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Совместная работа\сканер\СОГЛАСОВАНИЕ ИПР\ИПР 2018\Доходное ТП\СМР Трансстроймеханизация. редкино\Сметы к согласованию\"/>
    </mc:Choice>
  </mc:AlternateContent>
  <bookViews>
    <workbookView xWindow="0" yWindow="120" windowWidth="7500" windowHeight="4185"/>
  </bookViews>
  <sheets>
    <sheet name="ССР Ячейка 12А без главы 10" sheetId="12" r:id="rId1"/>
    <sheet name="ССР Ячейка 12А нов" sheetId="11" r:id="rId2"/>
    <sheet name="ЛН 02-01-05" sheetId="9" r:id="rId3"/>
    <sheet name="ЛН 09-01-05" sheetId="10" r:id="rId4"/>
  </sheets>
  <definedNames>
    <definedName name="_xlnm.Print_Titles" localSheetId="2">'ЛН 02-01-05'!$28:$29</definedName>
    <definedName name="_xlnm.Print_Titles" localSheetId="3">'ЛН 09-01-05'!$28:$29</definedName>
    <definedName name="_xlnm.Print_Titles" localSheetId="0">'ССР Ячейка 12А без главы 10'!$25:$25</definedName>
    <definedName name="_xlnm.Print_Titles" localSheetId="1">'ССР Ячейка 12А нов'!$25:$25</definedName>
    <definedName name="_xlnm.Print_Area" localSheetId="2">'ЛН 02-01-05'!$A$1:$L$101</definedName>
    <definedName name="_xlnm.Print_Area" localSheetId="3">'ЛН 09-01-05'!$A$1:$L$357</definedName>
  </definedNames>
  <calcPr calcId="162913" refMode="R1C1"/>
</workbook>
</file>

<file path=xl/calcChain.xml><?xml version="1.0" encoding="utf-8"?>
<calcChain xmlns="http://schemas.openxmlformats.org/spreadsheetml/2006/main">
  <c r="F43" i="12" l="1"/>
  <c r="E43" i="12"/>
  <c r="D43" i="12"/>
  <c r="F38" i="12"/>
  <c r="G37" i="12"/>
  <c r="G38" i="12" s="1"/>
  <c r="G28" i="12"/>
  <c r="G30" i="12" s="1"/>
  <c r="G34" i="12" s="1"/>
  <c r="D28" i="12"/>
  <c r="D30" i="12" s="1"/>
  <c r="F27" i="12"/>
  <c r="F28" i="12" s="1"/>
  <c r="F30" i="12" s="1"/>
  <c r="F34" i="12" s="1"/>
  <c r="E27" i="12"/>
  <c r="E28" i="12" s="1"/>
  <c r="E30" i="12" s="1"/>
  <c r="G37" i="11"/>
  <c r="G38" i="11" s="1"/>
  <c r="G28" i="11"/>
  <c r="G30" i="11" s="1"/>
  <c r="G34" i="11" s="1"/>
  <c r="D28" i="11"/>
  <c r="D30" i="11" s="1"/>
  <c r="D32" i="11" s="1"/>
  <c r="F27" i="11"/>
  <c r="F28" i="11" s="1"/>
  <c r="F30" i="11" s="1"/>
  <c r="F34" i="11" s="1"/>
  <c r="E27" i="11"/>
  <c r="F43" i="11"/>
  <c r="E43" i="11"/>
  <c r="D43" i="11"/>
  <c r="F38" i="11"/>
  <c r="H27" i="11" l="1"/>
  <c r="H28" i="11" s="1"/>
  <c r="H30" i="11" s="1"/>
  <c r="E28" i="11"/>
  <c r="E30" i="11" s="1"/>
  <c r="E32" i="11" s="1"/>
  <c r="E33" i="11" s="1"/>
  <c r="E34" i="11" s="1"/>
  <c r="E36" i="11" s="1"/>
  <c r="E38" i="11" s="1"/>
  <c r="E39" i="11" s="1"/>
  <c r="E45" i="11" s="1"/>
  <c r="E47" i="11" s="1"/>
  <c r="E48" i="11" s="1"/>
  <c r="E50" i="11" s="1"/>
  <c r="E51" i="11" s="1"/>
  <c r="E52" i="11" s="1"/>
  <c r="G39" i="12"/>
  <c r="E32" i="12"/>
  <c r="E33" i="12" s="1"/>
  <c r="E34" i="12" s="1"/>
  <c r="E36" i="12" s="1"/>
  <c r="E38" i="12" s="1"/>
  <c r="E39" i="12" s="1"/>
  <c r="E45" i="12" s="1"/>
  <c r="F39" i="12"/>
  <c r="F45" i="12" s="1"/>
  <c r="H27" i="12"/>
  <c r="H28" i="12" s="1"/>
  <c r="H30" i="12" s="1"/>
  <c r="D32" i="12"/>
  <c r="G39" i="11"/>
  <c r="F39" i="11"/>
  <c r="F45" i="11" s="1"/>
  <c r="F47" i="11"/>
  <c r="F48" i="11" s="1"/>
  <c r="F50" i="11" s="1"/>
  <c r="F51" i="11" s="1"/>
  <c r="F52" i="11" s="1"/>
  <c r="D33" i="11"/>
  <c r="H32" i="11" l="1"/>
  <c r="E47" i="12"/>
  <c r="E48" i="12" s="1"/>
  <c r="E50" i="12" s="1"/>
  <c r="E51" i="12" s="1"/>
  <c r="E52" i="12" s="1"/>
  <c r="H32" i="12"/>
  <c r="D33" i="12"/>
  <c r="F47" i="12"/>
  <c r="F48" i="12" s="1"/>
  <c r="F50" i="12" s="1"/>
  <c r="F51" i="12" s="1"/>
  <c r="F52" i="12" s="1"/>
  <c r="D34" i="11"/>
  <c r="D36" i="11" s="1"/>
  <c r="H33" i="11"/>
  <c r="H34" i="11" s="1"/>
  <c r="H33" i="12" l="1"/>
  <c r="H34" i="12" s="1"/>
  <c r="D34" i="12"/>
  <c r="D36" i="12" s="1"/>
  <c r="D38" i="11"/>
  <c r="D39" i="11" s="1"/>
  <c r="D45" i="11" s="1"/>
  <c r="H36" i="11"/>
  <c r="H38" i="11" s="1"/>
  <c r="H39" i="11" s="1"/>
  <c r="D38" i="12" l="1"/>
  <c r="D39" i="12" s="1"/>
  <c r="D45" i="12" s="1"/>
  <c r="H36" i="12"/>
  <c r="H38" i="12" s="1"/>
  <c r="H39" i="12" s="1"/>
  <c r="D47" i="11"/>
  <c r="D48" i="11" s="1"/>
  <c r="D50" i="11" s="1"/>
  <c r="D51" i="11" s="1"/>
  <c r="D52" i="11" s="1"/>
  <c r="G42" i="11"/>
  <c r="H42" i="11" s="1"/>
  <c r="G41" i="11"/>
  <c r="D47" i="12" l="1"/>
  <c r="D48" i="12" s="1"/>
  <c r="D50" i="12" s="1"/>
  <c r="D51" i="12" s="1"/>
  <c r="D52" i="12" s="1"/>
  <c r="H42" i="12"/>
  <c r="G43" i="11"/>
  <c r="G45" i="11" s="1"/>
  <c r="H41" i="11"/>
  <c r="H43" i="11" s="1"/>
  <c r="H45" i="11" s="1"/>
  <c r="G43" i="12" l="1"/>
  <c r="G45" i="12" s="1"/>
  <c r="H41" i="12"/>
  <c r="H43" i="12" s="1"/>
  <c r="H45" i="12" s="1"/>
  <c r="G47" i="11"/>
  <c r="G48" i="11" s="1"/>
  <c r="G50" i="11" s="1"/>
  <c r="G51" i="11" s="1"/>
  <c r="G52" i="11" s="1"/>
  <c r="H47" i="11"/>
  <c r="H48" i="11" s="1"/>
  <c r="H50" i="11" s="1"/>
  <c r="H51" i="11" s="1"/>
  <c r="H52" i="11" s="1"/>
  <c r="D6" i="11" s="1"/>
  <c r="G47" i="12" l="1"/>
  <c r="G48" i="12" s="1"/>
  <c r="G50" i="12" s="1"/>
  <c r="G51" i="12" s="1"/>
  <c r="G52" i="12" s="1"/>
  <c r="H47" i="12"/>
  <c r="H48" i="12" s="1"/>
  <c r="H50" i="12" s="1"/>
  <c r="H51" i="12" s="1"/>
  <c r="H52" i="12" s="1"/>
</calcChain>
</file>

<file path=xl/comments1.xml><?xml version="1.0" encoding="utf-8"?>
<comments xmlns="http://schemas.openxmlformats.org/spreadsheetml/2006/main">
  <authors>
    <author>Сергей</author>
    <author>Alex Sosedko</author>
    <author>Alex</author>
    <author>Comp</author>
    <author>Осипов</author>
    <author>alexso</author>
    <author>&lt;&gt;</author>
  </authors>
  <commentList>
    <comment ref="A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200 атрибут 950 текст&gt;  &lt;подпись 200 значение&gt;</t>
        </r>
      </text>
    </comment>
    <comment ref="L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210 атрибут 950 текст&gt;  &lt;подпись 210 значение&gt;</t>
        </r>
      </text>
    </comment>
    <comment ref="A4" authorId="0" shapeId="0">
      <text>
        <r>
          <rPr>
            <sz val="8"/>
            <color indexed="81"/>
            <rFont val="Tahoma"/>
            <family val="2"/>
            <charset val="204"/>
          </rPr>
          <t xml:space="preserve"> _________________ /&lt;подпись 200 атрибут 950 значение&gt;/</t>
        </r>
      </text>
    </comment>
    <comment ref="L4" authorId="0" shapeId="0">
      <text>
        <r>
          <rPr>
            <sz val="8"/>
            <color indexed="81"/>
            <rFont val="Tahoma"/>
            <family val="2"/>
            <charset val="204"/>
          </rPr>
          <t xml:space="preserve"> _________________ /&lt;подпись 210 атрибут 950 значение&gt;/</t>
        </r>
      </text>
    </comment>
    <comment ref="A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A16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на &lt;Наименование локальной сметы&gt;, &lt;Наименование объекта&gt;</t>
        </r>
      </text>
    </comment>
    <comment ref="A1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I2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 руб.</t>
        </r>
      </text>
    </comment>
    <comment ref="K2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 руб.</t>
        </r>
      </text>
    </comment>
    <comment ref="I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 руб.</t>
        </r>
      </text>
    </comment>
    <comment ref="K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 руб.</t>
        </r>
      </text>
    </comment>
    <comment ref="I2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ТЗ&gt; чел.час</t>
        </r>
      </text>
    </comment>
    <comment ref="A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&lt;Номер позиции по смете&gt;&lt;Статус ресурса&gt;</t>
        </r>
      </text>
    </comment>
    <comment ref="B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&lt;Обоснование (код) позиции&gt;
&lt;Пункт ТЧ&gt;</t>
        </r>
      </text>
    </comment>
    <comment ref="C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                                         &lt;Формула расчета стоимости единицы&gt;
Ц=&lt;Формула базисной цены единицы ПЗ&gt;&lt;Формула базисной цены единицы МАТ&gt;</t>
        </r>
      </text>
    </comment>
    <comment ref="D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E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&lt;Формула расчета физ. объема&gt;&lt;Нормы НР(неокругл.) по позиции при БИМ&gt;&lt;Нормы СП(неокругл.) по позиции при БИМ&gt;&lt;ТЗ по позиции на единицу без коэффициентов&gt;&lt;ТЗМ по позиции на единицу без коэффициентов&gt;</t>
        </r>
      </text>
    </comment>
    <comment ref="F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&lt;Исходное значение ПЗ по позиции на единицу&gt;</t>
        </r>
      </text>
    </comment>
    <comment ref="G29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&lt;К-т к позиции на прямые затраты&gt;&lt;К-т к позиции на основную з/п&gt;&lt;К-т к позиции на эксплуатацию машин&gt;&lt;К-т к позиции на з/п машинистов&gt;&lt;К-т к позиции на материалы&gt;&lt;К-т к позиции на трудозатраты рабочих&gt;  &lt;К-т к позиции на трудозатраты механизаторов&gt; &lt;К-ты к НР по позиции для баз.цен&gt;&lt;К-ты к СП по позиции для баз.цен&gt;</t>
        </r>
      </text>
    </comment>
    <comment ref="H29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в базисных ценах с учетом к-тов к итогам&gt; &lt;Сумма НР по позиции при расчете в базисных ценах&gt;&lt;Сумма СП по позиции при расчете в базисных ценах&gt;</t>
        </r>
      </text>
    </comment>
    <comment ref="I29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индекса к позиции&gt;</t>
        </r>
      </text>
    </comment>
    <comment ref="J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 к позиции на ОЗП&gt;&lt;Индекс к позиции на ЭМ&gt;&lt;Индекс к позиции на ЗПМ&gt;&lt;Индекс к позиции на МАТ&gt;&lt;Индекс к СМР&gt;&lt;Строка задания НР для БИМ&gt;&lt;Строка задания СП для БИМ&gt;</t>
        </r>
      </text>
    </comment>
    <comment ref="K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СП&gt;&lt;Сумма НР по позиции для БИМ&gt;&lt;Сумма СП по позиции для БИМ&gt;</t>
        </r>
      </text>
    </comment>
    <comment ref="L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&lt;Стоимость единицы по позиции с коэф-ми, НР и СП для БИМ&gt;&lt;ТЗ по позиции всего&gt;&lt;ТЗМ по позиции всего&gt;</t>
        </r>
      </text>
    </comment>
    <comment ref="C9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H9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базисных ценах (итоги)&gt;</t>
        </r>
      </text>
    </comment>
    <comment ref="K9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L9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&lt;Пустой идентификатор&gt;</t>
        </r>
      </text>
    </comment>
    <comment ref="B98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  <comment ref="B100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</commentList>
</comments>
</file>

<file path=xl/comments2.xml><?xml version="1.0" encoding="utf-8"?>
<comments xmlns="http://schemas.openxmlformats.org/spreadsheetml/2006/main">
  <authors>
    <author>Сергей</author>
    <author>Alex Sosedko</author>
    <author>Alex</author>
    <author>Comp</author>
    <author>Осипов</author>
    <author>alexso</author>
    <author>&lt;&gt;</author>
  </authors>
  <commentList>
    <comment ref="A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200 атрибут 950 текст&gt;  &lt;подпись 200 значение&gt;</t>
        </r>
      </text>
    </comment>
    <comment ref="L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210 атрибут 950 текст&gt;  &lt;подпись 210 значение&gt;</t>
        </r>
      </text>
    </comment>
    <comment ref="A4" authorId="0" shapeId="0">
      <text>
        <r>
          <rPr>
            <sz val="8"/>
            <color indexed="81"/>
            <rFont val="Tahoma"/>
            <family val="2"/>
            <charset val="204"/>
          </rPr>
          <t xml:space="preserve"> _________________ /&lt;подпись 200 атрибут 950 значение&gt;/</t>
        </r>
      </text>
    </comment>
    <comment ref="L4" authorId="0" shapeId="0">
      <text>
        <r>
          <rPr>
            <sz val="8"/>
            <color indexed="81"/>
            <rFont val="Tahoma"/>
            <family val="2"/>
            <charset val="204"/>
          </rPr>
          <t xml:space="preserve"> _________________ /&lt;подпись 210 атрибут 950 значение&gt;/</t>
        </r>
      </text>
    </comment>
    <comment ref="A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A16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на &lt;Наименование локальной сметы&gt;, &lt;Наименование объекта&gt;</t>
        </r>
      </text>
    </comment>
    <comment ref="A1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I2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 руб.</t>
        </r>
      </text>
    </comment>
    <comment ref="K2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 руб.</t>
        </r>
      </text>
    </comment>
    <comment ref="I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 руб.</t>
        </r>
      </text>
    </comment>
    <comment ref="K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 руб.</t>
        </r>
      </text>
    </comment>
    <comment ref="I2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ТЗ&gt; чел.час</t>
        </r>
      </text>
    </comment>
    <comment ref="A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&lt;Номер позиции по смете&gt;&lt;Статус ресурса&gt;</t>
        </r>
      </text>
    </comment>
    <comment ref="B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&lt;Обоснование (код) позиции&gt;
&lt;Пункт ТЧ&gt;</t>
        </r>
      </text>
    </comment>
    <comment ref="C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                                         &lt;Формула расчета стоимости единицы&gt;
Ц=&lt;Формула базисной цены единицы ПЗ&gt;&lt;Формула базисной цены единицы МАТ&gt;</t>
        </r>
      </text>
    </comment>
    <comment ref="D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E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&lt;Формула расчета физ. объема&gt;&lt;Нормы НР(неокругл.) по позиции при БИМ&gt;&lt;Нормы СП(неокругл.) по позиции при БИМ&gt;&lt;ТЗ по позиции на единицу без коэффициентов&gt;&lt;ТЗМ по позиции на единицу без коэффициентов&gt;</t>
        </r>
      </text>
    </comment>
    <comment ref="F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&lt;Исходное значение ПЗ по позиции на единицу&gt;</t>
        </r>
      </text>
    </comment>
    <comment ref="G29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&lt;К-т к позиции на прямые затраты&gt;&lt;К-т к позиции на основную з/п&gt;&lt;К-т к позиции на эксплуатацию машин&gt;&lt;К-т к позиции на з/п машинистов&gt;&lt;К-т к позиции на материалы&gt;&lt;К-т к позиции на трудозатраты рабочих&gt;  &lt;К-т к позиции на трудозатраты механизаторов&gt; &lt;К-ты к НР по позиции для баз.цен&gt;&lt;К-ты к СП по позиции для баз.цен&gt;</t>
        </r>
      </text>
    </comment>
    <comment ref="H29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в базисных ценах с учетом к-тов к итогам&gt; &lt;Сумма НР по позиции при расчете в базисных ценах&gt;&lt;Сумма СП по позиции при расчете в базисных ценах&gt;</t>
        </r>
      </text>
    </comment>
    <comment ref="I29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индекса к позиции&gt;</t>
        </r>
      </text>
    </comment>
    <comment ref="J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 к позиции на ОЗП&gt;&lt;Индекс к позиции на ЭМ&gt;&lt;Индекс к позиции на ЗПМ&gt;&lt;Индекс к позиции на МАТ&gt;&lt;Индекс к СМР&gt;&lt;Строка задания НР для БИМ&gt;&lt;Строка задания СП для БИМ&gt;</t>
        </r>
      </text>
    </comment>
    <comment ref="K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СП&gt;&lt;Сумма НР по позиции для БИМ&gt;&lt;Сумма СП по позиции для БИМ&gt;</t>
        </r>
      </text>
    </comment>
    <comment ref="L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&lt;Стоимость единицы по позиции с коэф-ми, НР и СП для БИМ&gt;&lt;ТЗ по позиции всего&gt;&lt;ТЗМ по позиции всего&gt;</t>
        </r>
      </text>
    </comment>
    <comment ref="C34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H34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базисных ценах (итоги)&gt;</t>
        </r>
      </text>
    </comment>
    <comment ref="K34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L34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&lt;Пустой идентификатор&gt;</t>
        </r>
      </text>
    </comment>
    <comment ref="B354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  <comment ref="B356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</commentList>
</comments>
</file>

<file path=xl/sharedStrings.xml><?xml version="1.0" encoding="utf-8"?>
<sst xmlns="http://schemas.openxmlformats.org/spreadsheetml/2006/main" count="2195" uniqueCount="276">
  <si>
    <t>(локальный сметный расчет)</t>
  </si>
  <si>
    <t>(наименование работ и затрат, наименование объекта)</t>
  </si>
  <si>
    <t xml:space="preserve">Сметная стоимость </t>
  </si>
  <si>
    <t>Средства на оплату труда</t>
  </si>
  <si>
    <t>№ п/п</t>
  </si>
  <si>
    <t>Наименование работ и затрат</t>
  </si>
  <si>
    <t>Единица измерения</t>
  </si>
  <si>
    <t>Кол-во единиц</t>
  </si>
  <si>
    <t>Цена на ед. изм., руб.</t>
  </si>
  <si>
    <t>Всего в базисных ценах, руб.</t>
  </si>
  <si>
    <t>Всего в текущих (прогнозных) ценах, руб.</t>
  </si>
  <si>
    <t>Справочно</t>
  </si>
  <si>
    <t>(наименование стройки)</t>
  </si>
  <si>
    <t>Коэф. пересчета</t>
  </si>
  <si>
    <t>Пункт коэф. пересчета</t>
  </si>
  <si>
    <t xml:space="preserve">УТВЕРЖДАЮ </t>
  </si>
  <si>
    <t>СОГЛАСОВАНО</t>
  </si>
  <si>
    <t>в базисном уровне цен</t>
  </si>
  <si>
    <t>в текущем уровне цен</t>
  </si>
  <si>
    <t>Составил: ___________________</t>
  </si>
  <si>
    <t>Проверил: ___________________</t>
  </si>
  <si>
    <t>Нормативная трудоемкость</t>
  </si>
  <si>
    <t>ЛСР_ЛЭУ_12гр</t>
  </si>
  <si>
    <t>Коэф. поправ. к позиции</t>
  </si>
  <si>
    <t xml:space="preserve">Стоим.ед. с нач., руб. </t>
  </si>
  <si>
    <t>ЗТР, всего,        чел.-час</t>
  </si>
  <si>
    <t>Шифр расценки и коды ресурсов  (обоснование коэффициента)</t>
  </si>
  <si>
    <t>"___" __________ 2018 г.</t>
  </si>
  <si>
    <t>"____" _____________ 2018 г.</t>
  </si>
  <si>
    <t xml:space="preserve">  </t>
  </si>
  <si>
    <t>_________________ //</t>
  </si>
  <si>
    <t>ЛОКАЛЬНАЯ СМЕТА № 02-01-05</t>
  </si>
  <si>
    <t xml:space="preserve">на Установка новой ячейки 6 кВ №12А ЗРУ-6 кВ ПС 110/35/6 кВ Редкино, </t>
  </si>
  <si>
    <t>Основание: 32/17-1-ИОС</t>
  </si>
  <si>
    <t>258904,78 руб.</t>
  </si>
  <si>
    <t>1167927,2 руб.</t>
  </si>
  <si>
    <t>756,2 руб.</t>
  </si>
  <si>
    <t>13664,54 руб.</t>
  </si>
  <si>
    <t>45,26 чел.час</t>
  </si>
  <si>
    <t xml:space="preserve">   Раздел 1. Монтажные работы ЗРУ-6 кВ</t>
  </si>
  <si>
    <t>ТЕРм08-01-085-01</t>
  </si>
  <si>
    <t>Шкаф комплектных распределительных устройств с выключателем напряжением 6-10 кВ, на ток до 3200 А</t>
  </si>
  <si>
    <t>1 шт.</t>
  </si>
  <si>
    <t/>
  </si>
  <si>
    <t>Краны на автомобильном ходу при работе на монтаже технологического оборудования 10 т</t>
  </si>
  <si>
    <t>маш.час</t>
  </si>
  <si>
    <t>Лебедки электрические тяговым усилием 156,96 кН (16 т)</t>
  </si>
  <si>
    <t>Установки для сварки ручной дуговой (постоянного тока)</t>
  </si>
  <si>
    <t>Автомобили бортовые, грузоподъемность до 5 т</t>
  </si>
  <si>
    <t>101-0622</t>
  </si>
  <si>
    <t>Миткаль «Т-2» суровый (суровье)</t>
  </si>
  <si>
    <t>10 м</t>
  </si>
  <si>
    <t>101-1755</t>
  </si>
  <si>
    <t>Сталь полосовая, марка стали Ст3сп шириной 50-200 мм толщиной 4-5 мм</t>
  </si>
  <si>
    <t>т</t>
  </si>
  <si>
    <t>101-1977</t>
  </si>
  <si>
    <t>Болты с гайками и шайбами строительные</t>
  </si>
  <si>
    <t>кг</t>
  </si>
  <si>
    <t>101-2143</t>
  </si>
  <si>
    <t>Краска</t>
  </si>
  <si>
    <t>101-2343</t>
  </si>
  <si>
    <t>Смазка универсальная тугоплавкая УТ (консталин жировой)</t>
  </si>
  <si>
    <t>101-2353</t>
  </si>
  <si>
    <t>Спирт этиловый ректификованный технический, сорт I</t>
  </si>
  <si>
    <t>101-2482</t>
  </si>
  <si>
    <t>Лента с запонками ЛМЗ</t>
  </si>
  <si>
    <t>100 м</t>
  </si>
  <si>
    <t>999-9950</t>
  </si>
  <si>
    <t>Вспомогательные ненормируемые материальные ресурсы (2% от оплаты труда рабочих)</t>
  </si>
  <si>
    <t>руб.</t>
  </si>
  <si>
    <t>ЗП</t>
  </si>
  <si>
    <t>1,15*1,2</t>
  </si>
  <si>
    <t>ЭМ</t>
  </si>
  <si>
    <t>в т.ч. ЗПМ</t>
  </si>
  <si>
    <t>(243,26)</t>
  </si>
  <si>
    <t>(335,7)</t>
  </si>
  <si>
    <t>(6066,1)</t>
  </si>
  <si>
    <t>МР</t>
  </si>
  <si>
    <t>НР от ФОТ</t>
  </si>
  <si>
    <t>%</t>
  </si>
  <si>
    <t>81=95*0.85</t>
  </si>
  <si>
    <t>СП от ФОТ</t>
  </si>
  <si>
    <t>52=65*0.8</t>
  </si>
  <si>
    <t>ЗТР</t>
  </si>
  <si>
    <t>чел.час</t>
  </si>
  <si>
    <t>ЗТМ</t>
  </si>
  <si>
    <t xml:space="preserve">  1,15*1,2</t>
  </si>
  <si>
    <t>Всего по позиции</t>
  </si>
  <si>
    <t>Итого прямые затраты по разделу</t>
  </si>
  <si>
    <t xml:space="preserve"> </t>
  </si>
  <si>
    <t>Итого прямые затраты по разделу с учетом индексов, в текущих ценах</t>
  </si>
  <si>
    <t xml:space="preserve">    В том числе (справочно):</t>
  </si>
  <si>
    <t xml:space="preserve">       фонд оплаты труда (ФОТ)</t>
  </si>
  <si>
    <t xml:space="preserve">       материалы</t>
  </si>
  <si>
    <t xml:space="preserve">       эксплуатация машин и механизмов</t>
  </si>
  <si>
    <t>Накладные расходы</t>
  </si>
  <si>
    <t>Сметная прибыль</t>
  </si>
  <si>
    <t>Итого по разделу 1 Монтажные работы ЗРУ-6 кВ</t>
  </si>
  <si>
    <t xml:space="preserve">    Электромонтажные работы на других объектах</t>
  </si>
  <si>
    <t xml:space="preserve">    Итого</t>
  </si>
  <si>
    <t xml:space="preserve">    Итого по разделу 1 Монтажные работы ЗРУ-6 кВ</t>
  </si>
  <si>
    <t xml:space="preserve">   Раздел 2. Оборудование</t>
  </si>
  <si>
    <t xml:space="preserve">   ЗРУ-6 кВ. Ячейка 12А</t>
  </si>
  <si>
    <t>Прайс ООО "Консталин"</t>
  </si>
  <si>
    <t>шт</t>
  </si>
  <si>
    <t>Оборудование</t>
  </si>
  <si>
    <t xml:space="preserve">       оборудование</t>
  </si>
  <si>
    <t>Итого по разделу 2 Оборудование</t>
  </si>
  <si>
    <t xml:space="preserve">    Оборудование</t>
  </si>
  <si>
    <t xml:space="preserve">    Итого по разделу 2 Оборудование</t>
  </si>
  <si>
    <t>Итого прямые затраты по смете</t>
  </si>
  <si>
    <t>Итого прямые затраты по смете с учетом индексов, в текущих ценах</t>
  </si>
  <si>
    <t>ВСЕГО по смете</t>
  </si>
  <si>
    <t xml:space="preserve">    Итого Монтажные работы</t>
  </si>
  <si>
    <t xml:space="preserve">    Итого Оборудование</t>
  </si>
  <si>
    <t xml:space="preserve">    ВСЕГО по смете</t>
  </si>
  <si>
    <t>ЛОКАЛЬНАЯ СМЕТА № 09-01-05</t>
  </si>
  <si>
    <t xml:space="preserve">на Пусконаладочные работы. Установка новой ячейки 6 кВ №12А в ЗРУ-6 кВ ПС 110/35/6 кВ Редкино, </t>
  </si>
  <si>
    <t>13638,97 руб.</t>
  </si>
  <si>
    <t>224816,26 руб.</t>
  </si>
  <si>
    <t>6653,16 руб.</t>
  </si>
  <si>
    <t>120222,6 руб.</t>
  </si>
  <si>
    <t>534,13 чел.час</t>
  </si>
  <si>
    <t xml:space="preserve">   Раздел 1. ПНР. ЗРУ-6 кВ. Установка ячейки №12А</t>
  </si>
  <si>
    <t>ТЕРп01-03-002-04</t>
  </si>
  <si>
    <t>Выключатель трехполюсный напряжением до 1 кВ с: электромагнитным, тепловым или комбинированным расцепителем, номинальный ток до 50 А</t>
  </si>
  <si>
    <t>55=65*0.85</t>
  </si>
  <si>
    <t>32=40*0.8</t>
  </si>
  <si>
    <t>Техник по наладке и испытаниям II категории</t>
  </si>
  <si>
    <t>Электромонтажник-наладчик 4 разряда</t>
  </si>
  <si>
    <t>ТЕРп01-03-008-05</t>
  </si>
  <si>
    <t>Выключатель: автоматический с электромагнитным дутьем или вакуумный и элегазовый напряжением до 11 кВ</t>
  </si>
  <si>
    <t>Инженер по наладке и испытаниям II категории</t>
  </si>
  <si>
    <t>ТЕРп01-03-020-01</t>
  </si>
  <si>
    <t>Схема вторичной коммутации масляного выключателя напряжением до 11 кВ с местным управлением и общим приводом: электромагнитным</t>
  </si>
  <si>
    <t>1 схема</t>
  </si>
  <si>
    <t>Инженер по наладке и испытаниям III категории</t>
  </si>
  <si>
    <t>ТЕРп01-03-005-01</t>
  </si>
  <si>
    <t>Разъединитель трехполюсный напряжением: до 20 кВ</t>
  </si>
  <si>
    <t>ТЕРп01-03-024-01</t>
  </si>
  <si>
    <t>Схема вторичной коммутации разъединителя с дистанционным управлением, привод: общий, напряжение разъединителя до 20 кВ</t>
  </si>
  <si>
    <t>ТЕРп01-03-025-02</t>
  </si>
  <si>
    <t>Схема электромагнитной блокировки коммутационных аппаратов, количество блокируемых аппаратов: до 5</t>
  </si>
  <si>
    <t>ТЕРп01-02-017-02</t>
  </si>
  <si>
    <t>Трансформатор тока измерительный выносной напряжением: до 11 кВ, с твердой изоляцией</t>
  </si>
  <si>
    <t>ТЕРп01-02-018-02</t>
  </si>
  <si>
    <t>Трансформатор тока измерительный нулевой последовательности: с подмагничиванием</t>
  </si>
  <si>
    <t>ТЕРп01-04-034-02</t>
  </si>
  <si>
    <t>Дистанционная защита распределительных сетей 6-20 кВ: терминал SPAC-800</t>
  </si>
  <si>
    <t>1 компл.</t>
  </si>
  <si>
    <t>Инженер по наладке и испытаниям I категории</t>
  </si>
  <si>
    <t>Техник по наладке и испытаниям I категории</t>
  </si>
  <si>
    <t>ТЕРп01-06-021-01</t>
  </si>
  <si>
    <t>Схема разводки трехпроводной системы с количеством панелей (шкафов, ячеек): до 2</t>
  </si>
  <si>
    <t>ТЕРп01-06-022-01</t>
  </si>
  <si>
    <t>Схема резервирования питания трехпроводной системы от другого источника питания с устройством: ручного переключателя</t>
  </si>
  <si>
    <t>ТЕРп01-09-001-02</t>
  </si>
  <si>
    <t>Датчик контактный механический с числом цепей управления: до 5</t>
  </si>
  <si>
    <t>ТЕРп01-09-010-01</t>
  </si>
  <si>
    <t>Функциональная группа управления релейно-контакторная с общим числом внешних блокировочных связей: до 3</t>
  </si>
  <si>
    <t>ТЕРп01-09-002-01</t>
  </si>
  <si>
    <t>Датчик бесконтактный с числом «вход-выход»: до 3</t>
  </si>
  <si>
    <t>ТЕРп01-09-011-01</t>
  </si>
  <si>
    <t>Функциональная группа управления аналоговая бесконтактная с общим числом элементов и органов настройки: до 3</t>
  </si>
  <si>
    <t>ТЕРп01-10-001-01</t>
  </si>
  <si>
    <t>Сбор и реализация сигналов информации устройств защиты, автоматики электрических и технологических режимов</t>
  </si>
  <si>
    <t>1 сигнал</t>
  </si>
  <si>
    <t>ТЕРп01-10-002-01</t>
  </si>
  <si>
    <t>Схема образования участка сигнализации (центральной, технологической, местной, аварийной, предупредительной и др.)</t>
  </si>
  <si>
    <t>1 участок</t>
  </si>
  <si>
    <t>ТЕРп01-11-011-01</t>
  </si>
  <si>
    <t>Проверка наличия цепи между заземлителями и заземленными элементами</t>
  </si>
  <si>
    <t>100 точек</t>
  </si>
  <si>
    <t>0,04
4 / 100</t>
  </si>
  <si>
    <t>Электромонтажник-наладчик 6 разряда</t>
  </si>
  <si>
    <t>ТЕРп01-11-024-02</t>
  </si>
  <si>
    <t>Фазировка электрической линии или трансформатора с сетью напряжением: свыше 1 кВ</t>
  </si>
  <si>
    <t>1 фазировка</t>
  </si>
  <si>
    <t>ТЕРп01-11-026-02</t>
  </si>
  <si>
    <t>Снятие, обработка и анализ: векторных диаграмм</t>
  </si>
  <si>
    <t>1 диаграмма</t>
  </si>
  <si>
    <t>ТЕРп01-11-028-01</t>
  </si>
  <si>
    <t>Измерение сопротивления изоляции мегаомметром: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</si>
  <si>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1 линия</t>
  </si>
  <si>
    <t>ТЕРп01-12-010-02</t>
  </si>
  <si>
    <t>Испытание: первичной обмотки трансформатора измерительного</t>
  </si>
  <si>
    <t>1 испытание</t>
  </si>
  <si>
    <t>Электромонтажник-наладчик 5 разряда</t>
  </si>
  <si>
    <t>ТЕРп01-12-010-03</t>
  </si>
  <si>
    <t>Испытание: вторичной обмотки трансформатора измерительного</t>
  </si>
  <si>
    <t>9
3*3</t>
  </si>
  <si>
    <t>ТЕРп01-12-020-01</t>
  </si>
  <si>
    <t>Испытание сборных и соединительных шин напряжением: до 11 кВ</t>
  </si>
  <si>
    <t>ТЕРп01-12-021-01</t>
  </si>
  <si>
    <t>Испытание аппарата коммутационного напряжением: до 1 кВ (силовых цепей)</t>
  </si>
  <si>
    <t>ТЕРп01-12-021-02</t>
  </si>
  <si>
    <t>Испытание аппарата коммутационного напряжением: до 35 кВ</t>
  </si>
  <si>
    <t>ТЕРп01-12-029-01</t>
  </si>
  <si>
    <t>Испытание цепи вторичной коммутации</t>
  </si>
  <si>
    <t>ТЕРп01-13-001-02</t>
  </si>
  <si>
    <t>Присоединение с количеством взаимосвязанных устройств: до 5 шт.</t>
  </si>
  <si>
    <t>1 присоединение</t>
  </si>
  <si>
    <t>ТЕРп01-13-020-01</t>
  </si>
  <si>
    <t>Технологический комплекс, включающий в себя агрегаты, связанные между собой блокировочными связями, в количестве: до 2 шт.</t>
  </si>
  <si>
    <t>1 комплекс</t>
  </si>
  <si>
    <t>Итого по разделу 1 ПНР. ЗРУ-6 кВ. Установка ячейки №12А</t>
  </si>
  <si>
    <t xml:space="preserve">    Пусконаладочные работы: 'вхолостую' - 80%, 'под нагрузкой' - 20%</t>
  </si>
  <si>
    <t xml:space="preserve">    Итого по разделу 1 ПНР. ЗРУ-6 кВ. Установка ячейки №12А</t>
  </si>
  <si>
    <t>Форма № 1</t>
  </si>
  <si>
    <t xml:space="preserve">Заказчик </t>
  </si>
  <si>
    <t>(наименование организации)</t>
  </si>
  <si>
    <t>"Утвержден" «    »________________2018 г.</t>
  </si>
  <si>
    <t>Сводный сметный расчет в сумме</t>
  </si>
  <si>
    <t xml:space="preserve">руб. </t>
  </si>
  <si>
    <t>В том числе возвратных сумм  руб.</t>
  </si>
  <si>
    <t>(ссылка на документ об утверждении)</t>
  </si>
  <si>
    <t>«    »________________2018 г.</t>
  </si>
  <si>
    <t>СВОДНЫЙ СМЕТНЫЙ РАСЧЕТ СТОИМОСТИ СТРОИТЕЛЬСТВА</t>
  </si>
  <si>
    <t>Составлена в ценах по состоянию на 1 квартал 2018 г.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</si>
  <si>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</si>
  <si>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</si>
  <si>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</si>
  <si>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руб.</t>
  </si>
  <si>
    <t>Общая сметная стоимость, руб.</t>
  </si>
  <si>
    <t>строитель-
ных работ</t>
  </si>
  <si>
    <t>монтажных работ</t>
  </si>
  <si>
    <t>оборудования, мебели, инвентаря</t>
  </si>
  <si>
    <t>прочих</t>
  </si>
  <si>
    <t>Глава 2. Основные объекты строительства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</si>
  <si>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</si>
  <si>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</si>
  <si>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</si>
  <si>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</si>
  <si>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ГСН-81-05-01-2001 п.2,6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</si>
  <si>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</si>
  <si>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</si>
  <si>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</si>
  <si>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ГСН-81-05-02-2007 п.2.4</t>
  </si>
  <si>
    <t>Производство работ в зимнее время - 2,1%</t>
  </si>
  <si>
    <t>Итого по Главе 9. "Прочие работы и затраты"</t>
  </si>
  <si>
    <t>Итого по Главам 1-9</t>
  </si>
  <si>
    <t>Глава 10. Содержание службы заказчика. Строительный контроль</t>
  </si>
  <si>
    <t>Постановление Правительства РФ от 21 июня 2010 г. N 468</t>
  </si>
  <si>
    <t>Строительный контроль 2,14%</t>
  </si>
  <si>
    <t>Приказ</t>
  </si>
  <si>
    <t>Содержание службы Заказчика (Застройщика)  - 5,08%</t>
  </si>
  <si>
    <t>Итого по Главе 10. "Содержание службы заказчика. Строительный контроль"</t>
  </si>
  <si>
    <t>Глава 12. Проектные и изыскательские работы</t>
  </si>
  <si>
    <t>Итого по Главам 1-12</t>
  </si>
  <si>
    <t>Непредвиденные затраты</t>
  </si>
  <si>
    <t>МДС 81-35.2004 п.4.96</t>
  </si>
  <si>
    <t>Непредвиденные затраты - 3%</t>
  </si>
  <si>
    <t>Итого с непредвиденными затратами</t>
  </si>
  <si>
    <t>Налоги и обязательные платежи</t>
  </si>
  <si>
    <t>МДС 81-35.2004 п.4.100</t>
  </si>
  <si>
    <t>НДС - 18%</t>
  </si>
  <si>
    <t>Итого "Налоги и обязательные платежи"</t>
  </si>
  <si>
    <t>Всего по сводному расчету</t>
  </si>
  <si>
    <t>02-01-05</t>
  </si>
  <si>
    <t>09-01-05</t>
  </si>
  <si>
    <r>
      <t xml:space="preserve">Реконструкция ПС 110/35/6 кВ Редкино и строительство КВЛ 6кВ
 для технологического присоединения энергопринимающих устройств ООО "Трансстроймеханизация"
</t>
    </r>
    <r>
      <rPr>
        <b/>
        <sz val="10"/>
        <rFont val="Arial"/>
        <family val="2"/>
        <charset val="204"/>
      </rPr>
      <t>Установка новой ячейки 10 кВ №12А</t>
    </r>
  </si>
  <si>
    <t>Временные здания и сооружения - 3,9%</t>
  </si>
  <si>
    <t>1 квартал 2018 г</t>
  </si>
  <si>
    <t>МДС40 т.2 п.5._В электроустановках, находящихся под напряжением с оформлением при этом наряда-допуска или распоряжения К=1,3</t>
  </si>
  <si>
    <t xml:space="preserve">МДС35 пр.1 т.1 п.4._Производство строительных и других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 к расх.; ЗПМ=1,15; ТЗ=1,15; ТЗМ=1,15
МДС35 пр.1 т.1 п.5._Производство строительных и других работ вблизи объектов, находящихся под высоким напряжением, в том числе  в охранной зоне действующей воздушной линии электропередачи ОЗП=1,2; ЭМ=1,2 к расх.; ЗПМ=1,2; ТЗ=1,2; ТЗМ=1,2 </t>
  </si>
  <si>
    <t>Составлен(а) в ценах на 1 квартал 2018 г.</t>
  </si>
  <si>
    <t>Пусконаладочные работы. Установка новой ячейки 6 кВ №12А в ЗРУ-6 кВ ПС 110/35/6 кВ Редкино</t>
  </si>
  <si>
    <t>Установка новой ячейки 6 кВ №12А ЗРУ-6 кВ ПС 110/35/6 кВ Редкино</t>
  </si>
  <si>
    <t>Реконструкция ПС 110/35/6 кВ Редкино и строительство КВЛ 6кВ для технологического присоединения
 энергопринимающих устройств ООО "Трансстроймеханизация"</t>
  </si>
  <si>
    <t>Ячейка КРУ серии К-26-КН
(ВВ/TEL-10-20/1000; TER_CM_16_2; 3*ТОЛ-10-0,2S/0,5/10Р-400/5; 3хОПН-РТ/TEL-6/7,2; ТЗЛМ-1-11; СЭТ-4ТМ.03М; Орион ДЗ; РЗ на базе Сириус 21Л-5А-220В-И)
Ц=1120350/4,43</t>
  </si>
  <si>
    <t xml:space="preserve">       "Утверждаю"</t>
  </si>
  <si>
    <t xml:space="preserve">       Заместитель директора</t>
  </si>
  <si>
    <t xml:space="preserve">       по капитальному строительству</t>
  </si>
  <si>
    <t xml:space="preserve">       филиала ПАО "МРСК Центра" - "Тверьэнерго"</t>
  </si>
  <si>
    <t xml:space="preserve">_____________________________Савинский  М.А. </t>
  </si>
  <si>
    <t xml:space="preserve">Начальник  управления  инвестиций  филиала ПАО "МРСК Центра" - "Тверьэнерго" ____________________________Колпашникова Е.А.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</si>
</sst>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2"/>
      <name val="Arial"/>
      <family val="2"/>
      <charset val="204"/>
    </font>
    <font>
      <sz val="8"/>
      <color indexed="81"/>
      <name val="Tahoma"/>
      <family val="2"/>
      <charset val="204"/>
    </font>
    <font>
      <sz val="12"/>
      <name val="Arial"/>
      <family val="2"/>
      <charset val="204"/>
    </font>
    <font>
      <i/>
      <sz val="12"/>
      <name val="Arial"/>
      <family val="2"/>
      <charset val="204"/>
    </font>
    <font>
      <i/>
      <sz val="10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u/>
      <sz val="14"/>
      <name val="Arial"/>
      <family val="2"/>
      <charset val="204"/>
    </font>
    <font>
      <sz val="12"/>
      <name val="Times New Roman"/>
      <family val="1"/>
      <charset val="204"/>
    </font>
    <font>
      <sz val="6"/>
      <color theme="0" tint="-0.14999847407452621"/>
      <name val="Arial"/>
      <family val="2"/>
      <charset val="204"/>
    </font>
    <font>
      <b/>
      <sz val="13"/>
      <color theme="3"/>
      <name val="Calibri"/>
      <family val="2"/>
      <charset val="204"/>
      <scheme val="minor"/>
    </font>
    <font>
      <b/>
      <sz val="10"/>
      <name val="Arial Cyr"/>
      <charset val="204"/>
    </font>
    <font>
      <b/>
      <sz val="13"/>
      <name val="Arial"/>
      <family val="2"/>
      <charset val="204"/>
    </font>
    <font>
      <b/>
      <sz val="13"/>
      <name val="Arial Cyr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 Cyr"/>
      <charset val="204"/>
    </font>
    <font>
      <i/>
      <sz val="9"/>
      <name val="Arial"/>
      <family val="2"/>
      <charset val="204"/>
    </font>
    <font>
      <b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8" fillId="0" borderId="0">
      <alignment horizontal="right" vertical="center" wrapText="1"/>
    </xf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1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  <xf numFmtId="0" fontId="16" fillId="0" borderId="10" applyNumberFormat="0" applyFill="0" applyAlignment="0" applyProtection="0"/>
    <xf numFmtId="0" fontId="5" fillId="0" borderId="0"/>
    <xf numFmtId="0" fontId="5" fillId="0" borderId="0">
      <alignment vertical="top"/>
    </xf>
  </cellStyleXfs>
  <cellXfs count="156">
    <xf numFmtId="0" fontId="0" fillId="0" borderId="0" xfId="0"/>
    <xf numFmtId="0" fontId="8" fillId="0" borderId="0" xfId="0" applyFont="1"/>
    <xf numFmtId="0" fontId="8" fillId="0" borderId="0" xfId="0" applyFont="1" applyBorder="1"/>
    <xf numFmtId="0" fontId="8" fillId="0" borderId="0" xfId="0" applyFont="1" applyBorder="1" applyAlignment="1">
      <alignment horizontal="left"/>
    </xf>
    <xf numFmtId="0" fontId="8" fillId="0" borderId="0" xfId="18" applyFont="1" applyAlignment="1">
      <alignment horizontal="left" vertical="center"/>
    </xf>
    <xf numFmtId="0" fontId="8" fillId="0" borderId="0" xfId="0" applyFont="1" applyAlignment="1"/>
    <xf numFmtId="0" fontId="8" fillId="0" borderId="0" xfId="0" applyFont="1" applyAlignment="1">
      <alignment wrapText="1"/>
    </xf>
    <xf numFmtId="0" fontId="8" fillId="0" borderId="0" xfId="0" applyFont="1" applyBorder="1" applyAlignment="1">
      <alignment vertical="top" wrapText="1"/>
    </xf>
    <xf numFmtId="0" fontId="8" fillId="0" borderId="0" xfId="5" applyFont="1" applyBorder="1" applyAlignment="1">
      <alignment horizontal="right" vertical="top" wrapText="1"/>
    </xf>
    <xf numFmtId="0" fontId="8" fillId="0" borderId="0" xfId="24" applyFont="1" applyBorder="1" applyAlignment="1">
      <alignment horizontal="left" vertical="top"/>
    </xf>
    <xf numFmtId="0" fontId="8" fillId="0" borderId="2" xfId="0" applyFont="1" applyBorder="1" applyAlignment="1"/>
    <xf numFmtId="0" fontId="4" fillId="0" borderId="1" xfId="15" applyFont="1" applyBorder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11" fillId="0" borderId="0" xfId="0" applyFont="1" applyBorder="1"/>
    <xf numFmtId="0" fontId="15" fillId="0" borderId="0" xfId="0" applyFont="1" applyAlignment="1">
      <alignment horizontal="right" vertical="top"/>
    </xf>
    <xf numFmtId="0" fontId="12" fillId="0" borderId="0" xfId="0" applyFont="1" applyAlignment="1">
      <alignment horizontal="right" vertical="center"/>
    </xf>
    <xf numFmtId="0" fontId="8" fillId="0" borderId="0" xfId="23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8" fillId="0" borderId="0" xfId="23" applyFont="1" applyBorder="1" applyAlignment="1">
      <alignment horizontal="center"/>
    </xf>
    <xf numFmtId="49" fontId="8" fillId="0" borderId="0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left" vertical="top" wrapText="1"/>
    </xf>
    <xf numFmtId="0" fontId="8" fillId="0" borderId="0" xfId="0" applyNumberFormat="1" applyFont="1" applyBorder="1" applyAlignment="1">
      <alignment horizontal="left" vertical="top" wrapText="1"/>
    </xf>
    <xf numFmtId="49" fontId="9" fillId="0" borderId="0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right" vertical="center" wrapText="1"/>
    </xf>
    <xf numFmtId="0" fontId="8" fillId="0" borderId="0" xfId="0" applyNumberFormat="1" applyFont="1" applyBorder="1" applyAlignment="1">
      <alignment horizontal="right" vertical="center" wrapText="1"/>
    </xf>
    <xf numFmtId="0" fontId="8" fillId="0" borderId="0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15" applyFont="1" applyBorder="1" applyAlignment="1">
      <alignment horizontal="center" vertical="center"/>
    </xf>
    <xf numFmtId="0" fontId="10" fillId="0" borderId="0" xfId="5" applyFont="1" applyAlignment="1">
      <alignment horizontal="right" vertical="top" wrapText="1"/>
    </xf>
    <xf numFmtId="49" fontId="8" fillId="0" borderId="0" xfId="15" applyNumberFormat="1" applyFont="1" applyBorder="1" applyAlignment="1">
      <alignment horizontal="right" vertical="center"/>
    </xf>
    <xf numFmtId="0" fontId="14" fillId="0" borderId="0" xfId="5" applyFont="1" applyAlignment="1">
      <alignment horizontal="right" vertical="top" wrapText="1"/>
    </xf>
    <xf numFmtId="0" fontId="8" fillId="0" borderId="0" xfId="5" applyFont="1" applyBorder="1" applyAlignment="1">
      <alignment vertical="top" wrapText="1"/>
    </xf>
    <xf numFmtId="0" fontId="8" fillId="0" borderId="3" xfId="15" applyFont="1" applyBorder="1" applyAlignment="1">
      <alignment horizontal="center" vertical="center"/>
    </xf>
    <xf numFmtId="0" fontId="8" fillId="0" borderId="0" xfId="0" applyFont="1"/>
    <xf numFmtId="49" fontId="10" fillId="0" borderId="0" xfId="0" applyNumberFormat="1" applyFont="1" applyBorder="1" applyAlignment="1">
      <alignment horizontal="right" vertical="center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8" fillId="0" borderId="1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right" vertical="center" wrapText="1"/>
    </xf>
    <xf numFmtId="0" fontId="8" fillId="0" borderId="1" xfId="0" applyNumberFormat="1" applyFont="1" applyBorder="1" applyAlignment="1">
      <alignment horizontal="right" vertical="center" wrapText="1"/>
    </xf>
    <xf numFmtId="49" fontId="8" fillId="0" borderId="1" xfId="15" applyNumberFormat="1" applyFont="1" applyBorder="1" applyAlignment="1">
      <alignment horizontal="right" vertical="center"/>
    </xf>
    <xf numFmtId="0" fontId="8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right" vertical="center" wrapText="1"/>
    </xf>
    <xf numFmtId="0" fontId="8" fillId="0" borderId="1" xfId="0" quotePrefix="1" applyNumberFormat="1" applyFont="1" applyBorder="1" applyAlignment="1">
      <alignment horizontal="right" vertical="center" wrapText="1"/>
    </xf>
    <xf numFmtId="49" fontId="8" fillId="0" borderId="1" xfId="15" quotePrefix="1" applyNumberFormat="1" applyFont="1" applyBorder="1" applyAlignment="1">
      <alignment horizontal="right" vertical="center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right" vertical="center" wrapText="1"/>
    </xf>
    <xf numFmtId="0" fontId="6" fillId="0" borderId="1" xfId="0" applyNumberFormat="1" applyFont="1" applyBorder="1" applyAlignment="1">
      <alignment horizontal="right" vertical="center" wrapText="1"/>
    </xf>
    <xf numFmtId="49" fontId="6" fillId="0" borderId="1" xfId="15" applyNumberFormat="1" applyFont="1" applyBorder="1" applyAlignment="1">
      <alignment horizontal="right" vertical="center"/>
    </xf>
    <xf numFmtId="0" fontId="6" fillId="0" borderId="1" xfId="0" applyNumberFormat="1" applyFont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right" vertical="center" wrapText="1"/>
    </xf>
    <xf numFmtId="0" fontId="6" fillId="0" borderId="3" xfId="0" applyNumberFormat="1" applyFont="1" applyBorder="1" applyAlignment="1">
      <alignment horizontal="left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right" vertical="center" wrapText="1"/>
    </xf>
    <xf numFmtId="0" fontId="6" fillId="0" borderId="3" xfId="0" applyNumberFormat="1" applyFont="1" applyBorder="1" applyAlignment="1">
      <alignment horizontal="right" vertical="center" wrapText="1"/>
    </xf>
    <xf numFmtId="49" fontId="6" fillId="0" borderId="3" xfId="15" applyNumberFormat="1" applyFont="1" applyBorder="1" applyAlignment="1">
      <alignment horizontal="right" vertical="center"/>
    </xf>
    <xf numFmtId="0" fontId="6" fillId="0" borderId="3" xfId="0" applyNumberFormat="1" applyFont="1" applyBorder="1" applyAlignment="1">
      <alignment horizontal="center" vertical="center" wrapText="1"/>
    </xf>
    <xf numFmtId="49" fontId="21" fillId="0" borderId="3" xfId="0" applyNumberFormat="1" applyFont="1" applyBorder="1" applyAlignment="1">
      <alignment horizontal="right" vertical="center" wrapText="1"/>
    </xf>
    <xf numFmtId="49" fontId="20" fillId="0" borderId="1" xfId="0" applyNumberFormat="1" applyFont="1" applyBorder="1" applyAlignment="1">
      <alignment horizontal="right" vertical="center" wrapText="1"/>
    </xf>
    <xf numFmtId="49" fontId="20" fillId="0" borderId="3" xfId="0" applyNumberFormat="1" applyFont="1" applyBorder="1" applyAlignment="1">
      <alignment horizontal="right" vertical="center" wrapText="1"/>
    </xf>
    <xf numFmtId="0" fontId="8" fillId="0" borderId="3" xfId="0" applyNumberFormat="1" applyFont="1" applyBorder="1" applyAlignment="1">
      <alignment horizontal="left"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right" vertical="center" wrapText="1"/>
    </xf>
    <xf numFmtId="0" fontId="8" fillId="0" borderId="3" xfId="0" applyNumberFormat="1" applyFont="1" applyBorder="1" applyAlignment="1">
      <alignment horizontal="right" vertical="center" wrapText="1"/>
    </xf>
    <xf numFmtId="49" fontId="8" fillId="0" borderId="3" xfId="15" applyNumberFormat="1" applyFont="1" applyBorder="1" applyAlignment="1">
      <alignment horizontal="right" vertical="center"/>
    </xf>
    <xf numFmtId="0" fontId="8" fillId="0" borderId="3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right" vertical="center" wrapText="1"/>
    </xf>
    <xf numFmtId="0" fontId="4" fillId="0" borderId="1" xfId="28" applyFont="1" applyBorder="1" applyAlignment="1">
      <alignment horizontal="center" vertical="center"/>
    </xf>
    <xf numFmtId="0" fontId="4" fillId="0" borderId="3" xfId="28" applyFont="1" applyBorder="1" applyAlignment="1">
      <alignment horizontal="center" vertical="center"/>
    </xf>
    <xf numFmtId="0" fontId="8" fillId="0" borderId="3" xfId="28" applyFont="1" applyBorder="1" applyAlignment="1">
      <alignment horizontal="center" vertical="center"/>
    </xf>
    <xf numFmtId="49" fontId="8" fillId="0" borderId="1" xfId="28" applyNumberFormat="1" applyFont="1" applyBorder="1" applyAlignment="1">
      <alignment horizontal="right" vertical="center"/>
    </xf>
    <xf numFmtId="49" fontId="6" fillId="0" borderId="1" xfId="28" applyNumberFormat="1" applyFont="1" applyBorder="1" applyAlignment="1">
      <alignment horizontal="right" vertical="center"/>
    </xf>
    <xf numFmtId="49" fontId="6" fillId="0" borderId="3" xfId="28" applyNumberFormat="1" applyFont="1" applyBorder="1" applyAlignment="1">
      <alignment horizontal="right" vertical="center"/>
    </xf>
    <xf numFmtId="49" fontId="8" fillId="0" borderId="0" xfId="28" applyNumberFormat="1" applyFont="1" applyBorder="1" applyAlignment="1">
      <alignment horizontal="right" vertical="center"/>
    </xf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21" fillId="0" borderId="0" xfId="0" applyFont="1" applyAlignment="1">
      <alignment horizontal="right"/>
    </xf>
    <xf numFmtId="0" fontId="4" fillId="0" borderId="0" xfId="0" applyFont="1"/>
    <xf numFmtId="49" fontId="4" fillId="0" borderId="11" xfId="0" applyNumberFormat="1" applyFont="1" applyBorder="1" applyAlignment="1">
      <alignment horizontal="left" vertical="top"/>
    </xf>
    <xf numFmtId="0" fontId="4" fillId="0" borderId="1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top"/>
    </xf>
    <xf numFmtId="49" fontId="4" fillId="0" borderId="0" xfId="0" applyNumberFormat="1" applyFont="1" applyBorder="1" applyAlignment="1">
      <alignment horizontal="left" vertical="top"/>
    </xf>
    <xf numFmtId="2" fontId="4" fillId="0" borderId="11" xfId="0" applyNumberFormat="1" applyFont="1" applyBorder="1" applyAlignment="1">
      <alignment horizontal="right" vertical="top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right" vertical="top"/>
    </xf>
    <xf numFmtId="0" fontId="21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2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4" fillId="0" borderId="3" xfId="0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right" vertical="top"/>
    </xf>
    <xf numFmtId="0" fontId="4" fillId="0" borderId="1" xfId="0" applyFont="1" applyBorder="1" applyAlignment="1">
      <alignment horizontal="center" vertical="top"/>
    </xf>
    <xf numFmtId="0" fontId="10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right" vertical="top" wrapText="1"/>
    </xf>
    <xf numFmtId="0" fontId="0" fillId="0" borderId="1" xfId="0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6" fillId="0" borderId="1" xfId="0" applyNumberFormat="1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8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6" fillId="0" borderId="3" xfId="0" applyNumberFormat="1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49" fontId="18" fillId="0" borderId="1" xfId="0" applyNumberFormat="1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left" vertical="top" wrapText="1"/>
    </xf>
    <xf numFmtId="0" fontId="22" fillId="0" borderId="1" xfId="0" applyFont="1" applyBorder="1" applyAlignment="1">
      <alignment horizontal="left" vertical="top" wrapText="1"/>
    </xf>
    <xf numFmtId="0" fontId="8" fillId="0" borderId="0" xfId="5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0" xfId="0" applyFont="1"/>
    <xf numFmtId="0" fontId="8" fillId="0" borderId="5" xfId="10" applyFont="1" applyBorder="1" applyAlignment="1">
      <alignment horizontal="right"/>
    </xf>
    <xf numFmtId="0" fontId="8" fillId="0" borderId="6" xfId="10" applyFont="1" applyBorder="1" applyAlignment="1">
      <alignment horizontal="right"/>
    </xf>
    <xf numFmtId="0" fontId="24" fillId="0" borderId="12" xfId="28" applyFont="1" applyBorder="1" applyAlignment="1">
      <alignment horizontal="left" vertical="center" wrapText="1"/>
    </xf>
    <xf numFmtId="0" fontId="4" fillId="0" borderId="13" xfId="28" applyFont="1" applyBorder="1" applyAlignment="1">
      <alignment horizontal="left" vertical="center" wrapText="1"/>
    </xf>
    <xf numFmtId="0" fontId="4" fillId="0" borderId="14" xfId="28" applyFont="1" applyBorder="1" applyAlignment="1">
      <alignment horizontal="left" vertical="center" wrapText="1"/>
    </xf>
    <xf numFmtId="2" fontId="8" fillId="0" borderId="5" xfId="11" applyNumberFormat="1" applyFont="1" applyBorder="1" applyAlignment="1">
      <alignment horizontal="right" vertical="top"/>
    </xf>
    <xf numFmtId="2" fontId="8" fillId="0" borderId="6" xfId="11" applyNumberFormat="1" applyFont="1" applyBorder="1" applyAlignment="1">
      <alignment horizontal="right" vertical="top"/>
    </xf>
    <xf numFmtId="2" fontId="8" fillId="0" borderId="7" xfId="11" applyNumberFormat="1" applyFont="1" applyBorder="1" applyAlignment="1">
      <alignment horizontal="right" vertical="top"/>
    </xf>
    <xf numFmtId="2" fontId="8" fillId="0" borderId="8" xfId="11" applyNumberFormat="1" applyFont="1" applyBorder="1" applyAlignment="1">
      <alignment horizontal="right" vertical="top"/>
    </xf>
    <xf numFmtId="0" fontId="8" fillId="0" borderId="9" xfId="10" applyFont="1" applyBorder="1" applyAlignment="1">
      <alignment horizontal="right"/>
    </xf>
    <xf numFmtId="0" fontId="11" fillId="0" borderId="0" xfId="23" applyFont="1" applyBorder="1" applyAlignment="1">
      <alignment horizontal="center" wrapText="1"/>
    </xf>
    <xf numFmtId="0" fontId="11" fillId="0" borderId="0" xfId="23" applyFont="1" applyBorder="1" applyAlignment="1">
      <alignment horizontal="center"/>
    </xf>
    <xf numFmtId="0" fontId="6" fillId="0" borderId="0" xfId="23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3" fillId="0" borderId="0" xfId="23" applyFont="1" applyBorder="1" applyAlignment="1">
      <alignment horizontal="center"/>
    </xf>
    <xf numFmtId="2" fontId="8" fillId="0" borderId="7" xfId="27" applyNumberFormat="1" applyFont="1" applyBorder="1" applyAlignment="1">
      <alignment horizontal="right" vertical="top"/>
    </xf>
    <xf numFmtId="2" fontId="8" fillId="0" borderId="8" xfId="27" applyNumberFormat="1" applyFont="1" applyBorder="1" applyAlignment="1">
      <alignment horizontal="right" vertical="top"/>
    </xf>
    <xf numFmtId="2" fontId="8" fillId="0" borderId="5" xfId="27" applyNumberFormat="1" applyFont="1" applyBorder="1" applyAlignment="1">
      <alignment horizontal="right" vertical="top"/>
    </xf>
    <xf numFmtId="2" fontId="8" fillId="0" borderId="6" xfId="27" applyNumberFormat="1" applyFont="1" applyBorder="1" applyAlignment="1">
      <alignment horizontal="right" vertical="top"/>
    </xf>
    <xf numFmtId="0" fontId="4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right"/>
    </xf>
    <xf numFmtId="0" fontId="4" fillId="0" borderId="0" xfId="0" applyFont="1" applyBorder="1"/>
    <xf numFmtId="0" fontId="4" fillId="0" borderId="0" xfId="0" applyFont="1" applyBorder="1" applyAlignment="1">
      <alignment horizontal="right" vertical="top"/>
    </xf>
    <xf numFmtId="2" fontId="4" fillId="0" borderId="0" xfId="0" applyNumberFormat="1" applyFont="1" applyBorder="1" applyAlignment="1">
      <alignment horizontal="right" vertical="top"/>
    </xf>
    <xf numFmtId="0" fontId="21" fillId="2" borderId="0" xfId="0" applyFont="1" applyFill="1" applyAlignment="1">
      <alignment horizontal="left"/>
    </xf>
    <xf numFmtId="0" fontId="21" fillId="2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/>
    </xf>
  </cellXfs>
  <cellStyles count="29">
    <cellStyle name="Акт" xfId="1"/>
    <cellStyle name="АктМТСН" xfId="2"/>
    <cellStyle name="ВедРесурсов" xfId="3"/>
    <cellStyle name="ВедРесурсовАкт" xfId="4"/>
    <cellStyle name="Заголовок 2" xfId="26" builtinId="17" hidden="1"/>
    <cellStyle name="Итоги" xfId="5"/>
    <cellStyle name="ИтогоАктБазЦ" xfId="6"/>
    <cellStyle name="ИтогоАктБИМ" xfId="7"/>
    <cellStyle name="ИтогоАктРесМет" xfId="8"/>
    <cellStyle name="ИтогоАктТекЦ" xfId="9"/>
    <cellStyle name="ИтогоБазЦ" xfId="10"/>
    <cellStyle name="ИтогоБИМ" xfId="11"/>
    <cellStyle name="ИтогоБИМ 2" xfId="27"/>
    <cellStyle name="ИтогоРесМет" xfId="12"/>
    <cellStyle name="ИтогоТекЦ" xfId="13"/>
    <cellStyle name="ЛокСмета" xfId="14"/>
    <cellStyle name="ЛокСмМТСН" xfId="15"/>
    <cellStyle name="ЛокСмМТСН 2" xfId="28"/>
    <cellStyle name="М29" xfId="16"/>
    <cellStyle name="ОбСмета" xfId="17"/>
    <cellStyle name="Обычный" xfId="0" builtinId="0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Титул" xfId="23"/>
    <cellStyle name="Хвост" xfId="24"/>
    <cellStyle name="Экспертиза" xf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J61"/>
  <sheetViews>
    <sheetView showGridLines="0" tabSelected="1" topLeftCell="A28" workbookViewId="0">
      <selection activeCell="A61" sqref="A61:F61"/>
    </sheetView>
  </sheetViews>
  <sheetFormatPr defaultRowHeight="12.75" x14ac:dyDescent="0.2"/>
  <cols>
    <col min="1" max="1" width="5" style="94" customWidth="1"/>
    <col min="2" max="2" width="19.28515625" style="79" customWidth="1"/>
    <col min="3" max="3" width="51.28515625" style="79" customWidth="1"/>
    <col min="4" max="4" width="13.140625" style="86" customWidth="1"/>
    <col min="5" max="5" width="13" style="86" customWidth="1"/>
    <col min="6" max="6" width="13.42578125" style="86" customWidth="1"/>
    <col min="7" max="7" width="12.5703125" style="86" customWidth="1"/>
    <col min="8" max="8" width="13.85546875" style="86" customWidth="1"/>
    <col min="9" max="16384" width="9.140625" style="82"/>
  </cols>
  <sheetData>
    <row r="1" spans="2:10" x14ac:dyDescent="0.2">
      <c r="B1" s="87"/>
      <c r="C1" s="87"/>
      <c r="D1" s="148"/>
      <c r="E1" s="148"/>
      <c r="F1" s="148"/>
      <c r="G1" s="148"/>
      <c r="H1" s="149"/>
      <c r="I1" s="150"/>
      <c r="J1" s="150"/>
    </row>
    <row r="2" spans="2:10" x14ac:dyDescent="0.2">
      <c r="B2" s="87"/>
      <c r="C2" s="87"/>
      <c r="D2" s="153" t="s">
        <v>270</v>
      </c>
      <c r="E2" s="153"/>
      <c r="F2" s="153"/>
      <c r="G2" s="153"/>
      <c r="H2" s="148"/>
      <c r="I2" s="150"/>
      <c r="J2" s="150"/>
    </row>
    <row r="3" spans="2:10" x14ac:dyDescent="0.2">
      <c r="B3" s="87"/>
      <c r="C3" s="87"/>
      <c r="D3" s="153" t="s">
        <v>271</v>
      </c>
      <c r="E3" s="153"/>
      <c r="F3" s="153"/>
      <c r="G3" s="153"/>
      <c r="H3" s="148"/>
      <c r="I3" s="150"/>
      <c r="J3" s="150"/>
    </row>
    <row r="4" spans="2:10" x14ac:dyDescent="0.2">
      <c r="B4" s="87"/>
      <c r="C4" s="87"/>
      <c r="D4" s="154" t="s">
        <v>272</v>
      </c>
      <c r="E4" s="154"/>
      <c r="F4" s="154"/>
      <c r="G4" s="154"/>
      <c r="H4" s="148"/>
      <c r="I4" s="150"/>
      <c r="J4" s="150"/>
    </row>
    <row r="5" spans="2:10" x14ac:dyDescent="0.2">
      <c r="B5" s="87"/>
      <c r="C5" s="87"/>
      <c r="D5" s="153" t="s">
        <v>273</v>
      </c>
      <c r="E5" s="153"/>
      <c r="F5" s="153"/>
      <c r="G5" s="153"/>
      <c r="H5" s="148"/>
      <c r="I5" s="150"/>
      <c r="J5" s="150"/>
    </row>
    <row r="6" spans="2:10" x14ac:dyDescent="0.2">
      <c r="B6" s="87"/>
      <c r="C6" s="152"/>
      <c r="D6" s="153" t="s">
        <v>274</v>
      </c>
      <c r="E6" s="153"/>
      <c r="F6" s="153"/>
      <c r="G6" s="153"/>
      <c r="H6" s="148"/>
      <c r="I6" s="150"/>
      <c r="J6" s="150"/>
    </row>
    <row r="7" spans="2:10" x14ac:dyDescent="0.2">
      <c r="B7" s="87"/>
      <c r="C7" s="87"/>
      <c r="D7" s="148"/>
      <c r="E7" s="148"/>
      <c r="F7" s="148"/>
      <c r="G7" s="148"/>
      <c r="H7" s="148"/>
      <c r="I7" s="150"/>
      <c r="J7" s="150"/>
    </row>
    <row r="8" spans="2:10" x14ac:dyDescent="0.2">
      <c r="B8" s="87"/>
      <c r="C8" s="87"/>
      <c r="D8" s="148"/>
      <c r="E8" s="151"/>
      <c r="F8" s="148"/>
      <c r="G8" s="148"/>
      <c r="H8" s="148"/>
      <c r="I8" s="150"/>
      <c r="J8" s="150"/>
    </row>
    <row r="9" spans="2:10" x14ac:dyDescent="0.2">
      <c r="B9" s="87"/>
      <c r="C9" s="87"/>
      <c r="D9" s="102"/>
      <c r="E9" s="151"/>
      <c r="F9" s="148"/>
      <c r="G9" s="148"/>
      <c r="H9" s="148"/>
      <c r="I9" s="150"/>
      <c r="J9" s="150"/>
    </row>
    <row r="10" spans="2:10" x14ac:dyDescent="0.2">
      <c r="B10" s="87"/>
      <c r="C10" s="87"/>
      <c r="D10" s="148"/>
      <c r="E10" s="102"/>
      <c r="F10" s="148"/>
      <c r="G10" s="148"/>
      <c r="H10" s="148"/>
      <c r="I10" s="150"/>
      <c r="J10" s="150"/>
    </row>
    <row r="11" spans="2:10" x14ac:dyDescent="0.2">
      <c r="B11" s="87"/>
      <c r="C11" s="87"/>
      <c r="D11" s="151"/>
      <c r="E11" s="151"/>
      <c r="F11" s="151"/>
      <c r="G11" s="151"/>
      <c r="H11" s="148"/>
      <c r="I11" s="150"/>
      <c r="J11" s="150"/>
    </row>
    <row r="12" spans="2:10" x14ac:dyDescent="0.2">
      <c r="G12" s="80"/>
      <c r="H12" s="80"/>
    </row>
    <row r="13" spans="2:10" x14ac:dyDescent="0.2">
      <c r="D13" s="91" t="s">
        <v>217</v>
      </c>
      <c r="F13" s="80"/>
      <c r="G13" s="80"/>
      <c r="H13" s="80"/>
    </row>
    <row r="14" spans="2:10" x14ac:dyDescent="0.2">
      <c r="D14" s="92"/>
      <c r="F14" s="80"/>
      <c r="G14" s="80"/>
      <c r="H14" s="80"/>
    </row>
    <row r="15" spans="2:10" ht="41.25" customHeight="1" x14ac:dyDescent="0.2">
      <c r="B15" s="103" t="s">
        <v>260</v>
      </c>
      <c r="C15" s="104"/>
      <c r="D15" s="104"/>
      <c r="E15" s="104"/>
      <c r="F15" s="104"/>
      <c r="G15" s="104"/>
      <c r="H15" s="104"/>
    </row>
    <row r="16" spans="2:10" x14ac:dyDescent="0.2">
      <c r="D16" s="93" t="s">
        <v>12</v>
      </c>
      <c r="F16" s="80"/>
      <c r="G16" s="80"/>
      <c r="H16" s="80"/>
    </row>
    <row r="17" spans="1:8" x14ac:dyDescent="0.2">
      <c r="H17" s="80"/>
    </row>
    <row r="18" spans="1:8" x14ac:dyDescent="0.2">
      <c r="B18" s="79" t="s">
        <v>218</v>
      </c>
      <c r="D18" s="92"/>
      <c r="E18" s="80"/>
      <c r="F18" s="80"/>
      <c r="G18" s="80"/>
      <c r="H18" s="80"/>
    </row>
    <row r="19" spans="1:8" x14ac:dyDescent="0.2">
      <c r="D19" s="92"/>
      <c r="E19" s="80"/>
      <c r="F19" s="80"/>
      <c r="G19" s="80"/>
      <c r="H19" s="80"/>
    </row>
    <row r="20" spans="1:8" x14ac:dyDescent="0.2">
      <c r="D20" s="80"/>
      <c r="E20" s="80"/>
      <c r="F20" s="80"/>
      <c r="G20" s="80"/>
      <c r="H20" s="80"/>
    </row>
    <row r="21" spans="1:8" ht="12.75" customHeight="1" x14ac:dyDescent="0.2">
      <c r="A21" s="105" t="s">
        <v>219</v>
      </c>
      <c r="B21" s="106" t="s">
        <v>220</v>
      </c>
      <c r="C21" s="106" t="s">
        <v>221</v>
      </c>
      <c r="D21" s="107" t="s">
        <v>222</v>
      </c>
      <c r="E21" s="107"/>
      <c r="F21" s="107"/>
      <c r="G21" s="107"/>
      <c r="H21" s="105" t="s">
        <v>223</v>
      </c>
    </row>
    <row r="22" spans="1:8" x14ac:dyDescent="0.2">
      <c r="A22" s="105"/>
      <c r="B22" s="106"/>
      <c r="C22" s="106"/>
      <c r="D22" s="105" t="s">
        <v>224</v>
      </c>
      <c r="E22" s="105" t="s">
        <v>225</v>
      </c>
      <c r="F22" s="105" t="s">
        <v>226</v>
      </c>
      <c r="G22" s="105" t="s">
        <v>227</v>
      </c>
      <c r="H22" s="105"/>
    </row>
    <row r="23" spans="1:8" x14ac:dyDescent="0.2">
      <c r="A23" s="105"/>
      <c r="B23" s="106"/>
      <c r="C23" s="106"/>
      <c r="D23" s="105"/>
      <c r="E23" s="105"/>
      <c r="F23" s="105"/>
      <c r="G23" s="105"/>
      <c r="H23" s="105"/>
    </row>
    <row r="24" spans="1:8" x14ac:dyDescent="0.2">
      <c r="A24" s="105"/>
      <c r="B24" s="106"/>
      <c r="C24" s="106"/>
      <c r="D24" s="105"/>
      <c r="E24" s="105"/>
      <c r="F24" s="105"/>
      <c r="G24" s="105"/>
      <c r="H24" s="105"/>
    </row>
    <row r="25" spans="1:8" x14ac:dyDescent="0.2">
      <c r="A25" s="95">
        <v>1</v>
      </c>
      <c r="B25" s="96">
        <v>2</v>
      </c>
      <c r="C25" s="96">
        <v>3</v>
      </c>
      <c r="D25" s="95">
        <v>4</v>
      </c>
      <c r="E25" s="95">
        <v>5</v>
      </c>
      <c r="F25" s="95">
        <v>6</v>
      </c>
      <c r="G25" s="95">
        <v>7</v>
      </c>
      <c r="H25" s="95">
        <v>8</v>
      </c>
    </row>
    <row r="26" spans="1:8" x14ac:dyDescent="0.2">
      <c r="A26" s="110" t="s">
        <v>228</v>
      </c>
      <c r="B26" s="111"/>
      <c r="C26" s="111"/>
      <c r="D26" s="111"/>
      <c r="E26" s="111"/>
      <c r="F26" s="111"/>
      <c r="G26" s="111"/>
      <c r="H26" s="111"/>
    </row>
    <row r="27" spans="1:8" ht="25.5" x14ac:dyDescent="0.2">
      <c r="A27" s="97">
        <v>1</v>
      </c>
      <c r="B27" s="98" t="s">
        <v>258</v>
      </c>
      <c r="C27" s="98" t="s">
        <v>267</v>
      </c>
      <c r="D27" s="99"/>
      <c r="E27" s="99">
        <f>'ЛН 02-01-05'!K87</f>
        <v>47577.19</v>
      </c>
      <c r="F27" s="99">
        <f>'ЛН 02-01-05'!K88</f>
        <v>1612000.01</v>
      </c>
      <c r="G27" s="100"/>
      <c r="H27" s="99">
        <f>SUM(D27:G27)</f>
        <v>1659577.2</v>
      </c>
    </row>
    <row r="28" spans="1:8" ht="27.95" customHeight="1" x14ac:dyDescent="0.2">
      <c r="A28" s="101"/>
      <c r="B28" s="108" t="s">
        <v>229</v>
      </c>
      <c r="C28" s="109"/>
      <c r="D28" s="99">
        <f>D27</f>
        <v>0</v>
      </c>
      <c r="E28" s="99">
        <f t="shared" ref="E28:H28" si="0">E27</f>
        <v>47577.19</v>
      </c>
      <c r="F28" s="99">
        <f t="shared" si="0"/>
        <v>1612000.01</v>
      </c>
      <c r="G28" s="99">
        <f t="shared" si="0"/>
        <v>0</v>
      </c>
      <c r="H28" s="99">
        <f t="shared" si="0"/>
        <v>1659577.2</v>
      </c>
    </row>
    <row r="29" spans="1:8" x14ac:dyDescent="0.2">
      <c r="A29" s="110" t="s">
        <v>230</v>
      </c>
      <c r="B29" s="111"/>
      <c r="C29" s="111"/>
      <c r="D29" s="111"/>
      <c r="E29" s="111"/>
      <c r="F29" s="111"/>
      <c r="G29" s="111"/>
      <c r="H29" s="111"/>
    </row>
    <row r="30" spans="1:8" x14ac:dyDescent="0.2">
      <c r="A30" s="101"/>
      <c r="B30" s="108" t="s">
        <v>231</v>
      </c>
      <c r="C30" s="109"/>
      <c r="D30" s="99">
        <f>D28</f>
        <v>0</v>
      </c>
      <c r="E30" s="99">
        <f t="shared" ref="E30:H30" si="1">E28</f>
        <v>47577.19</v>
      </c>
      <c r="F30" s="99">
        <f t="shared" si="1"/>
        <v>1612000.01</v>
      </c>
      <c r="G30" s="99">
        <f t="shared" si="1"/>
        <v>0</v>
      </c>
      <c r="H30" s="99">
        <f t="shared" si="1"/>
        <v>1659577.2</v>
      </c>
    </row>
    <row r="31" spans="1:8" x14ac:dyDescent="0.2">
      <c r="A31" s="110" t="s">
        <v>232</v>
      </c>
      <c r="B31" s="111"/>
      <c r="C31" s="111"/>
      <c r="D31" s="111"/>
      <c r="E31" s="111"/>
      <c r="F31" s="111"/>
      <c r="G31" s="111"/>
      <c r="H31" s="111"/>
    </row>
    <row r="32" spans="1:8" ht="25.5" x14ac:dyDescent="0.2">
      <c r="A32" s="97">
        <v>2</v>
      </c>
      <c r="B32" s="98" t="s">
        <v>233</v>
      </c>
      <c r="C32" s="98" t="s">
        <v>261</v>
      </c>
      <c r="D32" s="99">
        <f>ROUND(D30*3.9%*0.8,2)</f>
        <v>0</v>
      </c>
      <c r="E32" s="99">
        <f>ROUND(E30*3.9%,2)</f>
        <v>1855.51</v>
      </c>
      <c r="F32" s="99"/>
      <c r="G32" s="99"/>
      <c r="H32" s="99">
        <f>SUM(D32:G32)</f>
        <v>1855.51</v>
      </c>
    </row>
    <row r="33" spans="1:8" x14ac:dyDescent="0.2">
      <c r="A33" s="101"/>
      <c r="B33" s="108" t="s">
        <v>234</v>
      </c>
      <c r="C33" s="109"/>
      <c r="D33" s="99">
        <f>D32</f>
        <v>0</v>
      </c>
      <c r="E33" s="99">
        <f>E32</f>
        <v>1855.51</v>
      </c>
      <c r="F33" s="99"/>
      <c r="G33" s="99"/>
      <c r="H33" s="99">
        <f>SUM(D33:G33)</f>
        <v>1855.51</v>
      </c>
    </row>
    <row r="34" spans="1:8" x14ac:dyDescent="0.2">
      <c r="A34" s="101"/>
      <c r="B34" s="108" t="s">
        <v>235</v>
      </c>
      <c r="C34" s="109"/>
      <c r="D34" s="99">
        <f>D30+D33</f>
        <v>0</v>
      </c>
      <c r="E34" s="99">
        <f t="shared" ref="E34:H34" si="2">E30+E33</f>
        <v>49432.700000000004</v>
      </c>
      <c r="F34" s="99">
        <f t="shared" si="2"/>
        <v>1612000.01</v>
      </c>
      <c r="G34" s="99">
        <f t="shared" si="2"/>
        <v>0</v>
      </c>
      <c r="H34" s="99">
        <f t="shared" si="2"/>
        <v>1661432.71</v>
      </c>
    </row>
    <row r="35" spans="1:8" x14ac:dyDescent="0.2">
      <c r="A35" s="110" t="s">
        <v>236</v>
      </c>
      <c r="B35" s="111"/>
      <c r="C35" s="111"/>
      <c r="D35" s="111"/>
      <c r="E35" s="111"/>
      <c r="F35" s="111"/>
      <c r="G35" s="111"/>
      <c r="H35" s="111"/>
    </row>
    <row r="36" spans="1:8" ht="25.5" x14ac:dyDescent="0.2">
      <c r="A36" s="97">
        <v>3</v>
      </c>
      <c r="B36" s="98" t="s">
        <v>237</v>
      </c>
      <c r="C36" s="98" t="s">
        <v>238</v>
      </c>
      <c r="D36" s="99">
        <f>ROUND(D34*2.1%,2)</f>
        <v>0</v>
      </c>
      <c r="E36" s="99">
        <f>ROUND(E34*2.1%,2)</f>
        <v>1038.0899999999999</v>
      </c>
      <c r="F36" s="99"/>
      <c r="G36" s="99"/>
      <c r="H36" s="99">
        <f>SUM(D36:G36)</f>
        <v>1038.0899999999999</v>
      </c>
    </row>
    <row r="37" spans="1:8" ht="25.5" x14ac:dyDescent="0.2">
      <c r="A37" s="97">
        <v>4</v>
      </c>
      <c r="B37" s="98" t="s">
        <v>259</v>
      </c>
      <c r="C37" s="98" t="s">
        <v>266</v>
      </c>
      <c r="D37" s="99"/>
      <c r="E37" s="99"/>
      <c r="F37" s="99"/>
      <c r="G37" s="99">
        <f>'ЛН 09-01-05'!K347</f>
        <v>224816.26</v>
      </c>
      <c r="H37" s="99">
        <v>224816.26</v>
      </c>
    </row>
    <row r="38" spans="1:8" x14ac:dyDescent="0.2">
      <c r="A38" s="101"/>
      <c r="B38" s="108" t="s">
        <v>239</v>
      </c>
      <c r="C38" s="109"/>
      <c r="D38" s="99">
        <f>SUM(D36:D37)</f>
        <v>0</v>
      </c>
      <c r="E38" s="99">
        <f t="shared" ref="E38:H38" si="3">SUM(E36:E37)</f>
        <v>1038.0899999999999</v>
      </c>
      <c r="F38" s="99">
        <f t="shared" si="3"/>
        <v>0</v>
      </c>
      <c r="G38" s="99">
        <f t="shared" si="3"/>
        <v>224816.26</v>
      </c>
      <c r="H38" s="99">
        <f t="shared" si="3"/>
        <v>225854.35</v>
      </c>
    </row>
    <row r="39" spans="1:8" x14ac:dyDescent="0.2">
      <c r="A39" s="101"/>
      <c r="B39" s="108" t="s">
        <v>240</v>
      </c>
      <c r="C39" s="109"/>
      <c r="D39" s="99">
        <f>D38+D34</f>
        <v>0</v>
      </c>
      <c r="E39" s="99">
        <f t="shared" ref="E39:H39" si="4">E38+E34</f>
        <v>50470.79</v>
      </c>
      <c r="F39" s="99">
        <f t="shared" si="4"/>
        <v>1612000.01</v>
      </c>
      <c r="G39" s="99">
        <f t="shared" si="4"/>
        <v>224816.26</v>
      </c>
      <c r="H39" s="99">
        <f t="shared" si="4"/>
        <v>1887287.06</v>
      </c>
    </row>
    <row r="40" spans="1:8" hidden="1" x14ac:dyDescent="0.2">
      <c r="A40" s="110" t="s">
        <v>241</v>
      </c>
      <c r="B40" s="111"/>
      <c r="C40" s="111"/>
      <c r="D40" s="111"/>
      <c r="E40" s="111"/>
      <c r="F40" s="111"/>
      <c r="G40" s="111"/>
      <c r="H40" s="111"/>
    </row>
    <row r="41" spans="1:8" ht="51" hidden="1" x14ac:dyDescent="0.2">
      <c r="A41" s="97">
        <v>5</v>
      </c>
      <c r="B41" s="98" t="s">
        <v>242</v>
      </c>
      <c r="C41" s="98" t="s">
        <v>243</v>
      </c>
      <c r="D41" s="99"/>
      <c r="E41" s="99"/>
      <c r="F41" s="99"/>
      <c r="G41" s="99"/>
      <c r="H41" s="99">
        <f>SUM(D41:G41)</f>
        <v>0</v>
      </c>
    </row>
    <row r="42" spans="1:8" hidden="1" x14ac:dyDescent="0.2">
      <c r="A42" s="97">
        <v>6</v>
      </c>
      <c r="B42" s="98" t="s">
        <v>244</v>
      </c>
      <c r="C42" s="98" t="s">
        <v>245</v>
      </c>
      <c r="D42" s="99"/>
      <c r="E42" s="99"/>
      <c r="F42" s="99"/>
      <c r="G42" s="99"/>
      <c r="H42" s="99">
        <f>SUM(D42:G42)</f>
        <v>0</v>
      </c>
    </row>
    <row r="43" spans="1:8" ht="27.95" hidden="1" customHeight="1" x14ac:dyDescent="0.2">
      <c r="A43" s="101"/>
      <c r="B43" s="108" t="s">
        <v>246</v>
      </c>
      <c r="C43" s="109"/>
      <c r="D43" s="99">
        <f>SUM(D41:D42)</f>
        <v>0</v>
      </c>
      <c r="E43" s="99">
        <f t="shared" ref="E43:H43" si="5">SUM(E41:E42)</f>
        <v>0</v>
      </c>
      <c r="F43" s="99">
        <f t="shared" si="5"/>
        <v>0</v>
      </c>
      <c r="G43" s="99">
        <f t="shared" si="5"/>
        <v>0</v>
      </c>
      <c r="H43" s="99">
        <f t="shared" si="5"/>
        <v>0</v>
      </c>
    </row>
    <row r="44" spans="1:8" x14ac:dyDescent="0.2">
      <c r="A44" s="110" t="s">
        <v>247</v>
      </c>
      <c r="B44" s="111"/>
      <c r="C44" s="111"/>
      <c r="D44" s="111"/>
      <c r="E44" s="111"/>
      <c r="F44" s="111"/>
      <c r="G44" s="111"/>
      <c r="H44" s="111"/>
    </row>
    <row r="45" spans="1:8" x14ac:dyDescent="0.2">
      <c r="A45" s="101"/>
      <c r="B45" s="108" t="s">
        <v>248</v>
      </c>
      <c r="C45" s="109"/>
      <c r="D45" s="99">
        <f>D39+D43</f>
        <v>0</v>
      </c>
      <c r="E45" s="99">
        <f t="shared" ref="E45:H45" si="6">E39+E43</f>
        <v>50470.79</v>
      </c>
      <c r="F45" s="99">
        <f t="shared" si="6"/>
        <v>1612000.01</v>
      </c>
      <c r="G45" s="99">
        <f t="shared" si="6"/>
        <v>224816.26</v>
      </c>
      <c r="H45" s="99">
        <f t="shared" si="6"/>
        <v>1887287.06</v>
      </c>
    </row>
    <row r="46" spans="1:8" x14ac:dyDescent="0.2">
      <c r="A46" s="110" t="s">
        <v>249</v>
      </c>
      <c r="B46" s="111"/>
      <c r="C46" s="111"/>
      <c r="D46" s="111"/>
      <c r="E46" s="111"/>
      <c r="F46" s="111"/>
      <c r="G46" s="111"/>
      <c r="H46" s="111"/>
    </row>
    <row r="47" spans="1:8" ht="25.5" x14ac:dyDescent="0.2">
      <c r="A47" s="97">
        <v>7</v>
      </c>
      <c r="B47" s="98" t="s">
        <v>250</v>
      </c>
      <c r="C47" s="98" t="s">
        <v>251</v>
      </c>
      <c r="D47" s="99">
        <f>ROUND(D45*3%,2)</f>
        <v>0</v>
      </c>
      <c r="E47" s="99">
        <f t="shared" ref="E47:H47" si="7">ROUND(E45*3%,2)</f>
        <v>1514.12</v>
      </c>
      <c r="F47" s="99">
        <f t="shared" si="7"/>
        <v>48360</v>
      </c>
      <c r="G47" s="99">
        <f t="shared" si="7"/>
        <v>6744.49</v>
      </c>
      <c r="H47" s="99">
        <f t="shared" si="7"/>
        <v>56618.61</v>
      </c>
    </row>
    <row r="48" spans="1:8" x14ac:dyDescent="0.2">
      <c r="A48" s="101"/>
      <c r="B48" s="108" t="s">
        <v>252</v>
      </c>
      <c r="C48" s="109"/>
      <c r="D48" s="99">
        <f>D45+D47</f>
        <v>0</v>
      </c>
      <c r="E48" s="99">
        <f t="shared" ref="E48:H48" si="8">E45+E47</f>
        <v>51984.91</v>
      </c>
      <c r="F48" s="99">
        <f t="shared" si="8"/>
        <v>1660360.01</v>
      </c>
      <c r="G48" s="99">
        <f t="shared" si="8"/>
        <v>231560.75</v>
      </c>
      <c r="H48" s="99">
        <f t="shared" si="8"/>
        <v>1943905.6700000002</v>
      </c>
    </row>
    <row r="49" spans="1:8" x14ac:dyDescent="0.2">
      <c r="A49" s="110" t="s">
        <v>253</v>
      </c>
      <c r="B49" s="111"/>
      <c r="C49" s="111"/>
      <c r="D49" s="111"/>
      <c r="E49" s="111"/>
      <c r="F49" s="111"/>
      <c r="G49" s="111"/>
      <c r="H49" s="111"/>
    </row>
    <row r="50" spans="1:8" ht="25.5" x14ac:dyDescent="0.2">
      <c r="A50" s="97">
        <v>8</v>
      </c>
      <c r="B50" s="98" t="s">
        <v>254</v>
      </c>
      <c r="C50" s="98" t="s">
        <v>255</v>
      </c>
      <c r="D50" s="99">
        <f>ROUND(D48*0.18,2)</f>
        <v>0</v>
      </c>
      <c r="E50" s="99">
        <f t="shared" ref="E50:H50" si="9">ROUND(E48*0.18,2)</f>
        <v>9357.2800000000007</v>
      </c>
      <c r="F50" s="99">
        <f t="shared" si="9"/>
        <v>298864.8</v>
      </c>
      <c r="G50" s="99">
        <f t="shared" si="9"/>
        <v>41680.94</v>
      </c>
      <c r="H50" s="99">
        <f t="shared" si="9"/>
        <v>349903.02</v>
      </c>
    </row>
    <row r="51" spans="1:8" x14ac:dyDescent="0.2">
      <c r="A51" s="101"/>
      <c r="B51" s="108" t="s">
        <v>256</v>
      </c>
      <c r="C51" s="109"/>
      <c r="D51" s="99">
        <f>D50</f>
        <v>0</v>
      </c>
      <c r="E51" s="99">
        <f t="shared" ref="E51:H51" si="10">E50</f>
        <v>9357.2800000000007</v>
      </c>
      <c r="F51" s="99">
        <f t="shared" si="10"/>
        <v>298864.8</v>
      </c>
      <c r="G51" s="99">
        <f t="shared" si="10"/>
        <v>41680.94</v>
      </c>
      <c r="H51" s="99">
        <f t="shared" si="10"/>
        <v>349903.02</v>
      </c>
    </row>
    <row r="52" spans="1:8" x14ac:dyDescent="0.2">
      <c r="A52" s="101"/>
      <c r="B52" s="108" t="s">
        <v>257</v>
      </c>
      <c r="C52" s="109"/>
      <c r="D52" s="99">
        <f>D51+D48</f>
        <v>0</v>
      </c>
      <c r="E52" s="99">
        <f t="shared" ref="E52:H52" si="11">E51+E48</f>
        <v>61342.19</v>
      </c>
      <c r="F52" s="99">
        <f t="shared" si="11"/>
        <v>1959224.81</v>
      </c>
      <c r="G52" s="99">
        <f t="shared" si="11"/>
        <v>273241.69</v>
      </c>
      <c r="H52" s="99">
        <f t="shared" si="11"/>
        <v>2293808.6900000004</v>
      </c>
    </row>
    <row r="61" spans="1:8" x14ac:dyDescent="0.2">
      <c r="A61" s="155" t="s">
        <v>275</v>
      </c>
      <c r="B61" s="155"/>
      <c r="C61" s="155"/>
      <c r="D61" s="155"/>
      <c r="E61" s="155"/>
      <c r="F61" s="155"/>
    </row>
  </sheetData>
  <mergeCells count="34">
    <mergeCell ref="D2:G2"/>
    <mergeCell ref="D3:G3"/>
    <mergeCell ref="D5:G5"/>
    <mergeCell ref="D6:G6"/>
    <mergeCell ref="A61:F61"/>
    <mergeCell ref="B52:C52"/>
    <mergeCell ref="A44:H44"/>
    <mergeCell ref="B45:C45"/>
    <mergeCell ref="A46:H46"/>
    <mergeCell ref="B48:C48"/>
    <mergeCell ref="A49:H49"/>
    <mergeCell ref="B51:C51"/>
    <mergeCell ref="B43:C43"/>
    <mergeCell ref="A26:H26"/>
    <mergeCell ref="B28:C28"/>
    <mergeCell ref="A29:H29"/>
    <mergeCell ref="B30:C30"/>
    <mergeCell ref="A31:H31"/>
    <mergeCell ref="B33:C33"/>
    <mergeCell ref="B34:C34"/>
    <mergeCell ref="A35:H35"/>
    <mergeCell ref="B38:C38"/>
    <mergeCell ref="B39:C39"/>
    <mergeCell ref="A40:H40"/>
    <mergeCell ref="B15:H15"/>
    <mergeCell ref="A21:A24"/>
    <mergeCell ref="B21:B24"/>
    <mergeCell ref="C21:C24"/>
    <mergeCell ref="D21:G21"/>
    <mergeCell ref="H21:H24"/>
    <mergeCell ref="D22:D24"/>
    <mergeCell ref="E22:E24"/>
    <mergeCell ref="F22:F24"/>
    <mergeCell ref="G22:G24"/>
  </mergeCells>
  <pageMargins left="0.42" right="0.25" top="0.5" bottom="0.52" header="0.3" footer="0.3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52"/>
  <sheetViews>
    <sheetView showGridLines="0" topLeftCell="A31" workbookViewId="0">
      <selection activeCell="E50" sqref="E50"/>
    </sheetView>
  </sheetViews>
  <sheetFormatPr defaultRowHeight="12.75" x14ac:dyDescent="0.2"/>
  <cols>
    <col min="1" max="1" width="5" style="94" customWidth="1"/>
    <col min="2" max="2" width="19.28515625" style="79" customWidth="1"/>
    <col min="3" max="3" width="51.28515625" style="79" customWidth="1"/>
    <col min="4" max="4" width="13.140625" style="86" customWidth="1"/>
    <col min="5" max="5" width="13" style="86" customWidth="1"/>
    <col min="6" max="6" width="13.42578125" style="86" customWidth="1"/>
    <col min="7" max="7" width="12.5703125" style="86" customWidth="1"/>
    <col min="8" max="8" width="13.85546875" style="86" customWidth="1"/>
    <col min="9" max="16384" width="9.140625" style="82"/>
  </cols>
  <sheetData>
    <row r="1" spans="2:8" x14ac:dyDescent="0.2">
      <c r="D1" s="80"/>
      <c r="E1" s="80"/>
      <c r="F1" s="80"/>
      <c r="G1" s="80"/>
      <c r="H1" s="81" t="s">
        <v>208</v>
      </c>
    </row>
    <row r="2" spans="2:8" x14ac:dyDescent="0.2">
      <c r="B2" s="79" t="s">
        <v>209</v>
      </c>
      <c r="C2" s="83"/>
      <c r="D2" s="84"/>
      <c r="E2" s="84"/>
      <c r="F2" s="84"/>
      <c r="G2" s="84"/>
      <c r="H2" s="80"/>
    </row>
    <row r="3" spans="2:8" x14ac:dyDescent="0.2">
      <c r="D3" s="85" t="s">
        <v>210</v>
      </c>
      <c r="F3" s="80"/>
      <c r="G3" s="80"/>
      <c r="H3" s="80"/>
    </row>
    <row r="4" spans="2:8" x14ac:dyDescent="0.2">
      <c r="B4" s="79" t="s">
        <v>211</v>
      </c>
      <c r="C4" s="87"/>
      <c r="D4" s="80"/>
      <c r="E4" s="85"/>
      <c r="F4" s="80"/>
      <c r="G4" s="80"/>
      <c r="H4" s="80"/>
    </row>
    <row r="5" spans="2:8" x14ac:dyDescent="0.2">
      <c r="D5" s="80"/>
      <c r="E5" s="85"/>
      <c r="F5" s="80"/>
      <c r="G5" s="80"/>
      <c r="H5" s="80"/>
    </row>
    <row r="6" spans="2:8" x14ac:dyDescent="0.2">
      <c r="B6" s="83" t="s">
        <v>212</v>
      </c>
      <c r="C6" s="88"/>
      <c r="D6" s="88">
        <f>H52</f>
        <v>2459421.6800000002</v>
      </c>
      <c r="E6" s="89" t="s">
        <v>213</v>
      </c>
      <c r="F6" s="80"/>
      <c r="G6" s="80"/>
      <c r="H6" s="80"/>
    </row>
    <row r="7" spans="2:8" x14ac:dyDescent="0.2">
      <c r="B7" s="79" t="s">
        <v>214</v>
      </c>
      <c r="D7" s="80"/>
      <c r="E7" s="80"/>
      <c r="F7" s="80"/>
      <c r="G7" s="80"/>
      <c r="H7" s="80"/>
    </row>
    <row r="8" spans="2:8" x14ac:dyDescent="0.2">
      <c r="C8" s="83"/>
      <c r="D8" s="84"/>
      <c r="E8" s="90"/>
      <c r="F8" s="84"/>
      <c r="G8" s="84"/>
      <c r="H8" s="80"/>
    </row>
    <row r="9" spans="2:8" x14ac:dyDescent="0.2">
      <c r="D9" s="85" t="s">
        <v>215</v>
      </c>
      <c r="F9" s="80"/>
      <c r="G9" s="80"/>
      <c r="H9" s="80"/>
    </row>
    <row r="10" spans="2:8" x14ac:dyDescent="0.2">
      <c r="D10" s="80"/>
      <c r="E10" s="85"/>
      <c r="F10" s="80"/>
      <c r="G10" s="80"/>
      <c r="H10" s="80"/>
    </row>
    <row r="11" spans="2:8" x14ac:dyDescent="0.2">
      <c r="B11" s="79" t="s">
        <v>216</v>
      </c>
      <c r="H11" s="80"/>
    </row>
    <row r="12" spans="2:8" x14ac:dyDescent="0.2">
      <c r="G12" s="80"/>
      <c r="H12" s="80"/>
    </row>
    <row r="13" spans="2:8" x14ac:dyDescent="0.2">
      <c r="D13" s="91" t="s">
        <v>217</v>
      </c>
      <c r="F13" s="80"/>
      <c r="G13" s="80"/>
      <c r="H13" s="80"/>
    </row>
    <row r="14" spans="2:8" x14ac:dyDescent="0.2">
      <c r="D14" s="92"/>
      <c r="F14" s="80"/>
      <c r="G14" s="80"/>
      <c r="H14" s="80"/>
    </row>
    <row r="15" spans="2:8" ht="41.25" customHeight="1" x14ac:dyDescent="0.2">
      <c r="B15" s="103" t="s">
        <v>260</v>
      </c>
      <c r="C15" s="104"/>
      <c r="D15" s="104"/>
      <c r="E15" s="104"/>
      <c r="F15" s="104"/>
      <c r="G15" s="104"/>
      <c r="H15" s="104"/>
    </row>
    <row r="16" spans="2:8" x14ac:dyDescent="0.2">
      <c r="D16" s="93" t="s">
        <v>12</v>
      </c>
      <c r="F16" s="80"/>
      <c r="G16" s="80"/>
      <c r="H16" s="80"/>
    </row>
    <row r="17" spans="1:8" x14ac:dyDescent="0.2">
      <c r="H17" s="80"/>
    </row>
    <row r="18" spans="1:8" x14ac:dyDescent="0.2">
      <c r="B18" s="79" t="s">
        <v>218</v>
      </c>
      <c r="D18" s="92"/>
      <c r="E18" s="80"/>
      <c r="F18" s="80"/>
      <c r="G18" s="80"/>
      <c r="H18" s="80"/>
    </row>
    <row r="19" spans="1:8" x14ac:dyDescent="0.2">
      <c r="D19" s="92"/>
      <c r="E19" s="80"/>
      <c r="F19" s="80"/>
      <c r="G19" s="80"/>
      <c r="H19" s="80"/>
    </row>
    <row r="20" spans="1:8" x14ac:dyDescent="0.2">
      <c r="D20" s="80"/>
      <c r="E20" s="80"/>
      <c r="F20" s="80"/>
      <c r="G20" s="80"/>
      <c r="H20" s="80"/>
    </row>
    <row r="21" spans="1:8" ht="12.75" customHeight="1" x14ac:dyDescent="0.2">
      <c r="A21" s="105" t="s">
        <v>219</v>
      </c>
      <c r="B21" s="106" t="s">
        <v>220</v>
      </c>
      <c r="C21" s="106" t="s">
        <v>221</v>
      </c>
      <c r="D21" s="107" t="s">
        <v>222</v>
      </c>
      <c r="E21" s="107"/>
      <c r="F21" s="107"/>
      <c r="G21" s="107"/>
      <c r="H21" s="105" t="s">
        <v>223</v>
      </c>
    </row>
    <row r="22" spans="1:8" x14ac:dyDescent="0.2">
      <c r="A22" s="105"/>
      <c r="B22" s="106"/>
      <c r="C22" s="106"/>
      <c r="D22" s="105" t="s">
        <v>224</v>
      </c>
      <c r="E22" s="105" t="s">
        <v>225</v>
      </c>
      <c r="F22" s="105" t="s">
        <v>226</v>
      </c>
      <c r="G22" s="105" t="s">
        <v>227</v>
      </c>
      <c r="H22" s="105"/>
    </row>
    <row r="23" spans="1:8" x14ac:dyDescent="0.2">
      <c r="A23" s="105"/>
      <c r="B23" s="106"/>
      <c r="C23" s="106"/>
      <c r="D23" s="105"/>
      <c r="E23" s="105"/>
      <c r="F23" s="105"/>
      <c r="G23" s="105"/>
      <c r="H23" s="105"/>
    </row>
    <row r="24" spans="1:8" x14ac:dyDescent="0.2">
      <c r="A24" s="105"/>
      <c r="B24" s="106"/>
      <c r="C24" s="106"/>
      <c r="D24" s="105"/>
      <c r="E24" s="105"/>
      <c r="F24" s="105"/>
      <c r="G24" s="105"/>
      <c r="H24" s="105"/>
    </row>
    <row r="25" spans="1:8" x14ac:dyDescent="0.2">
      <c r="A25" s="95">
        <v>1</v>
      </c>
      <c r="B25" s="96">
        <v>2</v>
      </c>
      <c r="C25" s="96">
        <v>3</v>
      </c>
      <c r="D25" s="95">
        <v>4</v>
      </c>
      <c r="E25" s="95">
        <v>5</v>
      </c>
      <c r="F25" s="95">
        <v>6</v>
      </c>
      <c r="G25" s="95">
        <v>7</v>
      </c>
      <c r="H25" s="95">
        <v>8</v>
      </c>
    </row>
    <row r="26" spans="1:8" x14ac:dyDescent="0.2">
      <c r="A26" s="110" t="s">
        <v>228</v>
      </c>
      <c r="B26" s="111"/>
      <c r="C26" s="111"/>
      <c r="D26" s="111"/>
      <c r="E26" s="111"/>
      <c r="F26" s="111"/>
      <c r="G26" s="111"/>
      <c r="H26" s="111"/>
    </row>
    <row r="27" spans="1:8" ht="25.5" x14ac:dyDescent="0.2">
      <c r="A27" s="97">
        <v>1</v>
      </c>
      <c r="B27" s="98" t="s">
        <v>258</v>
      </c>
      <c r="C27" s="98" t="s">
        <v>267</v>
      </c>
      <c r="D27" s="99"/>
      <c r="E27" s="99">
        <f>'ЛН 02-01-05'!K87</f>
        <v>47577.19</v>
      </c>
      <c r="F27" s="99">
        <f>'ЛН 02-01-05'!K88</f>
        <v>1612000.01</v>
      </c>
      <c r="G27" s="100"/>
      <c r="H27" s="99">
        <f>SUM(D27:G27)</f>
        <v>1659577.2</v>
      </c>
    </row>
    <row r="28" spans="1:8" ht="27.95" customHeight="1" x14ac:dyDescent="0.2">
      <c r="A28" s="101"/>
      <c r="B28" s="108" t="s">
        <v>229</v>
      </c>
      <c r="C28" s="109"/>
      <c r="D28" s="99">
        <f>D27</f>
        <v>0</v>
      </c>
      <c r="E28" s="99">
        <f t="shared" ref="E28:H28" si="0">E27</f>
        <v>47577.19</v>
      </c>
      <c r="F28" s="99">
        <f t="shared" si="0"/>
        <v>1612000.01</v>
      </c>
      <c r="G28" s="99">
        <f t="shared" si="0"/>
        <v>0</v>
      </c>
      <c r="H28" s="99">
        <f t="shared" si="0"/>
        <v>1659577.2</v>
      </c>
    </row>
    <row r="29" spans="1:8" x14ac:dyDescent="0.2">
      <c r="A29" s="110" t="s">
        <v>230</v>
      </c>
      <c r="B29" s="111"/>
      <c r="C29" s="111"/>
      <c r="D29" s="111"/>
      <c r="E29" s="111"/>
      <c r="F29" s="111"/>
      <c r="G29" s="111"/>
      <c r="H29" s="111"/>
    </row>
    <row r="30" spans="1:8" x14ac:dyDescent="0.2">
      <c r="A30" s="101"/>
      <c r="B30" s="108" t="s">
        <v>231</v>
      </c>
      <c r="C30" s="109"/>
      <c r="D30" s="99">
        <f>D28</f>
        <v>0</v>
      </c>
      <c r="E30" s="99">
        <f t="shared" ref="E30:H30" si="1">E28</f>
        <v>47577.19</v>
      </c>
      <c r="F30" s="99">
        <f t="shared" si="1"/>
        <v>1612000.01</v>
      </c>
      <c r="G30" s="99">
        <f t="shared" si="1"/>
        <v>0</v>
      </c>
      <c r="H30" s="99">
        <f t="shared" si="1"/>
        <v>1659577.2</v>
      </c>
    </row>
    <row r="31" spans="1:8" x14ac:dyDescent="0.2">
      <c r="A31" s="110" t="s">
        <v>232</v>
      </c>
      <c r="B31" s="111"/>
      <c r="C31" s="111"/>
      <c r="D31" s="111"/>
      <c r="E31" s="111"/>
      <c r="F31" s="111"/>
      <c r="G31" s="111"/>
      <c r="H31" s="111"/>
    </row>
    <row r="32" spans="1:8" ht="25.5" x14ac:dyDescent="0.2">
      <c r="A32" s="97">
        <v>2</v>
      </c>
      <c r="B32" s="98" t="s">
        <v>233</v>
      </c>
      <c r="C32" s="98" t="s">
        <v>261</v>
      </c>
      <c r="D32" s="99">
        <f>ROUND(D30*3.9%*0.8,2)</f>
        <v>0</v>
      </c>
      <c r="E32" s="99">
        <f>ROUND(E30*3.9%,2)</f>
        <v>1855.51</v>
      </c>
      <c r="F32" s="99"/>
      <c r="G32" s="99"/>
      <c r="H32" s="99">
        <f>SUM(D32:G32)</f>
        <v>1855.51</v>
      </c>
    </row>
    <row r="33" spans="1:8" x14ac:dyDescent="0.2">
      <c r="A33" s="101"/>
      <c r="B33" s="108" t="s">
        <v>234</v>
      </c>
      <c r="C33" s="109"/>
      <c r="D33" s="99">
        <f>D32</f>
        <v>0</v>
      </c>
      <c r="E33" s="99">
        <f>E32</f>
        <v>1855.51</v>
      </c>
      <c r="F33" s="99"/>
      <c r="G33" s="99"/>
      <c r="H33" s="99">
        <f>SUM(D33:G33)</f>
        <v>1855.51</v>
      </c>
    </row>
    <row r="34" spans="1:8" x14ac:dyDescent="0.2">
      <c r="A34" s="101"/>
      <c r="B34" s="108" t="s">
        <v>235</v>
      </c>
      <c r="C34" s="109"/>
      <c r="D34" s="99">
        <f>D30+D33</f>
        <v>0</v>
      </c>
      <c r="E34" s="99">
        <f t="shared" ref="E34:H34" si="2">E30+E33</f>
        <v>49432.700000000004</v>
      </c>
      <c r="F34" s="99">
        <f t="shared" si="2"/>
        <v>1612000.01</v>
      </c>
      <c r="G34" s="99">
        <f t="shared" si="2"/>
        <v>0</v>
      </c>
      <c r="H34" s="99">
        <f t="shared" si="2"/>
        <v>1661432.71</v>
      </c>
    </row>
    <row r="35" spans="1:8" x14ac:dyDescent="0.2">
      <c r="A35" s="110" t="s">
        <v>236</v>
      </c>
      <c r="B35" s="111"/>
      <c r="C35" s="111"/>
      <c r="D35" s="111"/>
      <c r="E35" s="111"/>
      <c r="F35" s="111"/>
      <c r="G35" s="111"/>
      <c r="H35" s="111"/>
    </row>
    <row r="36" spans="1:8" ht="25.5" x14ac:dyDescent="0.2">
      <c r="A36" s="97">
        <v>3</v>
      </c>
      <c r="B36" s="98" t="s">
        <v>237</v>
      </c>
      <c r="C36" s="98" t="s">
        <v>238</v>
      </c>
      <c r="D36" s="99">
        <f>ROUND(D34*2.1%,2)</f>
        <v>0</v>
      </c>
      <c r="E36" s="99">
        <f>ROUND(E34*2.1%,2)</f>
        <v>1038.0899999999999</v>
      </c>
      <c r="F36" s="99"/>
      <c r="G36" s="99"/>
      <c r="H36" s="99">
        <f>SUM(D36:G36)</f>
        <v>1038.0899999999999</v>
      </c>
    </row>
    <row r="37" spans="1:8" ht="25.5" x14ac:dyDescent="0.2">
      <c r="A37" s="97">
        <v>4</v>
      </c>
      <c r="B37" s="98" t="s">
        <v>259</v>
      </c>
      <c r="C37" s="98" t="s">
        <v>266</v>
      </c>
      <c r="D37" s="99"/>
      <c r="E37" s="99"/>
      <c r="F37" s="99"/>
      <c r="G37" s="99">
        <f>'ЛН 09-01-05'!K347</f>
        <v>224816.26</v>
      </c>
      <c r="H37" s="99">
        <v>224816.26</v>
      </c>
    </row>
    <row r="38" spans="1:8" x14ac:dyDescent="0.2">
      <c r="A38" s="101"/>
      <c r="B38" s="108" t="s">
        <v>239</v>
      </c>
      <c r="C38" s="109"/>
      <c r="D38" s="99">
        <f>SUM(D36:D37)</f>
        <v>0</v>
      </c>
      <c r="E38" s="99">
        <f t="shared" ref="E38:H38" si="3">SUM(E36:E37)</f>
        <v>1038.0899999999999</v>
      </c>
      <c r="F38" s="99">
        <f t="shared" si="3"/>
        <v>0</v>
      </c>
      <c r="G38" s="99">
        <f t="shared" si="3"/>
        <v>224816.26</v>
      </c>
      <c r="H38" s="99">
        <f t="shared" si="3"/>
        <v>225854.35</v>
      </c>
    </row>
    <row r="39" spans="1:8" x14ac:dyDescent="0.2">
      <c r="A39" s="101"/>
      <c r="B39" s="108" t="s">
        <v>240</v>
      </c>
      <c r="C39" s="109"/>
      <c r="D39" s="99">
        <f>D38+D34</f>
        <v>0</v>
      </c>
      <c r="E39" s="99">
        <f t="shared" ref="E39:H39" si="4">E38+E34</f>
        <v>50470.79</v>
      </c>
      <c r="F39" s="99">
        <f t="shared" si="4"/>
        <v>1612000.01</v>
      </c>
      <c r="G39" s="99">
        <f t="shared" si="4"/>
        <v>224816.26</v>
      </c>
      <c r="H39" s="99">
        <f t="shared" si="4"/>
        <v>1887287.06</v>
      </c>
    </row>
    <row r="40" spans="1:8" x14ac:dyDescent="0.2">
      <c r="A40" s="110" t="s">
        <v>241</v>
      </c>
      <c r="B40" s="111"/>
      <c r="C40" s="111"/>
      <c r="D40" s="111"/>
      <c r="E40" s="111"/>
      <c r="F40" s="111"/>
      <c r="G40" s="111"/>
      <c r="H40" s="111"/>
    </row>
    <row r="41" spans="1:8" ht="51" x14ac:dyDescent="0.2">
      <c r="A41" s="97">
        <v>5</v>
      </c>
      <c r="B41" s="98" t="s">
        <v>242</v>
      </c>
      <c r="C41" s="98" t="s">
        <v>243</v>
      </c>
      <c r="D41" s="99"/>
      <c r="E41" s="99"/>
      <c r="F41" s="99"/>
      <c r="G41" s="99">
        <f>ROUND(H39*2.14%,2)</f>
        <v>40387.94</v>
      </c>
      <c r="H41" s="99">
        <f>SUM(D41:G41)</f>
        <v>40387.94</v>
      </c>
    </row>
    <row r="42" spans="1:8" x14ac:dyDescent="0.2">
      <c r="A42" s="97">
        <v>6</v>
      </c>
      <c r="B42" s="98" t="s">
        <v>244</v>
      </c>
      <c r="C42" s="98" t="s">
        <v>245</v>
      </c>
      <c r="D42" s="99"/>
      <c r="E42" s="99"/>
      <c r="F42" s="99"/>
      <c r="G42" s="99">
        <f>ROUND(H39*5.08%,2)</f>
        <v>95874.18</v>
      </c>
      <c r="H42" s="99">
        <f>SUM(D42:G42)</f>
        <v>95874.18</v>
      </c>
    </row>
    <row r="43" spans="1:8" ht="27.95" customHeight="1" x14ac:dyDescent="0.2">
      <c r="A43" s="101"/>
      <c r="B43" s="108" t="s">
        <v>246</v>
      </c>
      <c r="C43" s="109"/>
      <c r="D43" s="99">
        <f>SUM(D41:D42)</f>
        <v>0</v>
      </c>
      <c r="E43" s="99">
        <f t="shared" ref="E43:H43" si="5">SUM(E41:E42)</f>
        <v>0</v>
      </c>
      <c r="F43" s="99">
        <f t="shared" si="5"/>
        <v>0</v>
      </c>
      <c r="G43" s="99">
        <f t="shared" si="5"/>
        <v>136262.12</v>
      </c>
      <c r="H43" s="99">
        <f t="shared" si="5"/>
        <v>136262.12</v>
      </c>
    </row>
    <row r="44" spans="1:8" x14ac:dyDescent="0.2">
      <c r="A44" s="110" t="s">
        <v>247</v>
      </c>
      <c r="B44" s="111"/>
      <c r="C44" s="111"/>
      <c r="D44" s="111"/>
      <c r="E44" s="111"/>
      <c r="F44" s="111"/>
      <c r="G44" s="111"/>
      <c r="H44" s="111"/>
    </row>
    <row r="45" spans="1:8" x14ac:dyDescent="0.2">
      <c r="A45" s="101"/>
      <c r="B45" s="108" t="s">
        <v>248</v>
      </c>
      <c r="C45" s="109"/>
      <c r="D45" s="99">
        <f>D39+D43</f>
        <v>0</v>
      </c>
      <c r="E45" s="99">
        <f t="shared" ref="E45:H45" si="6">E39+E43</f>
        <v>50470.79</v>
      </c>
      <c r="F45" s="99">
        <f t="shared" si="6"/>
        <v>1612000.01</v>
      </c>
      <c r="G45" s="99">
        <f t="shared" si="6"/>
        <v>361078.38</v>
      </c>
      <c r="H45" s="99">
        <f t="shared" si="6"/>
        <v>2023549.1800000002</v>
      </c>
    </row>
    <row r="46" spans="1:8" x14ac:dyDescent="0.2">
      <c r="A46" s="110" t="s">
        <v>249</v>
      </c>
      <c r="B46" s="111"/>
      <c r="C46" s="111"/>
      <c r="D46" s="111"/>
      <c r="E46" s="111"/>
      <c r="F46" s="111"/>
      <c r="G46" s="111"/>
      <c r="H46" s="111"/>
    </row>
    <row r="47" spans="1:8" ht="25.5" x14ac:dyDescent="0.2">
      <c r="A47" s="97">
        <v>7</v>
      </c>
      <c r="B47" s="98" t="s">
        <v>250</v>
      </c>
      <c r="C47" s="98" t="s">
        <v>251</v>
      </c>
      <c r="D47" s="99">
        <f>ROUND(D45*3%,2)</f>
        <v>0</v>
      </c>
      <c r="E47" s="99">
        <f t="shared" ref="E47:H47" si="7">ROUND(E45*3%,2)</f>
        <v>1514.12</v>
      </c>
      <c r="F47" s="99">
        <f t="shared" si="7"/>
        <v>48360</v>
      </c>
      <c r="G47" s="99">
        <f t="shared" si="7"/>
        <v>10832.35</v>
      </c>
      <c r="H47" s="99">
        <f t="shared" si="7"/>
        <v>60706.48</v>
      </c>
    </row>
    <row r="48" spans="1:8" x14ac:dyDescent="0.2">
      <c r="A48" s="101"/>
      <c r="B48" s="108" t="s">
        <v>252</v>
      </c>
      <c r="C48" s="109"/>
      <c r="D48" s="99">
        <f>D45+D47</f>
        <v>0</v>
      </c>
      <c r="E48" s="99">
        <f t="shared" ref="E48:H48" si="8">E45+E47</f>
        <v>51984.91</v>
      </c>
      <c r="F48" s="99">
        <f t="shared" si="8"/>
        <v>1660360.01</v>
      </c>
      <c r="G48" s="99">
        <f t="shared" si="8"/>
        <v>371910.73</v>
      </c>
      <c r="H48" s="99">
        <f t="shared" si="8"/>
        <v>2084255.6600000001</v>
      </c>
    </row>
    <row r="49" spans="1:8" x14ac:dyDescent="0.2">
      <c r="A49" s="110" t="s">
        <v>253</v>
      </c>
      <c r="B49" s="111"/>
      <c r="C49" s="111"/>
      <c r="D49" s="111"/>
      <c r="E49" s="111"/>
      <c r="F49" s="111"/>
      <c r="G49" s="111"/>
      <c r="H49" s="111"/>
    </row>
    <row r="50" spans="1:8" ht="25.5" x14ac:dyDescent="0.2">
      <c r="A50" s="97">
        <v>8</v>
      </c>
      <c r="B50" s="98" t="s">
        <v>254</v>
      </c>
      <c r="C50" s="98" t="s">
        <v>255</v>
      </c>
      <c r="D50" s="99">
        <f>ROUND(D48*0.18,2)</f>
        <v>0</v>
      </c>
      <c r="E50" s="99">
        <f t="shared" ref="E50:H50" si="9">ROUND(E48*0.18,2)</f>
        <v>9357.2800000000007</v>
      </c>
      <c r="F50" s="99">
        <f t="shared" si="9"/>
        <v>298864.8</v>
      </c>
      <c r="G50" s="99">
        <f t="shared" si="9"/>
        <v>66943.929999999993</v>
      </c>
      <c r="H50" s="99">
        <f t="shared" si="9"/>
        <v>375166.02</v>
      </c>
    </row>
    <row r="51" spans="1:8" x14ac:dyDescent="0.2">
      <c r="A51" s="101"/>
      <c r="B51" s="108" t="s">
        <v>256</v>
      </c>
      <c r="C51" s="109"/>
      <c r="D51" s="99">
        <f>D50</f>
        <v>0</v>
      </c>
      <c r="E51" s="99">
        <f t="shared" ref="E51:H51" si="10">E50</f>
        <v>9357.2800000000007</v>
      </c>
      <c r="F51" s="99">
        <f t="shared" si="10"/>
        <v>298864.8</v>
      </c>
      <c r="G51" s="99">
        <f t="shared" si="10"/>
        <v>66943.929999999993</v>
      </c>
      <c r="H51" s="99">
        <f t="shared" si="10"/>
        <v>375166.02</v>
      </c>
    </row>
    <row r="52" spans="1:8" x14ac:dyDescent="0.2">
      <c r="A52" s="101"/>
      <c r="B52" s="108" t="s">
        <v>257</v>
      </c>
      <c r="C52" s="109"/>
      <c r="D52" s="99">
        <f>D51+D48</f>
        <v>0</v>
      </c>
      <c r="E52" s="99">
        <f t="shared" ref="E52:H52" si="11">E51+E48</f>
        <v>61342.19</v>
      </c>
      <c r="F52" s="99">
        <f t="shared" si="11"/>
        <v>1959224.81</v>
      </c>
      <c r="G52" s="99">
        <f t="shared" si="11"/>
        <v>438854.66</v>
      </c>
      <c r="H52" s="99">
        <f t="shared" si="11"/>
        <v>2459421.6800000002</v>
      </c>
    </row>
  </sheetData>
  <mergeCells count="29">
    <mergeCell ref="B52:C52"/>
    <mergeCell ref="A44:H44"/>
    <mergeCell ref="B45:C45"/>
    <mergeCell ref="A46:H46"/>
    <mergeCell ref="B48:C48"/>
    <mergeCell ref="A49:H49"/>
    <mergeCell ref="B51:C51"/>
    <mergeCell ref="B43:C43"/>
    <mergeCell ref="A26:H26"/>
    <mergeCell ref="B28:C28"/>
    <mergeCell ref="A29:H29"/>
    <mergeCell ref="B30:C30"/>
    <mergeCell ref="A31:H31"/>
    <mergeCell ref="B33:C33"/>
    <mergeCell ref="B34:C34"/>
    <mergeCell ref="A35:H35"/>
    <mergeCell ref="B38:C38"/>
    <mergeCell ref="B39:C39"/>
    <mergeCell ref="A40:H40"/>
    <mergeCell ref="B15:H15"/>
    <mergeCell ref="A21:A24"/>
    <mergeCell ref="B21:B24"/>
    <mergeCell ref="C21:C24"/>
    <mergeCell ref="D21:G21"/>
    <mergeCell ref="H21:H24"/>
    <mergeCell ref="D22:D24"/>
    <mergeCell ref="E22:E24"/>
    <mergeCell ref="F22:F24"/>
    <mergeCell ref="G22:G24"/>
  </mergeCells>
  <pageMargins left="0.42" right="0.25" top="0.5" bottom="0.52" header="0.3" footer="0.3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autoPageBreaks="0" fitToPage="1"/>
  </sheetPr>
  <dimension ref="A1:Q101"/>
  <sheetViews>
    <sheetView showGridLines="0" topLeftCell="A72" zoomScaleNormal="100" workbookViewId="0">
      <selection activeCell="K90" sqref="K90"/>
    </sheetView>
  </sheetViews>
  <sheetFormatPr defaultRowHeight="15" outlineLevelRow="1" x14ac:dyDescent="0.2"/>
  <cols>
    <col min="1" max="1" width="4.7109375" style="1" customWidth="1"/>
    <col min="2" max="2" width="20" style="1" customWidth="1"/>
    <col min="3" max="3" width="33.140625" style="1" customWidth="1"/>
    <col min="4" max="5" width="10.140625" style="1" customWidth="1"/>
    <col min="6" max="6" width="12.140625" style="1" customWidth="1"/>
    <col min="7" max="7" width="12.7109375" style="1" customWidth="1"/>
    <col min="8" max="8" width="14.85546875" style="1" customWidth="1"/>
    <col min="9" max="9" width="9.42578125" style="1" customWidth="1"/>
    <col min="10" max="10" width="14.7109375" style="1" customWidth="1"/>
    <col min="11" max="11" width="14.42578125" style="1" customWidth="1"/>
    <col min="12" max="12" width="10.140625" style="1" customWidth="1"/>
    <col min="13" max="16384" width="9.140625" style="1"/>
  </cols>
  <sheetData>
    <row r="1" spans="1:12" ht="18" x14ac:dyDescent="0.2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5" t="s">
        <v>22</v>
      </c>
    </row>
    <row r="2" spans="1:12" ht="18" x14ac:dyDescent="0.25">
      <c r="A2" s="13" t="s">
        <v>15</v>
      </c>
      <c r="B2" s="12"/>
      <c r="C2" s="12"/>
      <c r="D2" s="12"/>
      <c r="E2" s="12"/>
      <c r="F2" s="12"/>
      <c r="G2" s="12"/>
      <c r="H2" s="12"/>
      <c r="K2" s="12"/>
      <c r="L2" s="16" t="s">
        <v>16</v>
      </c>
    </row>
    <row r="3" spans="1:12" ht="18" x14ac:dyDescent="0.25">
      <c r="A3" s="19" t="s">
        <v>29</v>
      </c>
      <c r="B3" s="12"/>
      <c r="C3" s="12"/>
      <c r="D3" s="12"/>
      <c r="E3" s="12"/>
      <c r="F3" s="12"/>
      <c r="G3" s="12"/>
      <c r="H3" s="12"/>
      <c r="K3" s="12"/>
      <c r="L3" s="17" t="s">
        <v>29</v>
      </c>
    </row>
    <row r="4" spans="1:12" ht="18" x14ac:dyDescent="0.25">
      <c r="A4" s="19" t="s">
        <v>30</v>
      </c>
      <c r="B4" s="12"/>
      <c r="C4" s="12"/>
      <c r="D4" s="12"/>
      <c r="E4" s="12"/>
      <c r="F4" s="12"/>
      <c r="G4" s="12"/>
      <c r="H4" s="12"/>
      <c r="K4" s="12"/>
      <c r="L4" s="17" t="s">
        <v>30</v>
      </c>
    </row>
    <row r="5" spans="1:12" s="2" customFormat="1" ht="18" x14ac:dyDescent="0.25">
      <c r="B5" s="14"/>
      <c r="C5" s="14"/>
      <c r="D5" s="14"/>
      <c r="E5" s="14"/>
      <c r="F5" s="14"/>
      <c r="G5" s="14"/>
      <c r="H5" s="14"/>
      <c r="K5" s="14"/>
    </row>
    <row r="6" spans="1:12" s="2" customFormat="1" ht="18" x14ac:dyDescent="0.25">
      <c r="A6" s="2" t="s">
        <v>27</v>
      </c>
      <c r="B6" s="14"/>
      <c r="C6" s="14"/>
      <c r="D6" s="14"/>
      <c r="E6" s="14"/>
      <c r="F6" s="14"/>
      <c r="G6" s="14"/>
      <c r="H6" s="14"/>
      <c r="K6" s="14"/>
      <c r="L6" s="18" t="s">
        <v>28</v>
      </c>
    </row>
    <row r="7" spans="1:12" s="2" customFormat="1" x14ac:dyDescent="0.2"/>
    <row r="9" spans="1:12" s="35" customFormat="1" ht="48" customHeight="1" x14ac:dyDescent="0.25">
      <c r="A9" s="136" t="s">
        <v>268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</row>
    <row r="10" spans="1:12" x14ac:dyDescent="0.2">
      <c r="A10" s="141" t="s">
        <v>12</v>
      </c>
      <c r="B10" s="141"/>
      <c r="C10" s="141"/>
      <c r="D10" s="141"/>
      <c r="E10" s="141"/>
      <c r="F10" s="141"/>
      <c r="G10" s="141"/>
      <c r="H10" s="141"/>
      <c r="I10" s="141"/>
      <c r="J10" s="141"/>
      <c r="K10" s="141"/>
      <c r="L10" s="141"/>
    </row>
    <row r="13" spans="1:12" ht="15.75" x14ac:dyDescent="0.25">
      <c r="A13" s="138" t="s">
        <v>31</v>
      </c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</row>
    <row r="14" spans="1:12" x14ac:dyDescent="0.2">
      <c r="A14" s="142" t="s">
        <v>0</v>
      </c>
      <c r="B14" s="142"/>
      <c r="C14" s="142"/>
      <c r="D14" s="142"/>
      <c r="E14" s="142"/>
      <c r="F14" s="142"/>
      <c r="G14" s="142"/>
      <c r="H14" s="142"/>
      <c r="I14" s="142"/>
      <c r="J14" s="142"/>
      <c r="K14" s="142"/>
      <c r="L14" s="142"/>
    </row>
    <row r="16" spans="1:12" ht="18" x14ac:dyDescent="0.25">
      <c r="A16" s="143" t="s">
        <v>32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7" x14ac:dyDescent="0.2">
      <c r="A17" s="142" t="s">
        <v>1</v>
      </c>
      <c r="B17" s="142"/>
      <c r="C17" s="142"/>
      <c r="D17" s="142"/>
      <c r="E17" s="142"/>
      <c r="F17" s="142"/>
      <c r="G17" s="142"/>
      <c r="H17" s="142"/>
      <c r="I17" s="142"/>
      <c r="J17" s="142"/>
      <c r="K17" s="142"/>
      <c r="L17" s="142"/>
    </row>
    <row r="19" spans="1:17" s="5" customFormat="1" x14ac:dyDescent="0.2">
      <c r="A19" s="4" t="s">
        <v>33</v>
      </c>
    </row>
    <row r="20" spans="1:17" s="6" customFormat="1" x14ac:dyDescent="0.2">
      <c r="I20" s="139" t="s">
        <v>17</v>
      </c>
      <c r="J20" s="140"/>
      <c r="K20" s="139" t="s">
        <v>18</v>
      </c>
      <c r="L20" s="140"/>
    </row>
    <row r="21" spans="1:17" x14ac:dyDescent="0.2">
      <c r="E21" s="125" t="s">
        <v>2</v>
      </c>
      <c r="F21" s="125"/>
      <c r="G21" s="125"/>
      <c r="I21" s="126" t="s">
        <v>34</v>
      </c>
      <c r="J21" s="127"/>
      <c r="K21" s="131" t="s">
        <v>35</v>
      </c>
      <c r="L21" s="132"/>
    </row>
    <row r="22" spans="1:17" x14ac:dyDescent="0.2">
      <c r="E22" s="125" t="s">
        <v>3</v>
      </c>
      <c r="F22" s="125"/>
      <c r="G22" s="125"/>
      <c r="I22" s="126" t="s">
        <v>36</v>
      </c>
      <c r="J22" s="127"/>
      <c r="K22" s="133" t="s">
        <v>37</v>
      </c>
      <c r="L22" s="134"/>
    </row>
    <row r="23" spans="1:17" outlineLevel="1" x14ac:dyDescent="0.2">
      <c r="E23" s="5" t="s">
        <v>21</v>
      </c>
      <c r="F23" s="5"/>
      <c r="G23" s="5"/>
      <c r="H23" s="10"/>
      <c r="I23" s="126" t="s">
        <v>38</v>
      </c>
      <c r="J23" s="135"/>
      <c r="K23" s="135"/>
      <c r="L23" s="127"/>
    </row>
    <row r="24" spans="1:17" x14ac:dyDescent="0.2">
      <c r="A24" s="35" t="s">
        <v>265</v>
      </c>
    </row>
    <row r="25" spans="1:17" x14ac:dyDescent="0.2">
      <c r="A25" s="123" t="s">
        <v>4</v>
      </c>
      <c r="B25" s="123" t="s">
        <v>26</v>
      </c>
      <c r="C25" s="123" t="s">
        <v>5</v>
      </c>
      <c r="D25" s="123" t="s">
        <v>6</v>
      </c>
      <c r="E25" s="123" t="s">
        <v>7</v>
      </c>
      <c r="F25" s="123" t="s">
        <v>8</v>
      </c>
      <c r="G25" s="123" t="s">
        <v>23</v>
      </c>
      <c r="H25" s="123" t="s">
        <v>9</v>
      </c>
      <c r="I25" s="123" t="s">
        <v>14</v>
      </c>
      <c r="J25" s="123" t="s">
        <v>13</v>
      </c>
      <c r="K25" s="123" t="s">
        <v>10</v>
      </c>
      <c r="L25" s="27" t="s">
        <v>11</v>
      </c>
    </row>
    <row r="26" spans="1:17" ht="38.25" x14ac:dyDescent="0.2">
      <c r="A26" s="124"/>
      <c r="B26" s="124"/>
      <c r="C26" s="124"/>
      <c r="D26" s="124"/>
      <c r="E26" s="124"/>
      <c r="F26" s="124"/>
      <c r="G26" s="124"/>
      <c r="H26" s="124"/>
      <c r="I26" s="124"/>
      <c r="J26" s="124"/>
      <c r="K26" s="124"/>
      <c r="L26" s="28" t="s">
        <v>25</v>
      </c>
    </row>
    <row r="27" spans="1:17" ht="38.25" x14ac:dyDescent="0.2">
      <c r="A27" s="124"/>
      <c r="B27" s="124"/>
      <c r="C27" s="124"/>
      <c r="D27" s="124"/>
      <c r="E27" s="124"/>
      <c r="F27" s="124"/>
      <c r="G27" s="124"/>
      <c r="H27" s="124"/>
      <c r="I27" s="124"/>
      <c r="J27" s="124"/>
      <c r="K27" s="124"/>
      <c r="L27" s="28" t="s">
        <v>24</v>
      </c>
    </row>
    <row r="28" spans="1:17" x14ac:dyDescent="0.2">
      <c r="A28" s="11">
        <v>1</v>
      </c>
      <c r="B28" s="11">
        <v>2</v>
      </c>
      <c r="C28" s="11">
        <v>3</v>
      </c>
      <c r="D28" s="11">
        <v>4</v>
      </c>
      <c r="E28" s="11">
        <v>5</v>
      </c>
      <c r="F28" s="11">
        <v>6</v>
      </c>
      <c r="G28" s="11">
        <v>7</v>
      </c>
      <c r="H28" s="11">
        <v>8</v>
      </c>
      <c r="I28" s="11">
        <v>9</v>
      </c>
      <c r="J28" s="11">
        <v>10</v>
      </c>
      <c r="K28" s="11">
        <v>11</v>
      </c>
      <c r="L28" s="29">
        <v>12</v>
      </c>
    </row>
    <row r="29" spans="1:17" x14ac:dyDescent="0.2">
      <c r="A29" s="34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</row>
    <row r="30" spans="1:17" s="35" customFormat="1" ht="76.5" customHeight="1" x14ac:dyDescent="0.2">
      <c r="A30" s="128" t="s">
        <v>264</v>
      </c>
      <c r="B30" s="129"/>
      <c r="C30" s="129"/>
      <c r="D30" s="129"/>
      <c r="E30" s="129"/>
      <c r="F30" s="129"/>
      <c r="G30" s="129"/>
      <c r="H30" s="129"/>
      <c r="I30" s="129"/>
      <c r="J30" s="129"/>
      <c r="K30" s="129"/>
      <c r="L30" s="130"/>
      <c r="M30" s="82"/>
      <c r="N30" s="82"/>
      <c r="O30" s="82"/>
      <c r="P30" s="82"/>
      <c r="Q30" s="82"/>
    </row>
    <row r="31" spans="1:17" s="7" customFormat="1" ht="16.5" x14ac:dyDescent="0.2">
      <c r="A31" s="118" t="s">
        <v>39</v>
      </c>
      <c r="B31" s="119"/>
      <c r="C31" s="119"/>
      <c r="D31" s="119"/>
      <c r="E31" s="119"/>
      <c r="F31" s="119"/>
      <c r="G31" s="119"/>
      <c r="H31" s="119"/>
      <c r="I31" s="119"/>
      <c r="J31" s="119"/>
      <c r="K31" s="119"/>
      <c r="L31" s="119"/>
    </row>
    <row r="32" spans="1:17" s="7" customFormat="1" ht="75" x14ac:dyDescent="0.2">
      <c r="A32" s="37">
        <v>1</v>
      </c>
      <c r="B32" s="38" t="s">
        <v>40</v>
      </c>
      <c r="C32" s="39" t="s">
        <v>41</v>
      </c>
      <c r="D32" s="40" t="s">
        <v>42</v>
      </c>
      <c r="E32" s="41">
        <v>1</v>
      </c>
      <c r="F32" s="42">
        <v>3511.54</v>
      </c>
      <c r="G32" s="42"/>
      <c r="H32" s="43" t="s">
        <v>43</v>
      </c>
      <c r="I32" s="44" t="s">
        <v>262</v>
      </c>
      <c r="J32" s="44"/>
      <c r="K32" s="42"/>
      <c r="L32" s="45" t="s">
        <v>43</v>
      </c>
    </row>
    <row r="33" spans="1:17" ht="60" outlineLevel="1" x14ac:dyDescent="0.2">
      <c r="A33" s="37" t="s">
        <v>43</v>
      </c>
      <c r="B33" s="38">
        <v>21102</v>
      </c>
      <c r="C33" s="39" t="s">
        <v>44</v>
      </c>
      <c r="D33" s="40" t="s">
        <v>45</v>
      </c>
      <c r="E33" s="41">
        <v>4.4000000000000004</v>
      </c>
      <c r="F33" s="42">
        <v>131.11000000000001</v>
      </c>
      <c r="G33" s="42"/>
      <c r="H33" s="43">
        <v>576.88</v>
      </c>
      <c r="I33" s="44"/>
      <c r="J33" s="44">
        <v>5.03</v>
      </c>
      <c r="K33" s="42">
        <v>2901.71</v>
      </c>
      <c r="L33" s="45" t="s">
        <v>43</v>
      </c>
      <c r="M33" s="7"/>
      <c r="N33" s="7"/>
      <c r="O33" s="7"/>
      <c r="P33" s="7"/>
      <c r="Q33" s="7"/>
    </row>
    <row r="34" spans="1:17" ht="45" outlineLevel="1" x14ac:dyDescent="0.2">
      <c r="A34" s="37" t="s">
        <v>43</v>
      </c>
      <c r="B34" s="38">
        <v>30408</v>
      </c>
      <c r="C34" s="39" t="s">
        <v>46</v>
      </c>
      <c r="D34" s="40" t="s">
        <v>45</v>
      </c>
      <c r="E34" s="41">
        <v>24.84</v>
      </c>
      <c r="F34" s="42">
        <v>131.03</v>
      </c>
      <c r="G34" s="42"/>
      <c r="H34" s="43">
        <v>3254.79</v>
      </c>
      <c r="I34" s="44"/>
      <c r="J34" s="44">
        <v>5.03</v>
      </c>
      <c r="K34" s="42">
        <v>16371.59</v>
      </c>
      <c r="L34" s="45" t="s">
        <v>43</v>
      </c>
      <c r="M34" s="7"/>
      <c r="N34" s="7"/>
      <c r="O34" s="7"/>
      <c r="P34" s="7"/>
      <c r="Q34" s="7"/>
    </row>
    <row r="35" spans="1:17" ht="30" outlineLevel="1" x14ac:dyDescent="0.2">
      <c r="A35" s="37" t="s">
        <v>43</v>
      </c>
      <c r="B35" s="38">
        <v>40502</v>
      </c>
      <c r="C35" s="39" t="s">
        <v>47</v>
      </c>
      <c r="D35" s="40" t="s">
        <v>45</v>
      </c>
      <c r="E35" s="41">
        <v>0.28000000000000003</v>
      </c>
      <c r="F35" s="42">
        <v>8.1</v>
      </c>
      <c r="G35" s="42"/>
      <c r="H35" s="43">
        <v>2.27</v>
      </c>
      <c r="I35" s="44"/>
      <c r="J35" s="44">
        <v>5.03</v>
      </c>
      <c r="K35" s="42">
        <v>11.42</v>
      </c>
      <c r="L35" s="45" t="s">
        <v>43</v>
      </c>
      <c r="M35" s="7"/>
      <c r="N35" s="7"/>
      <c r="O35" s="7"/>
      <c r="P35" s="7"/>
      <c r="Q35" s="7"/>
    </row>
    <row r="36" spans="1:17" ht="30" outlineLevel="1" x14ac:dyDescent="0.2">
      <c r="A36" s="37" t="s">
        <v>43</v>
      </c>
      <c r="B36" s="38">
        <v>400001</v>
      </c>
      <c r="C36" s="39" t="s">
        <v>48</v>
      </c>
      <c r="D36" s="40" t="s">
        <v>45</v>
      </c>
      <c r="E36" s="41">
        <v>4.4000000000000004</v>
      </c>
      <c r="F36" s="42">
        <v>91.62</v>
      </c>
      <c r="G36" s="42"/>
      <c r="H36" s="43">
        <v>403.13</v>
      </c>
      <c r="I36" s="44"/>
      <c r="J36" s="44">
        <v>5.03</v>
      </c>
      <c r="K36" s="42">
        <v>2027.74</v>
      </c>
      <c r="L36" s="45" t="s">
        <v>43</v>
      </c>
      <c r="M36" s="7"/>
      <c r="N36" s="7"/>
      <c r="O36" s="7"/>
      <c r="P36" s="7"/>
      <c r="Q36" s="7"/>
    </row>
    <row r="37" spans="1:17" s="2" customFormat="1" ht="30" outlineLevel="1" x14ac:dyDescent="0.2">
      <c r="A37" s="37" t="s">
        <v>43</v>
      </c>
      <c r="B37" s="38" t="s">
        <v>49</v>
      </c>
      <c r="C37" s="39" t="s">
        <v>50</v>
      </c>
      <c r="D37" s="40" t="s">
        <v>51</v>
      </c>
      <c r="E37" s="41">
        <v>0.03</v>
      </c>
      <c r="F37" s="42">
        <v>49.56</v>
      </c>
      <c r="G37" s="42"/>
      <c r="H37" s="43">
        <v>1.49</v>
      </c>
      <c r="I37" s="44"/>
      <c r="J37" s="44">
        <v>3.6</v>
      </c>
      <c r="K37" s="42">
        <v>5.36</v>
      </c>
      <c r="L37" s="45" t="s">
        <v>43</v>
      </c>
      <c r="M37" s="7"/>
      <c r="N37" s="7"/>
      <c r="O37" s="7"/>
      <c r="P37" s="7"/>
      <c r="Q37" s="7"/>
    </row>
    <row r="38" spans="1:17" s="2" customFormat="1" ht="45" outlineLevel="1" x14ac:dyDescent="0.2">
      <c r="A38" s="37" t="s">
        <v>43</v>
      </c>
      <c r="B38" s="38" t="s">
        <v>52</v>
      </c>
      <c r="C38" s="39" t="s">
        <v>53</v>
      </c>
      <c r="D38" s="40" t="s">
        <v>54</v>
      </c>
      <c r="E38" s="41">
        <v>1E-3</v>
      </c>
      <c r="F38" s="42">
        <v>5000</v>
      </c>
      <c r="G38" s="42"/>
      <c r="H38" s="43">
        <v>5</v>
      </c>
      <c r="I38" s="44"/>
      <c r="J38" s="44">
        <v>3.6</v>
      </c>
      <c r="K38" s="42">
        <v>18</v>
      </c>
      <c r="L38" s="45" t="s">
        <v>43</v>
      </c>
      <c r="M38" s="7"/>
      <c r="N38" s="7"/>
      <c r="O38" s="7"/>
      <c r="P38" s="7"/>
      <c r="Q38" s="7"/>
    </row>
    <row r="39" spans="1:17" s="2" customFormat="1" ht="30" outlineLevel="1" x14ac:dyDescent="0.2">
      <c r="A39" s="37" t="s">
        <v>43</v>
      </c>
      <c r="B39" s="38" t="s">
        <v>55</v>
      </c>
      <c r="C39" s="39" t="s">
        <v>56</v>
      </c>
      <c r="D39" s="40" t="s">
        <v>57</v>
      </c>
      <c r="E39" s="41">
        <v>1.23</v>
      </c>
      <c r="F39" s="42">
        <v>9.4</v>
      </c>
      <c r="G39" s="42"/>
      <c r="H39" s="43">
        <v>11.56</v>
      </c>
      <c r="I39" s="44"/>
      <c r="J39" s="44">
        <v>3.6</v>
      </c>
      <c r="K39" s="42">
        <v>41.62</v>
      </c>
      <c r="L39" s="45" t="s">
        <v>43</v>
      </c>
      <c r="M39" s="7"/>
      <c r="N39" s="7"/>
      <c r="O39" s="7"/>
      <c r="P39" s="7"/>
      <c r="Q39" s="7"/>
    </row>
    <row r="40" spans="1:17" outlineLevel="1" x14ac:dyDescent="0.2">
      <c r="A40" s="37" t="s">
        <v>43</v>
      </c>
      <c r="B40" s="38" t="s">
        <v>58</v>
      </c>
      <c r="C40" s="39" t="s">
        <v>59</v>
      </c>
      <c r="D40" s="40" t="s">
        <v>57</v>
      </c>
      <c r="E40" s="41">
        <v>0.2</v>
      </c>
      <c r="F40" s="42">
        <v>28.6</v>
      </c>
      <c r="G40" s="42"/>
      <c r="H40" s="43">
        <v>5.72</v>
      </c>
      <c r="I40" s="44"/>
      <c r="J40" s="44">
        <v>3.6</v>
      </c>
      <c r="K40" s="42">
        <v>20.59</v>
      </c>
      <c r="L40" s="45" t="s">
        <v>43</v>
      </c>
      <c r="M40" s="7"/>
      <c r="N40" s="7"/>
      <c r="O40" s="7"/>
      <c r="P40" s="7"/>
      <c r="Q40" s="7"/>
    </row>
    <row r="41" spans="1:17" ht="45" outlineLevel="1" x14ac:dyDescent="0.2">
      <c r="A41" s="37" t="s">
        <v>43</v>
      </c>
      <c r="B41" s="38" t="s">
        <v>60</v>
      </c>
      <c r="C41" s="39" t="s">
        <v>61</v>
      </c>
      <c r="D41" s="40" t="s">
        <v>54</v>
      </c>
      <c r="E41" s="41">
        <v>2.9999999999999997E-4</v>
      </c>
      <c r="F41" s="42">
        <v>18914.3</v>
      </c>
      <c r="G41" s="42"/>
      <c r="H41" s="43">
        <v>5.67</v>
      </c>
      <c r="I41" s="44"/>
      <c r="J41" s="44">
        <v>3.6</v>
      </c>
      <c r="K41" s="42">
        <v>20.41</v>
      </c>
      <c r="L41" s="45" t="s">
        <v>43</v>
      </c>
      <c r="M41" s="7"/>
      <c r="N41" s="7"/>
      <c r="O41" s="7"/>
      <c r="P41" s="7"/>
      <c r="Q41" s="7"/>
    </row>
    <row r="42" spans="1:17" ht="45" outlineLevel="1" x14ac:dyDescent="0.2">
      <c r="A42" s="37" t="s">
        <v>43</v>
      </c>
      <c r="B42" s="38" t="s">
        <v>62</v>
      </c>
      <c r="C42" s="39" t="s">
        <v>63</v>
      </c>
      <c r="D42" s="40" t="s">
        <v>54</v>
      </c>
      <c r="E42" s="41">
        <v>2.3999999999999998E-3</v>
      </c>
      <c r="F42" s="42">
        <v>40500</v>
      </c>
      <c r="G42" s="42"/>
      <c r="H42" s="43">
        <v>97.2</v>
      </c>
      <c r="I42" s="44"/>
      <c r="J42" s="44">
        <v>3.6</v>
      </c>
      <c r="K42" s="42">
        <v>349.92</v>
      </c>
      <c r="L42" s="45" t="s">
        <v>43</v>
      </c>
      <c r="M42" s="7"/>
      <c r="N42" s="7"/>
      <c r="O42" s="7"/>
      <c r="P42" s="7"/>
      <c r="Q42" s="7"/>
    </row>
    <row r="43" spans="1:17" outlineLevel="1" x14ac:dyDescent="0.2">
      <c r="A43" s="37" t="s">
        <v>43</v>
      </c>
      <c r="B43" s="38" t="s">
        <v>64</v>
      </c>
      <c r="C43" s="39" t="s">
        <v>65</v>
      </c>
      <c r="D43" s="40" t="s">
        <v>66</v>
      </c>
      <c r="E43" s="41">
        <v>2.5000000000000001E-2</v>
      </c>
      <c r="F43" s="42">
        <v>137.02000000000001</v>
      </c>
      <c r="G43" s="42"/>
      <c r="H43" s="43">
        <v>3.43</v>
      </c>
      <c r="I43" s="44"/>
      <c r="J43" s="44">
        <v>3.6</v>
      </c>
      <c r="K43" s="42">
        <v>12.35</v>
      </c>
      <c r="L43" s="45" t="s">
        <v>43</v>
      </c>
      <c r="M43" s="7"/>
      <c r="N43" s="7"/>
      <c r="O43" s="7"/>
      <c r="P43" s="7"/>
      <c r="Q43" s="7"/>
    </row>
    <row r="44" spans="1:17" ht="60" outlineLevel="1" x14ac:dyDescent="0.2">
      <c r="A44" s="37" t="s">
        <v>43</v>
      </c>
      <c r="B44" s="38" t="s">
        <v>67</v>
      </c>
      <c r="C44" s="39" t="s">
        <v>68</v>
      </c>
      <c r="D44" s="40" t="s">
        <v>69</v>
      </c>
      <c r="E44" s="41">
        <v>6.09</v>
      </c>
      <c r="F44" s="42">
        <v>1</v>
      </c>
      <c r="G44" s="42"/>
      <c r="H44" s="43">
        <v>6.09</v>
      </c>
      <c r="I44" s="44"/>
      <c r="J44" s="44">
        <v>3.6</v>
      </c>
      <c r="K44" s="42">
        <v>21.92</v>
      </c>
      <c r="L44" s="45" t="s">
        <v>43</v>
      </c>
      <c r="M44" s="7"/>
      <c r="N44" s="7"/>
      <c r="O44" s="7"/>
      <c r="P44" s="7"/>
      <c r="Q44" s="7"/>
    </row>
    <row r="45" spans="1:17" outlineLevel="1" x14ac:dyDescent="0.2">
      <c r="A45" s="37" t="s">
        <v>43</v>
      </c>
      <c r="B45" s="38" t="s">
        <v>43</v>
      </c>
      <c r="C45" s="39" t="s">
        <v>70</v>
      </c>
      <c r="D45" s="40" t="s">
        <v>43</v>
      </c>
      <c r="E45" s="41" t="s">
        <v>43</v>
      </c>
      <c r="F45" s="42">
        <v>304.70999999999998</v>
      </c>
      <c r="G45" s="42" t="s">
        <v>71</v>
      </c>
      <c r="H45" s="43">
        <v>420.5</v>
      </c>
      <c r="I45" s="44"/>
      <c r="J45" s="44">
        <v>18.07</v>
      </c>
      <c r="K45" s="42">
        <v>7598.44</v>
      </c>
      <c r="L45" s="45" t="s">
        <v>43</v>
      </c>
      <c r="M45" s="7"/>
      <c r="N45" s="7"/>
      <c r="O45" s="7"/>
      <c r="P45" s="7"/>
      <c r="Q45" s="7"/>
    </row>
    <row r="46" spans="1:17" outlineLevel="1" x14ac:dyDescent="0.2">
      <c r="A46" s="37" t="s">
        <v>43</v>
      </c>
      <c r="B46" s="38" t="s">
        <v>43</v>
      </c>
      <c r="C46" s="39" t="s">
        <v>72</v>
      </c>
      <c r="D46" s="40" t="s">
        <v>43</v>
      </c>
      <c r="E46" s="41" t="s">
        <v>43</v>
      </c>
      <c r="F46" s="42">
        <v>3070.67</v>
      </c>
      <c r="G46" s="42" t="s">
        <v>71</v>
      </c>
      <c r="H46" s="43">
        <v>4237.5200000000004</v>
      </c>
      <c r="I46" s="44"/>
      <c r="J46" s="44">
        <v>5.03</v>
      </c>
      <c r="K46" s="42">
        <v>21314.73</v>
      </c>
      <c r="L46" s="45" t="s">
        <v>43</v>
      </c>
      <c r="M46" s="7"/>
      <c r="N46" s="7"/>
      <c r="O46" s="7"/>
      <c r="P46" s="7"/>
      <c r="Q46" s="7"/>
    </row>
    <row r="47" spans="1:17" outlineLevel="1" x14ac:dyDescent="0.2">
      <c r="A47" s="37" t="s">
        <v>43</v>
      </c>
      <c r="B47" s="38" t="s">
        <v>43</v>
      </c>
      <c r="C47" s="39" t="s">
        <v>73</v>
      </c>
      <c r="D47" s="40" t="s">
        <v>43</v>
      </c>
      <c r="E47" s="41" t="s">
        <v>43</v>
      </c>
      <c r="F47" s="46" t="s">
        <v>74</v>
      </c>
      <c r="G47" s="42" t="s">
        <v>71</v>
      </c>
      <c r="H47" s="47" t="s">
        <v>75</v>
      </c>
      <c r="I47" s="44"/>
      <c r="J47" s="44">
        <v>18.07</v>
      </c>
      <c r="K47" s="46" t="s">
        <v>76</v>
      </c>
      <c r="L47" s="45" t="s">
        <v>43</v>
      </c>
      <c r="M47" s="7"/>
      <c r="N47" s="7"/>
      <c r="O47" s="7"/>
      <c r="P47" s="7"/>
      <c r="Q47" s="7"/>
    </row>
    <row r="48" spans="1:17" outlineLevel="1" x14ac:dyDescent="0.2">
      <c r="A48" s="37" t="s">
        <v>43</v>
      </c>
      <c r="B48" s="38" t="s">
        <v>43</v>
      </c>
      <c r="C48" s="39" t="s">
        <v>77</v>
      </c>
      <c r="D48" s="40" t="s">
        <v>43</v>
      </c>
      <c r="E48" s="41" t="s">
        <v>43</v>
      </c>
      <c r="F48" s="42">
        <v>136.16</v>
      </c>
      <c r="G48" s="42"/>
      <c r="H48" s="43">
        <v>136.16</v>
      </c>
      <c r="I48" s="44"/>
      <c r="J48" s="44">
        <v>3.6</v>
      </c>
      <c r="K48" s="42">
        <v>490.18</v>
      </c>
      <c r="L48" s="45" t="s">
        <v>43</v>
      </c>
      <c r="M48" s="7"/>
      <c r="N48" s="7"/>
      <c r="O48" s="7"/>
      <c r="P48" s="7"/>
      <c r="Q48" s="7"/>
    </row>
    <row r="49" spans="1:17" outlineLevel="1" x14ac:dyDescent="0.2">
      <c r="A49" s="37" t="s">
        <v>43</v>
      </c>
      <c r="B49" s="38" t="s">
        <v>43</v>
      </c>
      <c r="C49" s="39" t="s">
        <v>78</v>
      </c>
      <c r="D49" s="40" t="s">
        <v>79</v>
      </c>
      <c r="E49" s="41">
        <v>95</v>
      </c>
      <c r="F49" s="42"/>
      <c r="G49" s="42"/>
      <c r="H49" s="43">
        <v>718.39</v>
      </c>
      <c r="I49" s="44"/>
      <c r="J49" s="44" t="s">
        <v>80</v>
      </c>
      <c r="K49" s="42">
        <v>11068.28</v>
      </c>
      <c r="L49" s="45" t="s">
        <v>43</v>
      </c>
      <c r="M49" s="7"/>
      <c r="N49" s="7"/>
      <c r="O49" s="7"/>
      <c r="P49" s="7"/>
      <c r="Q49" s="7"/>
    </row>
    <row r="50" spans="1:17" outlineLevel="1" x14ac:dyDescent="0.2">
      <c r="A50" s="37" t="s">
        <v>43</v>
      </c>
      <c r="B50" s="38" t="s">
        <v>43</v>
      </c>
      <c r="C50" s="39" t="s">
        <v>81</v>
      </c>
      <c r="D50" s="40" t="s">
        <v>79</v>
      </c>
      <c r="E50" s="41">
        <v>65</v>
      </c>
      <c r="F50" s="42"/>
      <c r="G50" s="42"/>
      <c r="H50" s="43">
        <v>491.53</v>
      </c>
      <c r="I50" s="44"/>
      <c r="J50" s="44" t="s">
        <v>82</v>
      </c>
      <c r="K50" s="42">
        <v>7105.56</v>
      </c>
      <c r="L50" s="45" t="s">
        <v>43</v>
      </c>
      <c r="M50" s="7"/>
      <c r="N50" s="7"/>
      <c r="O50" s="7"/>
      <c r="P50" s="7"/>
      <c r="Q50" s="7"/>
    </row>
    <row r="51" spans="1:17" outlineLevel="1" x14ac:dyDescent="0.2">
      <c r="A51" s="37" t="s">
        <v>43</v>
      </c>
      <c r="B51" s="38" t="s">
        <v>43</v>
      </c>
      <c r="C51" s="39" t="s">
        <v>83</v>
      </c>
      <c r="D51" s="40" t="s">
        <v>84</v>
      </c>
      <c r="E51" s="41">
        <v>32.799999999999997</v>
      </c>
      <c r="F51" s="42"/>
      <c r="G51" s="42" t="s">
        <v>71</v>
      </c>
      <c r="H51" s="43" t="s">
        <v>43</v>
      </c>
      <c r="I51" s="44"/>
      <c r="J51" s="44"/>
      <c r="K51" s="42"/>
      <c r="L51" s="45">
        <v>45.26</v>
      </c>
      <c r="M51" s="7"/>
      <c r="N51" s="7"/>
      <c r="O51" s="7"/>
      <c r="P51" s="7"/>
      <c r="Q51" s="7"/>
    </row>
    <row r="52" spans="1:17" outlineLevel="1" x14ac:dyDescent="0.2">
      <c r="A52" s="37" t="s">
        <v>43</v>
      </c>
      <c r="B52" s="38" t="s">
        <v>43</v>
      </c>
      <c r="C52" s="39" t="s">
        <v>85</v>
      </c>
      <c r="D52" s="40" t="s">
        <v>84</v>
      </c>
      <c r="E52" s="41">
        <v>21.19</v>
      </c>
      <c r="F52" s="42"/>
      <c r="G52" s="42" t="s">
        <v>86</v>
      </c>
      <c r="H52" s="43" t="s">
        <v>43</v>
      </c>
      <c r="I52" s="44"/>
      <c r="J52" s="44"/>
      <c r="K52" s="42"/>
      <c r="L52" s="45">
        <v>29.24</v>
      </c>
      <c r="M52" s="7"/>
      <c r="N52" s="7"/>
      <c r="O52" s="7"/>
      <c r="P52" s="7"/>
      <c r="Q52" s="7"/>
    </row>
    <row r="53" spans="1:17" ht="15.75" x14ac:dyDescent="0.2">
      <c r="A53" s="48" t="s">
        <v>43</v>
      </c>
      <c r="B53" s="49" t="s">
        <v>43</v>
      </c>
      <c r="C53" s="56" t="s">
        <v>87</v>
      </c>
      <c r="D53" s="57" t="s">
        <v>43</v>
      </c>
      <c r="E53" s="58" t="s">
        <v>43</v>
      </c>
      <c r="F53" s="59"/>
      <c r="G53" s="59"/>
      <c r="H53" s="60">
        <v>6004.1</v>
      </c>
      <c r="I53" s="61"/>
      <c r="J53" s="61"/>
      <c r="K53" s="59">
        <v>47577.19</v>
      </c>
      <c r="L53" s="62">
        <v>47577.19</v>
      </c>
      <c r="M53" s="7"/>
      <c r="N53" s="7"/>
      <c r="O53" s="7"/>
      <c r="P53" s="7"/>
      <c r="Q53" s="7"/>
    </row>
    <row r="54" spans="1:17" x14ac:dyDescent="0.2">
      <c r="A54" s="20"/>
      <c r="B54" s="21"/>
      <c r="C54" s="114" t="s">
        <v>88</v>
      </c>
      <c r="D54" s="115"/>
      <c r="E54" s="115"/>
      <c r="F54" s="115"/>
      <c r="G54" s="115"/>
      <c r="H54" s="43">
        <v>4794.18</v>
      </c>
      <c r="I54" s="44"/>
      <c r="J54" s="44"/>
      <c r="K54" s="42">
        <v>4794.18</v>
      </c>
      <c r="L54" s="45" t="s">
        <v>89</v>
      </c>
      <c r="M54" s="7"/>
      <c r="N54" s="7"/>
      <c r="O54" s="7"/>
      <c r="P54" s="7"/>
      <c r="Q54" s="7"/>
    </row>
    <row r="55" spans="1:17" x14ac:dyDescent="0.2">
      <c r="A55" s="20"/>
      <c r="B55" s="21"/>
      <c r="C55" s="114" t="s">
        <v>90</v>
      </c>
      <c r="D55" s="115"/>
      <c r="E55" s="115"/>
      <c r="F55" s="115"/>
      <c r="G55" s="115"/>
      <c r="H55" s="43" t="s">
        <v>43</v>
      </c>
      <c r="I55" s="44"/>
      <c r="J55" s="44"/>
      <c r="K55" s="42">
        <v>29403.35</v>
      </c>
      <c r="L55" s="45" t="s">
        <v>89</v>
      </c>
      <c r="M55" s="7"/>
      <c r="N55" s="7"/>
      <c r="O55" s="7"/>
      <c r="P55" s="7"/>
      <c r="Q55" s="7"/>
    </row>
    <row r="56" spans="1:17" x14ac:dyDescent="0.2">
      <c r="A56" s="20"/>
      <c r="B56" s="21"/>
      <c r="C56" s="114" t="s">
        <v>91</v>
      </c>
      <c r="D56" s="115"/>
      <c r="E56" s="115"/>
      <c r="F56" s="115"/>
      <c r="G56" s="115"/>
      <c r="H56" s="43" t="s">
        <v>43</v>
      </c>
      <c r="I56" s="44"/>
      <c r="J56" s="44"/>
      <c r="K56" s="42"/>
      <c r="L56" s="45" t="s">
        <v>89</v>
      </c>
      <c r="M56" s="7"/>
      <c r="N56" s="7"/>
      <c r="O56" s="7"/>
      <c r="P56" s="7"/>
      <c r="Q56" s="7"/>
    </row>
    <row r="57" spans="1:17" x14ac:dyDescent="0.2">
      <c r="A57" s="20"/>
      <c r="B57" s="21"/>
      <c r="C57" s="114" t="s">
        <v>92</v>
      </c>
      <c r="D57" s="115"/>
      <c r="E57" s="115"/>
      <c r="F57" s="115"/>
      <c r="G57" s="115"/>
      <c r="H57" s="43">
        <v>756.2</v>
      </c>
      <c r="I57" s="44"/>
      <c r="J57" s="44"/>
      <c r="K57" s="42">
        <v>13664.54</v>
      </c>
      <c r="L57" s="45" t="s">
        <v>89</v>
      </c>
      <c r="M57" s="7"/>
      <c r="N57" s="7"/>
      <c r="O57" s="7"/>
      <c r="P57" s="7"/>
      <c r="Q57" s="7"/>
    </row>
    <row r="58" spans="1:17" x14ac:dyDescent="0.2">
      <c r="A58" s="20"/>
      <c r="B58" s="21"/>
      <c r="C58" s="114" t="s">
        <v>93</v>
      </c>
      <c r="D58" s="115"/>
      <c r="E58" s="115"/>
      <c r="F58" s="115"/>
      <c r="G58" s="115"/>
      <c r="H58" s="43">
        <v>136.16</v>
      </c>
      <c r="I58" s="44"/>
      <c r="J58" s="44"/>
      <c r="K58" s="42">
        <v>490.18</v>
      </c>
      <c r="L58" s="45" t="s">
        <v>89</v>
      </c>
      <c r="M58" s="7"/>
      <c r="N58" s="7"/>
      <c r="O58" s="7"/>
      <c r="P58" s="7"/>
      <c r="Q58" s="7"/>
    </row>
    <row r="59" spans="1:17" x14ac:dyDescent="0.2">
      <c r="A59" s="20"/>
      <c r="B59" s="21"/>
      <c r="C59" s="114" t="s">
        <v>94</v>
      </c>
      <c r="D59" s="115"/>
      <c r="E59" s="115"/>
      <c r="F59" s="115"/>
      <c r="G59" s="115"/>
      <c r="H59" s="43">
        <v>4237.5200000000004</v>
      </c>
      <c r="I59" s="44"/>
      <c r="J59" s="44"/>
      <c r="K59" s="42">
        <v>21314.73</v>
      </c>
      <c r="L59" s="45" t="s">
        <v>89</v>
      </c>
      <c r="M59" s="7"/>
      <c r="N59" s="7"/>
      <c r="O59" s="7"/>
      <c r="P59" s="7"/>
      <c r="Q59" s="7"/>
    </row>
    <row r="60" spans="1:17" ht="15.75" x14ac:dyDescent="0.2">
      <c r="A60" s="20"/>
      <c r="B60" s="21"/>
      <c r="C60" s="112" t="s">
        <v>95</v>
      </c>
      <c r="D60" s="113"/>
      <c r="E60" s="113"/>
      <c r="F60" s="113"/>
      <c r="G60" s="113"/>
      <c r="H60" s="53">
        <v>718.39</v>
      </c>
      <c r="I60" s="54"/>
      <c r="J60" s="54"/>
      <c r="K60" s="52">
        <v>11068.28</v>
      </c>
      <c r="L60" s="63" t="s">
        <v>89</v>
      </c>
      <c r="M60" s="7"/>
      <c r="N60" s="7"/>
      <c r="O60" s="7"/>
      <c r="P60" s="7"/>
      <c r="Q60" s="7"/>
    </row>
    <row r="61" spans="1:17" ht="15.75" x14ac:dyDescent="0.2">
      <c r="A61" s="20"/>
      <c r="B61" s="21"/>
      <c r="C61" s="112" t="s">
        <v>96</v>
      </c>
      <c r="D61" s="113"/>
      <c r="E61" s="113"/>
      <c r="F61" s="113"/>
      <c r="G61" s="113"/>
      <c r="H61" s="53">
        <v>491.53</v>
      </c>
      <c r="I61" s="54"/>
      <c r="J61" s="54"/>
      <c r="K61" s="52">
        <v>7105.56</v>
      </c>
      <c r="L61" s="63" t="s">
        <v>89</v>
      </c>
      <c r="M61" s="7"/>
      <c r="N61" s="7"/>
      <c r="O61" s="7"/>
      <c r="P61" s="7"/>
      <c r="Q61" s="7"/>
    </row>
    <row r="62" spans="1:17" ht="15.75" x14ac:dyDescent="0.2">
      <c r="A62" s="20"/>
      <c r="B62" s="21"/>
      <c r="C62" s="112" t="s">
        <v>97</v>
      </c>
      <c r="D62" s="113"/>
      <c r="E62" s="113"/>
      <c r="F62" s="113"/>
      <c r="G62" s="113"/>
      <c r="H62" s="53" t="s">
        <v>43</v>
      </c>
      <c r="I62" s="54"/>
      <c r="J62" s="54"/>
      <c r="K62" s="52"/>
      <c r="L62" s="63" t="s">
        <v>89</v>
      </c>
      <c r="M62" s="7"/>
      <c r="N62" s="7"/>
      <c r="O62" s="7"/>
      <c r="P62" s="7"/>
      <c r="Q62" s="7"/>
    </row>
    <row r="63" spans="1:17" x14ac:dyDescent="0.2">
      <c r="A63" s="20"/>
      <c r="B63" s="21"/>
      <c r="C63" s="114" t="s">
        <v>98</v>
      </c>
      <c r="D63" s="115"/>
      <c r="E63" s="115"/>
      <c r="F63" s="115"/>
      <c r="G63" s="115"/>
      <c r="H63" s="43">
        <v>6004.1</v>
      </c>
      <c r="I63" s="44"/>
      <c r="J63" s="44"/>
      <c r="K63" s="42">
        <v>47577.19</v>
      </c>
      <c r="L63" s="45" t="s">
        <v>89</v>
      </c>
      <c r="M63" s="7"/>
      <c r="N63" s="7"/>
      <c r="O63" s="7"/>
      <c r="P63" s="7"/>
      <c r="Q63" s="7"/>
    </row>
    <row r="64" spans="1:17" x14ac:dyDescent="0.2">
      <c r="A64" s="20"/>
      <c r="B64" s="21"/>
      <c r="C64" s="114" t="s">
        <v>99</v>
      </c>
      <c r="D64" s="115"/>
      <c r="E64" s="115"/>
      <c r="F64" s="115"/>
      <c r="G64" s="115"/>
      <c r="H64" s="43">
        <v>6004.1</v>
      </c>
      <c r="I64" s="44"/>
      <c r="J64" s="44"/>
      <c r="K64" s="42">
        <v>47577.19</v>
      </c>
      <c r="L64" s="45" t="s">
        <v>89</v>
      </c>
      <c r="M64" s="7"/>
      <c r="N64" s="7"/>
      <c r="O64" s="7"/>
      <c r="P64" s="7"/>
      <c r="Q64" s="7"/>
    </row>
    <row r="65" spans="1:17" ht="15.75" x14ac:dyDescent="0.2">
      <c r="A65" s="20"/>
      <c r="B65" s="21"/>
      <c r="C65" s="116" t="s">
        <v>100</v>
      </c>
      <c r="D65" s="117"/>
      <c r="E65" s="117"/>
      <c r="F65" s="117"/>
      <c r="G65" s="117"/>
      <c r="H65" s="60">
        <v>6004.1</v>
      </c>
      <c r="I65" s="61"/>
      <c r="J65" s="61"/>
      <c r="K65" s="59">
        <v>47577.19</v>
      </c>
      <c r="L65" s="64" t="s">
        <v>89</v>
      </c>
      <c r="M65" s="7"/>
      <c r="N65" s="7"/>
      <c r="O65" s="7"/>
      <c r="P65" s="7"/>
      <c r="Q65" s="7"/>
    </row>
    <row r="66" spans="1:17" ht="16.5" x14ac:dyDescent="0.2">
      <c r="A66" s="118" t="s">
        <v>101</v>
      </c>
      <c r="B66" s="119"/>
      <c r="C66" s="119"/>
      <c r="D66" s="119"/>
      <c r="E66" s="119"/>
      <c r="F66" s="119"/>
      <c r="G66" s="119"/>
      <c r="H66" s="119"/>
      <c r="I66" s="119"/>
      <c r="J66" s="119"/>
      <c r="K66" s="119"/>
      <c r="L66" s="119"/>
      <c r="M66" s="7"/>
      <c r="N66" s="7"/>
      <c r="O66" s="7"/>
      <c r="P66" s="7"/>
      <c r="Q66" s="7"/>
    </row>
    <row r="67" spans="1:17" x14ac:dyDescent="0.2">
      <c r="A67" s="120" t="s">
        <v>102</v>
      </c>
      <c r="B67" s="121"/>
      <c r="C67" s="121"/>
      <c r="D67" s="121"/>
      <c r="E67" s="121"/>
      <c r="F67" s="121"/>
      <c r="G67" s="121"/>
      <c r="H67" s="121"/>
      <c r="I67" s="121"/>
      <c r="J67" s="121"/>
      <c r="K67" s="121"/>
      <c r="L67" s="121"/>
      <c r="M67" s="7"/>
      <c r="N67" s="7"/>
      <c r="O67" s="7"/>
      <c r="P67" s="7"/>
      <c r="Q67" s="7"/>
    </row>
    <row r="68" spans="1:17" ht="135" x14ac:dyDescent="0.2">
      <c r="A68" s="37">
        <v>2</v>
      </c>
      <c r="B68" s="38" t="s">
        <v>103</v>
      </c>
      <c r="C68" s="65" t="s">
        <v>269</v>
      </c>
      <c r="D68" s="66" t="s">
        <v>104</v>
      </c>
      <c r="E68" s="67">
        <v>1</v>
      </c>
      <c r="F68" s="68">
        <v>363882.62</v>
      </c>
      <c r="G68" s="68"/>
      <c r="H68" s="69">
        <v>363882.62</v>
      </c>
      <c r="I68" s="70" t="s">
        <v>105</v>
      </c>
      <c r="J68" s="70">
        <v>4.43</v>
      </c>
      <c r="K68" s="59">
        <v>1612000.01</v>
      </c>
      <c r="L68" s="71" t="s">
        <v>43</v>
      </c>
      <c r="M68" s="7"/>
      <c r="N68" s="7"/>
      <c r="O68" s="7"/>
      <c r="P68" s="7"/>
      <c r="Q68" s="7"/>
    </row>
    <row r="69" spans="1:17" x14ac:dyDescent="0.2">
      <c r="A69" s="20"/>
      <c r="B69" s="21"/>
      <c r="C69" s="114" t="s">
        <v>88</v>
      </c>
      <c r="D69" s="115"/>
      <c r="E69" s="115"/>
      <c r="F69" s="115"/>
      <c r="G69" s="115"/>
      <c r="H69" s="43">
        <v>363882.62</v>
      </c>
      <c r="I69" s="44"/>
      <c r="J69" s="44"/>
      <c r="K69" s="42">
        <v>363882.62</v>
      </c>
      <c r="L69" s="45" t="s">
        <v>89</v>
      </c>
      <c r="M69" s="7"/>
      <c r="N69" s="7"/>
      <c r="O69" s="7"/>
      <c r="P69" s="7"/>
      <c r="Q69" s="7"/>
    </row>
    <row r="70" spans="1:17" x14ac:dyDescent="0.2">
      <c r="A70" s="20"/>
      <c r="B70" s="21"/>
      <c r="C70" s="114" t="s">
        <v>90</v>
      </c>
      <c r="D70" s="115"/>
      <c r="E70" s="115"/>
      <c r="F70" s="115"/>
      <c r="G70" s="115"/>
      <c r="H70" s="43" t="s">
        <v>43</v>
      </c>
      <c r="I70" s="44"/>
      <c r="J70" s="44"/>
      <c r="K70" s="42">
        <v>1612000.01</v>
      </c>
      <c r="L70" s="45" t="s">
        <v>89</v>
      </c>
      <c r="M70" s="7"/>
      <c r="N70" s="7"/>
      <c r="O70" s="7"/>
      <c r="P70" s="7"/>
      <c r="Q70" s="7"/>
    </row>
    <row r="71" spans="1:17" x14ac:dyDescent="0.2">
      <c r="A71" s="20"/>
      <c r="B71" s="21"/>
      <c r="C71" s="114" t="s">
        <v>91</v>
      </c>
      <c r="D71" s="115"/>
      <c r="E71" s="115"/>
      <c r="F71" s="115"/>
      <c r="G71" s="115"/>
      <c r="H71" s="43" t="s">
        <v>43</v>
      </c>
      <c r="I71" s="44"/>
      <c r="J71" s="44"/>
      <c r="K71" s="42"/>
      <c r="L71" s="45" t="s">
        <v>89</v>
      </c>
      <c r="M71" s="7"/>
      <c r="N71" s="7"/>
      <c r="O71" s="7"/>
      <c r="P71" s="7"/>
      <c r="Q71" s="7"/>
    </row>
    <row r="72" spans="1:17" x14ac:dyDescent="0.2">
      <c r="A72" s="20"/>
      <c r="B72" s="21"/>
      <c r="C72" s="114" t="s">
        <v>106</v>
      </c>
      <c r="D72" s="115"/>
      <c r="E72" s="115"/>
      <c r="F72" s="115"/>
      <c r="G72" s="115"/>
      <c r="H72" s="43">
        <v>363882.62</v>
      </c>
      <c r="I72" s="44"/>
      <c r="J72" s="44"/>
      <c r="K72" s="42">
        <v>1612000.01</v>
      </c>
      <c r="L72" s="45" t="s">
        <v>89</v>
      </c>
      <c r="M72" s="7"/>
      <c r="N72" s="7"/>
      <c r="O72" s="7"/>
      <c r="P72" s="7"/>
      <c r="Q72" s="7"/>
    </row>
    <row r="73" spans="1:17" ht="15.75" x14ac:dyDescent="0.2">
      <c r="A73" s="20"/>
      <c r="B73" s="21"/>
      <c r="C73" s="112" t="s">
        <v>107</v>
      </c>
      <c r="D73" s="113"/>
      <c r="E73" s="113"/>
      <c r="F73" s="113"/>
      <c r="G73" s="113"/>
      <c r="H73" s="53" t="s">
        <v>43</v>
      </c>
      <c r="I73" s="54"/>
      <c r="J73" s="54"/>
      <c r="K73" s="52"/>
      <c r="L73" s="63" t="s">
        <v>89</v>
      </c>
      <c r="M73" s="7"/>
      <c r="N73" s="7"/>
      <c r="O73" s="7"/>
      <c r="P73" s="7"/>
      <c r="Q73" s="7"/>
    </row>
    <row r="74" spans="1:17" x14ac:dyDescent="0.2">
      <c r="A74" s="20"/>
      <c r="B74" s="21"/>
      <c r="C74" s="114" t="s">
        <v>108</v>
      </c>
      <c r="D74" s="115"/>
      <c r="E74" s="115"/>
      <c r="F74" s="115"/>
      <c r="G74" s="115"/>
      <c r="H74" s="43">
        <v>363882.62</v>
      </c>
      <c r="I74" s="44"/>
      <c r="J74" s="44"/>
      <c r="K74" s="42">
        <v>1612000.01</v>
      </c>
      <c r="L74" s="45" t="s">
        <v>89</v>
      </c>
      <c r="M74" s="7"/>
      <c r="N74" s="7"/>
      <c r="O74" s="7"/>
      <c r="P74" s="7"/>
      <c r="Q74" s="7"/>
    </row>
    <row r="75" spans="1:17" x14ac:dyDescent="0.2">
      <c r="A75" s="20"/>
      <c r="B75" s="21"/>
      <c r="C75" s="114" t="s">
        <v>99</v>
      </c>
      <c r="D75" s="115"/>
      <c r="E75" s="115"/>
      <c r="F75" s="115"/>
      <c r="G75" s="115"/>
      <c r="H75" s="43">
        <v>363882.62</v>
      </c>
      <c r="I75" s="44"/>
      <c r="J75" s="44"/>
      <c r="K75" s="42">
        <v>1612000.01</v>
      </c>
      <c r="L75" s="45" t="s">
        <v>89</v>
      </c>
      <c r="M75" s="7"/>
      <c r="N75" s="7"/>
      <c r="O75" s="7"/>
      <c r="P75" s="7"/>
      <c r="Q75" s="7"/>
    </row>
    <row r="76" spans="1:17" ht="15.75" x14ac:dyDescent="0.2">
      <c r="A76" s="20"/>
      <c r="B76" s="21"/>
      <c r="C76" s="116" t="s">
        <v>109</v>
      </c>
      <c r="D76" s="117"/>
      <c r="E76" s="117"/>
      <c r="F76" s="117"/>
      <c r="G76" s="117"/>
      <c r="H76" s="60">
        <v>363882.62</v>
      </c>
      <c r="I76" s="61"/>
      <c r="J76" s="61"/>
      <c r="K76" s="59">
        <v>1612000.01</v>
      </c>
      <c r="L76" s="64" t="s">
        <v>89</v>
      </c>
      <c r="M76" s="7"/>
      <c r="N76" s="7"/>
      <c r="O76" s="7"/>
      <c r="P76" s="7"/>
      <c r="Q76" s="7"/>
    </row>
    <row r="77" spans="1:17" x14ac:dyDescent="0.2">
      <c r="A77" s="20"/>
      <c r="B77" s="21"/>
      <c r="C77" s="114" t="s">
        <v>110</v>
      </c>
      <c r="D77" s="115"/>
      <c r="E77" s="115"/>
      <c r="F77" s="115"/>
      <c r="G77" s="115"/>
      <c r="H77" s="43">
        <v>368676.8</v>
      </c>
      <c r="I77" s="44"/>
      <c r="J77" s="44"/>
      <c r="K77" s="42">
        <v>368676.8</v>
      </c>
      <c r="L77" s="45" t="s">
        <v>89</v>
      </c>
      <c r="M77" s="7"/>
      <c r="N77" s="7"/>
      <c r="O77" s="7"/>
      <c r="P77" s="7"/>
      <c r="Q77" s="7"/>
    </row>
    <row r="78" spans="1:17" x14ac:dyDescent="0.2">
      <c r="A78" s="20"/>
      <c r="B78" s="21"/>
      <c r="C78" s="114" t="s">
        <v>111</v>
      </c>
      <c r="D78" s="115"/>
      <c r="E78" s="115"/>
      <c r="F78" s="115"/>
      <c r="G78" s="115"/>
      <c r="H78" s="43" t="s">
        <v>43</v>
      </c>
      <c r="I78" s="44"/>
      <c r="J78" s="44"/>
      <c r="K78" s="42">
        <v>1641403.36</v>
      </c>
      <c r="L78" s="45" t="s">
        <v>89</v>
      </c>
      <c r="M78" s="7"/>
      <c r="N78" s="7"/>
      <c r="O78" s="7"/>
      <c r="P78" s="7"/>
      <c r="Q78" s="7"/>
    </row>
    <row r="79" spans="1:17" x14ac:dyDescent="0.2">
      <c r="A79" s="20"/>
      <c r="B79" s="21"/>
      <c r="C79" s="114" t="s">
        <v>91</v>
      </c>
      <c r="D79" s="115"/>
      <c r="E79" s="115"/>
      <c r="F79" s="115"/>
      <c r="G79" s="115"/>
      <c r="H79" s="43" t="s">
        <v>43</v>
      </c>
      <c r="I79" s="44"/>
      <c r="J79" s="44"/>
      <c r="K79" s="42"/>
      <c r="L79" s="45" t="s">
        <v>89</v>
      </c>
      <c r="M79" s="7"/>
      <c r="N79" s="7"/>
      <c r="O79" s="7"/>
      <c r="P79" s="7"/>
      <c r="Q79" s="7"/>
    </row>
    <row r="80" spans="1:17" x14ac:dyDescent="0.2">
      <c r="A80" s="20"/>
      <c r="B80" s="21"/>
      <c r="C80" s="114" t="s">
        <v>92</v>
      </c>
      <c r="D80" s="115"/>
      <c r="E80" s="115"/>
      <c r="F80" s="115"/>
      <c r="G80" s="115"/>
      <c r="H80" s="43">
        <v>756.2</v>
      </c>
      <c r="I80" s="44"/>
      <c r="J80" s="44"/>
      <c r="K80" s="42">
        <v>13664.54</v>
      </c>
      <c r="L80" s="45" t="s">
        <v>89</v>
      </c>
      <c r="M80" s="7"/>
      <c r="N80" s="7"/>
      <c r="O80" s="7"/>
      <c r="P80" s="7"/>
      <c r="Q80" s="7"/>
    </row>
    <row r="81" spans="1:17" x14ac:dyDescent="0.2">
      <c r="A81" s="20"/>
      <c r="B81" s="21"/>
      <c r="C81" s="114" t="s">
        <v>93</v>
      </c>
      <c r="D81" s="115"/>
      <c r="E81" s="115"/>
      <c r="F81" s="115"/>
      <c r="G81" s="115"/>
      <c r="H81" s="43">
        <v>136.16</v>
      </c>
      <c r="I81" s="44"/>
      <c r="J81" s="44"/>
      <c r="K81" s="42">
        <v>490.18</v>
      </c>
      <c r="L81" s="45" t="s">
        <v>89</v>
      </c>
      <c r="M81" s="7"/>
      <c r="N81" s="7"/>
      <c r="O81" s="7"/>
      <c r="P81" s="7"/>
      <c r="Q81" s="7"/>
    </row>
    <row r="82" spans="1:17" x14ac:dyDescent="0.2">
      <c r="A82" s="20"/>
      <c r="B82" s="21"/>
      <c r="C82" s="114" t="s">
        <v>94</v>
      </c>
      <c r="D82" s="115"/>
      <c r="E82" s="115"/>
      <c r="F82" s="115"/>
      <c r="G82" s="115"/>
      <c r="H82" s="43">
        <v>4237.5200000000004</v>
      </c>
      <c r="I82" s="44"/>
      <c r="J82" s="44"/>
      <c r="K82" s="42">
        <v>21314.73</v>
      </c>
      <c r="L82" s="45" t="s">
        <v>89</v>
      </c>
      <c r="M82" s="7"/>
      <c r="N82" s="7"/>
      <c r="O82" s="7"/>
      <c r="P82" s="7"/>
      <c r="Q82" s="7"/>
    </row>
    <row r="83" spans="1:17" x14ac:dyDescent="0.2">
      <c r="A83" s="20"/>
      <c r="B83" s="21"/>
      <c r="C83" s="114" t="s">
        <v>106</v>
      </c>
      <c r="D83" s="115"/>
      <c r="E83" s="115"/>
      <c r="F83" s="115"/>
      <c r="G83" s="115"/>
      <c r="H83" s="43">
        <v>363882.62</v>
      </c>
      <c r="I83" s="44"/>
      <c r="J83" s="44"/>
      <c r="K83" s="42">
        <v>1612000.01</v>
      </c>
      <c r="L83" s="45" t="s">
        <v>89</v>
      </c>
      <c r="M83" s="7"/>
      <c r="N83" s="7"/>
      <c r="O83" s="7"/>
      <c r="P83" s="7"/>
      <c r="Q83" s="7"/>
    </row>
    <row r="84" spans="1:17" ht="15.75" x14ac:dyDescent="0.2">
      <c r="A84" s="20"/>
      <c r="B84" s="21"/>
      <c r="C84" s="112" t="s">
        <v>95</v>
      </c>
      <c r="D84" s="113"/>
      <c r="E84" s="113"/>
      <c r="F84" s="113"/>
      <c r="G84" s="113"/>
      <c r="H84" s="53">
        <v>718.39</v>
      </c>
      <c r="I84" s="54"/>
      <c r="J84" s="54"/>
      <c r="K84" s="52">
        <v>11068.28</v>
      </c>
      <c r="L84" s="63" t="s">
        <v>89</v>
      </c>
      <c r="M84" s="7"/>
      <c r="N84" s="7"/>
      <c r="O84" s="7"/>
      <c r="P84" s="7"/>
      <c r="Q84" s="7"/>
    </row>
    <row r="85" spans="1:17" ht="15.75" x14ac:dyDescent="0.2">
      <c r="A85" s="20"/>
      <c r="B85" s="21"/>
      <c r="C85" s="112" t="s">
        <v>96</v>
      </c>
      <c r="D85" s="113"/>
      <c r="E85" s="113"/>
      <c r="F85" s="113"/>
      <c r="G85" s="113"/>
      <c r="H85" s="53">
        <v>491.53</v>
      </c>
      <c r="I85" s="54"/>
      <c r="J85" s="54"/>
      <c r="K85" s="52">
        <v>7105.56</v>
      </c>
      <c r="L85" s="63" t="s">
        <v>89</v>
      </c>
      <c r="M85" s="7"/>
      <c r="N85" s="7"/>
      <c r="O85" s="7"/>
      <c r="P85" s="7"/>
      <c r="Q85" s="7"/>
    </row>
    <row r="86" spans="1:17" ht="15.75" x14ac:dyDescent="0.2">
      <c r="A86" s="20"/>
      <c r="B86" s="21"/>
      <c r="C86" s="112" t="s">
        <v>112</v>
      </c>
      <c r="D86" s="113"/>
      <c r="E86" s="113"/>
      <c r="F86" s="113"/>
      <c r="G86" s="113"/>
      <c r="H86" s="53" t="s">
        <v>43</v>
      </c>
      <c r="I86" s="54"/>
      <c r="J86" s="54"/>
      <c r="K86" s="52"/>
      <c r="L86" s="63" t="s">
        <v>89</v>
      </c>
      <c r="M86" s="7"/>
      <c r="N86" s="7"/>
      <c r="O86" s="7"/>
      <c r="P86" s="7"/>
      <c r="Q86" s="7"/>
    </row>
    <row r="87" spans="1:17" x14ac:dyDescent="0.2">
      <c r="A87" s="20"/>
      <c r="B87" s="21"/>
      <c r="C87" s="114" t="s">
        <v>113</v>
      </c>
      <c r="D87" s="115"/>
      <c r="E87" s="115"/>
      <c r="F87" s="115"/>
      <c r="G87" s="115"/>
      <c r="H87" s="43">
        <v>6004.1</v>
      </c>
      <c r="I87" s="44"/>
      <c r="J87" s="44"/>
      <c r="K87" s="42">
        <v>47577.19</v>
      </c>
      <c r="L87" s="45" t="s">
        <v>89</v>
      </c>
      <c r="M87" s="7"/>
      <c r="N87" s="7"/>
      <c r="O87" s="7"/>
      <c r="P87" s="7"/>
      <c r="Q87" s="7"/>
    </row>
    <row r="88" spans="1:17" x14ac:dyDescent="0.2">
      <c r="A88" s="20"/>
      <c r="B88" s="21"/>
      <c r="C88" s="114" t="s">
        <v>114</v>
      </c>
      <c r="D88" s="115"/>
      <c r="E88" s="115"/>
      <c r="F88" s="115"/>
      <c r="G88" s="115"/>
      <c r="H88" s="43">
        <v>363882.62</v>
      </c>
      <c r="I88" s="44"/>
      <c r="J88" s="44"/>
      <c r="K88" s="42">
        <v>1612000.01</v>
      </c>
      <c r="L88" s="45" t="s">
        <v>89</v>
      </c>
      <c r="M88" s="7"/>
      <c r="N88" s="7"/>
      <c r="O88" s="7"/>
      <c r="P88" s="7"/>
      <c r="Q88" s="7"/>
    </row>
    <row r="89" spans="1:17" x14ac:dyDescent="0.2">
      <c r="A89" s="20"/>
      <c r="B89" s="21"/>
      <c r="C89" s="114" t="s">
        <v>99</v>
      </c>
      <c r="D89" s="115"/>
      <c r="E89" s="115"/>
      <c r="F89" s="115"/>
      <c r="G89" s="115"/>
      <c r="H89" s="43">
        <v>369886.71999999997</v>
      </c>
      <c r="I89" s="44"/>
      <c r="J89" s="44"/>
      <c r="K89" s="42">
        <v>1659577.2</v>
      </c>
      <c r="L89" s="45" t="s">
        <v>89</v>
      </c>
      <c r="M89" s="7"/>
      <c r="N89" s="7"/>
      <c r="O89" s="7"/>
      <c r="P89" s="7"/>
      <c r="Q89" s="7"/>
    </row>
    <row r="90" spans="1:17" ht="15.75" x14ac:dyDescent="0.2">
      <c r="A90" s="20"/>
      <c r="B90" s="21"/>
      <c r="C90" s="112" t="s">
        <v>115</v>
      </c>
      <c r="D90" s="113"/>
      <c r="E90" s="113"/>
      <c r="F90" s="113"/>
      <c r="G90" s="113"/>
      <c r="H90" s="53">
        <v>369886.71999999997</v>
      </c>
      <c r="I90" s="54"/>
      <c r="J90" s="54"/>
      <c r="K90" s="52">
        <v>1659577.2</v>
      </c>
      <c r="L90" s="63" t="s">
        <v>89</v>
      </c>
      <c r="M90" s="7"/>
      <c r="N90" s="7"/>
      <c r="O90" s="7"/>
      <c r="P90" s="7"/>
      <c r="Q90" s="7"/>
    </row>
    <row r="91" spans="1:17" x14ac:dyDescent="0.2">
      <c r="A91" s="20"/>
      <c r="B91" s="21"/>
      <c r="C91" s="22"/>
      <c r="D91" s="23"/>
      <c r="E91" s="24"/>
      <c r="F91" s="25"/>
      <c r="G91" s="25"/>
      <c r="H91" s="31"/>
      <c r="I91" s="26"/>
      <c r="J91" s="26"/>
      <c r="K91" s="25"/>
      <c r="L91" s="36"/>
      <c r="M91" s="7"/>
      <c r="N91" s="7"/>
      <c r="O91" s="7"/>
      <c r="P91" s="7"/>
      <c r="Q91" s="7"/>
    </row>
    <row r="92" spans="1:17" x14ac:dyDescent="0.2">
      <c r="A92" s="20"/>
      <c r="B92" s="21"/>
      <c r="C92" s="22"/>
      <c r="D92" s="23"/>
      <c r="E92" s="24"/>
      <c r="F92" s="25"/>
      <c r="G92" s="25"/>
      <c r="H92" s="31"/>
      <c r="I92" s="26"/>
      <c r="J92" s="26"/>
      <c r="K92" s="25"/>
      <c r="L92" s="36"/>
      <c r="M92" s="7"/>
      <c r="N92" s="7"/>
      <c r="O92" s="7"/>
      <c r="P92" s="7"/>
      <c r="Q92" s="7"/>
    </row>
    <row r="93" spans="1:17" ht="15.75" x14ac:dyDescent="0.2">
      <c r="A93" s="7"/>
      <c r="B93" s="33"/>
      <c r="C93" s="122"/>
      <c r="D93" s="122"/>
      <c r="E93" s="122"/>
      <c r="F93" s="122"/>
      <c r="G93" s="122"/>
      <c r="H93" s="32"/>
      <c r="I93" s="7"/>
      <c r="J93" s="7"/>
      <c r="K93" s="8"/>
      <c r="L93" s="30"/>
      <c r="M93" s="7"/>
      <c r="N93" s="7"/>
      <c r="O93" s="7"/>
      <c r="P93" s="7"/>
      <c r="Q93" s="7"/>
    </row>
    <row r="94" spans="1:17" x14ac:dyDescent="0.2">
      <c r="M94" s="7"/>
      <c r="N94" s="7"/>
      <c r="O94" s="7"/>
      <c r="P94" s="7"/>
      <c r="Q94" s="7"/>
    </row>
    <row r="98" spans="1:17" x14ac:dyDescent="0.2">
      <c r="A98" s="2"/>
      <c r="B98" s="9" t="s">
        <v>19</v>
      </c>
      <c r="C98" s="2"/>
      <c r="D98" s="2"/>
      <c r="E98" s="2"/>
      <c r="F98" s="2"/>
      <c r="G98" s="2"/>
      <c r="H98" s="2"/>
      <c r="I98" s="2"/>
      <c r="J98" s="2"/>
      <c r="K98" s="2"/>
      <c r="L98" s="2"/>
    </row>
    <row r="99" spans="1:17" x14ac:dyDescent="0.2">
      <c r="A99" s="2"/>
      <c r="B99" s="3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x14ac:dyDescent="0.2">
      <c r="A100" s="2"/>
      <c r="B100" s="9" t="s">
        <v>20</v>
      </c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 x14ac:dyDescent="0.2">
      <c r="M101" s="2"/>
      <c r="N101" s="2"/>
      <c r="O101" s="2"/>
      <c r="P101" s="2"/>
      <c r="Q101" s="2"/>
    </row>
  </sheetData>
  <mergeCells count="65">
    <mergeCell ref="A9:L9"/>
    <mergeCell ref="A13:L13"/>
    <mergeCell ref="I20:J20"/>
    <mergeCell ref="K20:L20"/>
    <mergeCell ref="A10:L10"/>
    <mergeCell ref="A14:L14"/>
    <mergeCell ref="A16:L16"/>
    <mergeCell ref="A17:L17"/>
    <mergeCell ref="K21:L21"/>
    <mergeCell ref="E22:G22"/>
    <mergeCell ref="I22:J22"/>
    <mergeCell ref="K22:L22"/>
    <mergeCell ref="H25:H27"/>
    <mergeCell ref="I25:I27"/>
    <mergeCell ref="I23:L23"/>
    <mergeCell ref="J25:J27"/>
    <mergeCell ref="K25:K27"/>
    <mergeCell ref="E25:E27"/>
    <mergeCell ref="F25:F27"/>
    <mergeCell ref="G25:G27"/>
    <mergeCell ref="C58:G58"/>
    <mergeCell ref="C93:G93"/>
    <mergeCell ref="A25:A27"/>
    <mergeCell ref="E21:G21"/>
    <mergeCell ref="I21:J21"/>
    <mergeCell ref="B25:B27"/>
    <mergeCell ref="C25:C27"/>
    <mergeCell ref="D25:D27"/>
    <mergeCell ref="A30:L30"/>
    <mergeCell ref="A31:L31"/>
    <mergeCell ref="C54:G54"/>
    <mergeCell ref="C55:G55"/>
    <mergeCell ref="C56:G56"/>
    <mergeCell ref="C57:G57"/>
    <mergeCell ref="C71:G71"/>
    <mergeCell ref="C59:G59"/>
    <mergeCell ref="C60:G60"/>
    <mergeCell ref="C61:G61"/>
    <mergeCell ref="C62:G62"/>
    <mergeCell ref="C63:G63"/>
    <mergeCell ref="C64:G64"/>
    <mergeCell ref="C65:G65"/>
    <mergeCell ref="A66:L66"/>
    <mergeCell ref="A67:L67"/>
    <mergeCell ref="C69:G69"/>
    <mergeCell ref="C70:G70"/>
    <mergeCell ref="C83:G83"/>
    <mergeCell ref="C72:G72"/>
    <mergeCell ref="C73:G73"/>
    <mergeCell ref="C74:G74"/>
    <mergeCell ref="C75:G75"/>
    <mergeCell ref="C76:G76"/>
    <mergeCell ref="C77:G77"/>
    <mergeCell ref="C78:G78"/>
    <mergeCell ref="C79:G79"/>
    <mergeCell ref="C80:G80"/>
    <mergeCell ref="C81:G81"/>
    <mergeCell ref="C82:G82"/>
    <mergeCell ref="C90:G90"/>
    <mergeCell ref="C84:G84"/>
    <mergeCell ref="C85:G85"/>
    <mergeCell ref="C86:G86"/>
    <mergeCell ref="C87:G87"/>
    <mergeCell ref="C88:G88"/>
    <mergeCell ref="C89:G89"/>
  </mergeCells>
  <phoneticPr fontId="0" type="noConversion"/>
  <pageMargins left="0.78740157480314965" right="0.19685039370078741" top="0.39370078740157483" bottom="0.39370078740157483" header="0.23622047244094491" footer="0.23622047244094491"/>
  <pageSetup paperSize="9" fitToHeight="30000" orientation="portrait" r:id="rId1"/>
  <headerFooter alignWithMargins="0">
    <oddHeader>&amp;LГранд-СМЕТА</oddHeader>
    <oddFooter>&amp;R&amp;P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 fitToPage="1"/>
  </sheetPr>
  <dimension ref="A1:Q357"/>
  <sheetViews>
    <sheetView showGridLines="0" topLeftCell="A337" zoomScaleNormal="100" workbookViewId="0">
      <selection activeCell="A14" sqref="A14:L14"/>
    </sheetView>
  </sheetViews>
  <sheetFormatPr defaultRowHeight="15" outlineLevelRow="1" x14ac:dyDescent="0.2"/>
  <cols>
    <col min="1" max="1" width="4.7109375" style="1" customWidth="1"/>
    <col min="2" max="2" width="20" style="1" customWidth="1"/>
    <col min="3" max="3" width="33.140625" style="1" customWidth="1"/>
    <col min="4" max="4" width="10.140625" style="1" customWidth="1"/>
    <col min="5" max="5" width="10" style="1" customWidth="1"/>
    <col min="6" max="6" width="10.140625" style="1" customWidth="1"/>
    <col min="7" max="7" width="9" style="1" customWidth="1"/>
    <col min="8" max="8" width="12.7109375" style="1" customWidth="1"/>
    <col min="9" max="9" width="9.42578125" style="1" customWidth="1"/>
    <col min="10" max="10" width="15.5703125" style="1" customWidth="1"/>
    <col min="11" max="11" width="12.5703125" style="1" customWidth="1"/>
    <col min="12" max="12" width="10.140625" style="1" customWidth="1"/>
    <col min="13" max="16384" width="9.140625" style="1"/>
  </cols>
  <sheetData>
    <row r="1" spans="1:12" ht="18" x14ac:dyDescent="0.2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5" t="s">
        <v>22</v>
      </c>
    </row>
    <row r="2" spans="1:12" ht="18" x14ac:dyDescent="0.25">
      <c r="A2" s="13" t="s">
        <v>15</v>
      </c>
      <c r="B2" s="12"/>
      <c r="C2" s="12"/>
      <c r="D2" s="12"/>
      <c r="E2" s="12"/>
      <c r="F2" s="12"/>
      <c r="G2" s="12"/>
      <c r="H2" s="12"/>
      <c r="K2" s="12"/>
      <c r="L2" s="16" t="s">
        <v>16</v>
      </c>
    </row>
    <row r="3" spans="1:12" ht="18" x14ac:dyDescent="0.25">
      <c r="A3" s="19" t="s">
        <v>29</v>
      </c>
      <c r="B3" s="12"/>
      <c r="C3" s="12"/>
      <c r="D3" s="12"/>
      <c r="E3" s="12"/>
      <c r="F3" s="12"/>
      <c r="G3" s="12"/>
      <c r="H3" s="12"/>
      <c r="K3" s="12"/>
      <c r="L3" s="17" t="s">
        <v>29</v>
      </c>
    </row>
    <row r="4" spans="1:12" ht="18" x14ac:dyDescent="0.25">
      <c r="A4" s="19" t="s">
        <v>30</v>
      </c>
      <c r="B4" s="12"/>
      <c r="C4" s="12"/>
      <c r="D4" s="12"/>
      <c r="E4" s="12"/>
      <c r="F4" s="12"/>
      <c r="G4" s="12"/>
      <c r="H4" s="12"/>
      <c r="K4" s="12"/>
      <c r="L4" s="17" t="s">
        <v>30</v>
      </c>
    </row>
    <row r="5" spans="1:12" s="2" customFormat="1" ht="18" x14ac:dyDescent="0.25">
      <c r="B5" s="14"/>
      <c r="C5" s="14"/>
      <c r="D5" s="14"/>
      <c r="E5" s="14"/>
      <c r="F5" s="14"/>
      <c r="G5" s="14"/>
      <c r="H5" s="14"/>
      <c r="K5" s="14"/>
    </row>
    <row r="6" spans="1:12" s="2" customFormat="1" ht="18" x14ac:dyDescent="0.25">
      <c r="A6" s="2" t="s">
        <v>27</v>
      </c>
      <c r="B6" s="14"/>
      <c r="C6" s="14"/>
      <c r="D6" s="14"/>
      <c r="E6" s="14"/>
      <c r="F6" s="14"/>
      <c r="G6" s="14"/>
      <c r="H6" s="14"/>
      <c r="K6" s="14"/>
      <c r="L6" s="18" t="s">
        <v>28</v>
      </c>
    </row>
    <row r="7" spans="1:12" s="2" customFormat="1" x14ac:dyDescent="0.2"/>
    <row r="9" spans="1:12" s="35" customFormat="1" ht="48" customHeight="1" x14ac:dyDescent="0.25">
      <c r="A9" s="136" t="s">
        <v>268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</row>
    <row r="10" spans="1:12" x14ac:dyDescent="0.2">
      <c r="A10" s="141" t="s">
        <v>12</v>
      </c>
      <c r="B10" s="141"/>
      <c r="C10" s="141"/>
      <c r="D10" s="141"/>
      <c r="E10" s="141"/>
      <c r="F10" s="141"/>
      <c r="G10" s="141"/>
      <c r="H10" s="141"/>
      <c r="I10" s="141"/>
      <c r="J10" s="141"/>
      <c r="K10" s="141"/>
      <c r="L10" s="141"/>
    </row>
    <row r="13" spans="1:12" ht="15.75" x14ac:dyDescent="0.25">
      <c r="A13" s="138" t="s">
        <v>116</v>
      </c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</row>
    <row r="14" spans="1:12" x14ac:dyDescent="0.2">
      <c r="A14" s="142" t="s">
        <v>0</v>
      </c>
      <c r="B14" s="142"/>
      <c r="C14" s="142"/>
      <c r="D14" s="142"/>
      <c r="E14" s="142"/>
      <c r="F14" s="142"/>
      <c r="G14" s="142"/>
      <c r="H14" s="142"/>
      <c r="I14" s="142"/>
      <c r="J14" s="142"/>
      <c r="K14" s="142"/>
      <c r="L14" s="142"/>
    </row>
    <row r="16" spans="1:12" ht="18" x14ac:dyDescent="0.25">
      <c r="A16" s="143" t="s">
        <v>117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7" x14ac:dyDescent="0.2">
      <c r="A17" s="142" t="s">
        <v>1</v>
      </c>
      <c r="B17" s="142"/>
      <c r="C17" s="142"/>
      <c r="D17" s="142"/>
      <c r="E17" s="142"/>
      <c r="F17" s="142"/>
      <c r="G17" s="142"/>
      <c r="H17" s="142"/>
      <c r="I17" s="142"/>
      <c r="J17" s="142"/>
      <c r="K17" s="142"/>
      <c r="L17" s="142"/>
    </row>
    <row r="19" spans="1:17" s="5" customFormat="1" x14ac:dyDescent="0.2">
      <c r="A19" s="4" t="s">
        <v>33</v>
      </c>
    </row>
    <row r="20" spans="1:17" s="6" customFormat="1" x14ac:dyDescent="0.2">
      <c r="I20" s="139" t="s">
        <v>17</v>
      </c>
      <c r="J20" s="140"/>
      <c r="K20" s="139" t="s">
        <v>18</v>
      </c>
      <c r="L20" s="140"/>
    </row>
    <row r="21" spans="1:17" x14ac:dyDescent="0.2">
      <c r="E21" s="125" t="s">
        <v>2</v>
      </c>
      <c r="F21" s="125"/>
      <c r="G21" s="125"/>
      <c r="I21" s="126" t="s">
        <v>118</v>
      </c>
      <c r="J21" s="127"/>
      <c r="K21" s="146" t="s">
        <v>119</v>
      </c>
      <c r="L21" s="147"/>
    </row>
    <row r="22" spans="1:17" x14ac:dyDescent="0.2">
      <c r="E22" s="125" t="s">
        <v>3</v>
      </c>
      <c r="F22" s="125"/>
      <c r="G22" s="125"/>
      <c r="I22" s="126" t="s">
        <v>120</v>
      </c>
      <c r="J22" s="127"/>
      <c r="K22" s="144" t="s">
        <v>121</v>
      </c>
      <c r="L22" s="145"/>
    </row>
    <row r="23" spans="1:17" outlineLevel="1" x14ac:dyDescent="0.2">
      <c r="E23" s="5" t="s">
        <v>21</v>
      </c>
      <c r="F23" s="5"/>
      <c r="G23" s="5"/>
      <c r="H23" s="10"/>
      <c r="I23" s="126" t="s">
        <v>122</v>
      </c>
      <c r="J23" s="135"/>
      <c r="K23" s="135"/>
      <c r="L23" s="127"/>
    </row>
    <row r="24" spans="1:17" x14ac:dyDescent="0.2">
      <c r="A24" s="35" t="s">
        <v>265</v>
      </c>
    </row>
    <row r="25" spans="1:17" x14ac:dyDescent="0.2">
      <c r="A25" s="123" t="s">
        <v>4</v>
      </c>
      <c r="B25" s="123" t="s">
        <v>26</v>
      </c>
      <c r="C25" s="123" t="s">
        <v>5</v>
      </c>
      <c r="D25" s="123" t="s">
        <v>6</v>
      </c>
      <c r="E25" s="123" t="s">
        <v>7</v>
      </c>
      <c r="F25" s="123" t="s">
        <v>8</v>
      </c>
      <c r="G25" s="123" t="s">
        <v>23</v>
      </c>
      <c r="H25" s="123" t="s">
        <v>9</v>
      </c>
      <c r="I25" s="123" t="s">
        <v>14</v>
      </c>
      <c r="J25" s="123" t="s">
        <v>13</v>
      </c>
      <c r="K25" s="123" t="s">
        <v>10</v>
      </c>
      <c r="L25" s="27" t="s">
        <v>11</v>
      </c>
    </row>
    <row r="26" spans="1:17" ht="38.25" x14ac:dyDescent="0.2">
      <c r="A26" s="124"/>
      <c r="B26" s="124"/>
      <c r="C26" s="124"/>
      <c r="D26" s="124"/>
      <c r="E26" s="124"/>
      <c r="F26" s="124"/>
      <c r="G26" s="124"/>
      <c r="H26" s="124"/>
      <c r="I26" s="124"/>
      <c r="J26" s="124"/>
      <c r="K26" s="124"/>
      <c r="L26" s="28" t="s">
        <v>25</v>
      </c>
    </row>
    <row r="27" spans="1:17" ht="38.25" x14ac:dyDescent="0.2">
      <c r="A27" s="124"/>
      <c r="B27" s="124"/>
      <c r="C27" s="124"/>
      <c r="D27" s="124"/>
      <c r="E27" s="124"/>
      <c r="F27" s="124"/>
      <c r="G27" s="124"/>
      <c r="H27" s="124"/>
      <c r="I27" s="124"/>
      <c r="J27" s="124"/>
      <c r="K27" s="124"/>
      <c r="L27" s="28" t="s">
        <v>24</v>
      </c>
    </row>
    <row r="28" spans="1:17" x14ac:dyDescent="0.2">
      <c r="A28" s="72">
        <v>1</v>
      </c>
      <c r="B28" s="72">
        <v>2</v>
      </c>
      <c r="C28" s="72">
        <v>3</v>
      </c>
      <c r="D28" s="72">
        <v>4</v>
      </c>
      <c r="E28" s="72">
        <v>5</v>
      </c>
      <c r="F28" s="72">
        <v>6</v>
      </c>
      <c r="G28" s="72">
        <v>7</v>
      </c>
      <c r="H28" s="72">
        <v>8</v>
      </c>
      <c r="I28" s="72">
        <v>9</v>
      </c>
      <c r="J28" s="72">
        <v>10</v>
      </c>
      <c r="K28" s="72">
        <v>11</v>
      </c>
      <c r="L28" s="73">
        <v>12</v>
      </c>
    </row>
    <row r="29" spans="1:17" x14ac:dyDescent="0.2">
      <c r="A29" s="74"/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</row>
    <row r="30" spans="1:17" s="35" customFormat="1" ht="45.75" customHeight="1" x14ac:dyDescent="0.2">
      <c r="A30" s="128" t="s">
        <v>263</v>
      </c>
      <c r="B30" s="129"/>
      <c r="C30" s="129"/>
      <c r="D30" s="129"/>
      <c r="E30" s="129"/>
      <c r="F30" s="129"/>
      <c r="G30" s="129"/>
      <c r="H30" s="129"/>
      <c r="I30" s="129"/>
      <c r="J30" s="129"/>
      <c r="K30" s="129"/>
      <c r="L30" s="130"/>
      <c r="M30" s="82"/>
      <c r="N30" s="82"/>
      <c r="O30" s="82"/>
      <c r="P30" s="82"/>
      <c r="Q30" s="82"/>
    </row>
    <row r="31" spans="1:17" s="7" customFormat="1" ht="16.5" x14ac:dyDescent="0.2">
      <c r="A31" s="118" t="s">
        <v>123</v>
      </c>
      <c r="B31" s="119"/>
      <c r="C31" s="119"/>
      <c r="D31" s="119"/>
      <c r="E31" s="119"/>
      <c r="F31" s="119"/>
      <c r="G31" s="119"/>
      <c r="H31" s="119"/>
      <c r="I31" s="119"/>
      <c r="J31" s="119"/>
      <c r="K31" s="119"/>
      <c r="L31" s="119"/>
    </row>
    <row r="32" spans="1:17" s="7" customFormat="1" ht="90" x14ac:dyDescent="0.2">
      <c r="A32" s="37">
        <v>1</v>
      </c>
      <c r="B32" s="38" t="s">
        <v>124</v>
      </c>
      <c r="C32" s="39" t="s">
        <v>125</v>
      </c>
      <c r="D32" s="40" t="s">
        <v>42</v>
      </c>
      <c r="E32" s="41">
        <v>2</v>
      </c>
      <c r="F32" s="42">
        <v>16.329999999999998</v>
      </c>
      <c r="G32" s="42"/>
      <c r="H32" s="75" t="s">
        <v>43</v>
      </c>
      <c r="I32" s="44"/>
      <c r="J32" s="44"/>
      <c r="K32" s="42"/>
      <c r="L32" s="45" t="s">
        <v>43</v>
      </c>
    </row>
    <row r="33" spans="1:17" outlineLevel="1" x14ac:dyDescent="0.2">
      <c r="A33" s="37" t="s">
        <v>43</v>
      </c>
      <c r="B33" s="38" t="s">
        <v>43</v>
      </c>
      <c r="C33" s="39" t="s">
        <v>70</v>
      </c>
      <c r="D33" s="40" t="s">
        <v>43</v>
      </c>
      <c r="E33" s="41" t="s">
        <v>43</v>
      </c>
      <c r="F33" s="42">
        <v>16.329999999999998</v>
      </c>
      <c r="G33" s="42">
        <v>1.3</v>
      </c>
      <c r="H33" s="75">
        <v>42.46</v>
      </c>
      <c r="I33" s="44"/>
      <c r="J33" s="44">
        <v>18.07</v>
      </c>
      <c r="K33" s="42">
        <v>767.25</v>
      </c>
      <c r="L33" s="45" t="s">
        <v>43</v>
      </c>
      <c r="M33" s="7"/>
      <c r="N33" s="7"/>
      <c r="O33" s="7"/>
      <c r="P33" s="7"/>
      <c r="Q33" s="7"/>
    </row>
    <row r="34" spans="1:17" outlineLevel="1" x14ac:dyDescent="0.2">
      <c r="A34" s="37" t="s">
        <v>43</v>
      </c>
      <c r="B34" s="38" t="s">
        <v>43</v>
      </c>
      <c r="C34" s="39" t="s">
        <v>72</v>
      </c>
      <c r="D34" s="40" t="s">
        <v>43</v>
      </c>
      <c r="E34" s="41" t="s">
        <v>43</v>
      </c>
      <c r="F34" s="42"/>
      <c r="G34" s="42"/>
      <c r="H34" s="75" t="s">
        <v>43</v>
      </c>
      <c r="I34" s="44"/>
      <c r="J34" s="44"/>
      <c r="K34" s="42"/>
      <c r="L34" s="45" t="s">
        <v>43</v>
      </c>
      <c r="M34" s="7"/>
      <c r="N34" s="7"/>
      <c r="O34" s="7"/>
      <c r="P34" s="7"/>
      <c r="Q34" s="7"/>
    </row>
    <row r="35" spans="1:17" outlineLevel="1" x14ac:dyDescent="0.2">
      <c r="A35" s="37" t="s">
        <v>43</v>
      </c>
      <c r="B35" s="38" t="s">
        <v>43</v>
      </c>
      <c r="C35" s="39" t="s">
        <v>73</v>
      </c>
      <c r="D35" s="40" t="s">
        <v>43</v>
      </c>
      <c r="E35" s="41" t="s">
        <v>43</v>
      </c>
      <c r="F35" s="42"/>
      <c r="G35" s="42"/>
      <c r="H35" s="75" t="s">
        <v>43</v>
      </c>
      <c r="I35" s="44"/>
      <c r="J35" s="44"/>
      <c r="K35" s="42"/>
      <c r="L35" s="45" t="s">
        <v>43</v>
      </c>
      <c r="M35" s="7"/>
      <c r="N35" s="7"/>
      <c r="O35" s="7"/>
      <c r="P35" s="7"/>
      <c r="Q35" s="7"/>
    </row>
    <row r="36" spans="1:17" outlineLevel="1" x14ac:dyDescent="0.2">
      <c r="A36" s="37" t="s">
        <v>43</v>
      </c>
      <c r="B36" s="38" t="s">
        <v>43</v>
      </c>
      <c r="C36" s="39" t="s">
        <v>77</v>
      </c>
      <c r="D36" s="40" t="s">
        <v>43</v>
      </c>
      <c r="E36" s="41" t="s">
        <v>43</v>
      </c>
      <c r="F36" s="42"/>
      <c r="G36" s="42"/>
      <c r="H36" s="75" t="s">
        <v>43</v>
      </c>
      <c r="I36" s="44"/>
      <c r="J36" s="44"/>
      <c r="K36" s="42"/>
      <c r="L36" s="45" t="s">
        <v>43</v>
      </c>
      <c r="M36" s="7"/>
      <c r="N36" s="7"/>
      <c r="O36" s="7"/>
      <c r="P36" s="7"/>
      <c r="Q36" s="7"/>
    </row>
    <row r="37" spans="1:17" s="2" customFormat="1" outlineLevel="1" x14ac:dyDescent="0.2">
      <c r="A37" s="37" t="s">
        <v>43</v>
      </c>
      <c r="B37" s="38" t="s">
        <v>43</v>
      </c>
      <c r="C37" s="39" t="s">
        <v>78</v>
      </c>
      <c r="D37" s="40" t="s">
        <v>79</v>
      </c>
      <c r="E37" s="41">
        <v>65</v>
      </c>
      <c r="F37" s="42"/>
      <c r="G37" s="42"/>
      <c r="H37" s="75">
        <v>27.6</v>
      </c>
      <c r="I37" s="44"/>
      <c r="J37" s="44" t="s">
        <v>126</v>
      </c>
      <c r="K37" s="42">
        <v>421.99</v>
      </c>
      <c r="L37" s="45" t="s">
        <v>43</v>
      </c>
      <c r="M37" s="7"/>
      <c r="N37" s="7"/>
      <c r="O37" s="7"/>
      <c r="P37" s="7"/>
      <c r="Q37" s="7"/>
    </row>
    <row r="38" spans="1:17" s="2" customFormat="1" outlineLevel="1" x14ac:dyDescent="0.2">
      <c r="A38" s="37" t="s">
        <v>43</v>
      </c>
      <c r="B38" s="38" t="s">
        <v>43</v>
      </c>
      <c r="C38" s="39" t="s">
        <v>81</v>
      </c>
      <c r="D38" s="40" t="s">
        <v>79</v>
      </c>
      <c r="E38" s="41">
        <v>40</v>
      </c>
      <c r="F38" s="42"/>
      <c r="G38" s="42"/>
      <c r="H38" s="75">
        <v>16.98</v>
      </c>
      <c r="I38" s="44"/>
      <c r="J38" s="44" t="s">
        <v>127</v>
      </c>
      <c r="K38" s="42">
        <v>245.52</v>
      </c>
      <c r="L38" s="45" t="s">
        <v>43</v>
      </c>
      <c r="M38" s="7"/>
      <c r="N38" s="7"/>
      <c r="O38" s="7"/>
      <c r="P38" s="7"/>
      <c r="Q38" s="7"/>
    </row>
    <row r="39" spans="1:17" s="2" customFormat="1" ht="30" outlineLevel="1" x14ac:dyDescent="0.2">
      <c r="A39" s="37" t="s">
        <v>43</v>
      </c>
      <c r="B39" s="38" t="s">
        <v>43</v>
      </c>
      <c r="C39" s="39" t="s">
        <v>128</v>
      </c>
      <c r="D39" s="40" t="s">
        <v>84</v>
      </c>
      <c r="E39" s="41">
        <v>0.9</v>
      </c>
      <c r="F39" s="42"/>
      <c r="G39" s="42">
        <v>1.3</v>
      </c>
      <c r="H39" s="75" t="s">
        <v>43</v>
      </c>
      <c r="I39" s="44"/>
      <c r="J39" s="44"/>
      <c r="K39" s="42"/>
      <c r="L39" s="45">
        <v>2.34</v>
      </c>
      <c r="M39" s="7"/>
      <c r="N39" s="7"/>
      <c r="O39" s="7"/>
      <c r="P39" s="7"/>
      <c r="Q39" s="7"/>
    </row>
    <row r="40" spans="1:17" ht="30" outlineLevel="1" x14ac:dyDescent="0.2">
      <c r="A40" s="37" t="s">
        <v>43</v>
      </c>
      <c r="B40" s="38" t="s">
        <v>43</v>
      </c>
      <c r="C40" s="39" t="s">
        <v>129</v>
      </c>
      <c r="D40" s="40" t="s">
        <v>84</v>
      </c>
      <c r="E40" s="41">
        <v>0.9</v>
      </c>
      <c r="F40" s="42"/>
      <c r="G40" s="42">
        <v>1.3</v>
      </c>
      <c r="H40" s="75" t="s">
        <v>43</v>
      </c>
      <c r="I40" s="44"/>
      <c r="J40" s="44"/>
      <c r="K40" s="42"/>
      <c r="L40" s="45">
        <v>2.34</v>
      </c>
      <c r="M40" s="7"/>
      <c r="N40" s="7"/>
      <c r="O40" s="7"/>
      <c r="P40" s="7"/>
      <c r="Q40" s="7"/>
    </row>
    <row r="41" spans="1:17" ht="15.75" x14ac:dyDescent="0.2">
      <c r="A41" s="48" t="s">
        <v>43</v>
      </c>
      <c r="B41" s="49" t="s">
        <v>43</v>
      </c>
      <c r="C41" s="50" t="s">
        <v>87</v>
      </c>
      <c r="D41" s="48" t="s">
        <v>43</v>
      </c>
      <c r="E41" s="51" t="s">
        <v>43</v>
      </c>
      <c r="F41" s="52"/>
      <c r="G41" s="52"/>
      <c r="H41" s="76">
        <v>87.04</v>
      </c>
      <c r="I41" s="54"/>
      <c r="J41" s="54"/>
      <c r="K41" s="52">
        <v>1434.76</v>
      </c>
      <c r="L41" s="55">
        <v>717.38</v>
      </c>
      <c r="M41" s="7"/>
      <c r="N41" s="7"/>
      <c r="O41" s="7"/>
      <c r="P41" s="7"/>
      <c r="Q41" s="7"/>
    </row>
    <row r="42" spans="1:17" ht="75" x14ac:dyDescent="0.2">
      <c r="A42" s="37">
        <v>2</v>
      </c>
      <c r="B42" s="38" t="s">
        <v>130</v>
      </c>
      <c r="C42" s="39" t="s">
        <v>131</v>
      </c>
      <c r="D42" s="40" t="s">
        <v>42</v>
      </c>
      <c r="E42" s="41">
        <v>1</v>
      </c>
      <c r="F42" s="42">
        <v>254.62</v>
      </c>
      <c r="G42" s="42"/>
      <c r="H42" s="75" t="s">
        <v>43</v>
      </c>
      <c r="I42" s="44"/>
      <c r="J42" s="44"/>
      <c r="K42" s="42"/>
      <c r="L42" s="45" t="s">
        <v>43</v>
      </c>
      <c r="M42" s="7"/>
      <c r="N42" s="7"/>
      <c r="O42" s="7"/>
      <c r="P42" s="7"/>
      <c r="Q42" s="7"/>
    </row>
    <row r="43" spans="1:17" outlineLevel="1" x14ac:dyDescent="0.2">
      <c r="A43" s="37" t="s">
        <v>43</v>
      </c>
      <c r="B43" s="38" t="s">
        <v>43</v>
      </c>
      <c r="C43" s="39" t="s">
        <v>70</v>
      </c>
      <c r="D43" s="40" t="s">
        <v>43</v>
      </c>
      <c r="E43" s="41" t="s">
        <v>43</v>
      </c>
      <c r="F43" s="42">
        <v>254.62</v>
      </c>
      <c r="G43" s="42">
        <v>1.3</v>
      </c>
      <c r="H43" s="75">
        <v>331.01</v>
      </c>
      <c r="I43" s="44"/>
      <c r="J43" s="44">
        <v>18.07</v>
      </c>
      <c r="K43" s="42">
        <v>5981.35</v>
      </c>
      <c r="L43" s="45" t="s">
        <v>43</v>
      </c>
      <c r="M43" s="7"/>
      <c r="N43" s="7"/>
      <c r="O43" s="7"/>
      <c r="P43" s="7"/>
      <c r="Q43" s="7"/>
    </row>
    <row r="44" spans="1:17" outlineLevel="1" x14ac:dyDescent="0.2">
      <c r="A44" s="37" t="s">
        <v>43</v>
      </c>
      <c r="B44" s="38" t="s">
        <v>43</v>
      </c>
      <c r="C44" s="39" t="s">
        <v>72</v>
      </c>
      <c r="D44" s="40" t="s">
        <v>43</v>
      </c>
      <c r="E44" s="41" t="s">
        <v>43</v>
      </c>
      <c r="F44" s="42"/>
      <c r="G44" s="42"/>
      <c r="H44" s="75" t="s">
        <v>43</v>
      </c>
      <c r="I44" s="44"/>
      <c r="J44" s="44"/>
      <c r="K44" s="42"/>
      <c r="L44" s="45" t="s">
        <v>43</v>
      </c>
      <c r="M44" s="7"/>
      <c r="N44" s="7"/>
      <c r="O44" s="7"/>
      <c r="P44" s="7"/>
      <c r="Q44" s="7"/>
    </row>
    <row r="45" spans="1:17" outlineLevel="1" x14ac:dyDescent="0.2">
      <c r="A45" s="37" t="s">
        <v>43</v>
      </c>
      <c r="B45" s="38" t="s">
        <v>43</v>
      </c>
      <c r="C45" s="39" t="s">
        <v>73</v>
      </c>
      <c r="D45" s="40" t="s">
        <v>43</v>
      </c>
      <c r="E45" s="41" t="s">
        <v>43</v>
      </c>
      <c r="F45" s="42"/>
      <c r="G45" s="42"/>
      <c r="H45" s="75" t="s">
        <v>43</v>
      </c>
      <c r="I45" s="44"/>
      <c r="J45" s="44"/>
      <c r="K45" s="42"/>
      <c r="L45" s="45" t="s">
        <v>43</v>
      </c>
      <c r="M45" s="7"/>
      <c r="N45" s="7"/>
      <c r="O45" s="7"/>
      <c r="P45" s="7"/>
      <c r="Q45" s="7"/>
    </row>
    <row r="46" spans="1:17" outlineLevel="1" x14ac:dyDescent="0.2">
      <c r="A46" s="37" t="s">
        <v>43</v>
      </c>
      <c r="B46" s="38" t="s">
        <v>43</v>
      </c>
      <c r="C46" s="39" t="s">
        <v>77</v>
      </c>
      <c r="D46" s="40" t="s">
        <v>43</v>
      </c>
      <c r="E46" s="41" t="s">
        <v>43</v>
      </c>
      <c r="F46" s="42"/>
      <c r="G46" s="42"/>
      <c r="H46" s="75" t="s">
        <v>43</v>
      </c>
      <c r="I46" s="44"/>
      <c r="J46" s="44"/>
      <c r="K46" s="42"/>
      <c r="L46" s="45" t="s">
        <v>43</v>
      </c>
      <c r="M46" s="7"/>
      <c r="N46" s="7"/>
      <c r="O46" s="7"/>
      <c r="P46" s="7"/>
      <c r="Q46" s="7"/>
    </row>
    <row r="47" spans="1:17" outlineLevel="1" x14ac:dyDescent="0.2">
      <c r="A47" s="37" t="s">
        <v>43</v>
      </c>
      <c r="B47" s="38" t="s">
        <v>43</v>
      </c>
      <c r="C47" s="39" t="s">
        <v>78</v>
      </c>
      <c r="D47" s="40" t="s">
        <v>79</v>
      </c>
      <c r="E47" s="41">
        <v>65</v>
      </c>
      <c r="F47" s="42"/>
      <c r="G47" s="42"/>
      <c r="H47" s="75">
        <v>215.16</v>
      </c>
      <c r="I47" s="44"/>
      <c r="J47" s="44" t="s">
        <v>126</v>
      </c>
      <c r="K47" s="42">
        <v>3289.74</v>
      </c>
      <c r="L47" s="45" t="s">
        <v>43</v>
      </c>
      <c r="M47" s="7"/>
      <c r="N47" s="7"/>
      <c r="O47" s="7"/>
      <c r="P47" s="7"/>
      <c r="Q47" s="7"/>
    </row>
    <row r="48" spans="1:17" outlineLevel="1" x14ac:dyDescent="0.2">
      <c r="A48" s="37" t="s">
        <v>43</v>
      </c>
      <c r="B48" s="38" t="s">
        <v>43</v>
      </c>
      <c r="C48" s="39" t="s">
        <v>81</v>
      </c>
      <c r="D48" s="40" t="s">
        <v>79</v>
      </c>
      <c r="E48" s="41">
        <v>40</v>
      </c>
      <c r="F48" s="42"/>
      <c r="G48" s="42"/>
      <c r="H48" s="75">
        <v>132.4</v>
      </c>
      <c r="I48" s="44"/>
      <c r="J48" s="44" t="s">
        <v>127</v>
      </c>
      <c r="K48" s="42">
        <v>1914.03</v>
      </c>
      <c r="L48" s="45" t="s">
        <v>43</v>
      </c>
      <c r="M48" s="7"/>
      <c r="N48" s="7"/>
      <c r="O48" s="7"/>
      <c r="P48" s="7"/>
      <c r="Q48" s="7"/>
    </row>
    <row r="49" spans="1:17" ht="30" outlineLevel="1" x14ac:dyDescent="0.2">
      <c r="A49" s="37" t="s">
        <v>43</v>
      </c>
      <c r="B49" s="38" t="s">
        <v>43</v>
      </c>
      <c r="C49" s="39" t="s">
        <v>132</v>
      </c>
      <c r="D49" s="40" t="s">
        <v>84</v>
      </c>
      <c r="E49" s="41">
        <v>12.96</v>
      </c>
      <c r="F49" s="42"/>
      <c r="G49" s="42">
        <v>1.3</v>
      </c>
      <c r="H49" s="75" t="s">
        <v>43</v>
      </c>
      <c r="I49" s="44"/>
      <c r="J49" s="44"/>
      <c r="K49" s="42"/>
      <c r="L49" s="45">
        <v>16.850000000000001</v>
      </c>
      <c r="M49" s="7"/>
      <c r="N49" s="7"/>
      <c r="O49" s="7"/>
      <c r="P49" s="7"/>
      <c r="Q49" s="7"/>
    </row>
    <row r="50" spans="1:17" ht="30" outlineLevel="1" x14ac:dyDescent="0.2">
      <c r="A50" s="37" t="s">
        <v>43</v>
      </c>
      <c r="B50" s="38" t="s">
        <v>43</v>
      </c>
      <c r="C50" s="39" t="s">
        <v>128</v>
      </c>
      <c r="D50" s="40" t="s">
        <v>84</v>
      </c>
      <c r="E50" s="41">
        <v>4.32</v>
      </c>
      <c r="F50" s="42"/>
      <c r="G50" s="42">
        <v>1.3</v>
      </c>
      <c r="H50" s="75" t="s">
        <v>43</v>
      </c>
      <c r="I50" s="44"/>
      <c r="J50" s="44"/>
      <c r="K50" s="42"/>
      <c r="L50" s="45">
        <v>5.62</v>
      </c>
      <c r="M50" s="7"/>
      <c r="N50" s="7"/>
      <c r="O50" s="7"/>
      <c r="P50" s="7"/>
      <c r="Q50" s="7"/>
    </row>
    <row r="51" spans="1:17" ht="30" outlineLevel="1" x14ac:dyDescent="0.2">
      <c r="A51" s="37" t="s">
        <v>43</v>
      </c>
      <c r="B51" s="38" t="s">
        <v>43</v>
      </c>
      <c r="C51" s="39" t="s">
        <v>129</v>
      </c>
      <c r="D51" s="40" t="s">
        <v>84</v>
      </c>
      <c r="E51" s="41">
        <v>4.32</v>
      </c>
      <c r="F51" s="42"/>
      <c r="G51" s="42">
        <v>1.3</v>
      </c>
      <c r="H51" s="75" t="s">
        <v>43</v>
      </c>
      <c r="I51" s="44"/>
      <c r="J51" s="44"/>
      <c r="K51" s="42"/>
      <c r="L51" s="45">
        <v>5.62</v>
      </c>
      <c r="M51" s="7"/>
      <c r="N51" s="7"/>
      <c r="O51" s="7"/>
      <c r="P51" s="7"/>
      <c r="Q51" s="7"/>
    </row>
    <row r="52" spans="1:17" ht="15.75" x14ac:dyDescent="0.2">
      <c r="A52" s="48" t="s">
        <v>43</v>
      </c>
      <c r="B52" s="49" t="s">
        <v>43</v>
      </c>
      <c r="C52" s="50" t="s">
        <v>87</v>
      </c>
      <c r="D52" s="48" t="s">
        <v>43</v>
      </c>
      <c r="E52" s="51" t="s">
        <v>43</v>
      </c>
      <c r="F52" s="52"/>
      <c r="G52" s="52"/>
      <c r="H52" s="76">
        <v>678.57</v>
      </c>
      <c r="I52" s="54"/>
      <c r="J52" s="54"/>
      <c r="K52" s="52">
        <v>11185.12</v>
      </c>
      <c r="L52" s="55">
        <v>11185.12</v>
      </c>
      <c r="M52" s="7"/>
      <c r="N52" s="7"/>
      <c r="O52" s="7"/>
      <c r="P52" s="7"/>
      <c r="Q52" s="7"/>
    </row>
    <row r="53" spans="1:17" ht="90" x14ac:dyDescent="0.2">
      <c r="A53" s="37">
        <v>3</v>
      </c>
      <c r="B53" s="38" t="s">
        <v>133</v>
      </c>
      <c r="C53" s="39" t="s">
        <v>134</v>
      </c>
      <c r="D53" s="40" t="s">
        <v>135</v>
      </c>
      <c r="E53" s="41">
        <v>1</v>
      </c>
      <c r="F53" s="42">
        <v>202.14</v>
      </c>
      <c r="G53" s="42"/>
      <c r="H53" s="75" t="s">
        <v>43</v>
      </c>
      <c r="I53" s="44"/>
      <c r="J53" s="44"/>
      <c r="K53" s="42"/>
      <c r="L53" s="45" t="s">
        <v>43</v>
      </c>
      <c r="M53" s="7"/>
      <c r="N53" s="7"/>
      <c r="O53" s="7"/>
      <c r="P53" s="7"/>
      <c r="Q53" s="7"/>
    </row>
    <row r="54" spans="1:17" outlineLevel="1" x14ac:dyDescent="0.2">
      <c r="A54" s="37" t="s">
        <v>43</v>
      </c>
      <c r="B54" s="38" t="s">
        <v>43</v>
      </c>
      <c r="C54" s="39" t="s">
        <v>70</v>
      </c>
      <c r="D54" s="40" t="s">
        <v>43</v>
      </c>
      <c r="E54" s="41" t="s">
        <v>43</v>
      </c>
      <c r="F54" s="42">
        <v>202.14</v>
      </c>
      <c r="G54" s="42">
        <v>1.3</v>
      </c>
      <c r="H54" s="75">
        <v>262.77999999999997</v>
      </c>
      <c r="I54" s="44"/>
      <c r="J54" s="44">
        <v>18.07</v>
      </c>
      <c r="K54" s="42">
        <v>4748.43</v>
      </c>
      <c r="L54" s="45" t="s">
        <v>43</v>
      </c>
      <c r="M54" s="7"/>
      <c r="N54" s="7"/>
      <c r="O54" s="7"/>
      <c r="P54" s="7"/>
      <c r="Q54" s="7"/>
    </row>
    <row r="55" spans="1:17" outlineLevel="1" x14ac:dyDescent="0.2">
      <c r="A55" s="37" t="s">
        <v>43</v>
      </c>
      <c r="B55" s="38" t="s">
        <v>43</v>
      </c>
      <c r="C55" s="39" t="s">
        <v>72</v>
      </c>
      <c r="D55" s="40" t="s">
        <v>43</v>
      </c>
      <c r="E55" s="41" t="s">
        <v>43</v>
      </c>
      <c r="F55" s="42"/>
      <c r="G55" s="42"/>
      <c r="H55" s="75" t="s">
        <v>43</v>
      </c>
      <c r="I55" s="44"/>
      <c r="J55" s="44"/>
      <c r="K55" s="42"/>
      <c r="L55" s="45" t="s">
        <v>43</v>
      </c>
      <c r="M55" s="7"/>
      <c r="N55" s="7"/>
      <c r="O55" s="7"/>
      <c r="P55" s="7"/>
      <c r="Q55" s="7"/>
    </row>
    <row r="56" spans="1:17" outlineLevel="1" x14ac:dyDescent="0.2">
      <c r="A56" s="37" t="s">
        <v>43</v>
      </c>
      <c r="B56" s="38" t="s">
        <v>43</v>
      </c>
      <c r="C56" s="39" t="s">
        <v>73</v>
      </c>
      <c r="D56" s="40" t="s">
        <v>43</v>
      </c>
      <c r="E56" s="41" t="s">
        <v>43</v>
      </c>
      <c r="F56" s="42"/>
      <c r="G56" s="42"/>
      <c r="H56" s="75" t="s">
        <v>43</v>
      </c>
      <c r="I56" s="44"/>
      <c r="J56" s="44"/>
      <c r="K56" s="42"/>
      <c r="L56" s="45" t="s">
        <v>43</v>
      </c>
      <c r="M56" s="7"/>
      <c r="N56" s="7"/>
      <c r="O56" s="7"/>
      <c r="P56" s="7"/>
      <c r="Q56" s="7"/>
    </row>
    <row r="57" spans="1:17" outlineLevel="1" x14ac:dyDescent="0.2">
      <c r="A57" s="37" t="s">
        <v>43</v>
      </c>
      <c r="B57" s="38" t="s">
        <v>43</v>
      </c>
      <c r="C57" s="39" t="s">
        <v>77</v>
      </c>
      <c r="D57" s="40" t="s">
        <v>43</v>
      </c>
      <c r="E57" s="41" t="s">
        <v>43</v>
      </c>
      <c r="F57" s="42"/>
      <c r="G57" s="42"/>
      <c r="H57" s="75" t="s">
        <v>43</v>
      </c>
      <c r="I57" s="44"/>
      <c r="J57" s="44"/>
      <c r="K57" s="42"/>
      <c r="L57" s="45" t="s">
        <v>43</v>
      </c>
      <c r="M57" s="7"/>
      <c r="N57" s="7"/>
      <c r="O57" s="7"/>
      <c r="P57" s="7"/>
      <c r="Q57" s="7"/>
    </row>
    <row r="58" spans="1:17" outlineLevel="1" x14ac:dyDescent="0.2">
      <c r="A58" s="37" t="s">
        <v>43</v>
      </c>
      <c r="B58" s="38" t="s">
        <v>43</v>
      </c>
      <c r="C58" s="39" t="s">
        <v>78</v>
      </c>
      <c r="D58" s="40" t="s">
        <v>79</v>
      </c>
      <c r="E58" s="41">
        <v>65</v>
      </c>
      <c r="F58" s="42"/>
      <c r="G58" s="42"/>
      <c r="H58" s="75">
        <v>170.81</v>
      </c>
      <c r="I58" s="44"/>
      <c r="J58" s="44" t="s">
        <v>126</v>
      </c>
      <c r="K58" s="42">
        <v>2611.64</v>
      </c>
      <c r="L58" s="45" t="s">
        <v>43</v>
      </c>
      <c r="M58" s="7"/>
      <c r="N58" s="7"/>
      <c r="O58" s="7"/>
      <c r="P58" s="7"/>
      <c r="Q58" s="7"/>
    </row>
    <row r="59" spans="1:17" outlineLevel="1" x14ac:dyDescent="0.2">
      <c r="A59" s="37" t="s">
        <v>43</v>
      </c>
      <c r="B59" s="38" t="s">
        <v>43</v>
      </c>
      <c r="C59" s="39" t="s">
        <v>81</v>
      </c>
      <c r="D59" s="40" t="s">
        <v>79</v>
      </c>
      <c r="E59" s="41">
        <v>40</v>
      </c>
      <c r="F59" s="42"/>
      <c r="G59" s="42"/>
      <c r="H59" s="75">
        <v>105.11</v>
      </c>
      <c r="I59" s="44"/>
      <c r="J59" s="44" t="s">
        <v>127</v>
      </c>
      <c r="K59" s="42">
        <v>1519.5</v>
      </c>
      <c r="L59" s="45" t="s">
        <v>43</v>
      </c>
      <c r="M59" s="7"/>
      <c r="N59" s="7"/>
      <c r="O59" s="7"/>
      <c r="P59" s="7"/>
      <c r="Q59" s="7"/>
    </row>
    <row r="60" spans="1:17" ht="30" outlineLevel="1" x14ac:dyDescent="0.2">
      <c r="A60" s="37" t="s">
        <v>43</v>
      </c>
      <c r="B60" s="38" t="s">
        <v>43</v>
      </c>
      <c r="C60" s="39" t="s">
        <v>136</v>
      </c>
      <c r="D60" s="40" t="s">
        <v>84</v>
      </c>
      <c r="E60" s="41">
        <v>12.6</v>
      </c>
      <c r="F60" s="42"/>
      <c r="G60" s="42">
        <v>1.3</v>
      </c>
      <c r="H60" s="75" t="s">
        <v>43</v>
      </c>
      <c r="I60" s="44"/>
      <c r="J60" s="44"/>
      <c r="K60" s="42"/>
      <c r="L60" s="45">
        <v>16.38</v>
      </c>
      <c r="M60" s="7"/>
      <c r="N60" s="7"/>
      <c r="O60" s="7"/>
      <c r="P60" s="7"/>
      <c r="Q60" s="7"/>
    </row>
    <row r="61" spans="1:17" ht="30" outlineLevel="1" x14ac:dyDescent="0.2">
      <c r="A61" s="37" t="s">
        <v>43</v>
      </c>
      <c r="B61" s="38" t="s">
        <v>43</v>
      </c>
      <c r="C61" s="39" t="s">
        <v>128</v>
      </c>
      <c r="D61" s="40" t="s">
        <v>84</v>
      </c>
      <c r="E61" s="41">
        <v>5.4</v>
      </c>
      <c r="F61" s="42"/>
      <c r="G61" s="42">
        <v>1.3</v>
      </c>
      <c r="H61" s="75" t="s">
        <v>43</v>
      </c>
      <c r="I61" s="44"/>
      <c r="J61" s="44"/>
      <c r="K61" s="42"/>
      <c r="L61" s="45">
        <v>7.02</v>
      </c>
      <c r="M61" s="7"/>
      <c r="N61" s="7"/>
      <c r="O61" s="7"/>
      <c r="P61" s="7"/>
      <c r="Q61" s="7"/>
    </row>
    <row r="62" spans="1:17" ht="15.75" x14ac:dyDescent="0.2">
      <c r="A62" s="48" t="s">
        <v>43</v>
      </c>
      <c r="B62" s="49" t="s">
        <v>43</v>
      </c>
      <c r="C62" s="50" t="s">
        <v>87</v>
      </c>
      <c r="D62" s="48" t="s">
        <v>43</v>
      </c>
      <c r="E62" s="51" t="s">
        <v>43</v>
      </c>
      <c r="F62" s="52"/>
      <c r="G62" s="52"/>
      <c r="H62" s="76">
        <v>538.70000000000005</v>
      </c>
      <c r="I62" s="54"/>
      <c r="J62" s="54"/>
      <c r="K62" s="52">
        <v>8879.57</v>
      </c>
      <c r="L62" s="55">
        <v>8879.57</v>
      </c>
      <c r="M62" s="7"/>
      <c r="N62" s="7"/>
      <c r="O62" s="7"/>
      <c r="P62" s="7"/>
      <c r="Q62" s="7"/>
    </row>
    <row r="63" spans="1:17" ht="45" x14ac:dyDescent="0.2">
      <c r="A63" s="37">
        <v>4</v>
      </c>
      <c r="B63" s="38" t="s">
        <v>137</v>
      </c>
      <c r="C63" s="39" t="s">
        <v>138</v>
      </c>
      <c r="D63" s="40" t="s">
        <v>42</v>
      </c>
      <c r="E63" s="41">
        <v>3</v>
      </c>
      <c r="F63" s="42">
        <v>63.66</v>
      </c>
      <c r="G63" s="42"/>
      <c r="H63" s="75" t="s">
        <v>43</v>
      </c>
      <c r="I63" s="44"/>
      <c r="J63" s="44"/>
      <c r="K63" s="42"/>
      <c r="L63" s="45" t="s">
        <v>43</v>
      </c>
      <c r="M63" s="7"/>
      <c r="N63" s="7"/>
      <c r="O63" s="7"/>
      <c r="P63" s="7"/>
      <c r="Q63" s="7"/>
    </row>
    <row r="64" spans="1:17" outlineLevel="1" x14ac:dyDescent="0.2">
      <c r="A64" s="37" t="s">
        <v>43</v>
      </c>
      <c r="B64" s="38" t="s">
        <v>43</v>
      </c>
      <c r="C64" s="39" t="s">
        <v>70</v>
      </c>
      <c r="D64" s="40" t="s">
        <v>43</v>
      </c>
      <c r="E64" s="41" t="s">
        <v>43</v>
      </c>
      <c r="F64" s="42">
        <v>63.66</v>
      </c>
      <c r="G64" s="42">
        <v>1.3</v>
      </c>
      <c r="H64" s="75">
        <v>248.28</v>
      </c>
      <c r="I64" s="44"/>
      <c r="J64" s="44">
        <v>18.07</v>
      </c>
      <c r="K64" s="42">
        <v>4486.42</v>
      </c>
      <c r="L64" s="45" t="s">
        <v>43</v>
      </c>
      <c r="M64" s="7"/>
      <c r="N64" s="7"/>
      <c r="O64" s="7"/>
      <c r="P64" s="7"/>
      <c r="Q64" s="7"/>
    </row>
    <row r="65" spans="1:17" outlineLevel="1" x14ac:dyDescent="0.2">
      <c r="A65" s="37" t="s">
        <v>43</v>
      </c>
      <c r="B65" s="38" t="s">
        <v>43</v>
      </c>
      <c r="C65" s="39" t="s">
        <v>72</v>
      </c>
      <c r="D65" s="40" t="s">
        <v>43</v>
      </c>
      <c r="E65" s="41" t="s">
        <v>43</v>
      </c>
      <c r="F65" s="42"/>
      <c r="G65" s="42"/>
      <c r="H65" s="75" t="s">
        <v>43</v>
      </c>
      <c r="I65" s="44"/>
      <c r="J65" s="44"/>
      <c r="K65" s="42"/>
      <c r="L65" s="45" t="s">
        <v>43</v>
      </c>
      <c r="M65" s="7"/>
      <c r="N65" s="7"/>
      <c r="O65" s="7"/>
      <c r="P65" s="7"/>
      <c r="Q65" s="7"/>
    </row>
    <row r="66" spans="1:17" outlineLevel="1" x14ac:dyDescent="0.2">
      <c r="A66" s="37" t="s">
        <v>43</v>
      </c>
      <c r="B66" s="38" t="s">
        <v>43</v>
      </c>
      <c r="C66" s="39" t="s">
        <v>73</v>
      </c>
      <c r="D66" s="40" t="s">
        <v>43</v>
      </c>
      <c r="E66" s="41" t="s">
        <v>43</v>
      </c>
      <c r="F66" s="42"/>
      <c r="G66" s="42"/>
      <c r="H66" s="75" t="s">
        <v>43</v>
      </c>
      <c r="I66" s="44"/>
      <c r="J66" s="44"/>
      <c r="K66" s="42"/>
      <c r="L66" s="45" t="s">
        <v>43</v>
      </c>
      <c r="M66" s="7"/>
      <c r="N66" s="7"/>
      <c r="O66" s="7"/>
      <c r="P66" s="7"/>
      <c r="Q66" s="7"/>
    </row>
    <row r="67" spans="1:17" outlineLevel="1" x14ac:dyDescent="0.2">
      <c r="A67" s="37" t="s">
        <v>43</v>
      </c>
      <c r="B67" s="38" t="s">
        <v>43</v>
      </c>
      <c r="C67" s="39" t="s">
        <v>77</v>
      </c>
      <c r="D67" s="40" t="s">
        <v>43</v>
      </c>
      <c r="E67" s="41" t="s">
        <v>43</v>
      </c>
      <c r="F67" s="42"/>
      <c r="G67" s="42"/>
      <c r="H67" s="75" t="s">
        <v>43</v>
      </c>
      <c r="I67" s="44"/>
      <c r="J67" s="44"/>
      <c r="K67" s="42"/>
      <c r="L67" s="45" t="s">
        <v>43</v>
      </c>
      <c r="M67" s="7"/>
      <c r="N67" s="7"/>
      <c r="O67" s="7"/>
      <c r="P67" s="7"/>
      <c r="Q67" s="7"/>
    </row>
    <row r="68" spans="1:17" outlineLevel="1" x14ac:dyDescent="0.2">
      <c r="A68" s="37" t="s">
        <v>43</v>
      </c>
      <c r="B68" s="38" t="s">
        <v>43</v>
      </c>
      <c r="C68" s="39" t="s">
        <v>78</v>
      </c>
      <c r="D68" s="40" t="s">
        <v>79</v>
      </c>
      <c r="E68" s="41">
        <v>65</v>
      </c>
      <c r="F68" s="42"/>
      <c r="G68" s="42"/>
      <c r="H68" s="75">
        <v>161.38</v>
      </c>
      <c r="I68" s="44"/>
      <c r="J68" s="44" t="s">
        <v>126</v>
      </c>
      <c r="K68" s="42">
        <v>2467.5300000000002</v>
      </c>
      <c r="L68" s="45" t="s">
        <v>43</v>
      </c>
      <c r="M68" s="7"/>
      <c r="N68" s="7"/>
      <c r="O68" s="7"/>
      <c r="P68" s="7"/>
      <c r="Q68" s="7"/>
    </row>
    <row r="69" spans="1:17" outlineLevel="1" x14ac:dyDescent="0.2">
      <c r="A69" s="37" t="s">
        <v>43</v>
      </c>
      <c r="B69" s="38" t="s">
        <v>43</v>
      </c>
      <c r="C69" s="39" t="s">
        <v>81</v>
      </c>
      <c r="D69" s="40" t="s">
        <v>79</v>
      </c>
      <c r="E69" s="41">
        <v>40</v>
      </c>
      <c r="F69" s="42"/>
      <c r="G69" s="42"/>
      <c r="H69" s="75">
        <v>99.31</v>
      </c>
      <c r="I69" s="44"/>
      <c r="J69" s="44" t="s">
        <v>127</v>
      </c>
      <c r="K69" s="42">
        <v>1435.65</v>
      </c>
      <c r="L69" s="45" t="s">
        <v>43</v>
      </c>
      <c r="M69" s="7"/>
      <c r="N69" s="7"/>
      <c r="O69" s="7"/>
      <c r="P69" s="7"/>
      <c r="Q69" s="7"/>
    </row>
    <row r="70" spans="1:17" ht="30" outlineLevel="1" x14ac:dyDescent="0.2">
      <c r="A70" s="37" t="s">
        <v>43</v>
      </c>
      <c r="B70" s="38" t="s">
        <v>43</v>
      </c>
      <c r="C70" s="39" t="s">
        <v>132</v>
      </c>
      <c r="D70" s="40" t="s">
        <v>84</v>
      </c>
      <c r="E70" s="41">
        <v>3.24</v>
      </c>
      <c r="F70" s="42"/>
      <c r="G70" s="42">
        <v>1.3</v>
      </c>
      <c r="H70" s="75" t="s">
        <v>43</v>
      </c>
      <c r="I70" s="44"/>
      <c r="J70" s="44"/>
      <c r="K70" s="42"/>
      <c r="L70" s="45">
        <v>12.64</v>
      </c>
      <c r="M70" s="7"/>
      <c r="N70" s="7"/>
      <c r="O70" s="7"/>
      <c r="P70" s="7"/>
      <c r="Q70" s="7"/>
    </row>
    <row r="71" spans="1:17" ht="30" outlineLevel="1" x14ac:dyDescent="0.2">
      <c r="A71" s="37" t="s">
        <v>43</v>
      </c>
      <c r="B71" s="38" t="s">
        <v>43</v>
      </c>
      <c r="C71" s="39" t="s">
        <v>128</v>
      </c>
      <c r="D71" s="40" t="s">
        <v>84</v>
      </c>
      <c r="E71" s="41">
        <v>1.08</v>
      </c>
      <c r="F71" s="42"/>
      <c r="G71" s="42">
        <v>1.3</v>
      </c>
      <c r="H71" s="75" t="s">
        <v>43</v>
      </c>
      <c r="I71" s="44"/>
      <c r="J71" s="44"/>
      <c r="K71" s="42"/>
      <c r="L71" s="45">
        <v>4.21</v>
      </c>
      <c r="M71" s="7"/>
      <c r="N71" s="7"/>
      <c r="O71" s="7"/>
      <c r="P71" s="7"/>
      <c r="Q71" s="7"/>
    </row>
    <row r="72" spans="1:17" ht="30" outlineLevel="1" x14ac:dyDescent="0.2">
      <c r="A72" s="37" t="s">
        <v>43</v>
      </c>
      <c r="B72" s="38" t="s">
        <v>43</v>
      </c>
      <c r="C72" s="39" t="s">
        <v>129</v>
      </c>
      <c r="D72" s="40" t="s">
        <v>84</v>
      </c>
      <c r="E72" s="41">
        <v>1.08</v>
      </c>
      <c r="F72" s="42"/>
      <c r="G72" s="42">
        <v>1.3</v>
      </c>
      <c r="H72" s="75" t="s">
        <v>43</v>
      </c>
      <c r="I72" s="44"/>
      <c r="J72" s="44"/>
      <c r="K72" s="42"/>
      <c r="L72" s="45">
        <v>4.21</v>
      </c>
      <c r="M72" s="7"/>
      <c r="N72" s="7"/>
      <c r="O72" s="7"/>
      <c r="P72" s="7"/>
      <c r="Q72" s="7"/>
    </row>
    <row r="73" spans="1:17" ht="15.75" x14ac:dyDescent="0.2">
      <c r="A73" s="48" t="s">
        <v>43</v>
      </c>
      <c r="B73" s="49" t="s">
        <v>43</v>
      </c>
      <c r="C73" s="50" t="s">
        <v>87</v>
      </c>
      <c r="D73" s="48" t="s">
        <v>43</v>
      </c>
      <c r="E73" s="51" t="s">
        <v>43</v>
      </c>
      <c r="F73" s="52"/>
      <c r="G73" s="52"/>
      <c r="H73" s="76">
        <v>508.97</v>
      </c>
      <c r="I73" s="54"/>
      <c r="J73" s="54"/>
      <c r="K73" s="52">
        <v>8389.6</v>
      </c>
      <c r="L73" s="55">
        <v>2796.53</v>
      </c>
      <c r="M73" s="7"/>
      <c r="N73" s="7"/>
      <c r="O73" s="7"/>
      <c r="P73" s="7"/>
      <c r="Q73" s="7"/>
    </row>
    <row r="74" spans="1:17" ht="75" x14ac:dyDescent="0.2">
      <c r="A74" s="37">
        <v>5</v>
      </c>
      <c r="B74" s="38" t="s">
        <v>139</v>
      </c>
      <c r="C74" s="39" t="s">
        <v>140</v>
      </c>
      <c r="D74" s="40" t="s">
        <v>135</v>
      </c>
      <c r="E74" s="41">
        <v>3</v>
      </c>
      <c r="F74" s="42">
        <v>101.07</v>
      </c>
      <c r="G74" s="42"/>
      <c r="H74" s="75" t="s">
        <v>43</v>
      </c>
      <c r="I74" s="44"/>
      <c r="J74" s="44"/>
      <c r="K74" s="42"/>
      <c r="L74" s="45" t="s">
        <v>43</v>
      </c>
      <c r="M74" s="7"/>
      <c r="N74" s="7"/>
      <c r="O74" s="7"/>
      <c r="P74" s="7"/>
      <c r="Q74" s="7"/>
    </row>
    <row r="75" spans="1:17" outlineLevel="1" x14ac:dyDescent="0.2">
      <c r="A75" s="37" t="s">
        <v>43</v>
      </c>
      <c r="B75" s="38" t="s">
        <v>43</v>
      </c>
      <c r="C75" s="39" t="s">
        <v>70</v>
      </c>
      <c r="D75" s="40" t="s">
        <v>43</v>
      </c>
      <c r="E75" s="41" t="s">
        <v>43</v>
      </c>
      <c r="F75" s="42">
        <v>101.07</v>
      </c>
      <c r="G75" s="42">
        <v>1.3</v>
      </c>
      <c r="H75" s="75">
        <v>394.17</v>
      </c>
      <c r="I75" s="44"/>
      <c r="J75" s="44">
        <v>18.07</v>
      </c>
      <c r="K75" s="42">
        <v>7122.65</v>
      </c>
      <c r="L75" s="45" t="s">
        <v>43</v>
      </c>
      <c r="M75" s="7"/>
      <c r="N75" s="7"/>
      <c r="O75" s="7"/>
      <c r="P75" s="7"/>
      <c r="Q75" s="7"/>
    </row>
    <row r="76" spans="1:17" outlineLevel="1" x14ac:dyDescent="0.2">
      <c r="A76" s="37" t="s">
        <v>43</v>
      </c>
      <c r="B76" s="38" t="s">
        <v>43</v>
      </c>
      <c r="C76" s="39" t="s">
        <v>72</v>
      </c>
      <c r="D76" s="40" t="s">
        <v>43</v>
      </c>
      <c r="E76" s="41" t="s">
        <v>43</v>
      </c>
      <c r="F76" s="42"/>
      <c r="G76" s="42"/>
      <c r="H76" s="75" t="s">
        <v>43</v>
      </c>
      <c r="I76" s="44"/>
      <c r="J76" s="44"/>
      <c r="K76" s="42"/>
      <c r="L76" s="45" t="s">
        <v>43</v>
      </c>
      <c r="M76" s="7"/>
      <c r="N76" s="7"/>
      <c r="O76" s="7"/>
      <c r="P76" s="7"/>
      <c r="Q76" s="7"/>
    </row>
    <row r="77" spans="1:17" outlineLevel="1" x14ac:dyDescent="0.2">
      <c r="A77" s="37" t="s">
        <v>43</v>
      </c>
      <c r="B77" s="38" t="s">
        <v>43</v>
      </c>
      <c r="C77" s="39" t="s">
        <v>73</v>
      </c>
      <c r="D77" s="40" t="s">
        <v>43</v>
      </c>
      <c r="E77" s="41" t="s">
        <v>43</v>
      </c>
      <c r="F77" s="42"/>
      <c r="G77" s="42"/>
      <c r="H77" s="75" t="s">
        <v>43</v>
      </c>
      <c r="I77" s="44"/>
      <c r="J77" s="44"/>
      <c r="K77" s="42"/>
      <c r="L77" s="45" t="s">
        <v>43</v>
      </c>
      <c r="M77" s="7"/>
      <c r="N77" s="7"/>
      <c r="O77" s="7"/>
      <c r="P77" s="7"/>
      <c r="Q77" s="7"/>
    </row>
    <row r="78" spans="1:17" outlineLevel="1" x14ac:dyDescent="0.2">
      <c r="A78" s="37" t="s">
        <v>43</v>
      </c>
      <c r="B78" s="38" t="s">
        <v>43</v>
      </c>
      <c r="C78" s="39" t="s">
        <v>77</v>
      </c>
      <c r="D78" s="40" t="s">
        <v>43</v>
      </c>
      <c r="E78" s="41" t="s">
        <v>43</v>
      </c>
      <c r="F78" s="42"/>
      <c r="G78" s="42"/>
      <c r="H78" s="75" t="s">
        <v>43</v>
      </c>
      <c r="I78" s="44"/>
      <c r="J78" s="44"/>
      <c r="K78" s="42"/>
      <c r="L78" s="45" t="s">
        <v>43</v>
      </c>
      <c r="M78" s="7"/>
      <c r="N78" s="7"/>
      <c r="O78" s="7"/>
      <c r="P78" s="7"/>
      <c r="Q78" s="7"/>
    </row>
    <row r="79" spans="1:17" outlineLevel="1" x14ac:dyDescent="0.2">
      <c r="A79" s="37" t="s">
        <v>43</v>
      </c>
      <c r="B79" s="38" t="s">
        <v>43</v>
      </c>
      <c r="C79" s="39" t="s">
        <v>78</v>
      </c>
      <c r="D79" s="40" t="s">
        <v>79</v>
      </c>
      <c r="E79" s="41">
        <v>65</v>
      </c>
      <c r="F79" s="42"/>
      <c r="G79" s="42"/>
      <c r="H79" s="75">
        <v>256.20999999999998</v>
      </c>
      <c r="I79" s="44"/>
      <c r="J79" s="44" t="s">
        <v>126</v>
      </c>
      <c r="K79" s="42">
        <v>3917.46</v>
      </c>
      <c r="L79" s="45" t="s">
        <v>43</v>
      </c>
      <c r="M79" s="7"/>
      <c r="N79" s="7"/>
      <c r="O79" s="7"/>
      <c r="P79" s="7"/>
      <c r="Q79" s="7"/>
    </row>
    <row r="80" spans="1:17" outlineLevel="1" x14ac:dyDescent="0.2">
      <c r="A80" s="37" t="s">
        <v>43</v>
      </c>
      <c r="B80" s="38" t="s">
        <v>43</v>
      </c>
      <c r="C80" s="39" t="s">
        <v>81</v>
      </c>
      <c r="D80" s="40" t="s">
        <v>79</v>
      </c>
      <c r="E80" s="41">
        <v>40</v>
      </c>
      <c r="F80" s="42"/>
      <c r="G80" s="42"/>
      <c r="H80" s="75">
        <v>157.66999999999999</v>
      </c>
      <c r="I80" s="44"/>
      <c r="J80" s="44" t="s">
        <v>127</v>
      </c>
      <c r="K80" s="42">
        <v>2279.25</v>
      </c>
      <c r="L80" s="45" t="s">
        <v>43</v>
      </c>
      <c r="M80" s="7"/>
      <c r="N80" s="7"/>
      <c r="O80" s="7"/>
      <c r="P80" s="7"/>
      <c r="Q80" s="7"/>
    </row>
    <row r="81" spans="1:17" ht="30" outlineLevel="1" x14ac:dyDescent="0.2">
      <c r="A81" s="37" t="s">
        <v>43</v>
      </c>
      <c r="B81" s="38" t="s">
        <v>43</v>
      </c>
      <c r="C81" s="39" t="s">
        <v>136</v>
      </c>
      <c r="D81" s="40" t="s">
        <v>84</v>
      </c>
      <c r="E81" s="41">
        <v>6.3</v>
      </c>
      <c r="F81" s="42"/>
      <c r="G81" s="42">
        <v>1.3</v>
      </c>
      <c r="H81" s="75" t="s">
        <v>43</v>
      </c>
      <c r="I81" s="44"/>
      <c r="J81" s="44"/>
      <c r="K81" s="42"/>
      <c r="L81" s="45">
        <v>24.57</v>
      </c>
      <c r="M81" s="7"/>
      <c r="N81" s="7"/>
      <c r="O81" s="7"/>
      <c r="P81" s="7"/>
      <c r="Q81" s="7"/>
    </row>
    <row r="82" spans="1:17" ht="30" outlineLevel="1" x14ac:dyDescent="0.2">
      <c r="A82" s="37" t="s">
        <v>43</v>
      </c>
      <c r="B82" s="38" t="s">
        <v>43</v>
      </c>
      <c r="C82" s="39" t="s">
        <v>128</v>
      </c>
      <c r="D82" s="40" t="s">
        <v>84</v>
      </c>
      <c r="E82" s="41">
        <v>2.7</v>
      </c>
      <c r="F82" s="42"/>
      <c r="G82" s="42">
        <v>1.3</v>
      </c>
      <c r="H82" s="75" t="s">
        <v>43</v>
      </c>
      <c r="I82" s="44"/>
      <c r="J82" s="44"/>
      <c r="K82" s="42"/>
      <c r="L82" s="45">
        <v>10.53</v>
      </c>
      <c r="M82" s="7"/>
      <c r="N82" s="7"/>
      <c r="O82" s="7"/>
      <c r="P82" s="7"/>
      <c r="Q82" s="7"/>
    </row>
    <row r="83" spans="1:17" ht="15.75" x14ac:dyDescent="0.2">
      <c r="A83" s="48" t="s">
        <v>43</v>
      </c>
      <c r="B83" s="49" t="s">
        <v>43</v>
      </c>
      <c r="C83" s="50" t="s">
        <v>87</v>
      </c>
      <c r="D83" s="48" t="s">
        <v>43</v>
      </c>
      <c r="E83" s="51" t="s">
        <v>43</v>
      </c>
      <c r="F83" s="52"/>
      <c r="G83" s="52"/>
      <c r="H83" s="76">
        <v>808.05</v>
      </c>
      <c r="I83" s="54"/>
      <c r="J83" s="54"/>
      <c r="K83" s="52">
        <v>13319.36</v>
      </c>
      <c r="L83" s="55">
        <v>4439.79</v>
      </c>
      <c r="M83" s="7"/>
      <c r="N83" s="7"/>
      <c r="O83" s="7"/>
      <c r="P83" s="7"/>
      <c r="Q83" s="7"/>
    </row>
    <row r="84" spans="1:17" ht="60" x14ac:dyDescent="0.2">
      <c r="A84" s="37">
        <v>6</v>
      </c>
      <c r="B84" s="38" t="s">
        <v>141</v>
      </c>
      <c r="C84" s="39" t="s">
        <v>142</v>
      </c>
      <c r="D84" s="40" t="s">
        <v>135</v>
      </c>
      <c r="E84" s="41">
        <v>1</v>
      </c>
      <c r="F84" s="42">
        <v>202.14</v>
      </c>
      <c r="G84" s="42"/>
      <c r="H84" s="75" t="s">
        <v>43</v>
      </c>
      <c r="I84" s="44"/>
      <c r="J84" s="44"/>
      <c r="K84" s="42"/>
      <c r="L84" s="45" t="s">
        <v>43</v>
      </c>
      <c r="M84" s="7"/>
      <c r="N84" s="7"/>
      <c r="O84" s="7"/>
      <c r="P84" s="7"/>
      <c r="Q84" s="7"/>
    </row>
    <row r="85" spans="1:17" outlineLevel="1" x14ac:dyDescent="0.2">
      <c r="A85" s="37" t="s">
        <v>43</v>
      </c>
      <c r="B85" s="38" t="s">
        <v>43</v>
      </c>
      <c r="C85" s="39" t="s">
        <v>70</v>
      </c>
      <c r="D85" s="40" t="s">
        <v>43</v>
      </c>
      <c r="E85" s="41" t="s">
        <v>43</v>
      </c>
      <c r="F85" s="42">
        <v>202.14</v>
      </c>
      <c r="G85" s="42">
        <v>1.3</v>
      </c>
      <c r="H85" s="75">
        <v>262.77999999999997</v>
      </c>
      <c r="I85" s="44"/>
      <c r="J85" s="44">
        <v>18.07</v>
      </c>
      <c r="K85" s="42">
        <v>4748.43</v>
      </c>
      <c r="L85" s="45" t="s">
        <v>43</v>
      </c>
      <c r="M85" s="7"/>
      <c r="N85" s="7"/>
      <c r="O85" s="7"/>
      <c r="P85" s="7"/>
      <c r="Q85" s="7"/>
    </row>
    <row r="86" spans="1:17" outlineLevel="1" x14ac:dyDescent="0.2">
      <c r="A86" s="37" t="s">
        <v>43</v>
      </c>
      <c r="B86" s="38" t="s">
        <v>43</v>
      </c>
      <c r="C86" s="39" t="s">
        <v>72</v>
      </c>
      <c r="D86" s="40" t="s">
        <v>43</v>
      </c>
      <c r="E86" s="41" t="s">
        <v>43</v>
      </c>
      <c r="F86" s="42"/>
      <c r="G86" s="42"/>
      <c r="H86" s="75" t="s">
        <v>43</v>
      </c>
      <c r="I86" s="44"/>
      <c r="J86" s="44"/>
      <c r="K86" s="42"/>
      <c r="L86" s="45" t="s">
        <v>43</v>
      </c>
      <c r="M86" s="7"/>
      <c r="N86" s="7"/>
      <c r="O86" s="7"/>
      <c r="P86" s="7"/>
      <c r="Q86" s="7"/>
    </row>
    <row r="87" spans="1:17" outlineLevel="1" x14ac:dyDescent="0.2">
      <c r="A87" s="37" t="s">
        <v>43</v>
      </c>
      <c r="B87" s="38" t="s">
        <v>43</v>
      </c>
      <c r="C87" s="39" t="s">
        <v>73</v>
      </c>
      <c r="D87" s="40" t="s">
        <v>43</v>
      </c>
      <c r="E87" s="41" t="s">
        <v>43</v>
      </c>
      <c r="F87" s="42"/>
      <c r="G87" s="42"/>
      <c r="H87" s="75" t="s">
        <v>43</v>
      </c>
      <c r="I87" s="44"/>
      <c r="J87" s="44"/>
      <c r="K87" s="42"/>
      <c r="L87" s="45" t="s">
        <v>43</v>
      </c>
      <c r="M87" s="7"/>
      <c r="N87" s="7"/>
      <c r="O87" s="7"/>
      <c r="P87" s="7"/>
      <c r="Q87" s="7"/>
    </row>
    <row r="88" spans="1:17" outlineLevel="1" x14ac:dyDescent="0.2">
      <c r="A88" s="37" t="s">
        <v>43</v>
      </c>
      <c r="B88" s="38" t="s">
        <v>43</v>
      </c>
      <c r="C88" s="39" t="s">
        <v>77</v>
      </c>
      <c r="D88" s="40" t="s">
        <v>43</v>
      </c>
      <c r="E88" s="41" t="s">
        <v>43</v>
      </c>
      <c r="F88" s="42"/>
      <c r="G88" s="42"/>
      <c r="H88" s="75" t="s">
        <v>43</v>
      </c>
      <c r="I88" s="44"/>
      <c r="J88" s="44"/>
      <c r="K88" s="42"/>
      <c r="L88" s="45" t="s">
        <v>43</v>
      </c>
      <c r="M88" s="7"/>
      <c r="N88" s="7"/>
      <c r="O88" s="7"/>
      <c r="P88" s="7"/>
      <c r="Q88" s="7"/>
    </row>
    <row r="89" spans="1:17" outlineLevel="1" x14ac:dyDescent="0.2">
      <c r="A89" s="37" t="s">
        <v>43</v>
      </c>
      <c r="B89" s="38" t="s">
        <v>43</v>
      </c>
      <c r="C89" s="39" t="s">
        <v>78</v>
      </c>
      <c r="D89" s="40" t="s">
        <v>79</v>
      </c>
      <c r="E89" s="41">
        <v>65</v>
      </c>
      <c r="F89" s="42"/>
      <c r="G89" s="42"/>
      <c r="H89" s="75">
        <v>170.81</v>
      </c>
      <c r="I89" s="44"/>
      <c r="J89" s="44" t="s">
        <v>126</v>
      </c>
      <c r="K89" s="42">
        <v>2611.64</v>
      </c>
      <c r="L89" s="45" t="s">
        <v>43</v>
      </c>
      <c r="M89" s="7"/>
      <c r="N89" s="7"/>
      <c r="O89" s="7"/>
      <c r="P89" s="7"/>
      <c r="Q89" s="7"/>
    </row>
    <row r="90" spans="1:17" outlineLevel="1" x14ac:dyDescent="0.2">
      <c r="A90" s="37" t="s">
        <v>43</v>
      </c>
      <c r="B90" s="38" t="s">
        <v>43</v>
      </c>
      <c r="C90" s="39" t="s">
        <v>81</v>
      </c>
      <c r="D90" s="40" t="s">
        <v>79</v>
      </c>
      <c r="E90" s="41">
        <v>40</v>
      </c>
      <c r="F90" s="42"/>
      <c r="G90" s="42"/>
      <c r="H90" s="75">
        <v>105.11</v>
      </c>
      <c r="I90" s="44"/>
      <c r="J90" s="44" t="s">
        <v>127</v>
      </c>
      <c r="K90" s="42">
        <v>1519.5</v>
      </c>
      <c r="L90" s="45" t="s">
        <v>43</v>
      </c>
      <c r="M90" s="7"/>
      <c r="N90" s="7"/>
      <c r="O90" s="7"/>
      <c r="P90" s="7"/>
      <c r="Q90" s="7"/>
    </row>
    <row r="91" spans="1:17" ht="30" outlineLevel="1" x14ac:dyDescent="0.2">
      <c r="A91" s="37" t="s">
        <v>43</v>
      </c>
      <c r="B91" s="38" t="s">
        <v>43</v>
      </c>
      <c r="C91" s="39" t="s">
        <v>136</v>
      </c>
      <c r="D91" s="40" t="s">
        <v>84</v>
      </c>
      <c r="E91" s="41">
        <v>12.6</v>
      </c>
      <c r="F91" s="42"/>
      <c r="G91" s="42">
        <v>1.3</v>
      </c>
      <c r="H91" s="75" t="s">
        <v>43</v>
      </c>
      <c r="I91" s="44"/>
      <c r="J91" s="44"/>
      <c r="K91" s="42"/>
      <c r="L91" s="45">
        <v>16.38</v>
      </c>
      <c r="M91" s="7"/>
      <c r="N91" s="7"/>
      <c r="O91" s="7"/>
      <c r="P91" s="7"/>
      <c r="Q91" s="7"/>
    </row>
    <row r="92" spans="1:17" ht="30" outlineLevel="1" x14ac:dyDescent="0.2">
      <c r="A92" s="37" t="s">
        <v>43</v>
      </c>
      <c r="B92" s="38" t="s">
        <v>43</v>
      </c>
      <c r="C92" s="39" t="s">
        <v>128</v>
      </c>
      <c r="D92" s="40" t="s">
        <v>84</v>
      </c>
      <c r="E92" s="41">
        <v>5.4</v>
      </c>
      <c r="F92" s="42"/>
      <c r="G92" s="42">
        <v>1.3</v>
      </c>
      <c r="H92" s="75" t="s">
        <v>43</v>
      </c>
      <c r="I92" s="44"/>
      <c r="J92" s="44"/>
      <c r="K92" s="42"/>
      <c r="L92" s="45">
        <v>7.02</v>
      </c>
      <c r="M92" s="7"/>
      <c r="N92" s="7"/>
      <c r="O92" s="7"/>
      <c r="P92" s="7"/>
      <c r="Q92" s="7"/>
    </row>
    <row r="93" spans="1:17" ht="15.75" x14ac:dyDescent="0.2">
      <c r="A93" s="48" t="s">
        <v>43</v>
      </c>
      <c r="B93" s="49" t="s">
        <v>43</v>
      </c>
      <c r="C93" s="50" t="s">
        <v>87</v>
      </c>
      <c r="D93" s="48" t="s">
        <v>43</v>
      </c>
      <c r="E93" s="51" t="s">
        <v>43</v>
      </c>
      <c r="F93" s="52"/>
      <c r="G93" s="52"/>
      <c r="H93" s="76">
        <v>538.70000000000005</v>
      </c>
      <c r="I93" s="54"/>
      <c r="J93" s="54"/>
      <c r="K93" s="52">
        <v>8879.57</v>
      </c>
      <c r="L93" s="55">
        <v>8879.57</v>
      </c>
      <c r="M93" s="7"/>
      <c r="N93" s="7"/>
      <c r="O93" s="7"/>
      <c r="P93" s="7"/>
      <c r="Q93" s="7"/>
    </row>
    <row r="94" spans="1:17" ht="60" x14ac:dyDescent="0.2">
      <c r="A94" s="37">
        <v>7</v>
      </c>
      <c r="B94" s="38" t="s">
        <v>143</v>
      </c>
      <c r="C94" s="39" t="s">
        <v>144</v>
      </c>
      <c r="D94" s="40" t="s">
        <v>42</v>
      </c>
      <c r="E94" s="41">
        <v>3</v>
      </c>
      <c r="F94" s="42">
        <v>52.65</v>
      </c>
      <c r="G94" s="42"/>
      <c r="H94" s="75" t="s">
        <v>43</v>
      </c>
      <c r="I94" s="44"/>
      <c r="J94" s="44"/>
      <c r="K94" s="42"/>
      <c r="L94" s="45" t="s">
        <v>43</v>
      </c>
      <c r="M94" s="7"/>
      <c r="N94" s="7"/>
      <c r="O94" s="7"/>
      <c r="P94" s="7"/>
      <c r="Q94" s="7"/>
    </row>
    <row r="95" spans="1:17" outlineLevel="1" x14ac:dyDescent="0.2">
      <c r="A95" s="37" t="s">
        <v>43</v>
      </c>
      <c r="B95" s="38" t="s">
        <v>43</v>
      </c>
      <c r="C95" s="39" t="s">
        <v>70</v>
      </c>
      <c r="D95" s="40" t="s">
        <v>43</v>
      </c>
      <c r="E95" s="41" t="s">
        <v>43</v>
      </c>
      <c r="F95" s="42">
        <v>52.65</v>
      </c>
      <c r="G95" s="42">
        <v>1.3</v>
      </c>
      <c r="H95" s="75">
        <v>205.35</v>
      </c>
      <c r="I95" s="44"/>
      <c r="J95" s="44">
        <v>18.07</v>
      </c>
      <c r="K95" s="42">
        <v>3710.67</v>
      </c>
      <c r="L95" s="45" t="s">
        <v>43</v>
      </c>
      <c r="M95" s="7"/>
      <c r="N95" s="7"/>
      <c r="O95" s="7"/>
      <c r="P95" s="7"/>
      <c r="Q95" s="7"/>
    </row>
    <row r="96" spans="1:17" outlineLevel="1" x14ac:dyDescent="0.2">
      <c r="A96" s="37" t="s">
        <v>43</v>
      </c>
      <c r="B96" s="38" t="s">
        <v>43</v>
      </c>
      <c r="C96" s="39" t="s">
        <v>72</v>
      </c>
      <c r="D96" s="40" t="s">
        <v>43</v>
      </c>
      <c r="E96" s="41" t="s">
        <v>43</v>
      </c>
      <c r="F96" s="42"/>
      <c r="G96" s="42"/>
      <c r="H96" s="75" t="s">
        <v>43</v>
      </c>
      <c r="I96" s="44"/>
      <c r="J96" s="44"/>
      <c r="K96" s="42"/>
      <c r="L96" s="45" t="s">
        <v>43</v>
      </c>
      <c r="M96" s="7"/>
      <c r="N96" s="7"/>
      <c r="O96" s="7"/>
      <c r="P96" s="7"/>
      <c r="Q96" s="7"/>
    </row>
    <row r="97" spans="1:17" outlineLevel="1" x14ac:dyDescent="0.2">
      <c r="A97" s="37" t="s">
        <v>43</v>
      </c>
      <c r="B97" s="38" t="s">
        <v>43</v>
      </c>
      <c r="C97" s="39" t="s">
        <v>73</v>
      </c>
      <c r="D97" s="40" t="s">
        <v>43</v>
      </c>
      <c r="E97" s="41" t="s">
        <v>43</v>
      </c>
      <c r="F97" s="42"/>
      <c r="G97" s="42"/>
      <c r="H97" s="75" t="s">
        <v>43</v>
      </c>
      <c r="I97" s="44"/>
      <c r="J97" s="44"/>
      <c r="K97" s="42"/>
      <c r="L97" s="45" t="s">
        <v>43</v>
      </c>
      <c r="M97" s="7"/>
      <c r="N97" s="7"/>
      <c r="O97" s="7"/>
      <c r="P97" s="7"/>
      <c r="Q97" s="7"/>
    </row>
    <row r="98" spans="1:17" outlineLevel="1" x14ac:dyDescent="0.2">
      <c r="A98" s="37" t="s">
        <v>43</v>
      </c>
      <c r="B98" s="38" t="s">
        <v>43</v>
      </c>
      <c r="C98" s="39" t="s">
        <v>77</v>
      </c>
      <c r="D98" s="40" t="s">
        <v>43</v>
      </c>
      <c r="E98" s="41" t="s">
        <v>43</v>
      </c>
      <c r="F98" s="42"/>
      <c r="G98" s="42"/>
      <c r="H98" s="75" t="s">
        <v>43</v>
      </c>
      <c r="I98" s="44"/>
      <c r="J98" s="44"/>
      <c r="K98" s="42"/>
      <c r="L98" s="45" t="s">
        <v>43</v>
      </c>
      <c r="M98" s="7"/>
      <c r="N98" s="7"/>
      <c r="O98" s="7"/>
      <c r="P98" s="7"/>
      <c r="Q98" s="7"/>
    </row>
    <row r="99" spans="1:17" outlineLevel="1" x14ac:dyDescent="0.2">
      <c r="A99" s="37" t="s">
        <v>43</v>
      </c>
      <c r="B99" s="38" t="s">
        <v>43</v>
      </c>
      <c r="C99" s="39" t="s">
        <v>78</v>
      </c>
      <c r="D99" s="40" t="s">
        <v>79</v>
      </c>
      <c r="E99" s="41">
        <v>65</v>
      </c>
      <c r="F99" s="42"/>
      <c r="G99" s="42"/>
      <c r="H99" s="75">
        <v>133.47999999999999</v>
      </c>
      <c r="I99" s="44"/>
      <c r="J99" s="44" t="s">
        <v>126</v>
      </c>
      <c r="K99" s="42">
        <v>2040.87</v>
      </c>
      <c r="L99" s="45" t="s">
        <v>43</v>
      </c>
      <c r="M99" s="7"/>
      <c r="N99" s="7"/>
      <c r="O99" s="7"/>
      <c r="P99" s="7"/>
      <c r="Q99" s="7"/>
    </row>
    <row r="100" spans="1:17" outlineLevel="1" x14ac:dyDescent="0.2">
      <c r="A100" s="37" t="s">
        <v>43</v>
      </c>
      <c r="B100" s="38" t="s">
        <v>43</v>
      </c>
      <c r="C100" s="39" t="s">
        <v>81</v>
      </c>
      <c r="D100" s="40" t="s">
        <v>79</v>
      </c>
      <c r="E100" s="41">
        <v>40</v>
      </c>
      <c r="F100" s="42"/>
      <c r="G100" s="42"/>
      <c r="H100" s="75">
        <v>82.14</v>
      </c>
      <c r="I100" s="44"/>
      <c r="J100" s="44" t="s">
        <v>127</v>
      </c>
      <c r="K100" s="42">
        <v>1187.4100000000001</v>
      </c>
      <c r="L100" s="45" t="s">
        <v>43</v>
      </c>
      <c r="M100" s="7"/>
      <c r="N100" s="7"/>
      <c r="O100" s="7"/>
      <c r="P100" s="7"/>
      <c r="Q100" s="7"/>
    </row>
    <row r="101" spans="1:17" ht="30" outlineLevel="1" x14ac:dyDescent="0.2">
      <c r="A101" s="37" t="s">
        <v>43</v>
      </c>
      <c r="B101" s="38" t="s">
        <v>43</v>
      </c>
      <c r="C101" s="39" t="s">
        <v>132</v>
      </c>
      <c r="D101" s="40" t="s">
        <v>84</v>
      </c>
      <c r="E101" s="41">
        <v>2.7</v>
      </c>
      <c r="F101" s="42"/>
      <c r="G101" s="42">
        <v>1.3</v>
      </c>
      <c r="H101" s="75" t="s">
        <v>43</v>
      </c>
      <c r="I101" s="44"/>
      <c r="J101" s="44"/>
      <c r="K101" s="42"/>
      <c r="L101" s="45">
        <v>10.53</v>
      </c>
      <c r="M101" s="7"/>
      <c r="N101" s="7"/>
      <c r="O101" s="7"/>
      <c r="P101" s="7"/>
      <c r="Q101" s="7"/>
    </row>
    <row r="102" spans="1:17" ht="30" outlineLevel="1" x14ac:dyDescent="0.2">
      <c r="A102" s="37" t="s">
        <v>43</v>
      </c>
      <c r="B102" s="38" t="s">
        <v>43</v>
      </c>
      <c r="C102" s="39" t="s">
        <v>128</v>
      </c>
      <c r="D102" s="40" t="s">
        <v>84</v>
      </c>
      <c r="E102" s="41">
        <v>1.8</v>
      </c>
      <c r="F102" s="42"/>
      <c r="G102" s="42">
        <v>1.3</v>
      </c>
      <c r="H102" s="75" t="s">
        <v>43</v>
      </c>
      <c r="I102" s="44"/>
      <c r="J102" s="44"/>
      <c r="K102" s="42"/>
      <c r="L102" s="45">
        <v>7.02</v>
      </c>
      <c r="M102" s="7"/>
      <c r="N102" s="7"/>
      <c r="O102" s="7"/>
      <c r="P102" s="7"/>
      <c r="Q102" s="7"/>
    </row>
    <row r="103" spans="1:17" ht="15.75" x14ac:dyDescent="0.2">
      <c r="A103" s="48" t="s">
        <v>43</v>
      </c>
      <c r="B103" s="49" t="s">
        <v>43</v>
      </c>
      <c r="C103" s="50" t="s">
        <v>87</v>
      </c>
      <c r="D103" s="48" t="s">
        <v>43</v>
      </c>
      <c r="E103" s="51" t="s">
        <v>43</v>
      </c>
      <c r="F103" s="52"/>
      <c r="G103" s="52"/>
      <c r="H103" s="76">
        <v>420.97</v>
      </c>
      <c r="I103" s="54"/>
      <c r="J103" s="54"/>
      <c r="K103" s="52">
        <v>6938.95</v>
      </c>
      <c r="L103" s="55">
        <v>2312.98</v>
      </c>
      <c r="M103" s="7"/>
      <c r="N103" s="7"/>
      <c r="O103" s="7"/>
      <c r="P103" s="7"/>
      <c r="Q103" s="7"/>
    </row>
    <row r="104" spans="1:17" ht="60" x14ac:dyDescent="0.2">
      <c r="A104" s="37">
        <v>8</v>
      </c>
      <c r="B104" s="38" t="s">
        <v>145</v>
      </c>
      <c r="C104" s="39" t="s">
        <v>146</v>
      </c>
      <c r="D104" s="40" t="s">
        <v>42</v>
      </c>
      <c r="E104" s="41">
        <v>1</v>
      </c>
      <c r="F104" s="42">
        <v>73.709999999999994</v>
      </c>
      <c r="G104" s="42"/>
      <c r="H104" s="75" t="s">
        <v>43</v>
      </c>
      <c r="I104" s="44"/>
      <c r="J104" s="44"/>
      <c r="K104" s="42"/>
      <c r="L104" s="45" t="s">
        <v>43</v>
      </c>
      <c r="M104" s="7"/>
      <c r="N104" s="7"/>
      <c r="O104" s="7"/>
      <c r="P104" s="7"/>
      <c r="Q104" s="7"/>
    </row>
    <row r="105" spans="1:17" outlineLevel="1" x14ac:dyDescent="0.2">
      <c r="A105" s="37" t="s">
        <v>43</v>
      </c>
      <c r="B105" s="38" t="s">
        <v>43</v>
      </c>
      <c r="C105" s="39" t="s">
        <v>70</v>
      </c>
      <c r="D105" s="40" t="s">
        <v>43</v>
      </c>
      <c r="E105" s="41" t="s">
        <v>43</v>
      </c>
      <c r="F105" s="42">
        <v>73.709999999999994</v>
      </c>
      <c r="G105" s="42">
        <v>1.3</v>
      </c>
      <c r="H105" s="75">
        <v>95.82</v>
      </c>
      <c r="I105" s="44"/>
      <c r="J105" s="44">
        <v>18.07</v>
      </c>
      <c r="K105" s="42">
        <v>1731.47</v>
      </c>
      <c r="L105" s="45" t="s">
        <v>43</v>
      </c>
      <c r="M105" s="7"/>
      <c r="N105" s="7"/>
      <c r="O105" s="7"/>
      <c r="P105" s="7"/>
      <c r="Q105" s="7"/>
    </row>
    <row r="106" spans="1:17" outlineLevel="1" x14ac:dyDescent="0.2">
      <c r="A106" s="37" t="s">
        <v>43</v>
      </c>
      <c r="B106" s="38" t="s">
        <v>43</v>
      </c>
      <c r="C106" s="39" t="s">
        <v>72</v>
      </c>
      <c r="D106" s="40" t="s">
        <v>43</v>
      </c>
      <c r="E106" s="41" t="s">
        <v>43</v>
      </c>
      <c r="F106" s="42"/>
      <c r="G106" s="42"/>
      <c r="H106" s="75" t="s">
        <v>43</v>
      </c>
      <c r="I106" s="44"/>
      <c r="J106" s="44"/>
      <c r="K106" s="42"/>
      <c r="L106" s="45" t="s">
        <v>43</v>
      </c>
      <c r="M106" s="7"/>
      <c r="N106" s="7"/>
      <c r="O106" s="7"/>
      <c r="P106" s="7"/>
      <c r="Q106" s="7"/>
    </row>
    <row r="107" spans="1:17" outlineLevel="1" x14ac:dyDescent="0.2">
      <c r="A107" s="37" t="s">
        <v>43</v>
      </c>
      <c r="B107" s="38" t="s">
        <v>43</v>
      </c>
      <c r="C107" s="39" t="s">
        <v>73</v>
      </c>
      <c r="D107" s="40" t="s">
        <v>43</v>
      </c>
      <c r="E107" s="41" t="s">
        <v>43</v>
      </c>
      <c r="F107" s="42"/>
      <c r="G107" s="42"/>
      <c r="H107" s="75" t="s">
        <v>43</v>
      </c>
      <c r="I107" s="44"/>
      <c r="J107" s="44"/>
      <c r="K107" s="42"/>
      <c r="L107" s="45" t="s">
        <v>43</v>
      </c>
      <c r="M107" s="7"/>
      <c r="N107" s="7"/>
      <c r="O107" s="7"/>
      <c r="P107" s="7"/>
      <c r="Q107" s="7"/>
    </row>
    <row r="108" spans="1:17" outlineLevel="1" x14ac:dyDescent="0.2">
      <c r="A108" s="37" t="s">
        <v>43</v>
      </c>
      <c r="B108" s="38" t="s">
        <v>43</v>
      </c>
      <c r="C108" s="39" t="s">
        <v>77</v>
      </c>
      <c r="D108" s="40" t="s">
        <v>43</v>
      </c>
      <c r="E108" s="41" t="s">
        <v>43</v>
      </c>
      <c r="F108" s="42"/>
      <c r="G108" s="42"/>
      <c r="H108" s="75" t="s">
        <v>43</v>
      </c>
      <c r="I108" s="44"/>
      <c r="J108" s="44"/>
      <c r="K108" s="42"/>
      <c r="L108" s="45" t="s">
        <v>43</v>
      </c>
      <c r="M108" s="7"/>
      <c r="N108" s="7"/>
      <c r="O108" s="7"/>
      <c r="P108" s="7"/>
      <c r="Q108" s="7"/>
    </row>
    <row r="109" spans="1:17" outlineLevel="1" x14ac:dyDescent="0.2">
      <c r="A109" s="37" t="s">
        <v>43</v>
      </c>
      <c r="B109" s="38" t="s">
        <v>43</v>
      </c>
      <c r="C109" s="39" t="s">
        <v>78</v>
      </c>
      <c r="D109" s="40" t="s">
        <v>79</v>
      </c>
      <c r="E109" s="41">
        <v>65</v>
      </c>
      <c r="F109" s="42"/>
      <c r="G109" s="42"/>
      <c r="H109" s="75">
        <v>62.28</v>
      </c>
      <c r="I109" s="44"/>
      <c r="J109" s="44" t="s">
        <v>126</v>
      </c>
      <c r="K109" s="42">
        <v>952.31</v>
      </c>
      <c r="L109" s="45" t="s">
        <v>43</v>
      </c>
      <c r="M109" s="7"/>
      <c r="N109" s="7"/>
      <c r="O109" s="7"/>
      <c r="P109" s="7"/>
      <c r="Q109" s="7"/>
    </row>
    <row r="110" spans="1:17" outlineLevel="1" x14ac:dyDescent="0.2">
      <c r="A110" s="37" t="s">
        <v>43</v>
      </c>
      <c r="B110" s="38" t="s">
        <v>43</v>
      </c>
      <c r="C110" s="39" t="s">
        <v>81</v>
      </c>
      <c r="D110" s="40" t="s">
        <v>79</v>
      </c>
      <c r="E110" s="41">
        <v>40</v>
      </c>
      <c r="F110" s="42"/>
      <c r="G110" s="42"/>
      <c r="H110" s="75">
        <v>38.33</v>
      </c>
      <c r="I110" s="44"/>
      <c r="J110" s="44" t="s">
        <v>127</v>
      </c>
      <c r="K110" s="42">
        <v>554.07000000000005</v>
      </c>
      <c r="L110" s="45" t="s">
        <v>43</v>
      </c>
      <c r="M110" s="7"/>
      <c r="N110" s="7"/>
      <c r="O110" s="7"/>
      <c r="P110" s="7"/>
      <c r="Q110" s="7"/>
    </row>
    <row r="111" spans="1:17" ht="30" outlineLevel="1" x14ac:dyDescent="0.2">
      <c r="A111" s="37" t="s">
        <v>43</v>
      </c>
      <c r="B111" s="38" t="s">
        <v>43</v>
      </c>
      <c r="C111" s="39" t="s">
        <v>132</v>
      </c>
      <c r="D111" s="40" t="s">
        <v>84</v>
      </c>
      <c r="E111" s="41">
        <v>3.78</v>
      </c>
      <c r="F111" s="42"/>
      <c r="G111" s="42">
        <v>1.3</v>
      </c>
      <c r="H111" s="75" t="s">
        <v>43</v>
      </c>
      <c r="I111" s="44"/>
      <c r="J111" s="44"/>
      <c r="K111" s="42"/>
      <c r="L111" s="45">
        <v>4.91</v>
      </c>
      <c r="M111" s="7"/>
      <c r="N111" s="7"/>
      <c r="O111" s="7"/>
      <c r="P111" s="7"/>
      <c r="Q111" s="7"/>
    </row>
    <row r="112" spans="1:17" ht="30" outlineLevel="1" x14ac:dyDescent="0.2">
      <c r="A112" s="37" t="s">
        <v>43</v>
      </c>
      <c r="B112" s="38" t="s">
        <v>43</v>
      </c>
      <c r="C112" s="39" t="s">
        <v>128</v>
      </c>
      <c r="D112" s="40" t="s">
        <v>84</v>
      </c>
      <c r="E112" s="41">
        <v>2.52</v>
      </c>
      <c r="F112" s="42"/>
      <c r="G112" s="42">
        <v>1.3</v>
      </c>
      <c r="H112" s="75" t="s">
        <v>43</v>
      </c>
      <c r="I112" s="44"/>
      <c r="J112" s="44"/>
      <c r="K112" s="42"/>
      <c r="L112" s="45">
        <v>3.28</v>
      </c>
      <c r="M112" s="7"/>
      <c r="N112" s="7"/>
      <c r="O112" s="7"/>
      <c r="P112" s="7"/>
      <c r="Q112" s="7"/>
    </row>
    <row r="113" spans="1:17" ht="15.75" x14ac:dyDescent="0.2">
      <c r="A113" s="48" t="s">
        <v>43</v>
      </c>
      <c r="B113" s="49" t="s">
        <v>43</v>
      </c>
      <c r="C113" s="50" t="s">
        <v>87</v>
      </c>
      <c r="D113" s="48" t="s">
        <v>43</v>
      </c>
      <c r="E113" s="51" t="s">
        <v>43</v>
      </c>
      <c r="F113" s="52"/>
      <c r="G113" s="52"/>
      <c r="H113" s="76">
        <v>196.43</v>
      </c>
      <c r="I113" s="54"/>
      <c r="J113" s="54"/>
      <c r="K113" s="52">
        <v>3237.85</v>
      </c>
      <c r="L113" s="55">
        <v>3237.85</v>
      </c>
      <c r="M113" s="7"/>
      <c r="N113" s="7"/>
      <c r="O113" s="7"/>
      <c r="P113" s="7"/>
      <c r="Q113" s="7"/>
    </row>
    <row r="114" spans="1:17" ht="45" x14ac:dyDescent="0.2">
      <c r="A114" s="37">
        <v>9</v>
      </c>
      <c r="B114" s="38" t="s">
        <v>147</v>
      </c>
      <c r="C114" s="39" t="s">
        <v>148</v>
      </c>
      <c r="D114" s="40" t="s">
        <v>149</v>
      </c>
      <c r="E114" s="41">
        <v>1</v>
      </c>
      <c r="F114" s="42">
        <v>771.88</v>
      </c>
      <c r="G114" s="42"/>
      <c r="H114" s="75" t="s">
        <v>43</v>
      </c>
      <c r="I114" s="44"/>
      <c r="J114" s="44"/>
      <c r="K114" s="42"/>
      <c r="L114" s="45" t="s">
        <v>43</v>
      </c>
      <c r="M114" s="7"/>
      <c r="N114" s="7"/>
      <c r="O114" s="7"/>
      <c r="P114" s="7"/>
      <c r="Q114" s="7"/>
    </row>
    <row r="115" spans="1:17" outlineLevel="1" x14ac:dyDescent="0.2">
      <c r="A115" s="37" t="s">
        <v>43</v>
      </c>
      <c r="B115" s="38" t="s">
        <v>43</v>
      </c>
      <c r="C115" s="39" t="s">
        <v>70</v>
      </c>
      <c r="D115" s="40" t="s">
        <v>43</v>
      </c>
      <c r="E115" s="41" t="s">
        <v>43</v>
      </c>
      <c r="F115" s="42">
        <v>771.88</v>
      </c>
      <c r="G115" s="42">
        <v>1.3</v>
      </c>
      <c r="H115" s="75">
        <v>1003.44</v>
      </c>
      <c r="I115" s="44"/>
      <c r="J115" s="44">
        <v>18.07</v>
      </c>
      <c r="K115" s="42">
        <v>18132.16</v>
      </c>
      <c r="L115" s="45" t="s">
        <v>43</v>
      </c>
      <c r="M115" s="7"/>
      <c r="N115" s="7"/>
      <c r="O115" s="7"/>
      <c r="P115" s="7"/>
      <c r="Q115" s="7"/>
    </row>
    <row r="116" spans="1:17" outlineLevel="1" x14ac:dyDescent="0.2">
      <c r="A116" s="37" t="s">
        <v>43</v>
      </c>
      <c r="B116" s="38" t="s">
        <v>43</v>
      </c>
      <c r="C116" s="39" t="s">
        <v>72</v>
      </c>
      <c r="D116" s="40" t="s">
        <v>43</v>
      </c>
      <c r="E116" s="41" t="s">
        <v>43</v>
      </c>
      <c r="F116" s="42"/>
      <c r="G116" s="42"/>
      <c r="H116" s="75" t="s">
        <v>43</v>
      </c>
      <c r="I116" s="44"/>
      <c r="J116" s="44"/>
      <c r="K116" s="42"/>
      <c r="L116" s="45" t="s">
        <v>43</v>
      </c>
      <c r="M116" s="7"/>
      <c r="N116" s="7"/>
      <c r="O116" s="7"/>
      <c r="P116" s="7"/>
      <c r="Q116" s="7"/>
    </row>
    <row r="117" spans="1:17" outlineLevel="1" x14ac:dyDescent="0.2">
      <c r="A117" s="37" t="s">
        <v>43</v>
      </c>
      <c r="B117" s="38" t="s">
        <v>43</v>
      </c>
      <c r="C117" s="39" t="s">
        <v>73</v>
      </c>
      <c r="D117" s="40" t="s">
        <v>43</v>
      </c>
      <c r="E117" s="41" t="s">
        <v>43</v>
      </c>
      <c r="F117" s="42"/>
      <c r="G117" s="42"/>
      <c r="H117" s="75" t="s">
        <v>43</v>
      </c>
      <c r="I117" s="44"/>
      <c r="J117" s="44"/>
      <c r="K117" s="42"/>
      <c r="L117" s="45" t="s">
        <v>43</v>
      </c>
      <c r="M117" s="7"/>
      <c r="N117" s="7"/>
      <c r="O117" s="7"/>
      <c r="P117" s="7"/>
      <c r="Q117" s="7"/>
    </row>
    <row r="118" spans="1:17" outlineLevel="1" x14ac:dyDescent="0.2">
      <c r="A118" s="37" t="s">
        <v>43</v>
      </c>
      <c r="B118" s="38" t="s">
        <v>43</v>
      </c>
      <c r="C118" s="39" t="s">
        <v>77</v>
      </c>
      <c r="D118" s="40" t="s">
        <v>43</v>
      </c>
      <c r="E118" s="41" t="s">
        <v>43</v>
      </c>
      <c r="F118" s="42"/>
      <c r="G118" s="42"/>
      <c r="H118" s="75" t="s">
        <v>43</v>
      </c>
      <c r="I118" s="44"/>
      <c r="J118" s="44"/>
      <c r="K118" s="42"/>
      <c r="L118" s="45" t="s">
        <v>43</v>
      </c>
      <c r="M118" s="7"/>
      <c r="N118" s="7"/>
      <c r="O118" s="7"/>
      <c r="P118" s="7"/>
      <c r="Q118" s="7"/>
    </row>
    <row r="119" spans="1:17" outlineLevel="1" x14ac:dyDescent="0.2">
      <c r="A119" s="37" t="s">
        <v>43</v>
      </c>
      <c r="B119" s="38" t="s">
        <v>43</v>
      </c>
      <c r="C119" s="39" t="s">
        <v>78</v>
      </c>
      <c r="D119" s="40" t="s">
        <v>79</v>
      </c>
      <c r="E119" s="41">
        <v>65</v>
      </c>
      <c r="F119" s="42"/>
      <c r="G119" s="42"/>
      <c r="H119" s="75">
        <v>652.24</v>
      </c>
      <c r="I119" s="44"/>
      <c r="J119" s="44" t="s">
        <v>126</v>
      </c>
      <c r="K119" s="42">
        <v>9972.69</v>
      </c>
      <c r="L119" s="45" t="s">
        <v>43</v>
      </c>
      <c r="M119" s="7"/>
      <c r="N119" s="7"/>
      <c r="O119" s="7"/>
      <c r="P119" s="7"/>
      <c r="Q119" s="7"/>
    </row>
    <row r="120" spans="1:17" outlineLevel="1" x14ac:dyDescent="0.2">
      <c r="A120" s="37" t="s">
        <v>43</v>
      </c>
      <c r="B120" s="38" t="s">
        <v>43</v>
      </c>
      <c r="C120" s="39" t="s">
        <v>81</v>
      </c>
      <c r="D120" s="40" t="s">
        <v>79</v>
      </c>
      <c r="E120" s="41">
        <v>40</v>
      </c>
      <c r="F120" s="42"/>
      <c r="G120" s="42"/>
      <c r="H120" s="75">
        <v>401.38</v>
      </c>
      <c r="I120" s="44"/>
      <c r="J120" s="44" t="s">
        <v>127</v>
      </c>
      <c r="K120" s="42">
        <v>5802.29</v>
      </c>
      <c r="L120" s="45" t="s">
        <v>43</v>
      </c>
      <c r="M120" s="7"/>
      <c r="N120" s="7"/>
      <c r="O120" s="7"/>
      <c r="P120" s="7"/>
      <c r="Q120" s="7"/>
    </row>
    <row r="121" spans="1:17" ht="30" outlineLevel="1" x14ac:dyDescent="0.2">
      <c r="A121" s="37" t="s">
        <v>43</v>
      </c>
      <c r="B121" s="38" t="s">
        <v>43</v>
      </c>
      <c r="C121" s="39" t="s">
        <v>150</v>
      </c>
      <c r="D121" s="40" t="s">
        <v>84</v>
      </c>
      <c r="E121" s="41">
        <v>35.86</v>
      </c>
      <c r="F121" s="42"/>
      <c r="G121" s="42">
        <v>1.3</v>
      </c>
      <c r="H121" s="75" t="s">
        <v>43</v>
      </c>
      <c r="I121" s="44"/>
      <c r="J121" s="44"/>
      <c r="K121" s="42"/>
      <c r="L121" s="45">
        <v>46.62</v>
      </c>
      <c r="M121" s="7"/>
      <c r="N121" s="7"/>
      <c r="O121" s="7"/>
      <c r="P121" s="7"/>
      <c r="Q121" s="7"/>
    </row>
    <row r="122" spans="1:17" ht="30" outlineLevel="1" x14ac:dyDescent="0.2">
      <c r="A122" s="37" t="s">
        <v>43</v>
      </c>
      <c r="B122" s="38" t="s">
        <v>43</v>
      </c>
      <c r="C122" s="39" t="s">
        <v>151</v>
      </c>
      <c r="D122" s="40" t="s">
        <v>84</v>
      </c>
      <c r="E122" s="41">
        <v>23.9</v>
      </c>
      <c r="F122" s="42"/>
      <c r="G122" s="42">
        <v>1.3</v>
      </c>
      <c r="H122" s="75" t="s">
        <v>43</v>
      </c>
      <c r="I122" s="44"/>
      <c r="J122" s="44"/>
      <c r="K122" s="42"/>
      <c r="L122" s="45">
        <v>31.07</v>
      </c>
      <c r="M122" s="7"/>
      <c r="N122" s="7"/>
      <c r="O122" s="7"/>
      <c r="P122" s="7"/>
      <c r="Q122" s="7"/>
    </row>
    <row r="123" spans="1:17" ht="15.75" x14ac:dyDescent="0.2">
      <c r="A123" s="48" t="s">
        <v>43</v>
      </c>
      <c r="B123" s="49" t="s">
        <v>43</v>
      </c>
      <c r="C123" s="50" t="s">
        <v>87</v>
      </c>
      <c r="D123" s="48" t="s">
        <v>43</v>
      </c>
      <c r="E123" s="51" t="s">
        <v>43</v>
      </c>
      <c r="F123" s="52"/>
      <c r="G123" s="52"/>
      <c r="H123" s="76">
        <v>2057.06</v>
      </c>
      <c r="I123" s="54"/>
      <c r="J123" s="54"/>
      <c r="K123" s="52">
        <v>33907.14</v>
      </c>
      <c r="L123" s="55">
        <v>33907.14</v>
      </c>
      <c r="M123" s="7"/>
      <c r="N123" s="7"/>
      <c r="O123" s="7"/>
      <c r="P123" s="7"/>
      <c r="Q123" s="7"/>
    </row>
    <row r="124" spans="1:17" ht="60" x14ac:dyDescent="0.2">
      <c r="A124" s="37">
        <v>10</v>
      </c>
      <c r="B124" s="38" t="s">
        <v>152</v>
      </c>
      <c r="C124" s="39" t="s">
        <v>153</v>
      </c>
      <c r="D124" s="40" t="s">
        <v>135</v>
      </c>
      <c r="E124" s="41">
        <v>1</v>
      </c>
      <c r="F124" s="42">
        <v>31.88</v>
      </c>
      <c r="G124" s="42"/>
      <c r="H124" s="75" t="s">
        <v>43</v>
      </c>
      <c r="I124" s="44"/>
      <c r="J124" s="44"/>
      <c r="K124" s="42"/>
      <c r="L124" s="45" t="s">
        <v>43</v>
      </c>
      <c r="M124" s="7"/>
      <c r="N124" s="7"/>
      <c r="O124" s="7"/>
      <c r="P124" s="7"/>
      <c r="Q124" s="7"/>
    </row>
    <row r="125" spans="1:17" outlineLevel="1" x14ac:dyDescent="0.2">
      <c r="A125" s="37" t="s">
        <v>43</v>
      </c>
      <c r="B125" s="38" t="s">
        <v>43</v>
      </c>
      <c r="C125" s="39" t="s">
        <v>70</v>
      </c>
      <c r="D125" s="40" t="s">
        <v>43</v>
      </c>
      <c r="E125" s="41" t="s">
        <v>43</v>
      </c>
      <c r="F125" s="42">
        <v>31.88</v>
      </c>
      <c r="G125" s="42">
        <v>1.3</v>
      </c>
      <c r="H125" s="75">
        <v>41.44</v>
      </c>
      <c r="I125" s="44"/>
      <c r="J125" s="44">
        <v>18.07</v>
      </c>
      <c r="K125" s="42">
        <v>748.82</v>
      </c>
      <c r="L125" s="45" t="s">
        <v>43</v>
      </c>
      <c r="M125" s="7"/>
      <c r="N125" s="7"/>
      <c r="O125" s="7"/>
      <c r="P125" s="7"/>
      <c r="Q125" s="7"/>
    </row>
    <row r="126" spans="1:17" outlineLevel="1" x14ac:dyDescent="0.2">
      <c r="A126" s="37" t="s">
        <v>43</v>
      </c>
      <c r="B126" s="38" t="s">
        <v>43</v>
      </c>
      <c r="C126" s="39" t="s">
        <v>72</v>
      </c>
      <c r="D126" s="40" t="s">
        <v>43</v>
      </c>
      <c r="E126" s="41" t="s">
        <v>43</v>
      </c>
      <c r="F126" s="42"/>
      <c r="G126" s="42"/>
      <c r="H126" s="75" t="s">
        <v>43</v>
      </c>
      <c r="I126" s="44"/>
      <c r="J126" s="44"/>
      <c r="K126" s="42"/>
      <c r="L126" s="45" t="s">
        <v>43</v>
      </c>
      <c r="M126" s="7"/>
      <c r="N126" s="7"/>
      <c r="O126" s="7"/>
      <c r="P126" s="7"/>
      <c r="Q126" s="7"/>
    </row>
    <row r="127" spans="1:17" outlineLevel="1" x14ac:dyDescent="0.2">
      <c r="A127" s="37" t="s">
        <v>43</v>
      </c>
      <c r="B127" s="38" t="s">
        <v>43</v>
      </c>
      <c r="C127" s="39" t="s">
        <v>73</v>
      </c>
      <c r="D127" s="40" t="s">
        <v>43</v>
      </c>
      <c r="E127" s="41" t="s">
        <v>43</v>
      </c>
      <c r="F127" s="42"/>
      <c r="G127" s="42"/>
      <c r="H127" s="75" t="s">
        <v>43</v>
      </c>
      <c r="I127" s="44"/>
      <c r="J127" s="44"/>
      <c r="K127" s="42"/>
      <c r="L127" s="45" t="s">
        <v>43</v>
      </c>
      <c r="M127" s="7"/>
      <c r="N127" s="7"/>
      <c r="O127" s="7"/>
      <c r="P127" s="7"/>
      <c r="Q127" s="7"/>
    </row>
    <row r="128" spans="1:17" outlineLevel="1" x14ac:dyDescent="0.2">
      <c r="A128" s="37" t="s">
        <v>43</v>
      </c>
      <c r="B128" s="38" t="s">
        <v>43</v>
      </c>
      <c r="C128" s="39" t="s">
        <v>77</v>
      </c>
      <c r="D128" s="40" t="s">
        <v>43</v>
      </c>
      <c r="E128" s="41" t="s">
        <v>43</v>
      </c>
      <c r="F128" s="42"/>
      <c r="G128" s="42"/>
      <c r="H128" s="75" t="s">
        <v>43</v>
      </c>
      <c r="I128" s="44"/>
      <c r="J128" s="44"/>
      <c r="K128" s="42"/>
      <c r="L128" s="45" t="s">
        <v>43</v>
      </c>
      <c r="M128" s="7"/>
      <c r="N128" s="7"/>
      <c r="O128" s="7"/>
      <c r="P128" s="7"/>
      <c r="Q128" s="7"/>
    </row>
    <row r="129" spans="1:17" outlineLevel="1" x14ac:dyDescent="0.2">
      <c r="A129" s="37" t="s">
        <v>43</v>
      </c>
      <c r="B129" s="38" t="s">
        <v>43</v>
      </c>
      <c r="C129" s="39" t="s">
        <v>78</v>
      </c>
      <c r="D129" s="40" t="s">
        <v>79</v>
      </c>
      <c r="E129" s="41">
        <v>65</v>
      </c>
      <c r="F129" s="42"/>
      <c r="G129" s="42"/>
      <c r="H129" s="75">
        <v>26.94</v>
      </c>
      <c r="I129" s="44"/>
      <c r="J129" s="44" t="s">
        <v>126</v>
      </c>
      <c r="K129" s="42">
        <v>411.85</v>
      </c>
      <c r="L129" s="45" t="s">
        <v>43</v>
      </c>
      <c r="M129" s="7"/>
      <c r="N129" s="7"/>
      <c r="O129" s="7"/>
      <c r="P129" s="7"/>
      <c r="Q129" s="7"/>
    </row>
    <row r="130" spans="1:17" outlineLevel="1" x14ac:dyDescent="0.2">
      <c r="A130" s="37" t="s">
        <v>43</v>
      </c>
      <c r="B130" s="38" t="s">
        <v>43</v>
      </c>
      <c r="C130" s="39" t="s">
        <v>81</v>
      </c>
      <c r="D130" s="40" t="s">
        <v>79</v>
      </c>
      <c r="E130" s="41">
        <v>40</v>
      </c>
      <c r="F130" s="42"/>
      <c r="G130" s="42"/>
      <c r="H130" s="75">
        <v>16.579999999999998</v>
      </c>
      <c r="I130" s="44"/>
      <c r="J130" s="44" t="s">
        <v>127</v>
      </c>
      <c r="K130" s="42">
        <v>239.62</v>
      </c>
      <c r="L130" s="45" t="s">
        <v>43</v>
      </c>
      <c r="M130" s="7"/>
      <c r="N130" s="7"/>
      <c r="O130" s="7"/>
      <c r="P130" s="7"/>
      <c r="Q130" s="7"/>
    </row>
    <row r="131" spans="1:17" ht="30" outlineLevel="1" x14ac:dyDescent="0.2">
      <c r="A131" s="37" t="s">
        <v>43</v>
      </c>
      <c r="B131" s="38" t="s">
        <v>43</v>
      </c>
      <c r="C131" s="39" t="s">
        <v>136</v>
      </c>
      <c r="D131" s="40" t="s">
        <v>84</v>
      </c>
      <c r="E131" s="41">
        <v>1.73</v>
      </c>
      <c r="F131" s="42"/>
      <c r="G131" s="42">
        <v>1.3</v>
      </c>
      <c r="H131" s="75" t="s">
        <v>43</v>
      </c>
      <c r="I131" s="44"/>
      <c r="J131" s="44"/>
      <c r="K131" s="42"/>
      <c r="L131" s="45">
        <v>2.25</v>
      </c>
      <c r="M131" s="7"/>
      <c r="N131" s="7"/>
      <c r="O131" s="7"/>
      <c r="P131" s="7"/>
      <c r="Q131" s="7"/>
    </row>
    <row r="132" spans="1:17" ht="30" outlineLevel="1" x14ac:dyDescent="0.2">
      <c r="A132" s="37" t="s">
        <v>43</v>
      </c>
      <c r="B132" s="38" t="s">
        <v>43</v>
      </c>
      <c r="C132" s="39" t="s">
        <v>129</v>
      </c>
      <c r="D132" s="40" t="s">
        <v>84</v>
      </c>
      <c r="E132" s="41">
        <v>1.1499999999999999</v>
      </c>
      <c r="F132" s="42"/>
      <c r="G132" s="42">
        <v>1.3</v>
      </c>
      <c r="H132" s="75" t="s">
        <v>43</v>
      </c>
      <c r="I132" s="44"/>
      <c r="J132" s="44"/>
      <c r="K132" s="42"/>
      <c r="L132" s="45">
        <v>1.5</v>
      </c>
      <c r="M132" s="7"/>
      <c r="N132" s="7"/>
      <c r="O132" s="7"/>
      <c r="P132" s="7"/>
      <c r="Q132" s="7"/>
    </row>
    <row r="133" spans="1:17" ht="15.75" x14ac:dyDescent="0.2">
      <c r="A133" s="48" t="s">
        <v>43</v>
      </c>
      <c r="B133" s="49" t="s">
        <v>43</v>
      </c>
      <c r="C133" s="50" t="s">
        <v>87</v>
      </c>
      <c r="D133" s="48" t="s">
        <v>43</v>
      </c>
      <c r="E133" s="51" t="s">
        <v>43</v>
      </c>
      <c r="F133" s="52"/>
      <c r="G133" s="52"/>
      <c r="H133" s="76">
        <v>84.96</v>
      </c>
      <c r="I133" s="54"/>
      <c r="J133" s="54"/>
      <c r="K133" s="52">
        <v>1400.29</v>
      </c>
      <c r="L133" s="55">
        <v>1400.29</v>
      </c>
      <c r="M133" s="7"/>
      <c r="N133" s="7"/>
      <c r="O133" s="7"/>
      <c r="P133" s="7"/>
      <c r="Q133" s="7"/>
    </row>
    <row r="134" spans="1:17" ht="75" x14ac:dyDescent="0.2">
      <c r="A134" s="37">
        <v>11</v>
      </c>
      <c r="B134" s="38" t="s">
        <v>154</v>
      </c>
      <c r="C134" s="39" t="s">
        <v>155</v>
      </c>
      <c r="D134" s="40" t="s">
        <v>135</v>
      </c>
      <c r="E134" s="41">
        <v>1</v>
      </c>
      <c r="F134" s="42">
        <v>32.65</v>
      </c>
      <c r="G134" s="42"/>
      <c r="H134" s="75" t="s">
        <v>43</v>
      </c>
      <c r="I134" s="44"/>
      <c r="J134" s="44"/>
      <c r="K134" s="42"/>
      <c r="L134" s="45" t="s">
        <v>43</v>
      </c>
      <c r="M134" s="7"/>
      <c r="N134" s="7"/>
      <c r="O134" s="7"/>
      <c r="P134" s="7"/>
      <c r="Q134" s="7"/>
    </row>
    <row r="135" spans="1:17" outlineLevel="1" x14ac:dyDescent="0.2">
      <c r="A135" s="37" t="s">
        <v>43</v>
      </c>
      <c r="B135" s="38" t="s">
        <v>43</v>
      </c>
      <c r="C135" s="39" t="s">
        <v>70</v>
      </c>
      <c r="D135" s="40" t="s">
        <v>43</v>
      </c>
      <c r="E135" s="41" t="s">
        <v>43</v>
      </c>
      <c r="F135" s="42">
        <v>32.65</v>
      </c>
      <c r="G135" s="42">
        <v>1.3</v>
      </c>
      <c r="H135" s="75">
        <v>42.45</v>
      </c>
      <c r="I135" s="44"/>
      <c r="J135" s="44">
        <v>18.07</v>
      </c>
      <c r="K135" s="42">
        <v>767.07</v>
      </c>
      <c r="L135" s="45" t="s">
        <v>43</v>
      </c>
      <c r="M135" s="7"/>
      <c r="N135" s="7"/>
      <c r="O135" s="7"/>
      <c r="P135" s="7"/>
      <c r="Q135" s="7"/>
    </row>
    <row r="136" spans="1:17" outlineLevel="1" x14ac:dyDescent="0.2">
      <c r="A136" s="37" t="s">
        <v>43</v>
      </c>
      <c r="B136" s="38" t="s">
        <v>43</v>
      </c>
      <c r="C136" s="39" t="s">
        <v>72</v>
      </c>
      <c r="D136" s="40" t="s">
        <v>43</v>
      </c>
      <c r="E136" s="41" t="s">
        <v>43</v>
      </c>
      <c r="F136" s="42"/>
      <c r="G136" s="42"/>
      <c r="H136" s="75" t="s">
        <v>43</v>
      </c>
      <c r="I136" s="44"/>
      <c r="J136" s="44"/>
      <c r="K136" s="42"/>
      <c r="L136" s="45" t="s">
        <v>43</v>
      </c>
      <c r="M136" s="7"/>
      <c r="N136" s="7"/>
      <c r="O136" s="7"/>
      <c r="P136" s="7"/>
      <c r="Q136" s="7"/>
    </row>
    <row r="137" spans="1:17" outlineLevel="1" x14ac:dyDescent="0.2">
      <c r="A137" s="37" t="s">
        <v>43</v>
      </c>
      <c r="B137" s="38" t="s">
        <v>43</v>
      </c>
      <c r="C137" s="39" t="s">
        <v>73</v>
      </c>
      <c r="D137" s="40" t="s">
        <v>43</v>
      </c>
      <c r="E137" s="41" t="s">
        <v>43</v>
      </c>
      <c r="F137" s="42"/>
      <c r="G137" s="42"/>
      <c r="H137" s="75" t="s">
        <v>43</v>
      </c>
      <c r="I137" s="44"/>
      <c r="J137" s="44"/>
      <c r="K137" s="42"/>
      <c r="L137" s="45" t="s">
        <v>43</v>
      </c>
      <c r="M137" s="7"/>
      <c r="N137" s="7"/>
      <c r="O137" s="7"/>
      <c r="P137" s="7"/>
      <c r="Q137" s="7"/>
    </row>
    <row r="138" spans="1:17" outlineLevel="1" x14ac:dyDescent="0.2">
      <c r="A138" s="37" t="s">
        <v>43</v>
      </c>
      <c r="B138" s="38" t="s">
        <v>43</v>
      </c>
      <c r="C138" s="39" t="s">
        <v>77</v>
      </c>
      <c r="D138" s="40" t="s">
        <v>43</v>
      </c>
      <c r="E138" s="41" t="s">
        <v>43</v>
      </c>
      <c r="F138" s="42"/>
      <c r="G138" s="42"/>
      <c r="H138" s="75" t="s">
        <v>43</v>
      </c>
      <c r="I138" s="44"/>
      <c r="J138" s="44"/>
      <c r="K138" s="42"/>
      <c r="L138" s="45" t="s">
        <v>43</v>
      </c>
      <c r="M138" s="7"/>
      <c r="N138" s="7"/>
      <c r="O138" s="7"/>
      <c r="P138" s="7"/>
      <c r="Q138" s="7"/>
    </row>
    <row r="139" spans="1:17" outlineLevel="1" x14ac:dyDescent="0.2">
      <c r="A139" s="37" t="s">
        <v>43</v>
      </c>
      <c r="B139" s="38" t="s">
        <v>43</v>
      </c>
      <c r="C139" s="39" t="s">
        <v>78</v>
      </c>
      <c r="D139" s="40" t="s">
        <v>79</v>
      </c>
      <c r="E139" s="41">
        <v>65</v>
      </c>
      <c r="F139" s="42"/>
      <c r="G139" s="42"/>
      <c r="H139" s="75">
        <v>27.59</v>
      </c>
      <c r="I139" s="44"/>
      <c r="J139" s="44" t="s">
        <v>126</v>
      </c>
      <c r="K139" s="42">
        <v>421.89</v>
      </c>
      <c r="L139" s="45" t="s">
        <v>43</v>
      </c>
      <c r="M139" s="7"/>
      <c r="N139" s="7"/>
      <c r="O139" s="7"/>
      <c r="P139" s="7"/>
      <c r="Q139" s="7"/>
    </row>
    <row r="140" spans="1:17" outlineLevel="1" x14ac:dyDescent="0.2">
      <c r="A140" s="37" t="s">
        <v>43</v>
      </c>
      <c r="B140" s="38" t="s">
        <v>43</v>
      </c>
      <c r="C140" s="39" t="s">
        <v>81</v>
      </c>
      <c r="D140" s="40" t="s">
        <v>79</v>
      </c>
      <c r="E140" s="41">
        <v>40</v>
      </c>
      <c r="F140" s="42"/>
      <c r="G140" s="42"/>
      <c r="H140" s="75">
        <v>16.98</v>
      </c>
      <c r="I140" s="44"/>
      <c r="J140" s="44" t="s">
        <v>127</v>
      </c>
      <c r="K140" s="42">
        <v>245.46</v>
      </c>
      <c r="L140" s="45" t="s">
        <v>43</v>
      </c>
      <c r="M140" s="7"/>
      <c r="N140" s="7"/>
      <c r="O140" s="7"/>
      <c r="P140" s="7"/>
      <c r="Q140" s="7"/>
    </row>
    <row r="141" spans="1:17" ht="30" outlineLevel="1" x14ac:dyDescent="0.2">
      <c r="A141" s="37" t="s">
        <v>43</v>
      </c>
      <c r="B141" s="38" t="s">
        <v>43</v>
      </c>
      <c r="C141" s="39" t="s">
        <v>128</v>
      </c>
      <c r="D141" s="40" t="s">
        <v>84</v>
      </c>
      <c r="E141" s="41">
        <v>1.8</v>
      </c>
      <c r="F141" s="42"/>
      <c r="G141" s="42">
        <v>1.3</v>
      </c>
      <c r="H141" s="75" t="s">
        <v>43</v>
      </c>
      <c r="I141" s="44"/>
      <c r="J141" s="44"/>
      <c r="K141" s="42"/>
      <c r="L141" s="45">
        <v>2.34</v>
      </c>
      <c r="M141" s="7"/>
      <c r="N141" s="7"/>
      <c r="O141" s="7"/>
      <c r="P141" s="7"/>
      <c r="Q141" s="7"/>
    </row>
    <row r="142" spans="1:17" ht="30" outlineLevel="1" x14ac:dyDescent="0.2">
      <c r="A142" s="37" t="s">
        <v>43</v>
      </c>
      <c r="B142" s="38" t="s">
        <v>43</v>
      </c>
      <c r="C142" s="39" t="s">
        <v>129</v>
      </c>
      <c r="D142" s="40" t="s">
        <v>84</v>
      </c>
      <c r="E142" s="41">
        <v>1.8</v>
      </c>
      <c r="F142" s="42"/>
      <c r="G142" s="42">
        <v>1.3</v>
      </c>
      <c r="H142" s="75" t="s">
        <v>43</v>
      </c>
      <c r="I142" s="44"/>
      <c r="J142" s="44"/>
      <c r="K142" s="42"/>
      <c r="L142" s="45">
        <v>2.34</v>
      </c>
      <c r="M142" s="7"/>
      <c r="N142" s="7"/>
      <c r="O142" s="7"/>
      <c r="P142" s="7"/>
      <c r="Q142" s="7"/>
    </row>
    <row r="143" spans="1:17" ht="15.75" x14ac:dyDescent="0.2">
      <c r="A143" s="48" t="s">
        <v>43</v>
      </c>
      <c r="B143" s="49" t="s">
        <v>43</v>
      </c>
      <c r="C143" s="50" t="s">
        <v>87</v>
      </c>
      <c r="D143" s="48" t="s">
        <v>43</v>
      </c>
      <c r="E143" s="51" t="s">
        <v>43</v>
      </c>
      <c r="F143" s="52"/>
      <c r="G143" s="52"/>
      <c r="H143" s="76">
        <v>87.02</v>
      </c>
      <c r="I143" s="54"/>
      <c r="J143" s="54"/>
      <c r="K143" s="52">
        <v>1434.42</v>
      </c>
      <c r="L143" s="55">
        <v>1434.42</v>
      </c>
      <c r="M143" s="7"/>
      <c r="N143" s="7"/>
      <c r="O143" s="7"/>
      <c r="P143" s="7"/>
      <c r="Q143" s="7"/>
    </row>
    <row r="144" spans="1:17" ht="45" x14ac:dyDescent="0.2">
      <c r="A144" s="37">
        <v>12</v>
      </c>
      <c r="B144" s="38" t="s">
        <v>156</v>
      </c>
      <c r="C144" s="39" t="s">
        <v>157</v>
      </c>
      <c r="D144" s="40" t="s">
        <v>42</v>
      </c>
      <c r="E144" s="41">
        <v>2</v>
      </c>
      <c r="F144" s="42">
        <v>73.41</v>
      </c>
      <c r="G144" s="42"/>
      <c r="H144" s="75" t="s">
        <v>43</v>
      </c>
      <c r="I144" s="44"/>
      <c r="J144" s="44"/>
      <c r="K144" s="42"/>
      <c r="L144" s="45" t="s">
        <v>43</v>
      </c>
      <c r="M144" s="7"/>
      <c r="N144" s="7"/>
      <c r="O144" s="7"/>
      <c r="P144" s="7"/>
      <c r="Q144" s="7"/>
    </row>
    <row r="145" spans="1:17" outlineLevel="1" x14ac:dyDescent="0.2">
      <c r="A145" s="37" t="s">
        <v>43</v>
      </c>
      <c r="B145" s="38" t="s">
        <v>43</v>
      </c>
      <c r="C145" s="39" t="s">
        <v>70</v>
      </c>
      <c r="D145" s="40" t="s">
        <v>43</v>
      </c>
      <c r="E145" s="41" t="s">
        <v>43</v>
      </c>
      <c r="F145" s="42">
        <v>73.41</v>
      </c>
      <c r="G145" s="42">
        <v>1.3</v>
      </c>
      <c r="H145" s="75">
        <v>190.86</v>
      </c>
      <c r="I145" s="44"/>
      <c r="J145" s="44">
        <v>18.07</v>
      </c>
      <c r="K145" s="42">
        <v>3448.84</v>
      </c>
      <c r="L145" s="45" t="s">
        <v>43</v>
      </c>
      <c r="M145" s="7"/>
      <c r="N145" s="7"/>
      <c r="O145" s="7"/>
      <c r="P145" s="7"/>
      <c r="Q145" s="7"/>
    </row>
    <row r="146" spans="1:17" outlineLevel="1" x14ac:dyDescent="0.2">
      <c r="A146" s="37" t="s">
        <v>43</v>
      </c>
      <c r="B146" s="38" t="s">
        <v>43</v>
      </c>
      <c r="C146" s="39" t="s">
        <v>72</v>
      </c>
      <c r="D146" s="40" t="s">
        <v>43</v>
      </c>
      <c r="E146" s="41" t="s">
        <v>43</v>
      </c>
      <c r="F146" s="42"/>
      <c r="G146" s="42"/>
      <c r="H146" s="75" t="s">
        <v>43</v>
      </c>
      <c r="I146" s="44"/>
      <c r="J146" s="44"/>
      <c r="K146" s="42"/>
      <c r="L146" s="45" t="s">
        <v>43</v>
      </c>
      <c r="M146" s="7"/>
      <c r="N146" s="7"/>
      <c r="O146" s="7"/>
      <c r="P146" s="7"/>
      <c r="Q146" s="7"/>
    </row>
    <row r="147" spans="1:17" outlineLevel="1" x14ac:dyDescent="0.2">
      <c r="A147" s="37" t="s">
        <v>43</v>
      </c>
      <c r="B147" s="38" t="s">
        <v>43</v>
      </c>
      <c r="C147" s="39" t="s">
        <v>73</v>
      </c>
      <c r="D147" s="40" t="s">
        <v>43</v>
      </c>
      <c r="E147" s="41" t="s">
        <v>43</v>
      </c>
      <c r="F147" s="42"/>
      <c r="G147" s="42"/>
      <c r="H147" s="75" t="s">
        <v>43</v>
      </c>
      <c r="I147" s="44"/>
      <c r="J147" s="44"/>
      <c r="K147" s="42"/>
      <c r="L147" s="45" t="s">
        <v>43</v>
      </c>
      <c r="M147" s="7"/>
      <c r="N147" s="7"/>
      <c r="O147" s="7"/>
      <c r="P147" s="7"/>
      <c r="Q147" s="7"/>
    </row>
    <row r="148" spans="1:17" outlineLevel="1" x14ac:dyDescent="0.2">
      <c r="A148" s="37" t="s">
        <v>43</v>
      </c>
      <c r="B148" s="38" t="s">
        <v>43</v>
      </c>
      <c r="C148" s="39" t="s">
        <v>77</v>
      </c>
      <c r="D148" s="40" t="s">
        <v>43</v>
      </c>
      <c r="E148" s="41" t="s">
        <v>43</v>
      </c>
      <c r="F148" s="42"/>
      <c r="G148" s="42"/>
      <c r="H148" s="75" t="s">
        <v>43</v>
      </c>
      <c r="I148" s="44"/>
      <c r="J148" s="44"/>
      <c r="K148" s="42"/>
      <c r="L148" s="45" t="s">
        <v>43</v>
      </c>
      <c r="M148" s="7"/>
      <c r="N148" s="7"/>
      <c r="O148" s="7"/>
      <c r="P148" s="7"/>
      <c r="Q148" s="7"/>
    </row>
    <row r="149" spans="1:17" outlineLevel="1" x14ac:dyDescent="0.2">
      <c r="A149" s="37" t="s">
        <v>43</v>
      </c>
      <c r="B149" s="38" t="s">
        <v>43</v>
      </c>
      <c r="C149" s="39" t="s">
        <v>78</v>
      </c>
      <c r="D149" s="40" t="s">
        <v>79</v>
      </c>
      <c r="E149" s="41">
        <v>65</v>
      </c>
      <c r="F149" s="42"/>
      <c r="G149" s="42"/>
      <c r="H149" s="75">
        <v>124.06</v>
      </c>
      <c r="I149" s="44"/>
      <c r="J149" s="44" t="s">
        <v>126</v>
      </c>
      <c r="K149" s="42">
        <v>1896.86</v>
      </c>
      <c r="L149" s="45" t="s">
        <v>43</v>
      </c>
      <c r="M149" s="7"/>
      <c r="N149" s="7"/>
      <c r="O149" s="7"/>
      <c r="P149" s="7"/>
      <c r="Q149" s="7"/>
    </row>
    <row r="150" spans="1:17" outlineLevel="1" x14ac:dyDescent="0.2">
      <c r="A150" s="37" t="s">
        <v>43</v>
      </c>
      <c r="B150" s="38" t="s">
        <v>43</v>
      </c>
      <c r="C150" s="39" t="s">
        <v>81</v>
      </c>
      <c r="D150" s="40" t="s">
        <v>79</v>
      </c>
      <c r="E150" s="41">
        <v>40</v>
      </c>
      <c r="F150" s="42"/>
      <c r="G150" s="42"/>
      <c r="H150" s="75">
        <v>76.34</v>
      </c>
      <c r="I150" s="44"/>
      <c r="J150" s="44" t="s">
        <v>127</v>
      </c>
      <c r="K150" s="42">
        <v>1103.6300000000001</v>
      </c>
      <c r="L150" s="45" t="s">
        <v>43</v>
      </c>
      <c r="M150" s="7"/>
      <c r="N150" s="7"/>
      <c r="O150" s="7"/>
      <c r="P150" s="7"/>
      <c r="Q150" s="7"/>
    </row>
    <row r="151" spans="1:17" ht="30" outlineLevel="1" x14ac:dyDescent="0.2">
      <c r="A151" s="37" t="s">
        <v>43</v>
      </c>
      <c r="B151" s="38" t="s">
        <v>43</v>
      </c>
      <c r="C151" s="39" t="s">
        <v>132</v>
      </c>
      <c r="D151" s="40" t="s">
        <v>84</v>
      </c>
      <c r="E151" s="41">
        <v>2.84</v>
      </c>
      <c r="F151" s="42"/>
      <c r="G151" s="42">
        <v>1.3</v>
      </c>
      <c r="H151" s="75" t="s">
        <v>43</v>
      </c>
      <c r="I151" s="44"/>
      <c r="J151" s="44"/>
      <c r="K151" s="42"/>
      <c r="L151" s="45">
        <v>7.38</v>
      </c>
      <c r="M151" s="7"/>
      <c r="N151" s="7"/>
      <c r="O151" s="7"/>
      <c r="P151" s="7"/>
      <c r="Q151" s="7"/>
    </row>
    <row r="152" spans="1:17" ht="30" outlineLevel="1" x14ac:dyDescent="0.2">
      <c r="A152" s="37" t="s">
        <v>43</v>
      </c>
      <c r="B152" s="38" t="s">
        <v>43</v>
      </c>
      <c r="C152" s="39" t="s">
        <v>136</v>
      </c>
      <c r="D152" s="40" t="s">
        <v>84</v>
      </c>
      <c r="E152" s="41">
        <v>2.84</v>
      </c>
      <c r="F152" s="42"/>
      <c r="G152" s="42">
        <v>1.3</v>
      </c>
      <c r="H152" s="75" t="s">
        <v>43</v>
      </c>
      <c r="I152" s="44"/>
      <c r="J152" s="44"/>
      <c r="K152" s="42"/>
      <c r="L152" s="45">
        <v>7.38</v>
      </c>
      <c r="M152" s="7"/>
      <c r="N152" s="7"/>
      <c r="O152" s="7"/>
      <c r="P152" s="7"/>
      <c r="Q152" s="7"/>
    </row>
    <row r="153" spans="1:17" ht="15.75" x14ac:dyDescent="0.2">
      <c r="A153" s="48" t="s">
        <v>43</v>
      </c>
      <c r="B153" s="49" t="s">
        <v>43</v>
      </c>
      <c r="C153" s="50" t="s">
        <v>87</v>
      </c>
      <c r="D153" s="48" t="s">
        <v>43</v>
      </c>
      <c r="E153" s="51" t="s">
        <v>43</v>
      </c>
      <c r="F153" s="52"/>
      <c r="G153" s="52"/>
      <c r="H153" s="76">
        <v>391.26</v>
      </c>
      <c r="I153" s="54"/>
      <c r="J153" s="54"/>
      <c r="K153" s="52">
        <v>6449.33</v>
      </c>
      <c r="L153" s="55">
        <v>3224.67</v>
      </c>
      <c r="M153" s="7"/>
      <c r="N153" s="7"/>
      <c r="O153" s="7"/>
      <c r="P153" s="7"/>
      <c r="Q153" s="7"/>
    </row>
    <row r="154" spans="1:17" ht="75" x14ac:dyDescent="0.2">
      <c r="A154" s="37">
        <v>13</v>
      </c>
      <c r="B154" s="38" t="s">
        <v>158</v>
      </c>
      <c r="C154" s="39" t="s">
        <v>159</v>
      </c>
      <c r="D154" s="40" t="s">
        <v>42</v>
      </c>
      <c r="E154" s="41">
        <v>1</v>
      </c>
      <c r="F154" s="42">
        <v>51.44</v>
      </c>
      <c r="G154" s="42"/>
      <c r="H154" s="75" t="s">
        <v>43</v>
      </c>
      <c r="I154" s="44"/>
      <c r="J154" s="44"/>
      <c r="K154" s="42"/>
      <c r="L154" s="45" t="s">
        <v>43</v>
      </c>
      <c r="M154" s="7"/>
      <c r="N154" s="7"/>
      <c r="O154" s="7"/>
      <c r="P154" s="7"/>
      <c r="Q154" s="7"/>
    </row>
    <row r="155" spans="1:17" outlineLevel="1" x14ac:dyDescent="0.2">
      <c r="A155" s="37" t="s">
        <v>43</v>
      </c>
      <c r="B155" s="38" t="s">
        <v>43</v>
      </c>
      <c r="C155" s="39" t="s">
        <v>70</v>
      </c>
      <c r="D155" s="40" t="s">
        <v>43</v>
      </c>
      <c r="E155" s="41" t="s">
        <v>43</v>
      </c>
      <c r="F155" s="42">
        <v>51.44</v>
      </c>
      <c r="G155" s="42">
        <v>1.3</v>
      </c>
      <c r="H155" s="75">
        <v>66.87</v>
      </c>
      <c r="I155" s="44"/>
      <c r="J155" s="44">
        <v>18.07</v>
      </c>
      <c r="K155" s="42">
        <v>1208.3399999999999</v>
      </c>
      <c r="L155" s="45" t="s">
        <v>43</v>
      </c>
      <c r="M155" s="7"/>
      <c r="N155" s="7"/>
      <c r="O155" s="7"/>
      <c r="P155" s="7"/>
      <c r="Q155" s="7"/>
    </row>
    <row r="156" spans="1:17" outlineLevel="1" x14ac:dyDescent="0.2">
      <c r="A156" s="37" t="s">
        <v>43</v>
      </c>
      <c r="B156" s="38" t="s">
        <v>43</v>
      </c>
      <c r="C156" s="39" t="s">
        <v>72</v>
      </c>
      <c r="D156" s="40" t="s">
        <v>43</v>
      </c>
      <c r="E156" s="41" t="s">
        <v>43</v>
      </c>
      <c r="F156" s="42"/>
      <c r="G156" s="42"/>
      <c r="H156" s="75" t="s">
        <v>43</v>
      </c>
      <c r="I156" s="44"/>
      <c r="J156" s="44"/>
      <c r="K156" s="42"/>
      <c r="L156" s="45" t="s">
        <v>43</v>
      </c>
      <c r="M156" s="7"/>
      <c r="N156" s="7"/>
      <c r="O156" s="7"/>
      <c r="P156" s="7"/>
      <c r="Q156" s="7"/>
    </row>
    <row r="157" spans="1:17" outlineLevel="1" x14ac:dyDescent="0.2">
      <c r="A157" s="37" t="s">
        <v>43</v>
      </c>
      <c r="B157" s="38" t="s">
        <v>43</v>
      </c>
      <c r="C157" s="39" t="s">
        <v>73</v>
      </c>
      <c r="D157" s="40" t="s">
        <v>43</v>
      </c>
      <c r="E157" s="41" t="s">
        <v>43</v>
      </c>
      <c r="F157" s="42"/>
      <c r="G157" s="42"/>
      <c r="H157" s="75" t="s">
        <v>43</v>
      </c>
      <c r="I157" s="44"/>
      <c r="J157" s="44"/>
      <c r="K157" s="42"/>
      <c r="L157" s="45" t="s">
        <v>43</v>
      </c>
      <c r="M157" s="7"/>
      <c r="N157" s="7"/>
      <c r="O157" s="7"/>
      <c r="P157" s="7"/>
      <c r="Q157" s="7"/>
    </row>
    <row r="158" spans="1:17" outlineLevel="1" x14ac:dyDescent="0.2">
      <c r="A158" s="37" t="s">
        <v>43</v>
      </c>
      <c r="B158" s="38" t="s">
        <v>43</v>
      </c>
      <c r="C158" s="39" t="s">
        <v>77</v>
      </c>
      <c r="D158" s="40" t="s">
        <v>43</v>
      </c>
      <c r="E158" s="41" t="s">
        <v>43</v>
      </c>
      <c r="F158" s="42"/>
      <c r="G158" s="42"/>
      <c r="H158" s="75" t="s">
        <v>43</v>
      </c>
      <c r="I158" s="44"/>
      <c r="J158" s="44"/>
      <c r="K158" s="42"/>
      <c r="L158" s="45" t="s">
        <v>43</v>
      </c>
      <c r="M158" s="7"/>
      <c r="N158" s="7"/>
      <c r="O158" s="7"/>
      <c r="P158" s="7"/>
      <c r="Q158" s="7"/>
    </row>
    <row r="159" spans="1:17" outlineLevel="1" x14ac:dyDescent="0.2">
      <c r="A159" s="37" t="s">
        <v>43</v>
      </c>
      <c r="B159" s="38" t="s">
        <v>43</v>
      </c>
      <c r="C159" s="39" t="s">
        <v>78</v>
      </c>
      <c r="D159" s="40" t="s">
        <v>79</v>
      </c>
      <c r="E159" s="41">
        <v>65</v>
      </c>
      <c r="F159" s="42"/>
      <c r="G159" s="42"/>
      <c r="H159" s="75">
        <v>43.47</v>
      </c>
      <c r="I159" s="44"/>
      <c r="J159" s="44" t="s">
        <v>126</v>
      </c>
      <c r="K159" s="42">
        <v>664.59</v>
      </c>
      <c r="L159" s="45" t="s">
        <v>43</v>
      </c>
      <c r="M159" s="7"/>
      <c r="N159" s="7"/>
      <c r="O159" s="7"/>
      <c r="P159" s="7"/>
      <c r="Q159" s="7"/>
    </row>
    <row r="160" spans="1:17" outlineLevel="1" x14ac:dyDescent="0.2">
      <c r="A160" s="37" t="s">
        <v>43</v>
      </c>
      <c r="B160" s="38" t="s">
        <v>43</v>
      </c>
      <c r="C160" s="39" t="s">
        <v>81</v>
      </c>
      <c r="D160" s="40" t="s">
        <v>79</v>
      </c>
      <c r="E160" s="41">
        <v>40</v>
      </c>
      <c r="F160" s="42"/>
      <c r="G160" s="42"/>
      <c r="H160" s="75">
        <v>26.75</v>
      </c>
      <c r="I160" s="44"/>
      <c r="J160" s="44" t="s">
        <v>127</v>
      </c>
      <c r="K160" s="42">
        <v>386.67</v>
      </c>
      <c r="L160" s="45" t="s">
        <v>43</v>
      </c>
      <c r="M160" s="7"/>
      <c r="N160" s="7"/>
      <c r="O160" s="7"/>
      <c r="P160" s="7"/>
      <c r="Q160" s="7"/>
    </row>
    <row r="161" spans="1:17" ht="30" outlineLevel="1" x14ac:dyDescent="0.2">
      <c r="A161" s="37" t="s">
        <v>43</v>
      </c>
      <c r="B161" s="38" t="s">
        <v>43</v>
      </c>
      <c r="C161" s="39" t="s">
        <v>150</v>
      </c>
      <c r="D161" s="40" t="s">
        <v>84</v>
      </c>
      <c r="E161" s="41">
        <v>0.45</v>
      </c>
      <c r="F161" s="42"/>
      <c r="G161" s="42">
        <v>1.3</v>
      </c>
      <c r="H161" s="75" t="s">
        <v>43</v>
      </c>
      <c r="I161" s="44"/>
      <c r="J161" s="44"/>
      <c r="K161" s="42"/>
      <c r="L161" s="45">
        <v>0.59</v>
      </c>
      <c r="M161" s="7"/>
      <c r="N161" s="7"/>
      <c r="O161" s="7"/>
      <c r="P161" s="7"/>
      <c r="Q161" s="7"/>
    </row>
    <row r="162" spans="1:17" ht="30" outlineLevel="1" x14ac:dyDescent="0.2">
      <c r="A162" s="37" t="s">
        <v>43</v>
      </c>
      <c r="B162" s="38" t="s">
        <v>43</v>
      </c>
      <c r="C162" s="39" t="s">
        <v>132</v>
      </c>
      <c r="D162" s="40" t="s">
        <v>84</v>
      </c>
      <c r="E162" s="41">
        <v>0.9</v>
      </c>
      <c r="F162" s="42"/>
      <c r="G162" s="42">
        <v>1.3</v>
      </c>
      <c r="H162" s="75" t="s">
        <v>43</v>
      </c>
      <c r="I162" s="44"/>
      <c r="J162" s="44"/>
      <c r="K162" s="42"/>
      <c r="L162" s="45">
        <v>1.17</v>
      </c>
      <c r="M162" s="7"/>
      <c r="N162" s="7"/>
      <c r="O162" s="7"/>
      <c r="P162" s="7"/>
      <c r="Q162" s="7"/>
    </row>
    <row r="163" spans="1:17" ht="30" outlineLevel="1" x14ac:dyDescent="0.2">
      <c r="A163" s="37" t="s">
        <v>43</v>
      </c>
      <c r="B163" s="38" t="s">
        <v>43</v>
      </c>
      <c r="C163" s="39" t="s">
        <v>136</v>
      </c>
      <c r="D163" s="40" t="s">
        <v>84</v>
      </c>
      <c r="E163" s="41">
        <v>1.35</v>
      </c>
      <c r="F163" s="42"/>
      <c r="G163" s="42">
        <v>1.3</v>
      </c>
      <c r="H163" s="75" t="s">
        <v>43</v>
      </c>
      <c r="I163" s="44"/>
      <c r="J163" s="44"/>
      <c r="K163" s="42"/>
      <c r="L163" s="45">
        <v>1.76</v>
      </c>
      <c r="M163" s="7"/>
      <c r="N163" s="7"/>
      <c r="O163" s="7"/>
      <c r="P163" s="7"/>
      <c r="Q163" s="7"/>
    </row>
    <row r="164" spans="1:17" ht="30" outlineLevel="1" x14ac:dyDescent="0.2">
      <c r="A164" s="37" t="s">
        <v>43</v>
      </c>
      <c r="B164" s="38" t="s">
        <v>43</v>
      </c>
      <c r="C164" s="39" t="s">
        <v>128</v>
      </c>
      <c r="D164" s="40" t="s">
        <v>84</v>
      </c>
      <c r="E164" s="41">
        <v>1.8</v>
      </c>
      <c r="F164" s="42"/>
      <c r="G164" s="42">
        <v>1.3</v>
      </c>
      <c r="H164" s="75" t="s">
        <v>43</v>
      </c>
      <c r="I164" s="44"/>
      <c r="J164" s="44"/>
      <c r="K164" s="42"/>
      <c r="L164" s="45">
        <v>2.34</v>
      </c>
      <c r="M164" s="7"/>
      <c r="N164" s="7"/>
      <c r="O164" s="7"/>
      <c r="P164" s="7"/>
      <c r="Q164" s="7"/>
    </row>
    <row r="165" spans="1:17" ht="15.75" x14ac:dyDescent="0.2">
      <c r="A165" s="48" t="s">
        <v>43</v>
      </c>
      <c r="B165" s="49" t="s">
        <v>43</v>
      </c>
      <c r="C165" s="50" t="s">
        <v>87</v>
      </c>
      <c r="D165" s="48" t="s">
        <v>43</v>
      </c>
      <c r="E165" s="51" t="s">
        <v>43</v>
      </c>
      <c r="F165" s="52"/>
      <c r="G165" s="52"/>
      <c r="H165" s="76">
        <v>137.09</v>
      </c>
      <c r="I165" s="54"/>
      <c r="J165" s="54"/>
      <c r="K165" s="52">
        <v>2259.6</v>
      </c>
      <c r="L165" s="55">
        <v>2259.6</v>
      </c>
      <c r="M165" s="7"/>
      <c r="N165" s="7"/>
      <c r="O165" s="7"/>
      <c r="P165" s="7"/>
      <c r="Q165" s="7"/>
    </row>
    <row r="166" spans="1:17" ht="30" x14ac:dyDescent="0.2">
      <c r="A166" s="37">
        <v>14</v>
      </c>
      <c r="B166" s="38" t="s">
        <v>160</v>
      </c>
      <c r="C166" s="39" t="s">
        <v>161</v>
      </c>
      <c r="D166" s="40" t="s">
        <v>42</v>
      </c>
      <c r="E166" s="41">
        <v>2</v>
      </c>
      <c r="F166" s="42">
        <v>83.75</v>
      </c>
      <c r="G166" s="42"/>
      <c r="H166" s="75" t="s">
        <v>43</v>
      </c>
      <c r="I166" s="44"/>
      <c r="J166" s="44"/>
      <c r="K166" s="42"/>
      <c r="L166" s="45" t="s">
        <v>43</v>
      </c>
      <c r="M166" s="7"/>
      <c r="N166" s="7"/>
      <c r="O166" s="7"/>
      <c r="P166" s="7"/>
      <c r="Q166" s="7"/>
    </row>
    <row r="167" spans="1:17" outlineLevel="1" x14ac:dyDescent="0.2">
      <c r="A167" s="37" t="s">
        <v>43</v>
      </c>
      <c r="B167" s="38" t="s">
        <v>43</v>
      </c>
      <c r="C167" s="39" t="s">
        <v>70</v>
      </c>
      <c r="D167" s="40" t="s">
        <v>43</v>
      </c>
      <c r="E167" s="41" t="s">
        <v>43</v>
      </c>
      <c r="F167" s="42">
        <v>83.75</v>
      </c>
      <c r="G167" s="42">
        <v>1.3</v>
      </c>
      <c r="H167" s="75">
        <v>217.76</v>
      </c>
      <c r="I167" s="44"/>
      <c r="J167" s="44">
        <v>18.07</v>
      </c>
      <c r="K167" s="42">
        <v>3934.92</v>
      </c>
      <c r="L167" s="45" t="s">
        <v>43</v>
      </c>
      <c r="M167" s="7"/>
      <c r="N167" s="7"/>
      <c r="O167" s="7"/>
      <c r="P167" s="7"/>
      <c r="Q167" s="7"/>
    </row>
    <row r="168" spans="1:17" outlineLevel="1" x14ac:dyDescent="0.2">
      <c r="A168" s="37" t="s">
        <v>43</v>
      </c>
      <c r="B168" s="38" t="s">
        <v>43</v>
      </c>
      <c r="C168" s="39" t="s">
        <v>72</v>
      </c>
      <c r="D168" s="40" t="s">
        <v>43</v>
      </c>
      <c r="E168" s="41" t="s">
        <v>43</v>
      </c>
      <c r="F168" s="42"/>
      <c r="G168" s="42"/>
      <c r="H168" s="75" t="s">
        <v>43</v>
      </c>
      <c r="I168" s="44"/>
      <c r="J168" s="44"/>
      <c r="K168" s="42"/>
      <c r="L168" s="45" t="s">
        <v>43</v>
      </c>
      <c r="M168" s="7"/>
      <c r="N168" s="7"/>
      <c r="O168" s="7"/>
      <c r="P168" s="7"/>
      <c r="Q168" s="7"/>
    </row>
    <row r="169" spans="1:17" outlineLevel="1" x14ac:dyDescent="0.2">
      <c r="A169" s="37" t="s">
        <v>43</v>
      </c>
      <c r="B169" s="38" t="s">
        <v>43</v>
      </c>
      <c r="C169" s="39" t="s">
        <v>73</v>
      </c>
      <c r="D169" s="40" t="s">
        <v>43</v>
      </c>
      <c r="E169" s="41" t="s">
        <v>43</v>
      </c>
      <c r="F169" s="42"/>
      <c r="G169" s="42"/>
      <c r="H169" s="75" t="s">
        <v>43</v>
      </c>
      <c r="I169" s="44"/>
      <c r="J169" s="44"/>
      <c r="K169" s="42"/>
      <c r="L169" s="45" t="s">
        <v>43</v>
      </c>
      <c r="M169" s="7"/>
      <c r="N169" s="7"/>
      <c r="O169" s="7"/>
      <c r="P169" s="7"/>
      <c r="Q169" s="7"/>
    </row>
    <row r="170" spans="1:17" outlineLevel="1" x14ac:dyDescent="0.2">
      <c r="A170" s="37" t="s">
        <v>43</v>
      </c>
      <c r="B170" s="38" t="s">
        <v>43</v>
      </c>
      <c r="C170" s="39" t="s">
        <v>77</v>
      </c>
      <c r="D170" s="40" t="s">
        <v>43</v>
      </c>
      <c r="E170" s="41" t="s">
        <v>43</v>
      </c>
      <c r="F170" s="42"/>
      <c r="G170" s="42"/>
      <c r="H170" s="75" t="s">
        <v>43</v>
      </c>
      <c r="I170" s="44"/>
      <c r="J170" s="44"/>
      <c r="K170" s="42"/>
      <c r="L170" s="45" t="s">
        <v>43</v>
      </c>
      <c r="M170" s="7"/>
      <c r="N170" s="7"/>
      <c r="O170" s="7"/>
      <c r="P170" s="7"/>
      <c r="Q170" s="7"/>
    </row>
    <row r="171" spans="1:17" outlineLevel="1" x14ac:dyDescent="0.2">
      <c r="A171" s="37" t="s">
        <v>43</v>
      </c>
      <c r="B171" s="38" t="s">
        <v>43</v>
      </c>
      <c r="C171" s="39" t="s">
        <v>78</v>
      </c>
      <c r="D171" s="40" t="s">
        <v>79</v>
      </c>
      <c r="E171" s="41">
        <v>65</v>
      </c>
      <c r="F171" s="42"/>
      <c r="G171" s="42"/>
      <c r="H171" s="75">
        <v>141.54</v>
      </c>
      <c r="I171" s="44"/>
      <c r="J171" s="44" t="s">
        <v>126</v>
      </c>
      <c r="K171" s="42">
        <v>2164.21</v>
      </c>
      <c r="L171" s="45" t="s">
        <v>43</v>
      </c>
      <c r="M171" s="7"/>
      <c r="N171" s="7"/>
      <c r="O171" s="7"/>
      <c r="P171" s="7"/>
      <c r="Q171" s="7"/>
    </row>
    <row r="172" spans="1:17" outlineLevel="1" x14ac:dyDescent="0.2">
      <c r="A172" s="37" t="s">
        <v>43</v>
      </c>
      <c r="B172" s="38" t="s">
        <v>43</v>
      </c>
      <c r="C172" s="39" t="s">
        <v>81</v>
      </c>
      <c r="D172" s="40" t="s">
        <v>79</v>
      </c>
      <c r="E172" s="41">
        <v>40</v>
      </c>
      <c r="F172" s="42"/>
      <c r="G172" s="42"/>
      <c r="H172" s="75">
        <v>87.1</v>
      </c>
      <c r="I172" s="44"/>
      <c r="J172" s="44" t="s">
        <v>127</v>
      </c>
      <c r="K172" s="42">
        <v>1259.17</v>
      </c>
      <c r="L172" s="45" t="s">
        <v>43</v>
      </c>
      <c r="M172" s="7"/>
      <c r="N172" s="7"/>
      <c r="O172" s="7"/>
      <c r="P172" s="7"/>
      <c r="Q172" s="7"/>
    </row>
    <row r="173" spans="1:17" ht="30" outlineLevel="1" x14ac:dyDescent="0.2">
      <c r="A173" s="37" t="s">
        <v>43</v>
      </c>
      <c r="B173" s="38" t="s">
        <v>43</v>
      </c>
      <c r="C173" s="39" t="s">
        <v>132</v>
      </c>
      <c r="D173" s="40" t="s">
        <v>84</v>
      </c>
      <c r="E173" s="41">
        <v>3.24</v>
      </c>
      <c r="F173" s="42"/>
      <c r="G173" s="42">
        <v>1.3</v>
      </c>
      <c r="H173" s="75" t="s">
        <v>43</v>
      </c>
      <c r="I173" s="44"/>
      <c r="J173" s="44"/>
      <c r="K173" s="42"/>
      <c r="L173" s="45">
        <v>8.42</v>
      </c>
      <c r="M173" s="7"/>
      <c r="N173" s="7"/>
      <c r="O173" s="7"/>
      <c r="P173" s="7"/>
      <c r="Q173" s="7"/>
    </row>
    <row r="174" spans="1:17" ht="30" outlineLevel="1" x14ac:dyDescent="0.2">
      <c r="A174" s="37" t="s">
        <v>43</v>
      </c>
      <c r="B174" s="38" t="s">
        <v>43</v>
      </c>
      <c r="C174" s="39" t="s">
        <v>136</v>
      </c>
      <c r="D174" s="40" t="s">
        <v>84</v>
      </c>
      <c r="E174" s="41">
        <v>3.24</v>
      </c>
      <c r="F174" s="42"/>
      <c r="G174" s="42">
        <v>1.3</v>
      </c>
      <c r="H174" s="75" t="s">
        <v>43</v>
      </c>
      <c r="I174" s="44"/>
      <c r="J174" s="44"/>
      <c r="K174" s="42"/>
      <c r="L174" s="45">
        <v>8.42</v>
      </c>
      <c r="M174" s="7"/>
      <c r="N174" s="7"/>
      <c r="O174" s="7"/>
      <c r="P174" s="7"/>
      <c r="Q174" s="7"/>
    </row>
    <row r="175" spans="1:17" ht="15.75" x14ac:dyDescent="0.2">
      <c r="A175" s="48" t="s">
        <v>43</v>
      </c>
      <c r="B175" s="49" t="s">
        <v>43</v>
      </c>
      <c r="C175" s="50" t="s">
        <v>87</v>
      </c>
      <c r="D175" s="48" t="s">
        <v>43</v>
      </c>
      <c r="E175" s="51" t="s">
        <v>43</v>
      </c>
      <c r="F175" s="52"/>
      <c r="G175" s="52"/>
      <c r="H175" s="76">
        <v>446.4</v>
      </c>
      <c r="I175" s="54"/>
      <c r="J175" s="54"/>
      <c r="K175" s="52">
        <v>7358.3</v>
      </c>
      <c r="L175" s="55">
        <v>3679.15</v>
      </c>
      <c r="M175" s="7"/>
      <c r="N175" s="7"/>
      <c r="O175" s="7"/>
      <c r="P175" s="7"/>
      <c r="Q175" s="7"/>
    </row>
    <row r="176" spans="1:17" ht="75" x14ac:dyDescent="0.2">
      <c r="A176" s="37">
        <v>15</v>
      </c>
      <c r="B176" s="38" t="s">
        <v>162</v>
      </c>
      <c r="C176" s="39" t="s">
        <v>163</v>
      </c>
      <c r="D176" s="40" t="s">
        <v>42</v>
      </c>
      <c r="E176" s="41">
        <v>1</v>
      </c>
      <c r="F176" s="42">
        <v>207.17</v>
      </c>
      <c r="G176" s="42"/>
      <c r="H176" s="75" t="s">
        <v>43</v>
      </c>
      <c r="I176" s="44"/>
      <c r="J176" s="44"/>
      <c r="K176" s="42"/>
      <c r="L176" s="45" t="s">
        <v>43</v>
      </c>
      <c r="M176" s="7"/>
      <c r="N176" s="7"/>
      <c r="O176" s="7"/>
      <c r="P176" s="7"/>
      <c r="Q176" s="7"/>
    </row>
    <row r="177" spans="1:17" outlineLevel="1" x14ac:dyDescent="0.2">
      <c r="A177" s="37" t="s">
        <v>43</v>
      </c>
      <c r="B177" s="38" t="s">
        <v>43</v>
      </c>
      <c r="C177" s="39" t="s">
        <v>70</v>
      </c>
      <c r="D177" s="40" t="s">
        <v>43</v>
      </c>
      <c r="E177" s="41" t="s">
        <v>43</v>
      </c>
      <c r="F177" s="42">
        <v>207.17</v>
      </c>
      <c r="G177" s="42">
        <v>1.3</v>
      </c>
      <c r="H177" s="75">
        <v>269.32</v>
      </c>
      <c r="I177" s="44"/>
      <c r="J177" s="44">
        <v>18.07</v>
      </c>
      <c r="K177" s="42">
        <v>4866.6099999999997</v>
      </c>
      <c r="L177" s="45" t="s">
        <v>43</v>
      </c>
      <c r="M177" s="7"/>
      <c r="N177" s="7"/>
      <c r="O177" s="7"/>
      <c r="P177" s="7"/>
      <c r="Q177" s="7"/>
    </row>
    <row r="178" spans="1:17" outlineLevel="1" x14ac:dyDescent="0.2">
      <c r="A178" s="37" t="s">
        <v>43</v>
      </c>
      <c r="B178" s="38" t="s">
        <v>43</v>
      </c>
      <c r="C178" s="39" t="s">
        <v>72</v>
      </c>
      <c r="D178" s="40" t="s">
        <v>43</v>
      </c>
      <c r="E178" s="41" t="s">
        <v>43</v>
      </c>
      <c r="F178" s="42"/>
      <c r="G178" s="42"/>
      <c r="H178" s="75" t="s">
        <v>43</v>
      </c>
      <c r="I178" s="44"/>
      <c r="J178" s="44"/>
      <c r="K178" s="42"/>
      <c r="L178" s="45" t="s">
        <v>43</v>
      </c>
      <c r="M178" s="7"/>
      <c r="N178" s="7"/>
      <c r="O178" s="7"/>
      <c r="P178" s="7"/>
      <c r="Q178" s="7"/>
    </row>
    <row r="179" spans="1:17" outlineLevel="1" x14ac:dyDescent="0.2">
      <c r="A179" s="37" t="s">
        <v>43</v>
      </c>
      <c r="B179" s="38" t="s">
        <v>43</v>
      </c>
      <c r="C179" s="39" t="s">
        <v>73</v>
      </c>
      <c r="D179" s="40" t="s">
        <v>43</v>
      </c>
      <c r="E179" s="41" t="s">
        <v>43</v>
      </c>
      <c r="F179" s="42"/>
      <c r="G179" s="42"/>
      <c r="H179" s="75" t="s">
        <v>43</v>
      </c>
      <c r="I179" s="44"/>
      <c r="J179" s="44"/>
      <c r="K179" s="42"/>
      <c r="L179" s="45" t="s">
        <v>43</v>
      </c>
      <c r="M179" s="7"/>
      <c r="N179" s="7"/>
      <c r="O179" s="7"/>
      <c r="P179" s="7"/>
      <c r="Q179" s="7"/>
    </row>
    <row r="180" spans="1:17" outlineLevel="1" x14ac:dyDescent="0.2">
      <c r="A180" s="37" t="s">
        <v>43</v>
      </c>
      <c r="B180" s="38" t="s">
        <v>43</v>
      </c>
      <c r="C180" s="39" t="s">
        <v>77</v>
      </c>
      <c r="D180" s="40" t="s">
        <v>43</v>
      </c>
      <c r="E180" s="41" t="s">
        <v>43</v>
      </c>
      <c r="F180" s="42"/>
      <c r="G180" s="42"/>
      <c r="H180" s="75" t="s">
        <v>43</v>
      </c>
      <c r="I180" s="44"/>
      <c r="J180" s="44"/>
      <c r="K180" s="42"/>
      <c r="L180" s="45" t="s">
        <v>43</v>
      </c>
      <c r="M180" s="7"/>
      <c r="N180" s="7"/>
      <c r="O180" s="7"/>
      <c r="P180" s="7"/>
      <c r="Q180" s="7"/>
    </row>
    <row r="181" spans="1:17" outlineLevel="1" x14ac:dyDescent="0.2">
      <c r="A181" s="37" t="s">
        <v>43</v>
      </c>
      <c r="B181" s="38" t="s">
        <v>43</v>
      </c>
      <c r="C181" s="39" t="s">
        <v>78</v>
      </c>
      <c r="D181" s="40" t="s">
        <v>79</v>
      </c>
      <c r="E181" s="41">
        <v>65</v>
      </c>
      <c r="F181" s="42"/>
      <c r="G181" s="42"/>
      <c r="H181" s="75">
        <v>175.06</v>
      </c>
      <c r="I181" s="44"/>
      <c r="J181" s="44" t="s">
        <v>126</v>
      </c>
      <c r="K181" s="42">
        <v>2676.64</v>
      </c>
      <c r="L181" s="45" t="s">
        <v>43</v>
      </c>
      <c r="M181" s="7"/>
      <c r="N181" s="7"/>
      <c r="O181" s="7"/>
      <c r="P181" s="7"/>
      <c r="Q181" s="7"/>
    </row>
    <row r="182" spans="1:17" outlineLevel="1" x14ac:dyDescent="0.2">
      <c r="A182" s="37" t="s">
        <v>43</v>
      </c>
      <c r="B182" s="38" t="s">
        <v>43</v>
      </c>
      <c r="C182" s="39" t="s">
        <v>81</v>
      </c>
      <c r="D182" s="40" t="s">
        <v>79</v>
      </c>
      <c r="E182" s="41">
        <v>40</v>
      </c>
      <c r="F182" s="42"/>
      <c r="G182" s="42"/>
      <c r="H182" s="75">
        <v>107.73</v>
      </c>
      <c r="I182" s="44"/>
      <c r="J182" s="44" t="s">
        <v>127</v>
      </c>
      <c r="K182" s="42">
        <v>1557.32</v>
      </c>
      <c r="L182" s="45" t="s">
        <v>43</v>
      </c>
      <c r="M182" s="7"/>
      <c r="N182" s="7"/>
      <c r="O182" s="7"/>
      <c r="P182" s="7"/>
      <c r="Q182" s="7"/>
    </row>
    <row r="183" spans="1:17" ht="30" outlineLevel="1" x14ac:dyDescent="0.2">
      <c r="A183" s="37" t="s">
        <v>43</v>
      </c>
      <c r="B183" s="38" t="s">
        <v>43</v>
      </c>
      <c r="C183" s="39" t="s">
        <v>150</v>
      </c>
      <c r="D183" s="40" t="s">
        <v>84</v>
      </c>
      <c r="E183" s="41">
        <v>4.8600000000000003</v>
      </c>
      <c r="F183" s="42"/>
      <c r="G183" s="42">
        <v>1.3</v>
      </c>
      <c r="H183" s="75" t="s">
        <v>43</v>
      </c>
      <c r="I183" s="44"/>
      <c r="J183" s="44"/>
      <c r="K183" s="42"/>
      <c r="L183" s="45">
        <v>6.32</v>
      </c>
      <c r="M183" s="7"/>
      <c r="N183" s="7"/>
      <c r="O183" s="7"/>
      <c r="P183" s="7"/>
      <c r="Q183" s="7"/>
    </row>
    <row r="184" spans="1:17" ht="30" outlineLevel="1" x14ac:dyDescent="0.2">
      <c r="A184" s="37" t="s">
        <v>43</v>
      </c>
      <c r="B184" s="38" t="s">
        <v>43</v>
      </c>
      <c r="C184" s="39" t="s">
        <v>132</v>
      </c>
      <c r="D184" s="40" t="s">
        <v>84</v>
      </c>
      <c r="E184" s="41">
        <v>4.8600000000000003</v>
      </c>
      <c r="F184" s="42"/>
      <c r="G184" s="42">
        <v>1.3</v>
      </c>
      <c r="H184" s="75" t="s">
        <v>43</v>
      </c>
      <c r="I184" s="44"/>
      <c r="J184" s="44"/>
      <c r="K184" s="42"/>
      <c r="L184" s="45">
        <v>6.32</v>
      </c>
      <c r="M184" s="7"/>
      <c r="N184" s="7"/>
      <c r="O184" s="7"/>
      <c r="P184" s="7"/>
      <c r="Q184" s="7"/>
    </row>
    <row r="185" spans="1:17" ht="30" outlineLevel="1" x14ac:dyDescent="0.2">
      <c r="A185" s="37" t="s">
        <v>43</v>
      </c>
      <c r="B185" s="38" t="s">
        <v>43</v>
      </c>
      <c r="C185" s="39" t="s">
        <v>136</v>
      </c>
      <c r="D185" s="40" t="s">
        <v>84</v>
      </c>
      <c r="E185" s="41">
        <v>3.24</v>
      </c>
      <c r="F185" s="42"/>
      <c r="G185" s="42">
        <v>1.3</v>
      </c>
      <c r="H185" s="75" t="s">
        <v>43</v>
      </c>
      <c r="I185" s="44"/>
      <c r="J185" s="44"/>
      <c r="K185" s="42"/>
      <c r="L185" s="45">
        <v>4.21</v>
      </c>
      <c r="M185" s="7"/>
      <c r="N185" s="7"/>
      <c r="O185" s="7"/>
      <c r="P185" s="7"/>
      <c r="Q185" s="7"/>
    </row>
    <row r="186" spans="1:17" ht="30" outlineLevel="1" x14ac:dyDescent="0.2">
      <c r="A186" s="37" t="s">
        <v>43</v>
      </c>
      <c r="B186" s="38" t="s">
        <v>43</v>
      </c>
      <c r="C186" s="39" t="s">
        <v>128</v>
      </c>
      <c r="D186" s="40" t="s">
        <v>84</v>
      </c>
      <c r="E186" s="41">
        <v>3.24</v>
      </c>
      <c r="F186" s="42"/>
      <c r="G186" s="42">
        <v>1.3</v>
      </c>
      <c r="H186" s="75" t="s">
        <v>43</v>
      </c>
      <c r="I186" s="44"/>
      <c r="J186" s="44"/>
      <c r="K186" s="42"/>
      <c r="L186" s="45">
        <v>4.21</v>
      </c>
      <c r="M186" s="7"/>
      <c r="N186" s="7"/>
      <c r="O186" s="7"/>
      <c r="P186" s="7"/>
      <c r="Q186" s="7"/>
    </row>
    <row r="187" spans="1:17" ht="15.75" x14ac:dyDescent="0.2">
      <c r="A187" s="48" t="s">
        <v>43</v>
      </c>
      <c r="B187" s="49" t="s">
        <v>43</v>
      </c>
      <c r="C187" s="50" t="s">
        <v>87</v>
      </c>
      <c r="D187" s="48" t="s">
        <v>43</v>
      </c>
      <c r="E187" s="51" t="s">
        <v>43</v>
      </c>
      <c r="F187" s="52"/>
      <c r="G187" s="52"/>
      <c r="H187" s="76">
        <v>552.11</v>
      </c>
      <c r="I187" s="54"/>
      <c r="J187" s="54"/>
      <c r="K187" s="52">
        <v>9100.57</v>
      </c>
      <c r="L187" s="55">
        <v>9100.57</v>
      </c>
      <c r="M187" s="7"/>
      <c r="N187" s="7"/>
      <c r="O187" s="7"/>
      <c r="P187" s="7"/>
      <c r="Q187" s="7"/>
    </row>
    <row r="188" spans="1:17" ht="75" x14ac:dyDescent="0.2">
      <c r="A188" s="37">
        <v>16</v>
      </c>
      <c r="B188" s="38" t="s">
        <v>164</v>
      </c>
      <c r="C188" s="39" t="s">
        <v>165</v>
      </c>
      <c r="D188" s="40" t="s">
        <v>166</v>
      </c>
      <c r="E188" s="41">
        <v>3</v>
      </c>
      <c r="F188" s="42">
        <v>13.77</v>
      </c>
      <c r="G188" s="42"/>
      <c r="H188" s="75" t="s">
        <v>43</v>
      </c>
      <c r="I188" s="44"/>
      <c r="J188" s="44"/>
      <c r="K188" s="42"/>
      <c r="L188" s="45" t="s">
        <v>43</v>
      </c>
      <c r="M188" s="7"/>
      <c r="N188" s="7"/>
      <c r="O188" s="7"/>
      <c r="P188" s="7"/>
      <c r="Q188" s="7"/>
    </row>
    <row r="189" spans="1:17" outlineLevel="1" x14ac:dyDescent="0.2">
      <c r="A189" s="37" t="s">
        <v>43</v>
      </c>
      <c r="B189" s="38" t="s">
        <v>43</v>
      </c>
      <c r="C189" s="39" t="s">
        <v>70</v>
      </c>
      <c r="D189" s="40" t="s">
        <v>43</v>
      </c>
      <c r="E189" s="41" t="s">
        <v>43</v>
      </c>
      <c r="F189" s="42">
        <v>13.77</v>
      </c>
      <c r="G189" s="42">
        <v>1.3</v>
      </c>
      <c r="H189" s="75">
        <v>53.7</v>
      </c>
      <c r="I189" s="44"/>
      <c r="J189" s="44">
        <v>18.07</v>
      </c>
      <c r="K189" s="42">
        <v>970.36</v>
      </c>
      <c r="L189" s="45" t="s">
        <v>43</v>
      </c>
      <c r="M189" s="7"/>
      <c r="N189" s="7"/>
      <c r="O189" s="7"/>
      <c r="P189" s="7"/>
      <c r="Q189" s="7"/>
    </row>
    <row r="190" spans="1:17" outlineLevel="1" x14ac:dyDescent="0.2">
      <c r="A190" s="37" t="s">
        <v>43</v>
      </c>
      <c r="B190" s="38" t="s">
        <v>43</v>
      </c>
      <c r="C190" s="39" t="s">
        <v>72</v>
      </c>
      <c r="D190" s="40" t="s">
        <v>43</v>
      </c>
      <c r="E190" s="41" t="s">
        <v>43</v>
      </c>
      <c r="F190" s="42"/>
      <c r="G190" s="42"/>
      <c r="H190" s="75" t="s">
        <v>43</v>
      </c>
      <c r="I190" s="44"/>
      <c r="J190" s="44"/>
      <c r="K190" s="42"/>
      <c r="L190" s="45" t="s">
        <v>43</v>
      </c>
      <c r="M190" s="7"/>
      <c r="N190" s="7"/>
      <c r="O190" s="7"/>
      <c r="P190" s="7"/>
      <c r="Q190" s="7"/>
    </row>
    <row r="191" spans="1:17" outlineLevel="1" x14ac:dyDescent="0.2">
      <c r="A191" s="37" t="s">
        <v>43</v>
      </c>
      <c r="B191" s="38" t="s">
        <v>43</v>
      </c>
      <c r="C191" s="39" t="s">
        <v>73</v>
      </c>
      <c r="D191" s="40" t="s">
        <v>43</v>
      </c>
      <c r="E191" s="41" t="s">
        <v>43</v>
      </c>
      <c r="F191" s="42"/>
      <c r="G191" s="42"/>
      <c r="H191" s="75" t="s">
        <v>43</v>
      </c>
      <c r="I191" s="44"/>
      <c r="J191" s="44"/>
      <c r="K191" s="42"/>
      <c r="L191" s="45" t="s">
        <v>43</v>
      </c>
      <c r="M191" s="7"/>
      <c r="N191" s="7"/>
      <c r="O191" s="7"/>
      <c r="P191" s="7"/>
      <c r="Q191" s="7"/>
    </row>
    <row r="192" spans="1:17" outlineLevel="1" x14ac:dyDescent="0.2">
      <c r="A192" s="37" t="s">
        <v>43</v>
      </c>
      <c r="B192" s="38" t="s">
        <v>43</v>
      </c>
      <c r="C192" s="39" t="s">
        <v>77</v>
      </c>
      <c r="D192" s="40" t="s">
        <v>43</v>
      </c>
      <c r="E192" s="41" t="s">
        <v>43</v>
      </c>
      <c r="F192" s="42"/>
      <c r="G192" s="42"/>
      <c r="H192" s="75" t="s">
        <v>43</v>
      </c>
      <c r="I192" s="44"/>
      <c r="J192" s="44"/>
      <c r="K192" s="42"/>
      <c r="L192" s="45" t="s">
        <v>43</v>
      </c>
      <c r="M192" s="7"/>
      <c r="N192" s="7"/>
      <c r="O192" s="7"/>
      <c r="P192" s="7"/>
      <c r="Q192" s="7"/>
    </row>
    <row r="193" spans="1:17" outlineLevel="1" x14ac:dyDescent="0.2">
      <c r="A193" s="37" t="s">
        <v>43</v>
      </c>
      <c r="B193" s="38" t="s">
        <v>43</v>
      </c>
      <c r="C193" s="39" t="s">
        <v>78</v>
      </c>
      <c r="D193" s="40" t="s">
        <v>79</v>
      </c>
      <c r="E193" s="41">
        <v>65</v>
      </c>
      <c r="F193" s="42"/>
      <c r="G193" s="42"/>
      <c r="H193" s="75">
        <v>34.909999999999997</v>
      </c>
      <c r="I193" s="44"/>
      <c r="J193" s="44" t="s">
        <v>126</v>
      </c>
      <c r="K193" s="42">
        <v>533.70000000000005</v>
      </c>
      <c r="L193" s="45" t="s">
        <v>43</v>
      </c>
      <c r="M193" s="7"/>
      <c r="N193" s="7"/>
      <c r="O193" s="7"/>
      <c r="P193" s="7"/>
      <c r="Q193" s="7"/>
    </row>
    <row r="194" spans="1:17" outlineLevel="1" x14ac:dyDescent="0.2">
      <c r="A194" s="37" t="s">
        <v>43</v>
      </c>
      <c r="B194" s="38" t="s">
        <v>43</v>
      </c>
      <c r="C194" s="39" t="s">
        <v>81</v>
      </c>
      <c r="D194" s="40" t="s">
        <v>79</v>
      </c>
      <c r="E194" s="41">
        <v>40</v>
      </c>
      <c r="F194" s="42"/>
      <c r="G194" s="42"/>
      <c r="H194" s="75">
        <v>21.48</v>
      </c>
      <c r="I194" s="44"/>
      <c r="J194" s="44" t="s">
        <v>127</v>
      </c>
      <c r="K194" s="42">
        <v>310.52</v>
      </c>
      <c r="L194" s="45" t="s">
        <v>43</v>
      </c>
      <c r="M194" s="7"/>
      <c r="N194" s="7"/>
      <c r="O194" s="7"/>
      <c r="P194" s="7"/>
      <c r="Q194" s="7"/>
    </row>
    <row r="195" spans="1:17" ht="30" outlineLevel="1" x14ac:dyDescent="0.2">
      <c r="A195" s="37" t="s">
        <v>43</v>
      </c>
      <c r="B195" s="38" t="s">
        <v>43</v>
      </c>
      <c r="C195" s="39" t="s">
        <v>136</v>
      </c>
      <c r="D195" s="40" t="s">
        <v>84</v>
      </c>
      <c r="E195" s="41">
        <v>0.73</v>
      </c>
      <c r="F195" s="42"/>
      <c r="G195" s="42">
        <v>1.3</v>
      </c>
      <c r="H195" s="75" t="s">
        <v>43</v>
      </c>
      <c r="I195" s="44"/>
      <c r="J195" s="44"/>
      <c r="K195" s="42"/>
      <c r="L195" s="45">
        <v>2.85</v>
      </c>
      <c r="M195" s="7"/>
      <c r="N195" s="7"/>
      <c r="O195" s="7"/>
      <c r="P195" s="7"/>
      <c r="Q195" s="7"/>
    </row>
    <row r="196" spans="1:17" ht="30" outlineLevel="1" x14ac:dyDescent="0.2">
      <c r="A196" s="37" t="s">
        <v>43</v>
      </c>
      <c r="B196" s="38" t="s">
        <v>43</v>
      </c>
      <c r="C196" s="39" t="s">
        <v>151</v>
      </c>
      <c r="D196" s="40" t="s">
        <v>84</v>
      </c>
      <c r="E196" s="41">
        <v>0.49</v>
      </c>
      <c r="F196" s="42"/>
      <c r="G196" s="42">
        <v>1.3</v>
      </c>
      <c r="H196" s="75" t="s">
        <v>43</v>
      </c>
      <c r="I196" s="44"/>
      <c r="J196" s="44"/>
      <c r="K196" s="42"/>
      <c r="L196" s="45">
        <v>1.91</v>
      </c>
      <c r="M196" s="7"/>
      <c r="N196" s="7"/>
      <c r="O196" s="7"/>
      <c r="P196" s="7"/>
      <c r="Q196" s="7"/>
    </row>
    <row r="197" spans="1:17" ht="15.75" x14ac:dyDescent="0.2">
      <c r="A197" s="48" t="s">
        <v>43</v>
      </c>
      <c r="B197" s="49" t="s">
        <v>43</v>
      </c>
      <c r="C197" s="50" t="s">
        <v>87</v>
      </c>
      <c r="D197" s="48" t="s">
        <v>43</v>
      </c>
      <c r="E197" s="51" t="s">
        <v>43</v>
      </c>
      <c r="F197" s="52"/>
      <c r="G197" s="52"/>
      <c r="H197" s="76">
        <v>110.09</v>
      </c>
      <c r="I197" s="54"/>
      <c r="J197" s="54"/>
      <c r="K197" s="52">
        <v>1814.58</v>
      </c>
      <c r="L197" s="55">
        <v>604.86</v>
      </c>
      <c r="M197" s="7"/>
      <c r="N197" s="7"/>
      <c r="O197" s="7"/>
      <c r="P197" s="7"/>
      <c r="Q197" s="7"/>
    </row>
    <row r="198" spans="1:17" ht="75" x14ac:dyDescent="0.2">
      <c r="A198" s="37">
        <v>17</v>
      </c>
      <c r="B198" s="38" t="s">
        <v>167</v>
      </c>
      <c r="C198" s="39" t="s">
        <v>168</v>
      </c>
      <c r="D198" s="40" t="s">
        <v>169</v>
      </c>
      <c r="E198" s="41">
        <v>1</v>
      </c>
      <c r="F198" s="42">
        <v>265.19</v>
      </c>
      <c r="G198" s="42"/>
      <c r="H198" s="75" t="s">
        <v>43</v>
      </c>
      <c r="I198" s="44"/>
      <c r="J198" s="44"/>
      <c r="K198" s="42"/>
      <c r="L198" s="45" t="s">
        <v>43</v>
      </c>
      <c r="M198" s="7"/>
      <c r="N198" s="7"/>
      <c r="O198" s="7"/>
      <c r="P198" s="7"/>
      <c r="Q198" s="7"/>
    </row>
    <row r="199" spans="1:17" outlineLevel="1" x14ac:dyDescent="0.2">
      <c r="A199" s="37" t="s">
        <v>43</v>
      </c>
      <c r="B199" s="38" t="s">
        <v>43</v>
      </c>
      <c r="C199" s="39" t="s">
        <v>70</v>
      </c>
      <c r="D199" s="40" t="s">
        <v>43</v>
      </c>
      <c r="E199" s="41" t="s">
        <v>43</v>
      </c>
      <c r="F199" s="42">
        <v>265.19</v>
      </c>
      <c r="G199" s="42">
        <v>1.3</v>
      </c>
      <c r="H199" s="75">
        <v>344.75</v>
      </c>
      <c r="I199" s="44"/>
      <c r="J199" s="44">
        <v>18.07</v>
      </c>
      <c r="K199" s="42">
        <v>6229.63</v>
      </c>
      <c r="L199" s="45" t="s">
        <v>43</v>
      </c>
      <c r="M199" s="7"/>
      <c r="N199" s="7"/>
      <c r="O199" s="7"/>
      <c r="P199" s="7"/>
      <c r="Q199" s="7"/>
    </row>
    <row r="200" spans="1:17" outlineLevel="1" x14ac:dyDescent="0.2">
      <c r="A200" s="37" t="s">
        <v>43</v>
      </c>
      <c r="B200" s="38" t="s">
        <v>43</v>
      </c>
      <c r="C200" s="39" t="s">
        <v>72</v>
      </c>
      <c r="D200" s="40" t="s">
        <v>43</v>
      </c>
      <c r="E200" s="41" t="s">
        <v>43</v>
      </c>
      <c r="F200" s="42"/>
      <c r="G200" s="42"/>
      <c r="H200" s="75" t="s">
        <v>43</v>
      </c>
      <c r="I200" s="44"/>
      <c r="J200" s="44"/>
      <c r="K200" s="42"/>
      <c r="L200" s="45" t="s">
        <v>43</v>
      </c>
      <c r="M200" s="7"/>
      <c r="N200" s="7"/>
      <c r="O200" s="7"/>
      <c r="P200" s="7"/>
      <c r="Q200" s="7"/>
    </row>
    <row r="201" spans="1:17" outlineLevel="1" x14ac:dyDescent="0.2">
      <c r="A201" s="37" t="s">
        <v>43</v>
      </c>
      <c r="B201" s="38" t="s">
        <v>43</v>
      </c>
      <c r="C201" s="39" t="s">
        <v>73</v>
      </c>
      <c r="D201" s="40" t="s">
        <v>43</v>
      </c>
      <c r="E201" s="41" t="s">
        <v>43</v>
      </c>
      <c r="F201" s="42"/>
      <c r="G201" s="42"/>
      <c r="H201" s="75" t="s">
        <v>43</v>
      </c>
      <c r="I201" s="44"/>
      <c r="J201" s="44"/>
      <c r="K201" s="42"/>
      <c r="L201" s="45" t="s">
        <v>43</v>
      </c>
      <c r="M201" s="7"/>
      <c r="N201" s="7"/>
      <c r="O201" s="7"/>
      <c r="P201" s="7"/>
      <c r="Q201" s="7"/>
    </row>
    <row r="202" spans="1:17" outlineLevel="1" x14ac:dyDescent="0.2">
      <c r="A202" s="37" t="s">
        <v>43</v>
      </c>
      <c r="B202" s="38" t="s">
        <v>43</v>
      </c>
      <c r="C202" s="39" t="s">
        <v>77</v>
      </c>
      <c r="D202" s="40" t="s">
        <v>43</v>
      </c>
      <c r="E202" s="41" t="s">
        <v>43</v>
      </c>
      <c r="F202" s="42"/>
      <c r="G202" s="42"/>
      <c r="H202" s="75" t="s">
        <v>43</v>
      </c>
      <c r="I202" s="44"/>
      <c r="J202" s="44"/>
      <c r="K202" s="42"/>
      <c r="L202" s="45" t="s">
        <v>43</v>
      </c>
      <c r="M202" s="7"/>
      <c r="N202" s="7"/>
      <c r="O202" s="7"/>
      <c r="P202" s="7"/>
      <c r="Q202" s="7"/>
    </row>
    <row r="203" spans="1:17" outlineLevel="1" x14ac:dyDescent="0.2">
      <c r="A203" s="37" t="s">
        <v>43</v>
      </c>
      <c r="B203" s="38" t="s">
        <v>43</v>
      </c>
      <c r="C203" s="39" t="s">
        <v>78</v>
      </c>
      <c r="D203" s="40" t="s">
        <v>79</v>
      </c>
      <c r="E203" s="41">
        <v>65</v>
      </c>
      <c r="F203" s="42"/>
      <c r="G203" s="42"/>
      <c r="H203" s="75">
        <v>224.09</v>
      </c>
      <c r="I203" s="44"/>
      <c r="J203" s="44" t="s">
        <v>126</v>
      </c>
      <c r="K203" s="42">
        <v>3426.3</v>
      </c>
      <c r="L203" s="45" t="s">
        <v>43</v>
      </c>
      <c r="M203" s="7"/>
      <c r="N203" s="7"/>
      <c r="O203" s="7"/>
      <c r="P203" s="7"/>
      <c r="Q203" s="7"/>
    </row>
    <row r="204" spans="1:17" outlineLevel="1" x14ac:dyDescent="0.2">
      <c r="A204" s="37" t="s">
        <v>43</v>
      </c>
      <c r="B204" s="38" t="s">
        <v>43</v>
      </c>
      <c r="C204" s="39" t="s">
        <v>81</v>
      </c>
      <c r="D204" s="40" t="s">
        <v>79</v>
      </c>
      <c r="E204" s="41">
        <v>40</v>
      </c>
      <c r="F204" s="42"/>
      <c r="G204" s="42"/>
      <c r="H204" s="75">
        <v>137.9</v>
      </c>
      <c r="I204" s="44"/>
      <c r="J204" s="44" t="s">
        <v>127</v>
      </c>
      <c r="K204" s="42">
        <v>1993.48</v>
      </c>
      <c r="L204" s="45" t="s">
        <v>43</v>
      </c>
      <c r="M204" s="7"/>
      <c r="N204" s="7"/>
      <c r="O204" s="7"/>
      <c r="P204" s="7"/>
      <c r="Q204" s="7"/>
    </row>
    <row r="205" spans="1:17" ht="30" outlineLevel="1" x14ac:dyDescent="0.2">
      <c r="A205" s="37" t="s">
        <v>43</v>
      </c>
      <c r="B205" s="38" t="s">
        <v>43</v>
      </c>
      <c r="C205" s="39" t="s">
        <v>136</v>
      </c>
      <c r="D205" s="40" t="s">
        <v>84</v>
      </c>
      <c r="E205" s="41">
        <v>14.09</v>
      </c>
      <c r="F205" s="42"/>
      <c r="G205" s="42">
        <v>1.3</v>
      </c>
      <c r="H205" s="75" t="s">
        <v>43</v>
      </c>
      <c r="I205" s="44"/>
      <c r="J205" s="44"/>
      <c r="K205" s="42"/>
      <c r="L205" s="45">
        <v>18.32</v>
      </c>
      <c r="M205" s="7"/>
      <c r="N205" s="7"/>
      <c r="O205" s="7"/>
      <c r="P205" s="7"/>
      <c r="Q205" s="7"/>
    </row>
    <row r="206" spans="1:17" ht="30" outlineLevel="1" x14ac:dyDescent="0.2">
      <c r="A206" s="37" t="s">
        <v>43</v>
      </c>
      <c r="B206" s="38" t="s">
        <v>43</v>
      </c>
      <c r="C206" s="39" t="s">
        <v>151</v>
      </c>
      <c r="D206" s="40" t="s">
        <v>84</v>
      </c>
      <c r="E206" s="41">
        <v>9.4</v>
      </c>
      <c r="F206" s="42"/>
      <c r="G206" s="42">
        <v>1.3</v>
      </c>
      <c r="H206" s="75" t="s">
        <v>43</v>
      </c>
      <c r="I206" s="44"/>
      <c r="J206" s="44"/>
      <c r="K206" s="42"/>
      <c r="L206" s="45">
        <v>12.22</v>
      </c>
      <c r="M206" s="7"/>
      <c r="N206" s="7"/>
      <c r="O206" s="7"/>
      <c r="P206" s="7"/>
      <c r="Q206" s="7"/>
    </row>
    <row r="207" spans="1:17" ht="15.75" x14ac:dyDescent="0.2">
      <c r="A207" s="48" t="s">
        <v>43</v>
      </c>
      <c r="B207" s="49" t="s">
        <v>43</v>
      </c>
      <c r="C207" s="50" t="s">
        <v>87</v>
      </c>
      <c r="D207" s="48" t="s">
        <v>43</v>
      </c>
      <c r="E207" s="51" t="s">
        <v>43</v>
      </c>
      <c r="F207" s="52"/>
      <c r="G207" s="52"/>
      <c r="H207" s="76">
        <v>706.74</v>
      </c>
      <c r="I207" s="54"/>
      <c r="J207" s="54"/>
      <c r="K207" s="52">
        <v>11649.41</v>
      </c>
      <c r="L207" s="55">
        <v>11649.41</v>
      </c>
      <c r="M207" s="7"/>
      <c r="N207" s="7"/>
      <c r="O207" s="7"/>
      <c r="P207" s="7"/>
      <c r="Q207" s="7"/>
    </row>
    <row r="208" spans="1:17" ht="45" x14ac:dyDescent="0.2">
      <c r="A208" s="37">
        <v>18</v>
      </c>
      <c r="B208" s="38" t="s">
        <v>170</v>
      </c>
      <c r="C208" s="39" t="s">
        <v>171</v>
      </c>
      <c r="D208" s="40" t="s">
        <v>172</v>
      </c>
      <c r="E208" s="41" t="s">
        <v>173</v>
      </c>
      <c r="F208" s="42">
        <v>160.19</v>
      </c>
      <c r="G208" s="42"/>
      <c r="H208" s="75" t="s">
        <v>43</v>
      </c>
      <c r="I208" s="44"/>
      <c r="J208" s="44"/>
      <c r="K208" s="42"/>
      <c r="L208" s="45" t="s">
        <v>43</v>
      </c>
      <c r="M208" s="7"/>
      <c r="N208" s="7"/>
      <c r="O208" s="7"/>
      <c r="P208" s="7"/>
      <c r="Q208" s="7"/>
    </row>
    <row r="209" spans="1:17" outlineLevel="1" x14ac:dyDescent="0.2">
      <c r="A209" s="37" t="s">
        <v>43</v>
      </c>
      <c r="B209" s="38" t="s">
        <v>43</v>
      </c>
      <c r="C209" s="39" t="s">
        <v>70</v>
      </c>
      <c r="D209" s="40" t="s">
        <v>43</v>
      </c>
      <c r="E209" s="41" t="s">
        <v>43</v>
      </c>
      <c r="F209" s="42">
        <v>160.19</v>
      </c>
      <c r="G209" s="42">
        <v>1.3</v>
      </c>
      <c r="H209" s="75">
        <v>8.33</v>
      </c>
      <c r="I209" s="44"/>
      <c r="J209" s="44">
        <v>18.07</v>
      </c>
      <c r="K209" s="42">
        <v>150.52000000000001</v>
      </c>
      <c r="L209" s="45" t="s">
        <v>43</v>
      </c>
      <c r="M209" s="7"/>
      <c r="N209" s="7"/>
      <c r="O209" s="7"/>
      <c r="P209" s="7"/>
      <c r="Q209" s="7"/>
    </row>
    <row r="210" spans="1:17" outlineLevel="1" x14ac:dyDescent="0.2">
      <c r="A210" s="37" t="s">
        <v>43</v>
      </c>
      <c r="B210" s="38" t="s">
        <v>43</v>
      </c>
      <c r="C210" s="39" t="s">
        <v>72</v>
      </c>
      <c r="D210" s="40" t="s">
        <v>43</v>
      </c>
      <c r="E210" s="41" t="s">
        <v>43</v>
      </c>
      <c r="F210" s="42"/>
      <c r="G210" s="42"/>
      <c r="H210" s="75" t="s">
        <v>43</v>
      </c>
      <c r="I210" s="44"/>
      <c r="J210" s="44"/>
      <c r="K210" s="42"/>
      <c r="L210" s="45" t="s">
        <v>43</v>
      </c>
      <c r="M210" s="7"/>
      <c r="N210" s="7"/>
      <c r="O210" s="7"/>
      <c r="P210" s="7"/>
      <c r="Q210" s="7"/>
    </row>
    <row r="211" spans="1:17" outlineLevel="1" x14ac:dyDescent="0.2">
      <c r="A211" s="37" t="s">
        <v>43</v>
      </c>
      <c r="B211" s="38" t="s">
        <v>43</v>
      </c>
      <c r="C211" s="39" t="s">
        <v>73</v>
      </c>
      <c r="D211" s="40" t="s">
        <v>43</v>
      </c>
      <c r="E211" s="41" t="s">
        <v>43</v>
      </c>
      <c r="F211" s="42"/>
      <c r="G211" s="42"/>
      <c r="H211" s="75" t="s">
        <v>43</v>
      </c>
      <c r="I211" s="44"/>
      <c r="J211" s="44"/>
      <c r="K211" s="42"/>
      <c r="L211" s="45" t="s">
        <v>43</v>
      </c>
      <c r="M211" s="7"/>
      <c r="N211" s="7"/>
      <c r="O211" s="7"/>
      <c r="P211" s="7"/>
      <c r="Q211" s="7"/>
    </row>
    <row r="212" spans="1:17" outlineLevel="1" x14ac:dyDescent="0.2">
      <c r="A212" s="37" t="s">
        <v>43</v>
      </c>
      <c r="B212" s="38" t="s">
        <v>43</v>
      </c>
      <c r="C212" s="39" t="s">
        <v>77</v>
      </c>
      <c r="D212" s="40" t="s">
        <v>43</v>
      </c>
      <c r="E212" s="41" t="s">
        <v>43</v>
      </c>
      <c r="F212" s="42"/>
      <c r="G212" s="42"/>
      <c r="H212" s="75" t="s">
        <v>43</v>
      </c>
      <c r="I212" s="44"/>
      <c r="J212" s="44"/>
      <c r="K212" s="42"/>
      <c r="L212" s="45" t="s">
        <v>43</v>
      </c>
      <c r="M212" s="7"/>
      <c r="N212" s="7"/>
      <c r="O212" s="7"/>
      <c r="P212" s="7"/>
      <c r="Q212" s="7"/>
    </row>
    <row r="213" spans="1:17" outlineLevel="1" x14ac:dyDescent="0.2">
      <c r="A213" s="37" t="s">
        <v>43</v>
      </c>
      <c r="B213" s="38" t="s">
        <v>43</v>
      </c>
      <c r="C213" s="39" t="s">
        <v>78</v>
      </c>
      <c r="D213" s="40" t="s">
        <v>79</v>
      </c>
      <c r="E213" s="41">
        <v>65</v>
      </c>
      <c r="F213" s="42"/>
      <c r="G213" s="42"/>
      <c r="H213" s="75">
        <v>5.41</v>
      </c>
      <c r="I213" s="44"/>
      <c r="J213" s="44" t="s">
        <v>126</v>
      </c>
      <c r="K213" s="42">
        <v>82.79</v>
      </c>
      <c r="L213" s="45" t="s">
        <v>43</v>
      </c>
      <c r="M213" s="7"/>
      <c r="N213" s="7"/>
      <c r="O213" s="7"/>
      <c r="P213" s="7"/>
      <c r="Q213" s="7"/>
    </row>
    <row r="214" spans="1:17" outlineLevel="1" x14ac:dyDescent="0.2">
      <c r="A214" s="37" t="s">
        <v>43</v>
      </c>
      <c r="B214" s="38" t="s">
        <v>43</v>
      </c>
      <c r="C214" s="39" t="s">
        <v>81</v>
      </c>
      <c r="D214" s="40" t="s">
        <v>79</v>
      </c>
      <c r="E214" s="41">
        <v>40</v>
      </c>
      <c r="F214" s="42"/>
      <c r="G214" s="42"/>
      <c r="H214" s="75">
        <v>3.33</v>
      </c>
      <c r="I214" s="44"/>
      <c r="J214" s="44" t="s">
        <v>127</v>
      </c>
      <c r="K214" s="42">
        <v>48.17</v>
      </c>
      <c r="L214" s="45" t="s">
        <v>43</v>
      </c>
      <c r="M214" s="7"/>
      <c r="N214" s="7"/>
      <c r="O214" s="7"/>
      <c r="P214" s="7"/>
      <c r="Q214" s="7"/>
    </row>
    <row r="215" spans="1:17" ht="30" outlineLevel="1" x14ac:dyDescent="0.2">
      <c r="A215" s="37" t="s">
        <v>43</v>
      </c>
      <c r="B215" s="38" t="s">
        <v>43</v>
      </c>
      <c r="C215" s="39" t="s">
        <v>136</v>
      </c>
      <c r="D215" s="40" t="s">
        <v>84</v>
      </c>
      <c r="E215" s="41">
        <v>6.48</v>
      </c>
      <c r="F215" s="42"/>
      <c r="G215" s="42">
        <v>1.3</v>
      </c>
      <c r="H215" s="75" t="s">
        <v>43</v>
      </c>
      <c r="I215" s="44"/>
      <c r="J215" s="44"/>
      <c r="K215" s="42"/>
      <c r="L215" s="45">
        <v>0.34</v>
      </c>
      <c r="M215" s="7"/>
      <c r="N215" s="7"/>
      <c r="O215" s="7"/>
      <c r="P215" s="7"/>
      <c r="Q215" s="7"/>
    </row>
    <row r="216" spans="1:17" ht="30" outlineLevel="1" x14ac:dyDescent="0.2">
      <c r="A216" s="37" t="s">
        <v>43</v>
      </c>
      <c r="B216" s="38" t="s">
        <v>43</v>
      </c>
      <c r="C216" s="39" t="s">
        <v>174</v>
      </c>
      <c r="D216" s="40" t="s">
        <v>84</v>
      </c>
      <c r="E216" s="41">
        <v>6.48</v>
      </c>
      <c r="F216" s="42"/>
      <c r="G216" s="42">
        <v>1.3</v>
      </c>
      <c r="H216" s="75" t="s">
        <v>43</v>
      </c>
      <c r="I216" s="44"/>
      <c r="J216" s="44"/>
      <c r="K216" s="42"/>
      <c r="L216" s="45">
        <v>0.34</v>
      </c>
      <c r="M216" s="7"/>
      <c r="N216" s="7"/>
      <c r="O216" s="7"/>
      <c r="P216" s="7"/>
      <c r="Q216" s="7"/>
    </row>
    <row r="217" spans="1:17" ht="15.75" x14ac:dyDescent="0.2">
      <c r="A217" s="48" t="s">
        <v>43</v>
      </c>
      <c r="B217" s="49" t="s">
        <v>43</v>
      </c>
      <c r="C217" s="50" t="s">
        <v>87</v>
      </c>
      <c r="D217" s="48" t="s">
        <v>43</v>
      </c>
      <c r="E217" s="51" t="s">
        <v>43</v>
      </c>
      <c r="F217" s="52"/>
      <c r="G217" s="52"/>
      <c r="H217" s="76">
        <v>17.07</v>
      </c>
      <c r="I217" s="54"/>
      <c r="J217" s="54"/>
      <c r="K217" s="52">
        <v>281.48</v>
      </c>
      <c r="L217" s="55">
        <v>7037</v>
      </c>
      <c r="M217" s="7"/>
      <c r="N217" s="7"/>
      <c r="O217" s="7"/>
      <c r="P217" s="7"/>
      <c r="Q217" s="7"/>
    </row>
    <row r="218" spans="1:17" ht="60" x14ac:dyDescent="0.2">
      <c r="A218" s="37">
        <v>19</v>
      </c>
      <c r="B218" s="38" t="s">
        <v>175</v>
      </c>
      <c r="C218" s="39" t="s">
        <v>176</v>
      </c>
      <c r="D218" s="40" t="s">
        <v>177</v>
      </c>
      <c r="E218" s="41">
        <v>1</v>
      </c>
      <c r="F218" s="42">
        <v>20.02</v>
      </c>
      <c r="G218" s="42"/>
      <c r="H218" s="75" t="s">
        <v>43</v>
      </c>
      <c r="I218" s="44"/>
      <c r="J218" s="44"/>
      <c r="K218" s="42"/>
      <c r="L218" s="45" t="s">
        <v>43</v>
      </c>
      <c r="M218" s="7"/>
      <c r="N218" s="7"/>
      <c r="O218" s="7"/>
      <c r="P218" s="7"/>
      <c r="Q218" s="7"/>
    </row>
    <row r="219" spans="1:17" outlineLevel="1" x14ac:dyDescent="0.2">
      <c r="A219" s="37" t="s">
        <v>43</v>
      </c>
      <c r="B219" s="38" t="s">
        <v>43</v>
      </c>
      <c r="C219" s="39" t="s">
        <v>70</v>
      </c>
      <c r="D219" s="40" t="s">
        <v>43</v>
      </c>
      <c r="E219" s="41" t="s">
        <v>43</v>
      </c>
      <c r="F219" s="42">
        <v>20.02</v>
      </c>
      <c r="G219" s="42">
        <v>1.3</v>
      </c>
      <c r="H219" s="75">
        <v>26.03</v>
      </c>
      <c r="I219" s="44"/>
      <c r="J219" s="44">
        <v>18.07</v>
      </c>
      <c r="K219" s="42">
        <v>470.36</v>
      </c>
      <c r="L219" s="45" t="s">
        <v>43</v>
      </c>
      <c r="M219" s="7"/>
      <c r="N219" s="7"/>
      <c r="O219" s="7"/>
      <c r="P219" s="7"/>
      <c r="Q219" s="7"/>
    </row>
    <row r="220" spans="1:17" outlineLevel="1" x14ac:dyDescent="0.2">
      <c r="A220" s="37" t="s">
        <v>43</v>
      </c>
      <c r="B220" s="38" t="s">
        <v>43</v>
      </c>
      <c r="C220" s="39" t="s">
        <v>72</v>
      </c>
      <c r="D220" s="40" t="s">
        <v>43</v>
      </c>
      <c r="E220" s="41" t="s">
        <v>43</v>
      </c>
      <c r="F220" s="42"/>
      <c r="G220" s="42"/>
      <c r="H220" s="75" t="s">
        <v>43</v>
      </c>
      <c r="I220" s="44"/>
      <c r="J220" s="44"/>
      <c r="K220" s="42"/>
      <c r="L220" s="45" t="s">
        <v>43</v>
      </c>
      <c r="M220" s="7"/>
      <c r="N220" s="7"/>
      <c r="O220" s="7"/>
      <c r="P220" s="7"/>
      <c r="Q220" s="7"/>
    </row>
    <row r="221" spans="1:17" outlineLevel="1" x14ac:dyDescent="0.2">
      <c r="A221" s="37" t="s">
        <v>43</v>
      </c>
      <c r="B221" s="38" t="s">
        <v>43</v>
      </c>
      <c r="C221" s="39" t="s">
        <v>73</v>
      </c>
      <c r="D221" s="40" t="s">
        <v>43</v>
      </c>
      <c r="E221" s="41" t="s">
        <v>43</v>
      </c>
      <c r="F221" s="42"/>
      <c r="G221" s="42"/>
      <c r="H221" s="75" t="s">
        <v>43</v>
      </c>
      <c r="I221" s="44"/>
      <c r="J221" s="44"/>
      <c r="K221" s="42"/>
      <c r="L221" s="45" t="s">
        <v>43</v>
      </c>
      <c r="M221" s="7"/>
      <c r="N221" s="7"/>
      <c r="O221" s="7"/>
      <c r="P221" s="7"/>
      <c r="Q221" s="7"/>
    </row>
    <row r="222" spans="1:17" outlineLevel="1" x14ac:dyDescent="0.2">
      <c r="A222" s="37" t="s">
        <v>43</v>
      </c>
      <c r="B222" s="38" t="s">
        <v>43</v>
      </c>
      <c r="C222" s="39" t="s">
        <v>77</v>
      </c>
      <c r="D222" s="40" t="s">
        <v>43</v>
      </c>
      <c r="E222" s="41" t="s">
        <v>43</v>
      </c>
      <c r="F222" s="42"/>
      <c r="G222" s="42"/>
      <c r="H222" s="75" t="s">
        <v>43</v>
      </c>
      <c r="I222" s="44"/>
      <c r="J222" s="44"/>
      <c r="K222" s="42"/>
      <c r="L222" s="45" t="s">
        <v>43</v>
      </c>
      <c r="M222" s="7"/>
      <c r="N222" s="7"/>
      <c r="O222" s="7"/>
      <c r="P222" s="7"/>
      <c r="Q222" s="7"/>
    </row>
    <row r="223" spans="1:17" outlineLevel="1" x14ac:dyDescent="0.2">
      <c r="A223" s="37" t="s">
        <v>43</v>
      </c>
      <c r="B223" s="38" t="s">
        <v>43</v>
      </c>
      <c r="C223" s="39" t="s">
        <v>78</v>
      </c>
      <c r="D223" s="40" t="s">
        <v>79</v>
      </c>
      <c r="E223" s="41">
        <v>65</v>
      </c>
      <c r="F223" s="42"/>
      <c r="G223" s="42"/>
      <c r="H223" s="75">
        <v>16.920000000000002</v>
      </c>
      <c r="I223" s="44"/>
      <c r="J223" s="44" t="s">
        <v>126</v>
      </c>
      <c r="K223" s="42">
        <v>258.7</v>
      </c>
      <c r="L223" s="45" t="s">
        <v>43</v>
      </c>
      <c r="M223" s="7"/>
      <c r="N223" s="7"/>
      <c r="O223" s="7"/>
      <c r="P223" s="7"/>
      <c r="Q223" s="7"/>
    </row>
    <row r="224" spans="1:17" outlineLevel="1" x14ac:dyDescent="0.2">
      <c r="A224" s="37" t="s">
        <v>43</v>
      </c>
      <c r="B224" s="38" t="s">
        <v>43</v>
      </c>
      <c r="C224" s="39" t="s">
        <v>81</v>
      </c>
      <c r="D224" s="40" t="s">
        <v>79</v>
      </c>
      <c r="E224" s="41">
        <v>40</v>
      </c>
      <c r="F224" s="42"/>
      <c r="G224" s="42"/>
      <c r="H224" s="75">
        <v>10.41</v>
      </c>
      <c r="I224" s="44"/>
      <c r="J224" s="44" t="s">
        <v>127</v>
      </c>
      <c r="K224" s="42">
        <v>150.52000000000001</v>
      </c>
      <c r="L224" s="45" t="s">
        <v>43</v>
      </c>
      <c r="M224" s="7"/>
      <c r="N224" s="7"/>
      <c r="O224" s="7"/>
      <c r="P224" s="7"/>
      <c r="Q224" s="7"/>
    </row>
    <row r="225" spans="1:17" ht="30" outlineLevel="1" x14ac:dyDescent="0.2">
      <c r="A225" s="37" t="s">
        <v>43</v>
      </c>
      <c r="B225" s="38" t="s">
        <v>43</v>
      </c>
      <c r="C225" s="39" t="s">
        <v>136</v>
      </c>
      <c r="D225" s="40" t="s">
        <v>84</v>
      </c>
      <c r="E225" s="41">
        <v>0.81</v>
      </c>
      <c r="F225" s="42"/>
      <c r="G225" s="42">
        <v>1.3</v>
      </c>
      <c r="H225" s="75" t="s">
        <v>43</v>
      </c>
      <c r="I225" s="44"/>
      <c r="J225" s="44"/>
      <c r="K225" s="42"/>
      <c r="L225" s="45">
        <v>1.05</v>
      </c>
      <c r="M225" s="7"/>
      <c r="N225" s="7"/>
      <c r="O225" s="7"/>
      <c r="P225" s="7"/>
      <c r="Q225" s="7"/>
    </row>
    <row r="226" spans="1:17" ht="30" outlineLevel="1" x14ac:dyDescent="0.2">
      <c r="A226" s="37" t="s">
        <v>43</v>
      </c>
      <c r="B226" s="38" t="s">
        <v>43</v>
      </c>
      <c r="C226" s="39" t="s">
        <v>174</v>
      </c>
      <c r="D226" s="40" t="s">
        <v>84</v>
      </c>
      <c r="E226" s="41">
        <v>0.81</v>
      </c>
      <c r="F226" s="42"/>
      <c r="G226" s="42">
        <v>1.3</v>
      </c>
      <c r="H226" s="75" t="s">
        <v>43</v>
      </c>
      <c r="I226" s="44"/>
      <c r="J226" s="44"/>
      <c r="K226" s="42"/>
      <c r="L226" s="45">
        <v>1.05</v>
      </c>
      <c r="M226" s="7"/>
      <c r="N226" s="7"/>
      <c r="O226" s="7"/>
      <c r="P226" s="7"/>
      <c r="Q226" s="7"/>
    </row>
    <row r="227" spans="1:17" ht="15.75" x14ac:dyDescent="0.2">
      <c r="A227" s="48" t="s">
        <v>43</v>
      </c>
      <c r="B227" s="49" t="s">
        <v>43</v>
      </c>
      <c r="C227" s="50" t="s">
        <v>87</v>
      </c>
      <c r="D227" s="48" t="s">
        <v>43</v>
      </c>
      <c r="E227" s="51" t="s">
        <v>43</v>
      </c>
      <c r="F227" s="52"/>
      <c r="G227" s="52"/>
      <c r="H227" s="76">
        <v>53.36</v>
      </c>
      <c r="I227" s="54"/>
      <c r="J227" s="54"/>
      <c r="K227" s="52">
        <v>879.58</v>
      </c>
      <c r="L227" s="55">
        <v>879.58</v>
      </c>
      <c r="M227" s="7"/>
      <c r="N227" s="7"/>
      <c r="O227" s="7"/>
      <c r="P227" s="7"/>
      <c r="Q227" s="7"/>
    </row>
    <row r="228" spans="1:17" ht="45" x14ac:dyDescent="0.2">
      <c r="A228" s="37">
        <v>20</v>
      </c>
      <c r="B228" s="38" t="s">
        <v>178</v>
      </c>
      <c r="C228" s="39" t="s">
        <v>179</v>
      </c>
      <c r="D228" s="40" t="s">
        <v>180</v>
      </c>
      <c r="E228" s="41">
        <v>2</v>
      </c>
      <c r="F228" s="42">
        <v>20.02</v>
      </c>
      <c r="G228" s="42"/>
      <c r="H228" s="75" t="s">
        <v>43</v>
      </c>
      <c r="I228" s="44"/>
      <c r="J228" s="44"/>
      <c r="K228" s="42"/>
      <c r="L228" s="45" t="s">
        <v>43</v>
      </c>
      <c r="M228" s="7"/>
      <c r="N228" s="7"/>
      <c r="O228" s="7"/>
      <c r="P228" s="7"/>
      <c r="Q228" s="7"/>
    </row>
    <row r="229" spans="1:17" outlineLevel="1" x14ac:dyDescent="0.2">
      <c r="A229" s="37" t="s">
        <v>43</v>
      </c>
      <c r="B229" s="38" t="s">
        <v>43</v>
      </c>
      <c r="C229" s="39" t="s">
        <v>70</v>
      </c>
      <c r="D229" s="40" t="s">
        <v>43</v>
      </c>
      <c r="E229" s="41" t="s">
        <v>43</v>
      </c>
      <c r="F229" s="42">
        <v>20.02</v>
      </c>
      <c r="G229" s="42">
        <v>1.3</v>
      </c>
      <c r="H229" s="75">
        <v>52.06</v>
      </c>
      <c r="I229" s="44"/>
      <c r="J229" s="44">
        <v>18.07</v>
      </c>
      <c r="K229" s="42">
        <v>940.72</v>
      </c>
      <c r="L229" s="45" t="s">
        <v>43</v>
      </c>
      <c r="M229" s="7"/>
      <c r="N229" s="7"/>
      <c r="O229" s="7"/>
      <c r="P229" s="7"/>
      <c r="Q229" s="7"/>
    </row>
    <row r="230" spans="1:17" outlineLevel="1" x14ac:dyDescent="0.2">
      <c r="A230" s="37" t="s">
        <v>43</v>
      </c>
      <c r="B230" s="38" t="s">
        <v>43</v>
      </c>
      <c r="C230" s="39" t="s">
        <v>72</v>
      </c>
      <c r="D230" s="40" t="s">
        <v>43</v>
      </c>
      <c r="E230" s="41" t="s">
        <v>43</v>
      </c>
      <c r="F230" s="42"/>
      <c r="G230" s="42"/>
      <c r="H230" s="75" t="s">
        <v>43</v>
      </c>
      <c r="I230" s="44"/>
      <c r="J230" s="44"/>
      <c r="K230" s="42"/>
      <c r="L230" s="45" t="s">
        <v>43</v>
      </c>
      <c r="M230" s="7"/>
      <c r="N230" s="7"/>
      <c r="O230" s="7"/>
      <c r="P230" s="7"/>
      <c r="Q230" s="7"/>
    </row>
    <row r="231" spans="1:17" outlineLevel="1" x14ac:dyDescent="0.2">
      <c r="A231" s="37" t="s">
        <v>43</v>
      </c>
      <c r="B231" s="38" t="s">
        <v>43</v>
      </c>
      <c r="C231" s="39" t="s">
        <v>73</v>
      </c>
      <c r="D231" s="40" t="s">
        <v>43</v>
      </c>
      <c r="E231" s="41" t="s">
        <v>43</v>
      </c>
      <c r="F231" s="42"/>
      <c r="G231" s="42"/>
      <c r="H231" s="75" t="s">
        <v>43</v>
      </c>
      <c r="I231" s="44"/>
      <c r="J231" s="44"/>
      <c r="K231" s="42"/>
      <c r="L231" s="45" t="s">
        <v>43</v>
      </c>
      <c r="M231" s="7"/>
      <c r="N231" s="7"/>
      <c r="O231" s="7"/>
      <c r="P231" s="7"/>
      <c r="Q231" s="7"/>
    </row>
    <row r="232" spans="1:17" outlineLevel="1" x14ac:dyDescent="0.2">
      <c r="A232" s="37" t="s">
        <v>43</v>
      </c>
      <c r="B232" s="38" t="s">
        <v>43</v>
      </c>
      <c r="C232" s="39" t="s">
        <v>77</v>
      </c>
      <c r="D232" s="40" t="s">
        <v>43</v>
      </c>
      <c r="E232" s="41" t="s">
        <v>43</v>
      </c>
      <c r="F232" s="42"/>
      <c r="G232" s="42"/>
      <c r="H232" s="75" t="s">
        <v>43</v>
      </c>
      <c r="I232" s="44"/>
      <c r="J232" s="44"/>
      <c r="K232" s="42"/>
      <c r="L232" s="45" t="s">
        <v>43</v>
      </c>
      <c r="M232" s="7"/>
      <c r="N232" s="7"/>
      <c r="O232" s="7"/>
      <c r="P232" s="7"/>
      <c r="Q232" s="7"/>
    </row>
    <row r="233" spans="1:17" outlineLevel="1" x14ac:dyDescent="0.2">
      <c r="A233" s="37" t="s">
        <v>43</v>
      </c>
      <c r="B233" s="38" t="s">
        <v>43</v>
      </c>
      <c r="C233" s="39" t="s">
        <v>78</v>
      </c>
      <c r="D233" s="40" t="s">
        <v>79</v>
      </c>
      <c r="E233" s="41">
        <v>65</v>
      </c>
      <c r="F233" s="42"/>
      <c r="G233" s="42"/>
      <c r="H233" s="75">
        <v>33.840000000000003</v>
      </c>
      <c r="I233" s="44"/>
      <c r="J233" s="44" t="s">
        <v>126</v>
      </c>
      <c r="K233" s="42">
        <v>517.4</v>
      </c>
      <c r="L233" s="45" t="s">
        <v>43</v>
      </c>
      <c r="M233" s="7"/>
      <c r="N233" s="7"/>
      <c r="O233" s="7"/>
      <c r="P233" s="7"/>
      <c r="Q233" s="7"/>
    </row>
    <row r="234" spans="1:17" outlineLevel="1" x14ac:dyDescent="0.2">
      <c r="A234" s="37" t="s">
        <v>43</v>
      </c>
      <c r="B234" s="38" t="s">
        <v>43</v>
      </c>
      <c r="C234" s="39" t="s">
        <v>81</v>
      </c>
      <c r="D234" s="40" t="s">
        <v>79</v>
      </c>
      <c r="E234" s="41">
        <v>40</v>
      </c>
      <c r="F234" s="42"/>
      <c r="G234" s="42"/>
      <c r="H234" s="75">
        <v>20.82</v>
      </c>
      <c r="I234" s="44"/>
      <c r="J234" s="44" t="s">
        <v>127</v>
      </c>
      <c r="K234" s="42">
        <v>301.02999999999997</v>
      </c>
      <c r="L234" s="45" t="s">
        <v>43</v>
      </c>
      <c r="M234" s="7"/>
      <c r="N234" s="7"/>
      <c r="O234" s="7"/>
      <c r="P234" s="7"/>
      <c r="Q234" s="7"/>
    </row>
    <row r="235" spans="1:17" ht="30" outlineLevel="1" x14ac:dyDescent="0.2">
      <c r="A235" s="37" t="s">
        <v>43</v>
      </c>
      <c r="B235" s="38" t="s">
        <v>43</v>
      </c>
      <c r="C235" s="39" t="s">
        <v>136</v>
      </c>
      <c r="D235" s="40" t="s">
        <v>84</v>
      </c>
      <c r="E235" s="41">
        <v>0.81</v>
      </c>
      <c r="F235" s="42"/>
      <c r="G235" s="42">
        <v>1.3</v>
      </c>
      <c r="H235" s="75" t="s">
        <v>43</v>
      </c>
      <c r="I235" s="44"/>
      <c r="J235" s="44"/>
      <c r="K235" s="42"/>
      <c r="L235" s="45">
        <v>2.11</v>
      </c>
      <c r="M235" s="7"/>
      <c r="N235" s="7"/>
      <c r="O235" s="7"/>
      <c r="P235" s="7"/>
      <c r="Q235" s="7"/>
    </row>
    <row r="236" spans="1:17" ht="30" outlineLevel="1" x14ac:dyDescent="0.2">
      <c r="A236" s="37" t="s">
        <v>43</v>
      </c>
      <c r="B236" s="38" t="s">
        <v>43</v>
      </c>
      <c r="C236" s="39" t="s">
        <v>174</v>
      </c>
      <c r="D236" s="40" t="s">
        <v>84</v>
      </c>
      <c r="E236" s="41">
        <v>0.81</v>
      </c>
      <c r="F236" s="42"/>
      <c r="G236" s="42">
        <v>1.3</v>
      </c>
      <c r="H236" s="75" t="s">
        <v>43</v>
      </c>
      <c r="I236" s="44"/>
      <c r="J236" s="44"/>
      <c r="K236" s="42"/>
      <c r="L236" s="45">
        <v>2.11</v>
      </c>
      <c r="M236" s="7"/>
      <c r="N236" s="7"/>
      <c r="O236" s="7"/>
      <c r="P236" s="7"/>
      <c r="Q236" s="7"/>
    </row>
    <row r="237" spans="1:17" ht="15.75" x14ac:dyDescent="0.2">
      <c r="A237" s="48" t="s">
        <v>43</v>
      </c>
      <c r="B237" s="49" t="s">
        <v>43</v>
      </c>
      <c r="C237" s="50" t="s">
        <v>87</v>
      </c>
      <c r="D237" s="48" t="s">
        <v>43</v>
      </c>
      <c r="E237" s="51" t="s">
        <v>43</v>
      </c>
      <c r="F237" s="52"/>
      <c r="G237" s="52"/>
      <c r="H237" s="76">
        <v>106.72</v>
      </c>
      <c r="I237" s="54"/>
      <c r="J237" s="54"/>
      <c r="K237" s="52">
        <v>1759.15</v>
      </c>
      <c r="L237" s="55">
        <v>879.58</v>
      </c>
      <c r="M237" s="7"/>
      <c r="N237" s="7"/>
      <c r="O237" s="7"/>
      <c r="P237" s="7"/>
      <c r="Q237" s="7"/>
    </row>
    <row r="238" spans="1:17" ht="150" x14ac:dyDescent="0.2">
      <c r="A238" s="37">
        <v>21</v>
      </c>
      <c r="B238" s="38" t="s">
        <v>181</v>
      </c>
      <c r="C238" s="39" t="s">
        <v>182</v>
      </c>
      <c r="D238" s="40" t="s">
        <v>183</v>
      </c>
      <c r="E238" s="41">
        <v>1</v>
      </c>
      <c r="F238" s="42">
        <v>3.96</v>
      </c>
      <c r="G238" s="42"/>
      <c r="H238" s="75" t="s">
        <v>43</v>
      </c>
      <c r="I238" s="44"/>
      <c r="J238" s="44"/>
      <c r="K238" s="42"/>
      <c r="L238" s="45" t="s">
        <v>43</v>
      </c>
      <c r="M238" s="7"/>
      <c r="N238" s="7"/>
      <c r="O238" s="7"/>
      <c r="P238" s="7"/>
      <c r="Q238" s="7"/>
    </row>
    <row r="239" spans="1:17" outlineLevel="1" x14ac:dyDescent="0.2">
      <c r="A239" s="37" t="s">
        <v>43</v>
      </c>
      <c r="B239" s="38" t="s">
        <v>43</v>
      </c>
      <c r="C239" s="39" t="s">
        <v>70</v>
      </c>
      <c r="D239" s="40" t="s">
        <v>43</v>
      </c>
      <c r="E239" s="41" t="s">
        <v>43</v>
      </c>
      <c r="F239" s="42">
        <v>3.96</v>
      </c>
      <c r="G239" s="42">
        <v>1.3</v>
      </c>
      <c r="H239" s="75">
        <v>5.15</v>
      </c>
      <c r="I239" s="44"/>
      <c r="J239" s="44">
        <v>18.07</v>
      </c>
      <c r="K239" s="42">
        <v>93.06</v>
      </c>
      <c r="L239" s="45" t="s">
        <v>43</v>
      </c>
      <c r="M239" s="7"/>
      <c r="N239" s="7"/>
      <c r="O239" s="7"/>
      <c r="P239" s="7"/>
      <c r="Q239" s="7"/>
    </row>
    <row r="240" spans="1:17" outlineLevel="1" x14ac:dyDescent="0.2">
      <c r="A240" s="37" t="s">
        <v>43</v>
      </c>
      <c r="B240" s="38" t="s">
        <v>43</v>
      </c>
      <c r="C240" s="39" t="s">
        <v>72</v>
      </c>
      <c r="D240" s="40" t="s">
        <v>43</v>
      </c>
      <c r="E240" s="41" t="s">
        <v>43</v>
      </c>
      <c r="F240" s="42"/>
      <c r="G240" s="42"/>
      <c r="H240" s="75" t="s">
        <v>43</v>
      </c>
      <c r="I240" s="44"/>
      <c r="J240" s="44"/>
      <c r="K240" s="42"/>
      <c r="L240" s="45" t="s">
        <v>43</v>
      </c>
      <c r="M240" s="7"/>
      <c r="N240" s="7"/>
      <c r="O240" s="7"/>
      <c r="P240" s="7"/>
      <c r="Q240" s="7"/>
    </row>
    <row r="241" spans="1:17" outlineLevel="1" x14ac:dyDescent="0.2">
      <c r="A241" s="37" t="s">
        <v>43</v>
      </c>
      <c r="B241" s="38" t="s">
        <v>43</v>
      </c>
      <c r="C241" s="39" t="s">
        <v>73</v>
      </c>
      <c r="D241" s="40" t="s">
        <v>43</v>
      </c>
      <c r="E241" s="41" t="s">
        <v>43</v>
      </c>
      <c r="F241" s="42"/>
      <c r="G241" s="42"/>
      <c r="H241" s="75" t="s">
        <v>43</v>
      </c>
      <c r="I241" s="44"/>
      <c r="J241" s="44"/>
      <c r="K241" s="42"/>
      <c r="L241" s="45" t="s">
        <v>43</v>
      </c>
      <c r="M241" s="7"/>
      <c r="N241" s="7"/>
      <c r="O241" s="7"/>
      <c r="P241" s="7"/>
      <c r="Q241" s="7"/>
    </row>
    <row r="242" spans="1:17" outlineLevel="1" x14ac:dyDescent="0.2">
      <c r="A242" s="37" t="s">
        <v>43</v>
      </c>
      <c r="B242" s="38" t="s">
        <v>43</v>
      </c>
      <c r="C242" s="39" t="s">
        <v>77</v>
      </c>
      <c r="D242" s="40" t="s">
        <v>43</v>
      </c>
      <c r="E242" s="41" t="s">
        <v>43</v>
      </c>
      <c r="F242" s="42"/>
      <c r="G242" s="42"/>
      <c r="H242" s="75" t="s">
        <v>43</v>
      </c>
      <c r="I242" s="44"/>
      <c r="J242" s="44"/>
      <c r="K242" s="42"/>
      <c r="L242" s="45" t="s">
        <v>43</v>
      </c>
      <c r="M242" s="7"/>
      <c r="N242" s="7"/>
      <c r="O242" s="7"/>
      <c r="P242" s="7"/>
      <c r="Q242" s="7"/>
    </row>
    <row r="243" spans="1:17" outlineLevel="1" x14ac:dyDescent="0.2">
      <c r="A243" s="37" t="s">
        <v>43</v>
      </c>
      <c r="B243" s="38" t="s">
        <v>43</v>
      </c>
      <c r="C243" s="39" t="s">
        <v>78</v>
      </c>
      <c r="D243" s="40" t="s">
        <v>79</v>
      </c>
      <c r="E243" s="41">
        <v>65</v>
      </c>
      <c r="F243" s="42"/>
      <c r="G243" s="42"/>
      <c r="H243" s="75">
        <v>3.35</v>
      </c>
      <c r="I243" s="44"/>
      <c r="J243" s="44" t="s">
        <v>126</v>
      </c>
      <c r="K243" s="42">
        <v>51.18</v>
      </c>
      <c r="L243" s="45" t="s">
        <v>43</v>
      </c>
      <c r="M243" s="7"/>
      <c r="N243" s="7"/>
      <c r="O243" s="7"/>
      <c r="P243" s="7"/>
      <c r="Q243" s="7"/>
    </row>
    <row r="244" spans="1:17" outlineLevel="1" x14ac:dyDescent="0.2">
      <c r="A244" s="37" t="s">
        <v>43</v>
      </c>
      <c r="B244" s="38" t="s">
        <v>43</v>
      </c>
      <c r="C244" s="39" t="s">
        <v>81</v>
      </c>
      <c r="D244" s="40" t="s">
        <v>79</v>
      </c>
      <c r="E244" s="41">
        <v>40</v>
      </c>
      <c r="F244" s="42"/>
      <c r="G244" s="42"/>
      <c r="H244" s="75">
        <v>2.06</v>
      </c>
      <c r="I244" s="44"/>
      <c r="J244" s="44" t="s">
        <v>127</v>
      </c>
      <c r="K244" s="42">
        <v>29.78</v>
      </c>
      <c r="L244" s="45" t="s">
        <v>43</v>
      </c>
      <c r="M244" s="7"/>
      <c r="N244" s="7"/>
      <c r="O244" s="7"/>
      <c r="P244" s="7"/>
      <c r="Q244" s="7"/>
    </row>
    <row r="245" spans="1:17" ht="30" outlineLevel="1" x14ac:dyDescent="0.2">
      <c r="A245" s="37" t="s">
        <v>43</v>
      </c>
      <c r="B245" s="38" t="s">
        <v>43</v>
      </c>
      <c r="C245" s="39" t="s">
        <v>136</v>
      </c>
      <c r="D245" s="40" t="s">
        <v>84</v>
      </c>
      <c r="E245" s="41">
        <v>0.16</v>
      </c>
      <c r="F245" s="42"/>
      <c r="G245" s="42">
        <v>1.3</v>
      </c>
      <c r="H245" s="75" t="s">
        <v>43</v>
      </c>
      <c r="I245" s="44"/>
      <c r="J245" s="44"/>
      <c r="K245" s="42"/>
      <c r="L245" s="45">
        <v>0.21</v>
      </c>
      <c r="M245" s="7"/>
      <c r="N245" s="7"/>
      <c r="O245" s="7"/>
      <c r="P245" s="7"/>
      <c r="Q245" s="7"/>
    </row>
    <row r="246" spans="1:17" ht="30" outlineLevel="1" x14ac:dyDescent="0.2">
      <c r="A246" s="37" t="s">
        <v>43</v>
      </c>
      <c r="B246" s="38" t="s">
        <v>43</v>
      </c>
      <c r="C246" s="39" t="s">
        <v>174</v>
      </c>
      <c r="D246" s="40" t="s">
        <v>84</v>
      </c>
      <c r="E246" s="41">
        <v>0.16</v>
      </c>
      <c r="F246" s="42"/>
      <c r="G246" s="42">
        <v>1.3</v>
      </c>
      <c r="H246" s="75" t="s">
        <v>43</v>
      </c>
      <c r="I246" s="44"/>
      <c r="J246" s="44"/>
      <c r="K246" s="42"/>
      <c r="L246" s="45">
        <v>0.21</v>
      </c>
      <c r="M246" s="7"/>
      <c r="N246" s="7"/>
      <c r="O246" s="7"/>
      <c r="P246" s="7"/>
      <c r="Q246" s="7"/>
    </row>
    <row r="247" spans="1:17" ht="15.75" x14ac:dyDescent="0.2">
      <c r="A247" s="48" t="s">
        <v>43</v>
      </c>
      <c r="B247" s="49" t="s">
        <v>43</v>
      </c>
      <c r="C247" s="50" t="s">
        <v>87</v>
      </c>
      <c r="D247" s="48" t="s">
        <v>43</v>
      </c>
      <c r="E247" s="51" t="s">
        <v>43</v>
      </c>
      <c r="F247" s="52"/>
      <c r="G247" s="52"/>
      <c r="H247" s="76">
        <v>10.56</v>
      </c>
      <c r="I247" s="54"/>
      <c r="J247" s="54"/>
      <c r="K247" s="52">
        <v>174.02</v>
      </c>
      <c r="L247" s="55">
        <v>174.02</v>
      </c>
      <c r="M247" s="7"/>
      <c r="N247" s="7"/>
      <c r="O247" s="7"/>
      <c r="P247" s="7"/>
      <c r="Q247" s="7"/>
    </row>
    <row r="248" spans="1:17" ht="45" x14ac:dyDescent="0.2">
      <c r="A248" s="37">
        <v>22</v>
      </c>
      <c r="B248" s="38" t="s">
        <v>184</v>
      </c>
      <c r="C248" s="39" t="s">
        <v>185</v>
      </c>
      <c r="D248" s="40" t="s">
        <v>186</v>
      </c>
      <c r="E248" s="41">
        <v>3</v>
      </c>
      <c r="F248" s="42">
        <v>30.24</v>
      </c>
      <c r="G248" s="42"/>
      <c r="H248" s="75" t="s">
        <v>43</v>
      </c>
      <c r="I248" s="44"/>
      <c r="J248" s="44"/>
      <c r="K248" s="42"/>
      <c r="L248" s="45" t="s">
        <v>43</v>
      </c>
      <c r="M248" s="7"/>
      <c r="N248" s="7"/>
      <c r="O248" s="7"/>
      <c r="P248" s="7"/>
      <c r="Q248" s="7"/>
    </row>
    <row r="249" spans="1:17" outlineLevel="1" x14ac:dyDescent="0.2">
      <c r="A249" s="37" t="s">
        <v>43</v>
      </c>
      <c r="B249" s="38" t="s">
        <v>43</v>
      </c>
      <c r="C249" s="39" t="s">
        <v>70</v>
      </c>
      <c r="D249" s="40" t="s">
        <v>43</v>
      </c>
      <c r="E249" s="41" t="s">
        <v>43</v>
      </c>
      <c r="F249" s="42">
        <v>30.24</v>
      </c>
      <c r="G249" s="42">
        <v>1.3</v>
      </c>
      <c r="H249" s="75">
        <v>117.93</v>
      </c>
      <c r="I249" s="44"/>
      <c r="J249" s="44">
        <v>18.07</v>
      </c>
      <c r="K249" s="42">
        <v>2131</v>
      </c>
      <c r="L249" s="45" t="s">
        <v>43</v>
      </c>
      <c r="M249" s="7"/>
      <c r="N249" s="7"/>
      <c r="O249" s="7"/>
      <c r="P249" s="7"/>
      <c r="Q249" s="7"/>
    </row>
    <row r="250" spans="1:17" outlineLevel="1" x14ac:dyDescent="0.2">
      <c r="A250" s="37" t="s">
        <v>43</v>
      </c>
      <c r="B250" s="38" t="s">
        <v>43</v>
      </c>
      <c r="C250" s="39" t="s">
        <v>72</v>
      </c>
      <c r="D250" s="40" t="s">
        <v>43</v>
      </c>
      <c r="E250" s="41" t="s">
        <v>43</v>
      </c>
      <c r="F250" s="42"/>
      <c r="G250" s="42"/>
      <c r="H250" s="75" t="s">
        <v>43</v>
      </c>
      <c r="I250" s="44"/>
      <c r="J250" s="44"/>
      <c r="K250" s="42"/>
      <c r="L250" s="45" t="s">
        <v>43</v>
      </c>
      <c r="M250" s="7"/>
      <c r="N250" s="7"/>
      <c r="O250" s="7"/>
      <c r="P250" s="7"/>
      <c r="Q250" s="7"/>
    </row>
    <row r="251" spans="1:17" outlineLevel="1" x14ac:dyDescent="0.2">
      <c r="A251" s="37" t="s">
        <v>43</v>
      </c>
      <c r="B251" s="38" t="s">
        <v>43</v>
      </c>
      <c r="C251" s="39" t="s">
        <v>73</v>
      </c>
      <c r="D251" s="40" t="s">
        <v>43</v>
      </c>
      <c r="E251" s="41" t="s">
        <v>43</v>
      </c>
      <c r="F251" s="42"/>
      <c r="G251" s="42"/>
      <c r="H251" s="75" t="s">
        <v>43</v>
      </c>
      <c r="I251" s="44"/>
      <c r="J251" s="44"/>
      <c r="K251" s="42"/>
      <c r="L251" s="45" t="s">
        <v>43</v>
      </c>
      <c r="M251" s="7"/>
      <c r="N251" s="7"/>
      <c r="O251" s="7"/>
      <c r="P251" s="7"/>
      <c r="Q251" s="7"/>
    </row>
    <row r="252" spans="1:17" outlineLevel="1" x14ac:dyDescent="0.2">
      <c r="A252" s="37" t="s">
        <v>43</v>
      </c>
      <c r="B252" s="38" t="s">
        <v>43</v>
      </c>
      <c r="C252" s="39" t="s">
        <v>77</v>
      </c>
      <c r="D252" s="40" t="s">
        <v>43</v>
      </c>
      <c r="E252" s="41" t="s">
        <v>43</v>
      </c>
      <c r="F252" s="42"/>
      <c r="G252" s="42"/>
      <c r="H252" s="75" t="s">
        <v>43</v>
      </c>
      <c r="I252" s="44"/>
      <c r="J252" s="44"/>
      <c r="K252" s="42"/>
      <c r="L252" s="45" t="s">
        <v>43</v>
      </c>
      <c r="M252" s="7"/>
      <c r="N252" s="7"/>
      <c r="O252" s="7"/>
      <c r="P252" s="7"/>
      <c r="Q252" s="7"/>
    </row>
    <row r="253" spans="1:17" outlineLevel="1" x14ac:dyDescent="0.2">
      <c r="A253" s="37" t="s">
        <v>43</v>
      </c>
      <c r="B253" s="38" t="s">
        <v>43</v>
      </c>
      <c r="C253" s="39" t="s">
        <v>78</v>
      </c>
      <c r="D253" s="40" t="s">
        <v>79</v>
      </c>
      <c r="E253" s="41">
        <v>65</v>
      </c>
      <c r="F253" s="42"/>
      <c r="G253" s="42"/>
      <c r="H253" s="75">
        <v>76.650000000000006</v>
      </c>
      <c r="I253" s="44"/>
      <c r="J253" s="44" t="s">
        <v>126</v>
      </c>
      <c r="K253" s="42">
        <v>1172.05</v>
      </c>
      <c r="L253" s="45" t="s">
        <v>43</v>
      </c>
      <c r="M253" s="7"/>
      <c r="N253" s="7"/>
      <c r="O253" s="7"/>
      <c r="P253" s="7"/>
      <c r="Q253" s="7"/>
    </row>
    <row r="254" spans="1:17" outlineLevel="1" x14ac:dyDescent="0.2">
      <c r="A254" s="37" t="s">
        <v>43</v>
      </c>
      <c r="B254" s="38" t="s">
        <v>43</v>
      </c>
      <c r="C254" s="39" t="s">
        <v>81</v>
      </c>
      <c r="D254" s="40" t="s">
        <v>79</v>
      </c>
      <c r="E254" s="41">
        <v>40</v>
      </c>
      <c r="F254" s="42"/>
      <c r="G254" s="42"/>
      <c r="H254" s="75">
        <v>47.17</v>
      </c>
      <c r="I254" s="44"/>
      <c r="J254" s="44" t="s">
        <v>127</v>
      </c>
      <c r="K254" s="42">
        <v>681.92</v>
      </c>
      <c r="L254" s="45" t="s">
        <v>43</v>
      </c>
      <c r="M254" s="7"/>
      <c r="N254" s="7"/>
      <c r="O254" s="7"/>
      <c r="P254" s="7"/>
      <c r="Q254" s="7"/>
    </row>
    <row r="255" spans="1:17" ht="30" outlineLevel="1" x14ac:dyDescent="0.2">
      <c r="A255" s="37" t="s">
        <v>43</v>
      </c>
      <c r="B255" s="38" t="s">
        <v>43</v>
      </c>
      <c r="C255" s="39" t="s">
        <v>132</v>
      </c>
      <c r="D255" s="40" t="s">
        <v>84</v>
      </c>
      <c r="E255" s="41">
        <v>1.46</v>
      </c>
      <c r="F255" s="42"/>
      <c r="G255" s="42">
        <v>1.3</v>
      </c>
      <c r="H255" s="75" t="s">
        <v>43</v>
      </c>
      <c r="I255" s="44"/>
      <c r="J255" s="44"/>
      <c r="K255" s="42"/>
      <c r="L255" s="45">
        <v>5.69</v>
      </c>
      <c r="M255" s="7"/>
      <c r="N255" s="7"/>
      <c r="O255" s="7"/>
      <c r="P255" s="7"/>
      <c r="Q255" s="7"/>
    </row>
    <row r="256" spans="1:17" ht="30" outlineLevel="1" x14ac:dyDescent="0.2">
      <c r="A256" s="37" t="s">
        <v>43</v>
      </c>
      <c r="B256" s="38" t="s">
        <v>43</v>
      </c>
      <c r="C256" s="39" t="s">
        <v>187</v>
      </c>
      <c r="D256" s="40" t="s">
        <v>84</v>
      </c>
      <c r="E256" s="41">
        <v>0.97</v>
      </c>
      <c r="F256" s="42"/>
      <c r="G256" s="42">
        <v>1.3</v>
      </c>
      <c r="H256" s="75" t="s">
        <v>43</v>
      </c>
      <c r="I256" s="44"/>
      <c r="J256" s="44"/>
      <c r="K256" s="42"/>
      <c r="L256" s="45">
        <v>3.78</v>
      </c>
      <c r="M256" s="7"/>
      <c r="N256" s="7"/>
      <c r="O256" s="7"/>
      <c r="P256" s="7"/>
      <c r="Q256" s="7"/>
    </row>
    <row r="257" spans="1:17" ht="15.75" x14ac:dyDescent="0.2">
      <c r="A257" s="48" t="s">
        <v>43</v>
      </c>
      <c r="B257" s="49" t="s">
        <v>43</v>
      </c>
      <c r="C257" s="50" t="s">
        <v>87</v>
      </c>
      <c r="D257" s="48" t="s">
        <v>43</v>
      </c>
      <c r="E257" s="51" t="s">
        <v>43</v>
      </c>
      <c r="F257" s="52"/>
      <c r="G257" s="52"/>
      <c r="H257" s="76">
        <v>241.75</v>
      </c>
      <c r="I257" s="54"/>
      <c r="J257" s="54"/>
      <c r="K257" s="52">
        <v>3984.97</v>
      </c>
      <c r="L257" s="55">
        <v>1328.32</v>
      </c>
      <c r="M257" s="7"/>
      <c r="N257" s="7"/>
      <c r="O257" s="7"/>
      <c r="P257" s="7"/>
      <c r="Q257" s="7"/>
    </row>
    <row r="258" spans="1:17" ht="45" x14ac:dyDescent="0.2">
      <c r="A258" s="37">
        <v>23</v>
      </c>
      <c r="B258" s="38" t="s">
        <v>188</v>
      </c>
      <c r="C258" s="39" t="s">
        <v>189</v>
      </c>
      <c r="D258" s="40" t="s">
        <v>186</v>
      </c>
      <c r="E258" s="41" t="s">
        <v>190</v>
      </c>
      <c r="F258" s="42">
        <v>20.149999999999999</v>
      </c>
      <c r="G258" s="42"/>
      <c r="H258" s="75" t="s">
        <v>43</v>
      </c>
      <c r="I258" s="44"/>
      <c r="J258" s="44"/>
      <c r="K258" s="42"/>
      <c r="L258" s="45" t="s">
        <v>43</v>
      </c>
      <c r="M258" s="7"/>
      <c r="N258" s="7"/>
      <c r="O258" s="7"/>
      <c r="P258" s="7"/>
      <c r="Q258" s="7"/>
    </row>
    <row r="259" spans="1:17" outlineLevel="1" x14ac:dyDescent="0.2">
      <c r="A259" s="37" t="s">
        <v>43</v>
      </c>
      <c r="B259" s="38" t="s">
        <v>43</v>
      </c>
      <c r="C259" s="39" t="s">
        <v>70</v>
      </c>
      <c r="D259" s="40" t="s">
        <v>43</v>
      </c>
      <c r="E259" s="41" t="s">
        <v>43</v>
      </c>
      <c r="F259" s="42">
        <v>20.149999999999999</v>
      </c>
      <c r="G259" s="42">
        <v>1.3</v>
      </c>
      <c r="H259" s="75">
        <v>235.8</v>
      </c>
      <c r="I259" s="44"/>
      <c r="J259" s="44">
        <v>18.07</v>
      </c>
      <c r="K259" s="42">
        <v>4260.91</v>
      </c>
      <c r="L259" s="45" t="s">
        <v>43</v>
      </c>
      <c r="M259" s="7"/>
      <c r="N259" s="7"/>
      <c r="O259" s="7"/>
      <c r="P259" s="7"/>
      <c r="Q259" s="7"/>
    </row>
    <row r="260" spans="1:17" outlineLevel="1" x14ac:dyDescent="0.2">
      <c r="A260" s="37" t="s">
        <v>43</v>
      </c>
      <c r="B260" s="38" t="s">
        <v>43</v>
      </c>
      <c r="C260" s="39" t="s">
        <v>72</v>
      </c>
      <c r="D260" s="40" t="s">
        <v>43</v>
      </c>
      <c r="E260" s="41" t="s">
        <v>43</v>
      </c>
      <c r="F260" s="42"/>
      <c r="G260" s="42"/>
      <c r="H260" s="75" t="s">
        <v>43</v>
      </c>
      <c r="I260" s="44"/>
      <c r="J260" s="44"/>
      <c r="K260" s="42"/>
      <c r="L260" s="45" t="s">
        <v>43</v>
      </c>
      <c r="M260" s="7"/>
      <c r="N260" s="7"/>
      <c r="O260" s="7"/>
      <c r="P260" s="7"/>
      <c r="Q260" s="7"/>
    </row>
    <row r="261" spans="1:17" outlineLevel="1" x14ac:dyDescent="0.2">
      <c r="A261" s="37" t="s">
        <v>43</v>
      </c>
      <c r="B261" s="38" t="s">
        <v>43</v>
      </c>
      <c r="C261" s="39" t="s">
        <v>73</v>
      </c>
      <c r="D261" s="40" t="s">
        <v>43</v>
      </c>
      <c r="E261" s="41" t="s">
        <v>43</v>
      </c>
      <c r="F261" s="42"/>
      <c r="G261" s="42"/>
      <c r="H261" s="75" t="s">
        <v>43</v>
      </c>
      <c r="I261" s="44"/>
      <c r="J261" s="44"/>
      <c r="K261" s="42"/>
      <c r="L261" s="45" t="s">
        <v>43</v>
      </c>
      <c r="M261" s="7"/>
      <c r="N261" s="7"/>
      <c r="O261" s="7"/>
      <c r="P261" s="7"/>
      <c r="Q261" s="7"/>
    </row>
    <row r="262" spans="1:17" outlineLevel="1" x14ac:dyDescent="0.2">
      <c r="A262" s="37" t="s">
        <v>43</v>
      </c>
      <c r="B262" s="38" t="s">
        <v>43</v>
      </c>
      <c r="C262" s="39" t="s">
        <v>77</v>
      </c>
      <c r="D262" s="40" t="s">
        <v>43</v>
      </c>
      <c r="E262" s="41" t="s">
        <v>43</v>
      </c>
      <c r="F262" s="42"/>
      <c r="G262" s="42"/>
      <c r="H262" s="75" t="s">
        <v>43</v>
      </c>
      <c r="I262" s="44"/>
      <c r="J262" s="44"/>
      <c r="K262" s="42"/>
      <c r="L262" s="45" t="s">
        <v>43</v>
      </c>
      <c r="M262" s="7"/>
      <c r="N262" s="7"/>
      <c r="O262" s="7"/>
      <c r="P262" s="7"/>
      <c r="Q262" s="7"/>
    </row>
    <row r="263" spans="1:17" outlineLevel="1" x14ac:dyDescent="0.2">
      <c r="A263" s="37" t="s">
        <v>43</v>
      </c>
      <c r="B263" s="38" t="s">
        <v>43</v>
      </c>
      <c r="C263" s="39" t="s">
        <v>78</v>
      </c>
      <c r="D263" s="40" t="s">
        <v>79</v>
      </c>
      <c r="E263" s="41">
        <v>65</v>
      </c>
      <c r="F263" s="42"/>
      <c r="G263" s="42"/>
      <c r="H263" s="75">
        <v>153.27000000000001</v>
      </c>
      <c r="I263" s="44"/>
      <c r="J263" s="44" t="s">
        <v>126</v>
      </c>
      <c r="K263" s="42">
        <v>2343.5</v>
      </c>
      <c r="L263" s="45" t="s">
        <v>43</v>
      </c>
      <c r="M263" s="7"/>
      <c r="N263" s="7"/>
      <c r="O263" s="7"/>
      <c r="P263" s="7"/>
      <c r="Q263" s="7"/>
    </row>
    <row r="264" spans="1:17" outlineLevel="1" x14ac:dyDescent="0.2">
      <c r="A264" s="37" t="s">
        <v>43</v>
      </c>
      <c r="B264" s="38" t="s">
        <v>43</v>
      </c>
      <c r="C264" s="39" t="s">
        <v>81</v>
      </c>
      <c r="D264" s="40" t="s">
        <v>79</v>
      </c>
      <c r="E264" s="41">
        <v>40</v>
      </c>
      <c r="F264" s="42"/>
      <c r="G264" s="42"/>
      <c r="H264" s="75">
        <v>94.32</v>
      </c>
      <c r="I264" s="44"/>
      <c r="J264" s="44" t="s">
        <v>127</v>
      </c>
      <c r="K264" s="42">
        <v>1363.49</v>
      </c>
      <c r="L264" s="45" t="s">
        <v>43</v>
      </c>
      <c r="M264" s="7"/>
      <c r="N264" s="7"/>
      <c r="O264" s="7"/>
      <c r="P264" s="7"/>
      <c r="Q264" s="7"/>
    </row>
    <row r="265" spans="1:17" ht="30" outlineLevel="1" x14ac:dyDescent="0.2">
      <c r="A265" s="37" t="s">
        <v>43</v>
      </c>
      <c r="B265" s="38" t="s">
        <v>43</v>
      </c>
      <c r="C265" s="39" t="s">
        <v>132</v>
      </c>
      <c r="D265" s="40" t="s">
        <v>84</v>
      </c>
      <c r="E265" s="41">
        <v>0.97</v>
      </c>
      <c r="F265" s="42"/>
      <c r="G265" s="42">
        <v>1.3</v>
      </c>
      <c r="H265" s="75" t="s">
        <v>43</v>
      </c>
      <c r="I265" s="44"/>
      <c r="J265" s="44"/>
      <c r="K265" s="42"/>
      <c r="L265" s="45">
        <v>11.35</v>
      </c>
      <c r="M265" s="7"/>
      <c r="N265" s="7"/>
      <c r="O265" s="7"/>
      <c r="P265" s="7"/>
      <c r="Q265" s="7"/>
    </row>
    <row r="266" spans="1:17" ht="30" outlineLevel="1" x14ac:dyDescent="0.2">
      <c r="A266" s="37" t="s">
        <v>43</v>
      </c>
      <c r="B266" s="38" t="s">
        <v>43</v>
      </c>
      <c r="C266" s="39" t="s">
        <v>187</v>
      </c>
      <c r="D266" s="40" t="s">
        <v>84</v>
      </c>
      <c r="E266" s="41">
        <v>0.65</v>
      </c>
      <c r="F266" s="42"/>
      <c r="G266" s="42">
        <v>1.3</v>
      </c>
      <c r="H266" s="75" t="s">
        <v>43</v>
      </c>
      <c r="I266" s="44"/>
      <c r="J266" s="44"/>
      <c r="K266" s="42"/>
      <c r="L266" s="45">
        <v>7.61</v>
      </c>
      <c r="M266" s="7"/>
      <c r="N266" s="7"/>
      <c r="O266" s="7"/>
      <c r="P266" s="7"/>
      <c r="Q266" s="7"/>
    </row>
    <row r="267" spans="1:17" ht="15.75" x14ac:dyDescent="0.2">
      <c r="A267" s="48" t="s">
        <v>43</v>
      </c>
      <c r="B267" s="49" t="s">
        <v>43</v>
      </c>
      <c r="C267" s="50" t="s">
        <v>87</v>
      </c>
      <c r="D267" s="48" t="s">
        <v>43</v>
      </c>
      <c r="E267" s="51" t="s">
        <v>43</v>
      </c>
      <c r="F267" s="52"/>
      <c r="G267" s="52"/>
      <c r="H267" s="76">
        <v>483.39</v>
      </c>
      <c r="I267" s="54"/>
      <c r="J267" s="54"/>
      <c r="K267" s="52">
        <v>7967.9</v>
      </c>
      <c r="L267" s="55">
        <v>885.32</v>
      </c>
      <c r="M267" s="7"/>
      <c r="N267" s="7"/>
      <c r="O267" s="7"/>
      <c r="P267" s="7"/>
      <c r="Q267" s="7"/>
    </row>
    <row r="268" spans="1:17" ht="45" x14ac:dyDescent="0.2">
      <c r="A268" s="37">
        <v>24</v>
      </c>
      <c r="B268" s="38" t="s">
        <v>191</v>
      </c>
      <c r="C268" s="39" t="s">
        <v>192</v>
      </c>
      <c r="D268" s="40" t="s">
        <v>186</v>
      </c>
      <c r="E268" s="41">
        <v>1</v>
      </c>
      <c r="F268" s="42">
        <v>80.66</v>
      </c>
      <c r="G268" s="42"/>
      <c r="H268" s="75" t="s">
        <v>43</v>
      </c>
      <c r="I268" s="44"/>
      <c r="J268" s="44"/>
      <c r="K268" s="42"/>
      <c r="L268" s="45" t="s">
        <v>43</v>
      </c>
      <c r="M268" s="7"/>
      <c r="N268" s="7"/>
      <c r="O268" s="7"/>
      <c r="P268" s="7"/>
      <c r="Q268" s="7"/>
    </row>
    <row r="269" spans="1:17" outlineLevel="1" x14ac:dyDescent="0.2">
      <c r="A269" s="37" t="s">
        <v>43</v>
      </c>
      <c r="B269" s="38" t="s">
        <v>43</v>
      </c>
      <c r="C269" s="39" t="s">
        <v>70</v>
      </c>
      <c r="D269" s="40" t="s">
        <v>43</v>
      </c>
      <c r="E269" s="41" t="s">
        <v>43</v>
      </c>
      <c r="F269" s="42">
        <v>80.66</v>
      </c>
      <c r="G269" s="42">
        <v>1.3</v>
      </c>
      <c r="H269" s="75">
        <v>104.86</v>
      </c>
      <c r="I269" s="44"/>
      <c r="J269" s="44">
        <v>18.07</v>
      </c>
      <c r="K269" s="42">
        <v>1894.82</v>
      </c>
      <c r="L269" s="45" t="s">
        <v>43</v>
      </c>
      <c r="M269" s="7"/>
      <c r="N269" s="7"/>
      <c r="O269" s="7"/>
      <c r="P269" s="7"/>
      <c r="Q269" s="7"/>
    </row>
    <row r="270" spans="1:17" outlineLevel="1" x14ac:dyDescent="0.2">
      <c r="A270" s="37" t="s">
        <v>43</v>
      </c>
      <c r="B270" s="38" t="s">
        <v>43</v>
      </c>
      <c r="C270" s="39" t="s">
        <v>72</v>
      </c>
      <c r="D270" s="40" t="s">
        <v>43</v>
      </c>
      <c r="E270" s="41" t="s">
        <v>43</v>
      </c>
      <c r="F270" s="42"/>
      <c r="G270" s="42"/>
      <c r="H270" s="75" t="s">
        <v>43</v>
      </c>
      <c r="I270" s="44"/>
      <c r="J270" s="44"/>
      <c r="K270" s="42"/>
      <c r="L270" s="45" t="s">
        <v>43</v>
      </c>
      <c r="M270" s="7"/>
      <c r="N270" s="7"/>
      <c r="O270" s="7"/>
      <c r="P270" s="7"/>
      <c r="Q270" s="7"/>
    </row>
    <row r="271" spans="1:17" outlineLevel="1" x14ac:dyDescent="0.2">
      <c r="A271" s="37" t="s">
        <v>43</v>
      </c>
      <c r="B271" s="38" t="s">
        <v>43</v>
      </c>
      <c r="C271" s="39" t="s">
        <v>73</v>
      </c>
      <c r="D271" s="40" t="s">
        <v>43</v>
      </c>
      <c r="E271" s="41" t="s">
        <v>43</v>
      </c>
      <c r="F271" s="42"/>
      <c r="G271" s="42"/>
      <c r="H271" s="75" t="s">
        <v>43</v>
      </c>
      <c r="I271" s="44"/>
      <c r="J271" s="44"/>
      <c r="K271" s="42"/>
      <c r="L271" s="45" t="s">
        <v>43</v>
      </c>
      <c r="M271" s="7"/>
      <c r="N271" s="7"/>
      <c r="O271" s="7"/>
      <c r="P271" s="7"/>
      <c r="Q271" s="7"/>
    </row>
    <row r="272" spans="1:17" outlineLevel="1" x14ac:dyDescent="0.2">
      <c r="A272" s="37" t="s">
        <v>43</v>
      </c>
      <c r="B272" s="38" t="s">
        <v>43</v>
      </c>
      <c r="C272" s="39" t="s">
        <v>77</v>
      </c>
      <c r="D272" s="40" t="s">
        <v>43</v>
      </c>
      <c r="E272" s="41" t="s">
        <v>43</v>
      </c>
      <c r="F272" s="42"/>
      <c r="G272" s="42"/>
      <c r="H272" s="75" t="s">
        <v>43</v>
      </c>
      <c r="I272" s="44"/>
      <c r="J272" s="44"/>
      <c r="K272" s="42"/>
      <c r="L272" s="45" t="s">
        <v>43</v>
      </c>
      <c r="M272" s="7"/>
      <c r="N272" s="7"/>
      <c r="O272" s="7"/>
      <c r="P272" s="7"/>
      <c r="Q272" s="7"/>
    </row>
    <row r="273" spans="1:17" outlineLevel="1" x14ac:dyDescent="0.2">
      <c r="A273" s="37" t="s">
        <v>43</v>
      </c>
      <c r="B273" s="38" t="s">
        <v>43</v>
      </c>
      <c r="C273" s="39" t="s">
        <v>78</v>
      </c>
      <c r="D273" s="40" t="s">
        <v>79</v>
      </c>
      <c r="E273" s="41">
        <v>65</v>
      </c>
      <c r="F273" s="42"/>
      <c r="G273" s="42"/>
      <c r="H273" s="75">
        <v>68.16</v>
      </c>
      <c r="I273" s="44"/>
      <c r="J273" s="44" t="s">
        <v>126</v>
      </c>
      <c r="K273" s="42">
        <v>1042.1500000000001</v>
      </c>
      <c r="L273" s="45" t="s">
        <v>43</v>
      </c>
      <c r="M273" s="7"/>
      <c r="N273" s="7"/>
      <c r="O273" s="7"/>
      <c r="P273" s="7"/>
      <c r="Q273" s="7"/>
    </row>
    <row r="274" spans="1:17" outlineLevel="1" x14ac:dyDescent="0.2">
      <c r="A274" s="37" t="s">
        <v>43</v>
      </c>
      <c r="B274" s="38" t="s">
        <v>43</v>
      </c>
      <c r="C274" s="39" t="s">
        <v>81</v>
      </c>
      <c r="D274" s="40" t="s">
        <v>79</v>
      </c>
      <c r="E274" s="41">
        <v>40</v>
      </c>
      <c r="F274" s="42"/>
      <c r="G274" s="42"/>
      <c r="H274" s="75">
        <v>41.94</v>
      </c>
      <c r="I274" s="44"/>
      <c r="J274" s="44" t="s">
        <v>127</v>
      </c>
      <c r="K274" s="42">
        <v>606.34</v>
      </c>
      <c r="L274" s="45" t="s">
        <v>43</v>
      </c>
      <c r="M274" s="7"/>
      <c r="N274" s="7"/>
      <c r="O274" s="7"/>
      <c r="P274" s="7"/>
      <c r="Q274" s="7"/>
    </row>
    <row r="275" spans="1:17" ht="30" outlineLevel="1" x14ac:dyDescent="0.2">
      <c r="A275" s="37" t="s">
        <v>43</v>
      </c>
      <c r="B275" s="38" t="s">
        <v>43</v>
      </c>
      <c r="C275" s="39" t="s">
        <v>136</v>
      </c>
      <c r="D275" s="40" t="s">
        <v>84</v>
      </c>
      <c r="E275" s="41">
        <v>4.37</v>
      </c>
      <c r="F275" s="42"/>
      <c r="G275" s="42">
        <v>1.3</v>
      </c>
      <c r="H275" s="75" t="s">
        <v>43</v>
      </c>
      <c r="I275" s="44"/>
      <c r="J275" s="44"/>
      <c r="K275" s="42"/>
      <c r="L275" s="45">
        <v>5.68</v>
      </c>
      <c r="M275" s="7"/>
      <c r="N275" s="7"/>
      <c r="O275" s="7"/>
      <c r="P275" s="7"/>
      <c r="Q275" s="7"/>
    </row>
    <row r="276" spans="1:17" ht="30" outlineLevel="1" x14ac:dyDescent="0.2">
      <c r="A276" s="37" t="s">
        <v>43</v>
      </c>
      <c r="B276" s="38" t="s">
        <v>43</v>
      </c>
      <c r="C276" s="39" t="s">
        <v>129</v>
      </c>
      <c r="D276" s="40" t="s">
        <v>84</v>
      </c>
      <c r="E276" s="41">
        <v>2.92</v>
      </c>
      <c r="F276" s="42"/>
      <c r="G276" s="42">
        <v>1.3</v>
      </c>
      <c r="H276" s="75" t="s">
        <v>43</v>
      </c>
      <c r="I276" s="44"/>
      <c r="J276" s="44"/>
      <c r="K276" s="42"/>
      <c r="L276" s="45">
        <v>3.8</v>
      </c>
      <c r="M276" s="7"/>
      <c r="N276" s="7"/>
      <c r="O276" s="7"/>
      <c r="P276" s="7"/>
      <c r="Q276" s="7"/>
    </row>
    <row r="277" spans="1:17" ht="15.75" x14ac:dyDescent="0.2">
      <c r="A277" s="48" t="s">
        <v>43</v>
      </c>
      <c r="B277" s="49" t="s">
        <v>43</v>
      </c>
      <c r="C277" s="50" t="s">
        <v>87</v>
      </c>
      <c r="D277" s="48" t="s">
        <v>43</v>
      </c>
      <c r="E277" s="51" t="s">
        <v>43</v>
      </c>
      <c r="F277" s="52"/>
      <c r="G277" s="52"/>
      <c r="H277" s="76">
        <v>214.96</v>
      </c>
      <c r="I277" s="54"/>
      <c r="J277" s="54"/>
      <c r="K277" s="52">
        <v>3543.31</v>
      </c>
      <c r="L277" s="55">
        <v>3543.31</v>
      </c>
      <c r="M277" s="7"/>
      <c r="N277" s="7"/>
      <c r="O277" s="7"/>
      <c r="P277" s="7"/>
      <c r="Q277" s="7"/>
    </row>
    <row r="278" spans="1:17" ht="60" x14ac:dyDescent="0.2">
      <c r="A278" s="37">
        <v>25</v>
      </c>
      <c r="B278" s="38" t="s">
        <v>193</v>
      </c>
      <c r="C278" s="39" t="s">
        <v>194</v>
      </c>
      <c r="D278" s="40" t="s">
        <v>186</v>
      </c>
      <c r="E278" s="41">
        <v>2</v>
      </c>
      <c r="F278" s="42">
        <v>18.940000000000001</v>
      </c>
      <c r="G278" s="42"/>
      <c r="H278" s="75" t="s">
        <v>43</v>
      </c>
      <c r="I278" s="44"/>
      <c r="J278" s="44"/>
      <c r="K278" s="42"/>
      <c r="L278" s="45" t="s">
        <v>43</v>
      </c>
      <c r="M278" s="7"/>
      <c r="N278" s="7"/>
      <c r="O278" s="7"/>
      <c r="P278" s="7"/>
      <c r="Q278" s="7"/>
    </row>
    <row r="279" spans="1:17" outlineLevel="1" x14ac:dyDescent="0.2">
      <c r="A279" s="37" t="s">
        <v>43</v>
      </c>
      <c r="B279" s="38" t="s">
        <v>43</v>
      </c>
      <c r="C279" s="39" t="s">
        <v>70</v>
      </c>
      <c r="D279" s="40" t="s">
        <v>43</v>
      </c>
      <c r="E279" s="41" t="s">
        <v>43</v>
      </c>
      <c r="F279" s="42">
        <v>18.940000000000001</v>
      </c>
      <c r="G279" s="42">
        <v>1.3</v>
      </c>
      <c r="H279" s="75">
        <v>49.24</v>
      </c>
      <c r="I279" s="44"/>
      <c r="J279" s="44">
        <v>18.07</v>
      </c>
      <c r="K279" s="42">
        <v>889.77</v>
      </c>
      <c r="L279" s="45" t="s">
        <v>43</v>
      </c>
      <c r="M279" s="7"/>
      <c r="N279" s="7"/>
      <c r="O279" s="7"/>
      <c r="P279" s="7"/>
      <c r="Q279" s="7"/>
    </row>
    <row r="280" spans="1:17" outlineLevel="1" x14ac:dyDescent="0.2">
      <c r="A280" s="37" t="s">
        <v>43</v>
      </c>
      <c r="B280" s="38" t="s">
        <v>43</v>
      </c>
      <c r="C280" s="39" t="s">
        <v>72</v>
      </c>
      <c r="D280" s="40" t="s">
        <v>43</v>
      </c>
      <c r="E280" s="41" t="s">
        <v>43</v>
      </c>
      <c r="F280" s="42"/>
      <c r="G280" s="42"/>
      <c r="H280" s="75" t="s">
        <v>43</v>
      </c>
      <c r="I280" s="44"/>
      <c r="J280" s="44"/>
      <c r="K280" s="42"/>
      <c r="L280" s="45" t="s">
        <v>43</v>
      </c>
      <c r="M280" s="7"/>
      <c r="N280" s="7"/>
      <c r="O280" s="7"/>
      <c r="P280" s="7"/>
      <c r="Q280" s="7"/>
    </row>
    <row r="281" spans="1:17" outlineLevel="1" x14ac:dyDescent="0.2">
      <c r="A281" s="37" t="s">
        <v>43</v>
      </c>
      <c r="B281" s="38" t="s">
        <v>43</v>
      </c>
      <c r="C281" s="39" t="s">
        <v>73</v>
      </c>
      <c r="D281" s="40" t="s">
        <v>43</v>
      </c>
      <c r="E281" s="41" t="s">
        <v>43</v>
      </c>
      <c r="F281" s="42"/>
      <c r="G281" s="42"/>
      <c r="H281" s="75" t="s">
        <v>43</v>
      </c>
      <c r="I281" s="44"/>
      <c r="J281" s="44"/>
      <c r="K281" s="42"/>
      <c r="L281" s="45" t="s">
        <v>43</v>
      </c>
      <c r="M281" s="7"/>
      <c r="N281" s="7"/>
      <c r="O281" s="7"/>
      <c r="P281" s="7"/>
      <c r="Q281" s="7"/>
    </row>
    <row r="282" spans="1:17" outlineLevel="1" x14ac:dyDescent="0.2">
      <c r="A282" s="37" t="s">
        <v>43</v>
      </c>
      <c r="B282" s="38" t="s">
        <v>43</v>
      </c>
      <c r="C282" s="39" t="s">
        <v>77</v>
      </c>
      <c r="D282" s="40" t="s">
        <v>43</v>
      </c>
      <c r="E282" s="41" t="s">
        <v>43</v>
      </c>
      <c r="F282" s="42"/>
      <c r="G282" s="42"/>
      <c r="H282" s="75" t="s">
        <v>43</v>
      </c>
      <c r="I282" s="44"/>
      <c r="J282" s="44"/>
      <c r="K282" s="42"/>
      <c r="L282" s="45" t="s">
        <v>43</v>
      </c>
      <c r="M282" s="7"/>
      <c r="N282" s="7"/>
      <c r="O282" s="7"/>
      <c r="P282" s="7"/>
      <c r="Q282" s="7"/>
    </row>
    <row r="283" spans="1:17" outlineLevel="1" x14ac:dyDescent="0.2">
      <c r="A283" s="37" t="s">
        <v>43</v>
      </c>
      <c r="B283" s="38" t="s">
        <v>43</v>
      </c>
      <c r="C283" s="39" t="s">
        <v>78</v>
      </c>
      <c r="D283" s="40" t="s">
        <v>79</v>
      </c>
      <c r="E283" s="41">
        <v>65</v>
      </c>
      <c r="F283" s="42"/>
      <c r="G283" s="42"/>
      <c r="H283" s="75">
        <v>32.01</v>
      </c>
      <c r="I283" s="44"/>
      <c r="J283" s="44" t="s">
        <v>126</v>
      </c>
      <c r="K283" s="42">
        <v>489.37</v>
      </c>
      <c r="L283" s="45" t="s">
        <v>43</v>
      </c>
      <c r="M283" s="7"/>
      <c r="N283" s="7"/>
      <c r="O283" s="7"/>
      <c r="P283" s="7"/>
      <c r="Q283" s="7"/>
    </row>
    <row r="284" spans="1:17" outlineLevel="1" x14ac:dyDescent="0.2">
      <c r="A284" s="37" t="s">
        <v>43</v>
      </c>
      <c r="B284" s="38" t="s">
        <v>43</v>
      </c>
      <c r="C284" s="39" t="s">
        <v>81</v>
      </c>
      <c r="D284" s="40" t="s">
        <v>79</v>
      </c>
      <c r="E284" s="41">
        <v>40</v>
      </c>
      <c r="F284" s="42"/>
      <c r="G284" s="42"/>
      <c r="H284" s="75">
        <v>19.7</v>
      </c>
      <c r="I284" s="44"/>
      <c r="J284" s="44" t="s">
        <v>127</v>
      </c>
      <c r="K284" s="42">
        <v>284.73</v>
      </c>
      <c r="L284" s="45" t="s">
        <v>43</v>
      </c>
      <c r="M284" s="7"/>
      <c r="N284" s="7"/>
      <c r="O284" s="7"/>
      <c r="P284" s="7"/>
      <c r="Q284" s="7"/>
    </row>
    <row r="285" spans="1:17" ht="30" outlineLevel="1" x14ac:dyDescent="0.2">
      <c r="A285" s="37" t="s">
        <v>43</v>
      </c>
      <c r="B285" s="38" t="s">
        <v>43</v>
      </c>
      <c r="C285" s="39" t="s">
        <v>132</v>
      </c>
      <c r="D285" s="40" t="s">
        <v>84</v>
      </c>
      <c r="E285" s="41">
        <v>0.97</v>
      </c>
      <c r="F285" s="42"/>
      <c r="G285" s="42">
        <v>1.3</v>
      </c>
      <c r="H285" s="75" t="s">
        <v>43</v>
      </c>
      <c r="I285" s="44"/>
      <c r="J285" s="44"/>
      <c r="K285" s="42"/>
      <c r="L285" s="45">
        <v>2.52</v>
      </c>
      <c r="M285" s="7"/>
      <c r="N285" s="7"/>
      <c r="O285" s="7"/>
      <c r="P285" s="7"/>
      <c r="Q285" s="7"/>
    </row>
    <row r="286" spans="1:17" ht="30" outlineLevel="1" x14ac:dyDescent="0.2">
      <c r="A286" s="37" t="s">
        <v>43</v>
      </c>
      <c r="B286" s="38" t="s">
        <v>43</v>
      </c>
      <c r="C286" s="39" t="s">
        <v>128</v>
      </c>
      <c r="D286" s="40" t="s">
        <v>84</v>
      </c>
      <c r="E286" s="41">
        <v>0.65</v>
      </c>
      <c r="F286" s="42"/>
      <c r="G286" s="42">
        <v>1.3</v>
      </c>
      <c r="H286" s="75" t="s">
        <v>43</v>
      </c>
      <c r="I286" s="44"/>
      <c r="J286" s="44"/>
      <c r="K286" s="42"/>
      <c r="L286" s="45">
        <v>1.69</v>
      </c>
      <c r="M286" s="7"/>
      <c r="N286" s="7"/>
      <c r="O286" s="7"/>
      <c r="P286" s="7"/>
      <c r="Q286" s="7"/>
    </row>
    <row r="287" spans="1:17" ht="15.75" x14ac:dyDescent="0.2">
      <c r="A287" s="48" t="s">
        <v>43</v>
      </c>
      <c r="B287" s="49" t="s">
        <v>43</v>
      </c>
      <c r="C287" s="50" t="s">
        <v>87</v>
      </c>
      <c r="D287" s="48" t="s">
        <v>43</v>
      </c>
      <c r="E287" s="51" t="s">
        <v>43</v>
      </c>
      <c r="F287" s="52"/>
      <c r="G287" s="52"/>
      <c r="H287" s="76">
        <v>100.95</v>
      </c>
      <c r="I287" s="54"/>
      <c r="J287" s="54"/>
      <c r="K287" s="52">
        <v>1663.87</v>
      </c>
      <c r="L287" s="55">
        <v>831.94</v>
      </c>
      <c r="M287" s="7"/>
      <c r="N287" s="7"/>
      <c r="O287" s="7"/>
      <c r="P287" s="7"/>
      <c r="Q287" s="7"/>
    </row>
    <row r="288" spans="1:17" ht="45" x14ac:dyDescent="0.2">
      <c r="A288" s="37">
        <v>26</v>
      </c>
      <c r="B288" s="38" t="s">
        <v>195</v>
      </c>
      <c r="C288" s="39" t="s">
        <v>196</v>
      </c>
      <c r="D288" s="40" t="s">
        <v>186</v>
      </c>
      <c r="E288" s="41">
        <v>2</v>
      </c>
      <c r="F288" s="42">
        <v>33.119999999999997</v>
      </c>
      <c r="G288" s="42"/>
      <c r="H288" s="75" t="s">
        <v>43</v>
      </c>
      <c r="I288" s="44"/>
      <c r="J288" s="44"/>
      <c r="K288" s="42"/>
      <c r="L288" s="45" t="s">
        <v>43</v>
      </c>
      <c r="M288" s="7"/>
      <c r="N288" s="7"/>
      <c r="O288" s="7"/>
      <c r="P288" s="7"/>
      <c r="Q288" s="7"/>
    </row>
    <row r="289" spans="1:17" outlineLevel="1" x14ac:dyDescent="0.2">
      <c r="A289" s="37" t="s">
        <v>43</v>
      </c>
      <c r="B289" s="38" t="s">
        <v>43</v>
      </c>
      <c r="C289" s="39" t="s">
        <v>70</v>
      </c>
      <c r="D289" s="40" t="s">
        <v>43</v>
      </c>
      <c r="E289" s="41" t="s">
        <v>43</v>
      </c>
      <c r="F289" s="42">
        <v>33.119999999999997</v>
      </c>
      <c r="G289" s="42">
        <v>1.3</v>
      </c>
      <c r="H289" s="75">
        <v>86.12</v>
      </c>
      <c r="I289" s="44"/>
      <c r="J289" s="44">
        <v>18.07</v>
      </c>
      <c r="K289" s="42">
        <v>1556.19</v>
      </c>
      <c r="L289" s="45" t="s">
        <v>43</v>
      </c>
      <c r="M289" s="7"/>
      <c r="N289" s="7"/>
      <c r="O289" s="7"/>
      <c r="P289" s="7"/>
      <c r="Q289" s="7"/>
    </row>
    <row r="290" spans="1:17" outlineLevel="1" x14ac:dyDescent="0.2">
      <c r="A290" s="37" t="s">
        <v>43</v>
      </c>
      <c r="B290" s="38" t="s">
        <v>43</v>
      </c>
      <c r="C290" s="39" t="s">
        <v>72</v>
      </c>
      <c r="D290" s="40" t="s">
        <v>43</v>
      </c>
      <c r="E290" s="41" t="s">
        <v>43</v>
      </c>
      <c r="F290" s="42"/>
      <c r="G290" s="42"/>
      <c r="H290" s="75" t="s">
        <v>43</v>
      </c>
      <c r="I290" s="44"/>
      <c r="J290" s="44"/>
      <c r="K290" s="42"/>
      <c r="L290" s="45" t="s">
        <v>43</v>
      </c>
      <c r="M290" s="7"/>
      <c r="N290" s="7"/>
      <c r="O290" s="7"/>
      <c r="P290" s="7"/>
      <c r="Q290" s="7"/>
    </row>
    <row r="291" spans="1:17" outlineLevel="1" x14ac:dyDescent="0.2">
      <c r="A291" s="37" t="s">
        <v>43</v>
      </c>
      <c r="B291" s="38" t="s">
        <v>43</v>
      </c>
      <c r="C291" s="39" t="s">
        <v>73</v>
      </c>
      <c r="D291" s="40" t="s">
        <v>43</v>
      </c>
      <c r="E291" s="41" t="s">
        <v>43</v>
      </c>
      <c r="F291" s="42"/>
      <c r="G291" s="42"/>
      <c r="H291" s="75" t="s">
        <v>43</v>
      </c>
      <c r="I291" s="44"/>
      <c r="J291" s="44"/>
      <c r="K291" s="42"/>
      <c r="L291" s="45" t="s">
        <v>43</v>
      </c>
      <c r="M291" s="7"/>
      <c r="N291" s="7"/>
      <c r="O291" s="7"/>
      <c r="P291" s="7"/>
      <c r="Q291" s="7"/>
    </row>
    <row r="292" spans="1:17" outlineLevel="1" x14ac:dyDescent="0.2">
      <c r="A292" s="37" t="s">
        <v>43</v>
      </c>
      <c r="B292" s="38" t="s">
        <v>43</v>
      </c>
      <c r="C292" s="39" t="s">
        <v>77</v>
      </c>
      <c r="D292" s="40" t="s">
        <v>43</v>
      </c>
      <c r="E292" s="41" t="s">
        <v>43</v>
      </c>
      <c r="F292" s="42"/>
      <c r="G292" s="42"/>
      <c r="H292" s="75" t="s">
        <v>43</v>
      </c>
      <c r="I292" s="44"/>
      <c r="J292" s="44"/>
      <c r="K292" s="42"/>
      <c r="L292" s="45" t="s">
        <v>43</v>
      </c>
      <c r="M292" s="7"/>
      <c r="N292" s="7"/>
      <c r="O292" s="7"/>
      <c r="P292" s="7"/>
      <c r="Q292" s="7"/>
    </row>
    <row r="293" spans="1:17" outlineLevel="1" x14ac:dyDescent="0.2">
      <c r="A293" s="37" t="s">
        <v>43</v>
      </c>
      <c r="B293" s="38" t="s">
        <v>43</v>
      </c>
      <c r="C293" s="39" t="s">
        <v>78</v>
      </c>
      <c r="D293" s="40" t="s">
        <v>79</v>
      </c>
      <c r="E293" s="41">
        <v>65</v>
      </c>
      <c r="F293" s="42"/>
      <c r="G293" s="42"/>
      <c r="H293" s="75">
        <v>55.98</v>
      </c>
      <c r="I293" s="44"/>
      <c r="J293" s="44" t="s">
        <v>126</v>
      </c>
      <c r="K293" s="42">
        <v>855.9</v>
      </c>
      <c r="L293" s="45" t="s">
        <v>43</v>
      </c>
      <c r="M293" s="7"/>
      <c r="N293" s="7"/>
      <c r="O293" s="7"/>
      <c r="P293" s="7"/>
      <c r="Q293" s="7"/>
    </row>
    <row r="294" spans="1:17" outlineLevel="1" x14ac:dyDescent="0.2">
      <c r="A294" s="37" t="s">
        <v>43</v>
      </c>
      <c r="B294" s="38" t="s">
        <v>43</v>
      </c>
      <c r="C294" s="39" t="s">
        <v>81</v>
      </c>
      <c r="D294" s="40" t="s">
        <v>79</v>
      </c>
      <c r="E294" s="41">
        <v>40</v>
      </c>
      <c r="F294" s="42"/>
      <c r="G294" s="42"/>
      <c r="H294" s="75">
        <v>34.450000000000003</v>
      </c>
      <c r="I294" s="44"/>
      <c r="J294" s="44" t="s">
        <v>127</v>
      </c>
      <c r="K294" s="42">
        <v>497.98</v>
      </c>
      <c r="L294" s="45" t="s">
        <v>43</v>
      </c>
      <c r="M294" s="7"/>
      <c r="N294" s="7"/>
      <c r="O294" s="7"/>
      <c r="P294" s="7"/>
      <c r="Q294" s="7"/>
    </row>
    <row r="295" spans="1:17" ht="30" outlineLevel="1" x14ac:dyDescent="0.2">
      <c r="A295" s="37" t="s">
        <v>43</v>
      </c>
      <c r="B295" s="38" t="s">
        <v>43</v>
      </c>
      <c r="C295" s="39" t="s">
        <v>132</v>
      </c>
      <c r="D295" s="40" t="s">
        <v>84</v>
      </c>
      <c r="E295" s="41">
        <v>1.7</v>
      </c>
      <c r="F295" s="42"/>
      <c r="G295" s="42">
        <v>1.3</v>
      </c>
      <c r="H295" s="75" t="s">
        <v>43</v>
      </c>
      <c r="I295" s="44"/>
      <c r="J295" s="44"/>
      <c r="K295" s="42"/>
      <c r="L295" s="45">
        <v>4.42</v>
      </c>
      <c r="M295" s="7"/>
      <c r="N295" s="7"/>
      <c r="O295" s="7"/>
      <c r="P295" s="7"/>
      <c r="Q295" s="7"/>
    </row>
    <row r="296" spans="1:17" ht="30" outlineLevel="1" x14ac:dyDescent="0.2">
      <c r="A296" s="37" t="s">
        <v>43</v>
      </c>
      <c r="B296" s="38" t="s">
        <v>43</v>
      </c>
      <c r="C296" s="39" t="s">
        <v>128</v>
      </c>
      <c r="D296" s="40" t="s">
        <v>84</v>
      </c>
      <c r="E296" s="41">
        <v>1.1299999999999999</v>
      </c>
      <c r="F296" s="42"/>
      <c r="G296" s="42">
        <v>1.3</v>
      </c>
      <c r="H296" s="75" t="s">
        <v>43</v>
      </c>
      <c r="I296" s="44"/>
      <c r="J296" s="44"/>
      <c r="K296" s="42"/>
      <c r="L296" s="45">
        <v>2.94</v>
      </c>
      <c r="M296" s="7"/>
      <c r="N296" s="7"/>
      <c r="O296" s="7"/>
      <c r="P296" s="7"/>
      <c r="Q296" s="7"/>
    </row>
    <row r="297" spans="1:17" ht="15.75" x14ac:dyDescent="0.2">
      <c r="A297" s="48" t="s">
        <v>43</v>
      </c>
      <c r="B297" s="49" t="s">
        <v>43</v>
      </c>
      <c r="C297" s="50" t="s">
        <v>87</v>
      </c>
      <c r="D297" s="48" t="s">
        <v>43</v>
      </c>
      <c r="E297" s="51" t="s">
        <v>43</v>
      </c>
      <c r="F297" s="52"/>
      <c r="G297" s="52"/>
      <c r="H297" s="76">
        <v>176.55</v>
      </c>
      <c r="I297" s="54"/>
      <c r="J297" s="54"/>
      <c r="K297" s="52">
        <v>2910.07</v>
      </c>
      <c r="L297" s="55">
        <v>1455.04</v>
      </c>
      <c r="M297" s="7"/>
      <c r="N297" s="7"/>
      <c r="O297" s="7"/>
      <c r="P297" s="7"/>
      <c r="Q297" s="7"/>
    </row>
    <row r="298" spans="1:17" ht="45" x14ac:dyDescent="0.2">
      <c r="A298" s="37">
        <v>27</v>
      </c>
      <c r="B298" s="38" t="s">
        <v>197</v>
      </c>
      <c r="C298" s="39" t="s">
        <v>198</v>
      </c>
      <c r="D298" s="40" t="s">
        <v>186</v>
      </c>
      <c r="E298" s="41">
        <v>1</v>
      </c>
      <c r="F298" s="42">
        <v>18.84</v>
      </c>
      <c r="G298" s="42"/>
      <c r="H298" s="75" t="s">
        <v>43</v>
      </c>
      <c r="I298" s="44"/>
      <c r="J298" s="44"/>
      <c r="K298" s="42"/>
      <c r="L298" s="45" t="s">
        <v>43</v>
      </c>
      <c r="M298" s="7"/>
      <c r="N298" s="7"/>
      <c r="O298" s="7"/>
      <c r="P298" s="7"/>
      <c r="Q298" s="7"/>
    </row>
    <row r="299" spans="1:17" outlineLevel="1" x14ac:dyDescent="0.2">
      <c r="A299" s="37" t="s">
        <v>43</v>
      </c>
      <c r="B299" s="38" t="s">
        <v>43</v>
      </c>
      <c r="C299" s="39" t="s">
        <v>70</v>
      </c>
      <c r="D299" s="40" t="s">
        <v>43</v>
      </c>
      <c r="E299" s="41" t="s">
        <v>43</v>
      </c>
      <c r="F299" s="42">
        <v>18.84</v>
      </c>
      <c r="G299" s="42">
        <v>1.3</v>
      </c>
      <c r="H299" s="75">
        <v>24.49</v>
      </c>
      <c r="I299" s="44"/>
      <c r="J299" s="44">
        <v>18.07</v>
      </c>
      <c r="K299" s="42">
        <v>442.53</v>
      </c>
      <c r="L299" s="45" t="s">
        <v>43</v>
      </c>
      <c r="M299" s="7"/>
      <c r="N299" s="7"/>
      <c r="O299" s="7"/>
      <c r="P299" s="7"/>
      <c r="Q299" s="7"/>
    </row>
    <row r="300" spans="1:17" outlineLevel="1" x14ac:dyDescent="0.2">
      <c r="A300" s="37" t="s">
        <v>43</v>
      </c>
      <c r="B300" s="38" t="s">
        <v>43</v>
      </c>
      <c r="C300" s="39" t="s">
        <v>72</v>
      </c>
      <c r="D300" s="40" t="s">
        <v>43</v>
      </c>
      <c r="E300" s="41" t="s">
        <v>43</v>
      </c>
      <c r="F300" s="42"/>
      <c r="G300" s="42"/>
      <c r="H300" s="75" t="s">
        <v>43</v>
      </c>
      <c r="I300" s="44"/>
      <c r="J300" s="44"/>
      <c r="K300" s="42"/>
      <c r="L300" s="45" t="s">
        <v>43</v>
      </c>
      <c r="M300" s="7"/>
      <c r="N300" s="7"/>
      <c r="O300" s="7"/>
      <c r="P300" s="7"/>
      <c r="Q300" s="7"/>
    </row>
    <row r="301" spans="1:17" outlineLevel="1" x14ac:dyDescent="0.2">
      <c r="A301" s="37" t="s">
        <v>43</v>
      </c>
      <c r="B301" s="38" t="s">
        <v>43</v>
      </c>
      <c r="C301" s="39" t="s">
        <v>73</v>
      </c>
      <c r="D301" s="40" t="s">
        <v>43</v>
      </c>
      <c r="E301" s="41" t="s">
        <v>43</v>
      </c>
      <c r="F301" s="42"/>
      <c r="G301" s="42"/>
      <c r="H301" s="75" t="s">
        <v>43</v>
      </c>
      <c r="I301" s="44"/>
      <c r="J301" s="44"/>
      <c r="K301" s="42"/>
      <c r="L301" s="45" t="s">
        <v>43</v>
      </c>
      <c r="M301" s="7"/>
      <c r="N301" s="7"/>
      <c r="O301" s="7"/>
      <c r="P301" s="7"/>
      <c r="Q301" s="7"/>
    </row>
    <row r="302" spans="1:17" outlineLevel="1" x14ac:dyDescent="0.2">
      <c r="A302" s="37" t="s">
        <v>43</v>
      </c>
      <c r="B302" s="38" t="s">
        <v>43</v>
      </c>
      <c r="C302" s="39" t="s">
        <v>77</v>
      </c>
      <c r="D302" s="40" t="s">
        <v>43</v>
      </c>
      <c r="E302" s="41" t="s">
        <v>43</v>
      </c>
      <c r="F302" s="42"/>
      <c r="G302" s="42"/>
      <c r="H302" s="75" t="s">
        <v>43</v>
      </c>
      <c r="I302" s="44"/>
      <c r="J302" s="44"/>
      <c r="K302" s="42"/>
      <c r="L302" s="45" t="s">
        <v>43</v>
      </c>
      <c r="M302" s="7"/>
      <c r="N302" s="7"/>
      <c r="O302" s="7"/>
      <c r="P302" s="7"/>
      <c r="Q302" s="7"/>
    </row>
    <row r="303" spans="1:17" outlineLevel="1" x14ac:dyDescent="0.2">
      <c r="A303" s="37" t="s">
        <v>43</v>
      </c>
      <c r="B303" s="38" t="s">
        <v>43</v>
      </c>
      <c r="C303" s="39" t="s">
        <v>78</v>
      </c>
      <c r="D303" s="40" t="s">
        <v>79</v>
      </c>
      <c r="E303" s="41">
        <v>65</v>
      </c>
      <c r="F303" s="42"/>
      <c r="G303" s="42"/>
      <c r="H303" s="75">
        <v>15.92</v>
      </c>
      <c r="I303" s="44"/>
      <c r="J303" s="44" t="s">
        <v>126</v>
      </c>
      <c r="K303" s="42">
        <v>243.39</v>
      </c>
      <c r="L303" s="45" t="s">
        <v>43</v>
      </c>
      <c r="M303" s="7"/>
      <c r="N303" s="7"/>
      <c r="O303" s="7"/>
      <c r="P303" s="7"/>
      <c r="Q303" s="7"/>
    </row>
    <row r="304" spans="1:17" outlineLevel="1" x14ac:dyDescent="0.2">
      <c r="A304" s="37" t="s">
        <v>43</v>
      </c>
      <c r="B304" s="38" t="s">
        <v>43</v>
      </c>
      <c r="C304" s="39" t="s">
        <v>81</v>
      </c>
      <c r="D304" s="40" t="s">
        <v>79</v>
      </c>
      <c r="E304" s="41">
        <v>40</v>
      </c>
      <c r="F304" s="42"/>
      <c r="G304" s="42"/>
      <c r="H304" s="75">
        <v>9.8000000000000007</v>
      </c>
      <c r="I304" s="44"/>
      <c r="J304" s="44" t="s">
        <v>127</v>
      </c>
      <c r="K304" s="42">
        <v>141.61000000000001</v>
      </c>
      <c r="L304" s="45" t="s">
        <v>43</v>
      </c>
      <c r="M304" s="7"/>
      <c r="N304" s="7"/>
      <c r="O304" s="7"/>
      <c r="P304" s="7"/>
      <c r="Q304" s="7"/>
    </row>
    <row r="305" spans="1:17" ht="30" outlineLevel="1" x14ac:dyDescent="0.2">
      <c r="A305" s="37" t="s">
        <v>43</v>
      </c>
      <c r="B305" s="38" t="s">
        <v>43</v>
      </c>
      <c r="C305" s="39" t="s">
        <v>136</v>
      </c>
      <c r="D305" s="40" t="s">
        <v>84</v>
      </c>
      <c r="E305" s="41">
        <v>0.97</v>
      </c>
      <c r="F305" s="42"/>
      <c r="G305" s="42">
        <v>1.3</v>
      </c>
      <c r="H305" s="75" t="s">
        <v>43</v>
      </c>
      <c r="I305" s="44"/>
      <c r="J305" s="44"/>
      <c r="K305" s="42"/>
      <c r="L305" s="45">
        <v>1.26</v>
      </c>
      <c r="M305" s="7"/>
      <c r="N305" s="7"/>
      <c r="O305" s="7"/>
      <c r="P305" s="7"/>
      <c r="Q305" s="7"/>
    </row>
    <row r="306" spans="1:17" ht="30" outlineLevel="1" x14ac:dyDescent="0.2">
      <c r="A306" s="37" t="s">
        <v>43</v>
      </c>
      <c r="B306" s="38" t="s">
        <v>43</v>
      </c>
      <c r="C306" s="39" t="s">
        <v>187</v>
      </c>
      <c r="D306" s="40" t="s">
        <v>84</v>
      </c>
      <c r="E306" s="41">
        <v>0.65</v>
      </c>
      <c r="F306" s="42"/>
      <c r="G306" s="42">
        <v>1.3</v>
      </c>
      <c r="H306" s="75" t="s">
        <v>43</v>
      </c>
      <c r="I306" s="44"/>
      <c r="J306" s="44"/>
      <c r="K306" s="42"/>
      <c r="L306" s="45">
        <v>0.85</v>
      </c>
      <c r="M306" s="7"/>
      <c r="N306" s="7"/>
      <c r="O306" s="7"/>
      <c r="P306" s="7"/>
      <c r="Q306" s="7"/>
    </row>
    <row r="307" spans="1:17" ht="15.75" x14ac:dyDescent="0.2">
      <c r="A307" s="48" t="s">
        <v>43</v>
      </c>
      <c r="B307" s="49" t="s">
        <v>43</v>
      </c>
      <c r="C307" s="50" t="s">
        <v>87</v>
      </c>
      <c r="D307" s="48" t="s">
        <v>43</v>
      </c>
      <c r="E307" s="51" t="s">
        <v>43</v>
      </c>
      <c r="F307" s="52"/>
      <c r="G307" s="52"/>
      <c r="H307" s="76">
        <v>50.21</v>
      </c>
      <c r="I307" s="54"/>
      <c r="J307" s="54"/>
      <c r="K307" s="52">
        <v>827.53</v>
      </c>
      <c r="L307" s="55">
        <v>827.53</v>
      </c>
      <c r="M307" s="7"/>
      <c r="N307" s="7"/>
      <c r="O307" s="7"/>
      <c r="P307" s="7"/>
      <c r="Q307" s="7"/>
    </row>
    <row r="308" spans="1:17" ht="60" x14ac:dyDescent="0.2">
      <c r="A308" s="37">
        <v>28</v>
      </c>
      <c r="B308" s="38" t="s">
        <v>199</v>
      </c>
      <c r="C308" s="39" t="s">
        <v>200</v>
      </c>
      <c r="D308" s="40" t="s">
        <v>201</v>
      </c>
      <c r="E308" s="41">
        <v>1</v>
      </c>
      <c r="F308" s="42">
        <v>572.95000000000005</v>
      </c>
      <c r="G308" s="42"/>
      <c r="H308" s="75" t="s">
        <v>43</v>
      </c>
      <c r="I308" s="44"/>
      <c r="J308" s="44"/>
      <c r="K308" s="42"/>
      <c r="L308" s="45" t="s">
        <v>43</v>
      </c>
      <c r="M308" s="7"/>
      <c r="N308" s="7"/>
      <c r="O308" s="7"/>
      <c r="P308" s="7"/>
      <c r="Q308" s="7"/>
    </row>
    <row r="309" spans="1:17" outlineLevel="1" x14ac:dyDescent="0.2">
      <c r="A309" s="37" t="s">
        <v>43</v>
      </c>
      <c r="B309" s="38" t="s">
        <v>43</v>
      </c>
      <c r="C309" s="39" t="s">
        <v>70</v>
      </c>
      <c r="D309" s="40" t="s">
        <v>43</v>
      </c>
      <c r="E309" s="41" t="s">
        <v>43</v>
      </c>
      <c r="F309" s="42">
        <v>572.95000000000005</v>
      </c>
      <c r="G309" s="42">
        <v>1.3</v>
      </c>
      <c r="H309" s="75">
        <v>744.84</v>
      </c>
      <c r="I309" s="44"/>
      <c r="J309" s="44">
        <v>18.07</v>
      </c>
      <c r="K309" s="42">
        <v>13459.26</v>
      </c>
      <c r="L309" s="45" t="s">
        <v>43</v>
      </c>
      <c r="M309" s="7"/>
      <c r="N309" s="7"/>
      <c r="O309" s="7"/>
      <c r="P309" s="7"/>
      <c r="Q309" s="7"/>
    </row>
    <row r="310" spans="1:17" outlineLevel="1" x14ac:dyDescent="0.2">
      <c r="A310" s="37" t="s">
        <v>43</v>
      </c>
      <c r="B310" s="38" t="s">
        <v>43</v>
      </c>
      <c r="C310" s="39" t="s">
        <v>72</v>
      </c>
      <c r="D310" s="40" t="s">
        <v>43</v>
      </c>
      <c r="E310" s="41" t="s">
        <v>43</v>
      </c>
      <c r="F310" s="42"/>
      <c r="G310" s="42"/>
      <c r="H310" s="75" t="s">
        <v>43</v>
      </c>
      <c r="I310" s="44"/>
      <c r="J310" s="44"/>
      <c r="K310" s="42"/>
      <c r="L310" s="45" t="s">
        <v>43</v>
      </c>
      <c r="M310" s="7"/>
      <c r="N310" s="7"/>
      <c r="O310" s="7"/>
      <c r="P310" s="7"/>
      <c r="Q310" s="7"/>
    </row>
    <row r="311" spans="1:17" outlineLevel="1" x14ac:dyDescent="0.2">
      <c r="A311" s="37" t="s">
        <v>43</v>
      </c>
      <c r="B311" s="38" t="s">
        <v>43</v>
      </c>
      <c r="C311" s="39" t="s">
        <v>73</v>
      </c>
      <c r="D311" s="40" t="s">
        <v>43</v>
      </c>
      <c r="E311" s="41" t="s">
        <v>43</v>
      </c>
      <c r="F311" s="42"/>
      <c r="G311" s="42"/>
      <c r="H311" s="75" t="s">
        <v>43</v>
      </c>
      <c r="I311" s="44"/>
      <c r="J311" s="44"/>
      <c r="K311" s="42"/>
      <c r="L311" s="45" t="s">
        <v>43</v>
      </c>
      <c r="M311" s="7"/>
      <c r="N311" s="7"/>
      <c r="O311" s="7"/>
      <c r="P311" s="7"/>
      <c r="Q311" s="7"/>
    </row>
    <row r="312" spans="1:17" outlineLevel="1" x14ac:dyDescent="0.2">
      <c r="A312" s="37" t="s">
        <v>43</v>
      </c>
      <c r="B312" s="38" t="s">
        <v>43</v>
      </c>
      <c r="C312" s="39" t="s">
        <v>77</v>
      </c>
      <c r="D312" s="40" t="s">
        <v>43</v>
      </c>
      <c r="E312" s="41" t="s">
        <v>43</v>
      </c>
      <c r="F312" s="42"/>
      <c r="G312" s="42"/>
      <c r="H312" s="75" t="s">
        <v>43</v>
      </c>
      <c r="I312" s="44"/>
      <c r="J312" s="44"/>
      <c r="K312" s="42"/>
      <c r="L312" s="45" t="s">
        <v>43</v>
      </c>
      <c r="M312" s="7"/>
      <c r="N312" s="7"/>
      <c r="O312" s="7"/>
      <c r="P312" s="7"/>
      <c r="Q312" s="7"/>
    </row>
    <row r="313" spans="1:17" outlineLevel="1" x14ac:dyDescent="0.2">
      <c r="A313" s="37" t="s">
        <v>43</v>
      </c>
      <c r="B313" s="38" t="s">
        <v>43</v>
      </c>
      <c r="C313" s="39" t="s">
        <v>78</v>
      </c>
      <c r="D313" s="40" t="s">
        <v>79</v>
      </c>
      <c r="E313" s="41">
        <v>65</v>
      </c>
      <c r="F313" s="42"/>
      <c r="G313" s="42"/>
      <c r="H313" s="75">
        <v>484.15</v>
      </c>
      <c r="I313" s="44"/>
      <c r="J313" s="44" t="s">
        <v>126</v>
      </c>
      <c r="K313" s="42">
        <v>7402.59</v>
      </c>
      <c r="L313" s="45" t="s">
        <v>43</v>
      </c>
      <c r="M313" s="7"/>
      <c r="N313" s="7"/>
      <c r="O313" s="7"/>
      <c r="P313" s="7"/>
      <c r="Q313" s="7"/>
    </row>
    <row r="314" spans="1:17" outlineLevel="1" x14ac:dyDescent="0.2">
      <c r="A314" s="37" t="s">
        <v>43</v>
      </c>
      <c r="B314" s="38" t="s">
        <v>43</v>
      </c>
      <c r="C314" s="39" t="s">
        <v>81</v>
      </c>
      <c r="D314" s="40" t="s">
        <v>79</v>
      </c>
      <c r="E314" s="41">
        <v>40</v>
      </c>
      <c r="F314" s="42"/>
      <c r="G314" s="42"/>
      <c r="H314" s="75">
        <v>297.94</v>
      </c>
      <c r="I314" s="44"/>
      <c r="J314" s="44" t="s">
        <v>127</v>
      </c>
      <c r="K314" s="42">
        <v>4306.96</v>
      </c>
      <c r="L314" s="45" t="s">
        <v>43</v>
      </c>
      <c r="M314" s="7"/>
      <c r="N314" s="7"/>
      <c r="O314" s="7"/>
      <c r="P314" s="7"/>
      <c r="Q314" s="7"/>
    </row>
    <row r="315" spans="1:17" ht="30" outlineLevel="1" x14ac:dyDescent="0.2">
      <c r="A315" s="37" t="s">
        <v>43</v>
      </c>
      <c r="B315" s="38" t="s">
        <v>43</v>
      </c>
      <c r="C315" s="39" t="s">
        <v>150</v>
      </c>
      <c r="D315" s="40" t="s">
        <v>84</v>
      </c>
      <c r="E315" s="41">
        <v>28.35</v>
      </c>
      <c r="F315" s="42"/>
      <c r="G315" s="42">
        <v>1.3</v>
      </c>
      <c r="H315" s="75" t="s">
        <v>43</v>
      </c>
      <c r="I315" s="44"/>
      <c r="J315" s="44"/>
      <c r="K315" s="42"/>
      <c r="L315" s="45">
        <v>36.86</v>
      </c>
      <c r="M315" s="7"/>
      <c r="N315" s="7"/>
      <c r="O315" s="7"/>
      <c r="P315" s="7"/>
      <c r="Q315" s="7"/>
    </row>
    <row r="316" spans="1:17" ht="30" outlineLevel="1" x14ac:dyDescent="0.2">
      <c r="A316" s="37" t="s">
        <v>43</v>
      </c>
      <c r="B316" s="38" t="s">
        <v>43</v>
      </c>
      <c r="C316" s="39" t="s">
        <v>136</v>
      </c>
      <c r="D316" s="40" t="s">
        <v>84</v>
      </c>
      <c r="E316" s="41">
        <v>12.15</v>
      </c>
      <c r="F316" s="42"/>
      <c r="G316" s="42">
        <v>1.3</v>
      </c>
      <c r="H316" s="75" t="s">
        <v>43</v>
      </c>
      <c r="I316" s="44"/>
      <c r="J316" s="44"/>
      <c r="K316" s="42"/>
      <c r="L316" s="45">
        <v>15.8</v>
      </c>
      <c r="M316" s="7"/>
      <c r="N316" s="7"/>
      <c r="O316" s="7"/>
      <c r="P316" s="7"/>
      <c r="Q316" s="7"/>
    </row>
    <row r="317" spans="1:17" ht="15.75" x14ac:dyDescent="0.2">
      <c r="A317" s="48" t="s">
        <v>43</v>
      </c>
      <c r="B317" s="49" t="s">
        <v>43</v>
      </c>
      <c r="C317" s="50" t="s">
        <v>87</v>
      </c>
      <c r="D317" s="48" t="s">
        <v>43</v>
      </c>
      <c r="E317" s="51" t="s">
        <v>43</v>
      </c>
      <c r="F317" s="52"/>
      <c r="G317" s="52"/>
      <c r="H317" s="76">
        <v>1526.93</v>
      </c>
      <c r="I317" s="54"/>
      <c r="J317" s="54"/>
      <c r="K317" s="52">
        <v>25168.81</v>
      </c>
      <c r="L317" s="55">
        <v>25168.81</v>
      </c>
      <c r="M317" s="7"/>
      <c r="N317" s="7"/>
      <c r="O317" s="7"/>
      <c r="P317" s="7"/>
      <c r="Q317" s="7"/>
    </row>
    <row r="318" spans="1:17" ht="90" x14ac:dyDescent="0.2">
      <c r="A318" s="37">
        <v>29</v>
      </c>
      <c r="B318" s="38" t="s">
        <v>202</v>
      </c>
      <c r="C318" s="39" t="s">
        <v>203</v>
      </c>
      <c r="D318" s="40" t="s">
        <v>204</v>
      </c>
      <c r="E318" s="41">
        <v>1</v>
      </c>
      <c r="F318" s="42">
        <v>865.44</v>
      </c>
      <c r="G318" s="42"/>
      <c r="H318" s="75" t="s">
        <v>43</v>
      </c>
      <c r="I318" s="44"/>
      <c r="J318" s="44"/>
      <c r="K318" s="42"/>
      <c r="L318" s="45" t="s">
        <v>43</v>
      </c>
      <c r="M318" s="7"/>
      <c r="N318" s="7"/>
      <c r="O318" s="7"/>
      <c r="P318" s="7"/>
      <c r="Q318" s="7"/>
    </row>
    <row r="319" spans="1:17" outlineLevel="1" x14ac:dyDescent="0.2">
      <c r="A319" s="37" t="s">
        <v>43</v>
      </c>
      <c r="B319" s="38" t="s">
        <v>43</v>
      </c>
      <c r="C319" s="39" t="s">
        <v>70</v>
      </c>
      <c r="D319" s="40" t="s">
        <v>43</v>
      </c>
      <c r="E319" s="41" t="s">
        <v>43</v>
      </c>
      <c r="F319" s="42">
        <v>865.44</v>
      </c>
      <c r="G319" s="42">
        <v>1.3</v>
      </c>
      <c r="H319" s="75">
        <v>1125.07</v>
      </c>
      <c r="I319" s="44"/>
      <c r="J319" s="44">
        <v>18.07</v>
      </c>
      <c r="K319" s="42">
        <v>20330.009999999998</v>
      </c>
      <c r="L319" s="45" t="s">
        <v>43</v>
      </c>
      <c r="M319" s="7"/>
      <c r="N319" s="7"/>
      <c r="O319" s="7"/>
      <c r="P319" s="7"/>
      <c r="Q319" s="7"/>
    </row>
    <row r="320" spans="1:17" outlineLevel="1" x14ac:dyDescent="0.2">
      <c r="A320" s="37" t="s">
        <v>43</v>
      </c>
      <c r="B320" s="38" t="s">
        <v>43</v>
      </c>
      <c r="C320" s="39" t="s">
        <v>72</v>
      </c>
      <c r="D320" s="40" t="s">
        <v>43</v>
      </c>
      <c r="E320" s="41" t="s">
        <v>43</v>
      </c>
      <c r="F320" s="42"/>
      <c r="G320" s="42"/>
      <c r="H320" s="75" t="s">
        <v>43</v>
      </c>
      <c r="I320" s="44"/>
      <c r="J320" s="44"/>
      <c r="K320" s="42"/>
      <c r="L320" s="45" t="s">
        <v>43</v>
      </c>
      <c r="M320" s="7"/>
      <c r="N320" s="7"/>
      <c r="O320" s="7"/>
      <c r="P320" s="7"/>
      <c r="Q320" s="7"/>
    </row>
    <row r="321" spans="1:17" outlineLevel="1" x14ac:dyDescent="0.2">
      <c r="A321" s="37" t="s">
        <v>43</v>
      </c>
      <c r="B321" s="38" t="s">
        <v>43</v>
      </c>
      <c r="C321" s="39" t="s">
        <v>73</v>
      </c>
      <c r="D321" s="40" t="s">
        <v>43</v>
      </c>
      <c r="E321" s="41" t="s">
        <v>43</v>
      </c>
      <c r="F321" s="42"/>
      <c r="G321" s="42"/>
      <c r="H321" s="75" t="s">
        <v>43</v>
      </c>
      <c r="I321" s="44"/>
      <c r="J321" s="44"/>
      <c r="K321" s="42"/>
      <c r="L321" s="45" t="s">
        <v>43</v>
      </c>
      <c r="M321" s="7"/>
      <c r="N321" s="7"/>
      <c r="O321" s="7"/>
      <c r="P321" s="7"/>
      <c r="Q321" s="7"/>
    </row>
    <row r="322" spans="1:17" outlineLevel="1" x14ac:dyDescent="0.2">
      <c r="A322" s="37" t="s">
        <v>43</v>
      </c>
      <c r="B322" s="38" t="s">
        <v>43</v>
      </c>
      <c r="C322" s="39" t="s">
        <v>77</v>
      </c>
      <c r="D322" s="40" t="s">
        <v>43</v>
      </c>
      <c r="E322" s="41" t="s">
        <v>43</v>
      </c>
      <c r="F322" s="42"/>
      <c r="G322" s="42"/>
      <c r="H322" s="75" t="s">
        <v>43</v>
      </c>
      <c r="I322" s="44"/>
      <c r="J322" s="44"/>
      <c r="K322" s="42"/>
      <c r="L322" s="45" t="s">
        <v>43</v>
      </c>
      <c r="M322" s="7"/>
      <c r="N322" s="7"/>
      <c r="O322" s="7"/>
      <c r="P322" s="7"/>
      <c r="Q322" s="7"/>
    </row>
    <row r="323" spans="1:17" outlineLevel="1" x14ac:dyDescent="0.2">
      <c r="A323" s="37" t="s">
        <v>43</v>
      </c>
      <c r="B323" s="38" t="s">
        <v>43</v>
      </c>
      <c r="C323" s="39" t="s">
        <v>78</v>
      </c>
      <c r="D323" s="40" t="s">
        <v>79</v>
      </c>
      <c r="E323" s="41">
        <v>65</v>
      </c>
      <c r="F323" s="42"/>
      <c r="G323" s="42"/>
      <c r="H323" s="75">
        <v>731.3</v>
      </c>
      <c r="I323" s="44"/>
      <c r="J323" s="44" t="s">
        <v>126</v>
      </c>
      <c r="K323" s="42">
        <v>11181.51</v>
      </c>
      <c r="L323" s="45" t="s">
        <v>43</v>
      </c>
      <c r="M323" s="7"/>
      <c r="N323" s="7"/>
      <c r="O323" s="7"/>
      <c r="P323" s="7"/>
      <c r="Q323" s="7"/>
    </row>
    <row r="324" spans="1:17" outlineLevel="1" x14ac:dyDescent="0.2">
      <c r="A324" s="37" t="s">
        <v>43</v>
      </c>
      <c r="B324" s="38" t="s">
        <v>43</v>
      </c>
      <c r="C324" s="39" t="s">
        <v>81</v>
      </c>
      <c r="D324" s="40" t="s">
        <v>79</v>
      </c>
      <c r="E324" s="41">
        <v>40</v>
      </c>
      <c r="F324" s="42"/>
      <c r="G324" s="42"/>
      <c r="H324" s="75">
        <v>450.03</v>
      </c>
      <c r="I324" s="44"/>
      <c r="J324" s="44" t="s">
        <v>127</v>
      </c>
      <c r="K324" s="42">
        <v>6505.6</v>
      </c>
      <c r="L324" s="45" t="s">
        <v>43</v>
      </c>
      <c r="M324" s="7"/>
      <c r="N324" s="7"/>
      <c r="O324" s="7"/>
      <c r="P324" s="7"/>
      <c r="Q324" s="7"/>
    </row>
    <row r="325" spans="1:17" ht="30" outlineLevel="1" x14ac:dyDescent="0.2">
      <c r="A325" s="37" t="s">
        <v>43</v>
      </c>
      <c r="B325" s="38" t="s">
        <v>43</v>
      </c>
      <c r="C325" s="39" t="s">
        <v>150</v>
      </c>
      <c r="D325" s="40" t="s">
        <v>84</v>
      </c>
      <c r="E325" s="41">
        <v>37.42</v>
      </c>
      <c r="F325" s="42"/>
      <c r="G325" s="42">
        <v>1.3</v>
      </c>
      <c r="H325" s="75" t="s">
        <v>43</v>
      </c>
      <c r="I325" s="44"/>
      <c r="J325" s="44"/>
      <c r="K325" s="42"/>
      <c r="L325" s="45">
        <v>48.65</v>
      </c>
      <c r="M325" s="7"/>
      <c r="N325" s="7"/>
      <c r="O325" s="7"/>
      <c r="P325" s="7"/>
      <c r="Q325" s="7"/>
    </row>
    <row r="326" spans="1:17" ht="30" outlineLevel="1" x14ac:dyDescent="0.2">
      <c r="A326" s="37" t="s">
        <v>43</v>
      </c>
      <c r="B326" s="38" t="s">
        <v>43</v>
      </c>
      <c r="C326" s="39" t="s">
        <v>136</v>
      </c>
      <c r="D326" s="40" t="s">
        <v>84</v>
      </c>
      <c r="E326" s="41">
        <v>24.95</v>
      </c>
      <c r="F326" s="42"/>
      <c r="G326" s="42">
        <v>1.3</v>
      </c>
      <c r="H326" s="75" t="s">
        <v>43</v>
      </c>
      <c r="I326" s="44"/>
      <c r="J326" s="44"/>
      <c r="K326" s="42"/>
      <c r="L326" s="45">
        <v>32.44</v>
      </c>
      <c r="M326" s="7"/>
      <c r="N326" s="7"/>
      <c r="O326" s="7"/>
      <c r="P326" s="7"/>
      <c r="Q326" s="7"/>
    </row>
    <row r="327" spans="1:17" ht="15.75" x14ac:dyDescent="0.2">
      <c r="A327" s="48" t="s">
        <v>43</v>
      </c>
      <c r="B327" s="49" t="s">
        <v>43</v>
      </c>
      <c r="C327" s="56" t="s">
        <v>87</v>
      </c>
      <c r="D327" s="57" t="s">
        <v>43</v>
      </c>
      <c r="E327" s="58" t="s">
        <v>43</v>
      </c>
      <c r="F327" s="59"/>
      <c r="G327" s="59"/>
      <c r="H327" s="77">
        <v>2306.4</v>
      </c>
      <c r="I327" s="61"/>
      <c r="J327" s="61"/>
      <c r="K327" s="59">
        <v>38017.120000000003</v>
      </c>
      <c r="L327" s="62">
        <v>38017.120000000003</v>
      </c>
      <c r="M327" s="7"/>
      <c r="N327" s="7"/>
      <c r="O327" s="7"/>
      <c r="P327" s="7"/>
      <c r="Q327" s="7"/>
    </row>
    <row r="328" spans="1:17" x14ac:dyDescent="0.2">
      <c r="A328" s="20"/>
      <c r="B328" s="21"/>
      <c r="C328" s="114" t="s">
        <v>88</v>
      </c>
      <c r="D328" s="115"/>
      <c r="E328" s="115"/>
      <c r="F328" s="115"/>
      <c r="G328" s="115"/>
      <c r="H328" s="75">
        <v>6653.16</v>
      </c>
      <c r="I328" s="44"/>
      <c r="J328" s="44"/>
      <c r="K328" s="42">
        <v>6653.16</v>
      </c>
      <c r="L328" s="45" t="s">
        <v>89</v>
      </c>
      <c r="M328" s="7"/>
      <c r="N328" s="7"/>
      <c r="O328" s="7"/>
      <c r="P328" s="7"/>
      <c r="Q328" s="7"/>
    </row>
    <row r="329" spans="1:17" x14ac:dyDescent="0.2">
      <c r="A329" s="20"/>
      <c r="B329" s="21"/>
      <c r="C329" s="114" t="s">
        <v>90</v>
      </c>
      <c r="D329" s="115"/>
      <c r="E329" s="115"/>
      <c r="F329" s="115"/>
      <c r="G329" s="115"/>
      <c r="H329" s="75" t="s">
        <v>43</v>
      </c>
      <c r="I329" s="44"/>
      <c r="J329" s="44"/>
      <c r="K329" s="42">
        <v>120222.6</v>
      </c>
      <c r="L329" s="45" t="s">
        <v>89</v>
      </c>
      <c r="M329" s="7"/>
      <c r="N329" s="7"/>
      <c r="O329" s="7"/>
      <c r="P329" s="7"/>
      <c r="Q329" s="7"/>
    </row>
    <row r="330" spans="1:17" x14ac:dyDescent="0.2">
      <c r="A330" s="20"/>
      <c r="B330" s="21"/>
      <c r="C330" s="114" t="s">
        <v>91</v>
      </c>
      <c r="D330" s="115"/>
      <c r="E330" s="115"/>
      <c r="F330" s="115"/>
      <c r="G330" s="115"/>
      <c r="H330" s="75" t="s">
        <v>43</v>
      </c>
      <c r="I330" s="44"/>
      <c r="J330" s="44"/>
      <c r="K330" s="42"/>
      <c r="L330" s="45" t="s">
        <v>89</v>
      </c>
      <c r="M330" s="7"/>
      <c r="N330" s="7"/>
      <c r="O330" s="7"/>
      <c r="P330" s="7"/>
      <c r="Q330" s="7"/>
    </row>
    <row r="331" spans="1:17" x14ac:dyDescent="0.2">
      <c r="A331" s="20"/>
      <c r="B331" s="21"/>
      <c r="C331" s="114" t="s">
        <v>92</v>
      </c>
      <c r="D331" s="115"/>
      <c r="E331" s="115"/>
      <c r="F331" s="115"/>
      <c r="G331" s="115"/>
      <c r="H331" s="75">
        <v>6653.16</v>
      </c>
      <c r="I331" s="44"/>
      <c r="J331" s="44"/>
      <c r="K331" s="42">
        <v>120222.6</v>
      </c>
      <c r="L331" s="45" t="s">
        <v>89</v>
      </c>
      <c r="M331" s="7"/>
      <c r="N331" s="7"/>
      <c r="O331" s="7"/>
      <c r="P331" s="7"/>
      <c r="Q331" s="7"/>
    </row>
    <row r="332" spans="1:17" ht="15.75" x14ac:dyDescent="0.2">
      <c r="A332" s="20"/>
      <c r="B332" s="21"/>
      <c r="C332" s="112" t="s">
        <v>95</v>
      </c>
      <c r="D332" s="113"/>
      <c r="E332" s="113"/>
      <c r="F332" s="113"/>
      <c r="G332" s="113"/>
      <c r="H332" s="76">
        <v>4324.55</v>
      </c>
      <c r="I332" s="54"/>
      <c r="J332" s="54"/>
      <c r="K332" s="52">
        <v>66122.429999999993</v>
      </c>
      <c r="L332" s="63" t="s">
        <v>89</v>
      </c>
      <c r="M332" s="7"/>
      <c r="N332" s="7"/>
      <c r="O332" s="7"/>
      <c r="P332" s="7"/>
      <c r="Q332" s="7"/>
    </row>
    <row r="333" spans="1:17" ht="15.75" x14ac:dyDescent="0.2">
      <c r="A333" s="20"/>
      <c r="B333" s="21"/>
      <c r="C333" s="112" t="s">
        <v>96</v>
      </c>
      <c r="D333" s="113"/>
      <c r="E333" s="113"/>
      <c r="F333" s="113"/>
      <c r="G333" s="113"/>
      <c r="H333" s="76">
        <v>2661.26</v>
      </c>
      <c r="I333" s="54"/>
      <c r="J333" s="54"/>
      <c r="K333" s="52">
        <v>38471.230000000003</v>
      </c>
      <c r="L333" s="63" t="s">
        <v>89</v>
      </c>
      <c r="M333" s="7"/>
      <c r="N333" s="7"/>
      <c r="O333" s="7"/>
      <c r="P333" s="7"/>
      <c r="Q333" s="7"/>
    </row>
    <row r="334" spans="1:17" ht="15.75" x14ac:dyDescent="0.2">
      <c r="A334" s="20"/>
      <c r="B334" s="21"/>
      <c r="C334" s="112" t="s">
        <v>205</v>
      </c>
      <c r="D334" s="113"/>
      <c r="E334" s="113"/>
      <c r="F334" s="113"/>
      <c r="G334" s="113"/>
      <c r="H334" s="76" t="s">
        <v>43</v>
      </c>
      <c r="I334" s="54"/>
      <c r="J334" s="54"/>
      <c r="K334" s="52"/>
      <c r="L334" s="63" t="s">
        <v>89</v>
      </c>
      <c r="M334" s="7"/>
      <c r="N334" s="7"/>
      <c r="O334" s="7"/>
      <c r="P334" s="7"/>
      <c r="Q334" s="7"/>
    </row>
    <row r="335" spans="1:17" x14ac:dyDescent="0.2">
      <c r="A335" s="20"/>
      <c r="B335" s="21"/>
      <c r="C335" s="114" t="s">
        <v>206</v>
      </c>
      <c r="D335" s="115"/>
      <c r="E335" s="115"/>
      <c r="F335" s="115"/>
      <c r="G335" s="115"/>
      <c r="H335" s="75">
        <v>13638.97</v>
      </c>
      <c r="I335" s="44"/>
      <c r="J335" s="44"/>
      <c r="K335" s="42">
        <v>224816.26</v>
      </c>
      <c r="L335" s="45" t="s">
        <v>89</v>
      </c>
      <c r="M335" s="7"/>
      <c r="N335" s="7"/>
      <c r="O335" s="7"/>
      <c r="P335" s="7"/>
      <c r="Q335" s="7"/>
    </row>
    <row r="336" spans="1:17" x14ac:dyDescent="0.2">
      <c r="A336" s="20"/>
      <c r="B336" s="21"/>
      <c r="C336" s="114" t="s">
        <v>99</v>
      </c>
      <c r="D336" s="115"/>
      <c r="E336" s="115"/>
      <c r="F336" s="115"/>
      <c r="G336" s="115"/>
      <c r="H336" s="75">
        <v>13638.97</v>
      </c>
      <c r="I336" s="44"/>
      <c r="J336" s="44"/>
      <c r="K336" s="42">
        <v>224816.26</v>
      </c>
      <c r="L336" s="45" t="s">
        <v>89</v>
      </c>
      <c r="M336" s="7"/>
      <c r="N336" s="7"/>
      <c r="O336" s="7"/>
      <c r="P336" s="7"/>
      <c r="Q336" s="7"/>
    </row>
    <row r="337" spans="1:17" ht="15.75" x14ac:dyDescent="0.2">
      <c r="A337" s="20"/>
      <c r="B337" s="21"/>
      <c r="C337" s="116" t="s">
        <v>207</v>
      </c>
      <c r="D337" s="117"/>
      <c r="E337" s="117"/>
      <c r="F337" s="117"/>
      <c r="G337" s="117"/>
      <c r="H337" s="77">
        <v>13638.97</v>
      </c>
      <c r="I337" s="61"/>
      <c r="J337" s="61"/>
      <c r="K337" s="59">
        <v>224816.26</v>
      </c>
      <c r="L337" s="64" t="s">
        <v>89</v>
      </c>
      <c r="M337" s="7"/>
      <c r="N337" s="7"/>
      <c r="O337" s="7"/>
      <c r="P337" s="7"/>
      <c r="Q337" s="7"/>
    </row>
    <row r="338" spans="1:17" x14ac:dyDescent="0.2">
      <c r="A338" s="20"/>
      <c r="B338" s="21"/>
      <c r="C338" s="114" t="s">
        <v>110</v>
      </c>
      <c r="D338" s="115"/>
      <c r="E338" s="115"/>
      <c r="F338" s="115"/>
      <c r="G338" s="115"/>
      <c r="H338" s="75">
        <v>6653.16</v>
      </c>
      <c r="I338" s="44"/>
      <c r="J338" s="44"/>
      <c r="K338" s="42">
        <v>6653.16</v>
      </c>
      <c r="L338" s="45" t="s">
        <v>89</v>
      </c>
      <c r="M338" s="7"/>
      <c r="N338" s="7"/>
      <c r="O338" s="7"/>
      <c r="P338" s="7"/>
      <c r="Q338" s="7"/>
    </row>
    <row r="339" spans="1:17" x14ac:dyDescent="0.2">
      <c r="A339" s="20"/>
      <c r="B339" s="21"/>
      <c r="C339" s="114" t="s">
        <v>111</v>
      </c>
      <c r="D339" s="115"/>
      <c r="E339" s="115"/>
      <c r="F339" s="115"/>
      <c r="G339" s="115"/>
      <c r="H339" s="75" t="s">
        <v>43</v>
      </c>
      <c r="I339" s="44"/>
      <c r="J339" s="44"/>
      <c r="K339" s="42">
        <v>120222.6</v>
      </c>
      <c r="L339" s="45" t="s">
        <v>89</v>
      </c>
      <c r="M339" s="7"/>
      <c r="N339" s="7"/>
      <c r="O339" s="7"/>
      <c r="P339" s="7"/>
      <c r="Q339" s="7"/>
    </row>
    <row r="340" spans="1:17" x14ac:dyDescent="0.2">
      <c r="A340" s="20"/>
      <c r="B340" s="21"/>
      <c r="C340" s="114" t="s">
        <v>91</v>
      </c>
      <c r="D340" s="115"/>
      <c r="E340" s="115"/>
      <c r="F340" s="115"/>
      <c r="G340" s="115"/>
      <c r="H340" s="75" t="s">
        <v>43</v>
      </c>
      <c r="I340" s="44"/>
      <c r="J340" s="44"/>
      <c r="K340" s="42"/>
      <c r="L340" s="45" t="s">
        <v>89</v>
      </c>
      <c r="M340" s="7"/>
      <c r="N340" s="7"/>
      <c r="O340" s="7"/>
      <c r="P340" s="7"/>
      <c r="Q340" s="7"/>
    </row>
    <row r="341" spans="1:17" x14ac:dyDescent="0.2">
      <c r="A341" s="20"/>
      <c r="B341" s="21"/>
      <c r="C341" s="114" t="s">
        <v>92</v>
      </c>
      <c r="D341" s="115"/>
      <c r="E341" s="115"/>
      <c r="F341" s="115"/>
      <c r="G341" s="115"/>
      <c r="H341" s="75">
        <v>6653.16</v>
      </c>
      <c r="I341" s="44"/>
      <c r="J341" s="44"/>
      <c r="K341" s="42">
        <v>120222.6</v>
      </c>
      <c r="L341" s="45" t="s">
        <v>89</v>
      </c>
      <c r="M341" s="7"/>
      <c r="N341" s="7"/>
      <c r="O341" s="7"/>
      <c r="P341" s="7"/>
      <c r="Q341" s="7"/>
    </row>
    <row r="342" spans="1:17" ht="15.75" x14ac:dyDescent="0.2">
      <c r="A342" s="20"/>
      <c r="B342" s="21"/>
      <c r="C342" s="112" t="s">
        <v>95</v>
      </c>
      <c r="D342" s="113"/>
      <c r="E342" s="113"/>
      <c r="F342" s="113"/>
      <c r="G342" s="113"/>
      <c r="H342" s="76">
        <v>4324.55</v>
      </c>
      <c r="I342" s="54"/>
      <c r="J342" s="54"/>
      <c r="K342" s="52">
        <v>66122.429999999993</v>
      </c>
      <c r="L342" s="63" t="s">
        <v>89</v>
      </c>
      <c r="M342" s="7"/>
      <c r="N342" s="7"/>
      <c r="O342" s="7"/>
      <c r="P342" s="7"/>
      <c r="Q342" s="7"/>
    </row>
    <row r="343" spans="1:17" ht="15.75" x14ac:dyDescent="0.2">
      <c r="A343" s="20"/>
      <c r="B343" s="21"/>
      <c r="C343" s="112" t="s">
        <v>96</v>
      </c>
      <c r="D343" s="113"/>
      <c r="E343" s="113"/>
      <c r="F343" s="113"/>
      <c r="G343" s="113"/>
      <c r="H343" s="76">
        <v>2661.26</v>
      </c>
      <c r="I343" s="54"/>
      <c r="J343" s="54"/>
      <c r="K343" s="52">
        <v>38471.230000000003</v>
      </c>
      <c r="L343" s="63" t="s">
        <v>89</v>
      </c>
      <c r="M343" s="7"/>
      <c r="N343" s="7"/>
      <c r="O343" s="7"/>
      <c r="P343" s="7"/>
      <c r="Q343" s="7"/>
    </row>
    <row r="344" spans="1:17" ht="15.75" x14ac:dyDescent="0.2">
      <c r="A344" s="20"/>
      <c r="B344" s="21"/>
      <c r="C344" s="112" t="s">
        <v>112</v>
      </c>
      <c r="D344" s="113"/>
      <c r="E344" s="113"/>
      <c r="F344" s="113"/>
      <c r="G344" s="113"/>
      <c r="H344" s="76" t="s">
        <v>43</v>
      </c>
      <c r="I344" s="54"/>
      <c r="J344" s="54"/>
      <c r="K344" s="52"/>
      <c r="L344" s="63" t="s">
        <v>89</v>
      </c>
      <c r="M344" s="7"/>
      <c r="N344" s="7"/>
      <c r="O344" s="7"/>
      <c r="P344" s="7"/>
      <c r="Q344" s="7"/>
    </row>
    <row r="345" spans="1:17" x14ac:dyDescent="0.2">
      <c r="A345" s="20"/>
      <c r="B345" s="21"/>
      <c r="C345" s="114" t="s">
        <v>206</v>
      </c>
      <c r="D345" s="115"/>
      <c r="E345" s="115"/>
      <c r="F345" s="115"/>
      <c r="G345" s="115"/>
      <c r="H345" s="75">
        <v>13638.97</v>
      </c>
      <c r="I345" s="44"/>
      <c r="J345" s="44"/>
      <c r="K345" s="42">
        <v>224816.26</v>
      </c>
      <c r="L345" s="45" t="s">
        <v>89</v>
      </c>
      <c r="M345" s="7"/>
      <c r="N345" s="7"/>
      <c r="O345" s="7"/>
      <c r="P345" s="7"/>
      <c r="Q345" s="7"/>
    </row>
    <row r="346" spans="1:17" x14ac:dyDescent="0.2">
      <c r="A346" s="20"/>
      <c r="B346" s="21"/>
      <c r="C346" s="114" t="s">
        <v>99</v>
      </c>
      <c r="D346" s="115"/>
      <c r="E346" s="115"/>
      <c r="F346" s="115"/>
      <c r="G346" s="115"/>
      <c r="H346" s="75">
        <v>13638.97</v>
      </c>
      <c r="I346" s="44"/>
      <c r="J346" s="44"/>
      <c r="K346" s="42">
        <v>224816.26</v>
      </c>
      <c r="L346" s="45" t="s">
        <v>89</v>
      </c>
      <c r="M346" s="7"/>
      <c r="N346" s="7"/>
      <c r="O346" s="7"/>
      <c r="P346" s="7"/>
      <c r="Q346" s="7"/>
    </row>
    <row r="347" spans="1:17" ht="15.75" x14ac:dyDescent="0.2">
      <c r="A347" s="20"/>
      <c r="B347" s="21"/>
      <c r="C347" s="112" t="s">
        <v>115</v>
      </c>
      <c r="D347" s="113"/>
      <c r="E347" s="113"/>
      <c r="F347" s="113"/>
      <c r="G347" s="113"/>
      <c r="H347" s="76">
        <v>13638.97</v>
      </c>
      <c r="I347" s="54"/>
      <c r="J347" s="54"/>
      <c r="K347" s="52">
        <v>224816.26</v>
      </c>
      <c r="L347" s="63" t="s">
        <v>89</v>
      </c>
      <c r="M347" s="7"/>
      <c r="N347" s="7"/>
      <c r="O347" s="7"/>
      <c r="P347" s="7"/>
      <c r="Q347" s="7"/>
    </row>
    <row r="348" spans="1:17" x14ac:dyDescent="0.2">
      <c r="A348" s="20"/>
      <c r="B348" s="21"/>
      <c r="C348" s="22"/>
      <c r="D348" s="23"/>
      <c r="E348" s="24"/>
      <c r="F348" s="25"/>
      <c r="G348" s="25"/>
      <c r="H348" s="78"/>
      <c r="I348" s="26"/>
      <c r="J348" s="26"/>
      <c r="K348" s="25"/>
      <c r="L348" s="36"/>
      <c r="M348" s="7"/>
      <c r="N348" s="7"/>
      <c r="O348" s="7"/>
      <c r="P348" s="7"/>
      <c r="Q348" s="7"/>
    </row>
    <row r="349" spans="1:17" ht="15.75" x14ac:dyDescent="0.2">
      <c r="A349" s="7"/>
      <c r="B349" s="33"/>
      <c r="C349" s="122"/>
      <c r="D349" s="122"/>
      <c r="E349" s="122"/>
      <c r="F349" s="122"/>
      <c r="G349" s="122"/>
      <c r="H349" s="32"/>
      <c r="I349" s="7"/>
      <c r="J349" s="7"/>
      <c r="K349" s="8"/>
      <c r="L349" s="30"/>
      <c r="M349" s="7"/>
      <c r="N349" s="7"/>
      <c r="O349" s="7"/>
      <c r="P349" s="7"/>
      <c r="Q349" s="7"/>
    </row>
    <row r="350" spans="1:17" x14ac:dyDescent="0.2">
      <c r="M350" s="7"/>
      <c r="N350" s="7"/>
      <c r="O350" s="7"/>
      <c r="P350" s="7"/>
      <c r="Q350" s="7"/>
    </row>
    <row r="354" spans="1:17" x14ac:dyDescent="0.2">
      <c r="A354" s="2"/>
      <c r="B354" s="9" t="s">
        <v>19</v>
      </c>
      <c r="C354" s="2"/>
      <c r="D354" s="2"/>
      <c r="E354" s="2"/>
      <c r="F354" s="2"/>
      <c r="G354" s="2"/>
      <c r="H354" s="2"/>
      <c r="I354" s="2"/>
      <c r="J354" s="2"/>
      <c r="K354" s="2"/>
      <c r="L354" s="2"/>
    </row>
    <row r="355" spans="1:17" x14ac:dyDescent="0.2">
      <c r="A355" s="2"/>
      <c r="B355" s="3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</row>
    <row r="356" spans="1:17" x14ac:dyDescent="0.2">
      <c r="A356" s="2"/>
      <c r="B356" s="9" t="s">
        <v>20</v>
      </c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</row>
    <row r="357" spans="1:17" x14ac:dyDescent="0.2">
      <c r="M357" s="2"/>
      <c r="N357" s="2"/>
      <c r="O357" s="2"/>
      <c r="P357" s="2"/>
      <c r="Q357" s="2"/>
    </row>
  </sheetData>
  <mergeCells count="49">
    <mergeCell ref="E22:G22"/>
    <mergeCell ref="I22:J22"/>
    <mergeCell ref="K22:L22"/>
    <mergeCell ref="A9:L9"/>
    <mergeCell ref="A10:L10"/>
    <mergeCell ref="A13:L13"/>
    <mergeCell ref="A14:L14"/>
    <mergeCell ref="A16:L16"/>
    <mergeCell ref="A17:L17"/>
    <mergeCell ref="I20:J20"/>
    <mergeCell ref="K20:L20"/>
    <mergeCell ref="E21:G21"/>
    <mergeCell ref="I21:J21"/>
    <mergeCell ref="K21:L21"/>
    <mergeCell ref="I23:L23"/>
    <mergeCell ref="A25:A27"/>
    <mergeCell ref="B25:B27"/>
    <mergeCell ref="C25:C27"/>
    <mergeCell ref="D25:D27"/>
    <mergeCell ref="E25:E27"/>
    <mergeCell ref="F25:F27"/>
    <mergeCell ref="G25:G27"/>
    <mergeCell ref="H25:H27"/>
    <mergeCell ref="I25:I27"/>
    <mergeCell ref="C336:G336"/>
    <mergeCell ref="J25:J27"/>
    <mergeCell ref="K25:K27"/>
    <mergeCell ref="A31:L31"/>
    <mergeCell ref="C328:G328"/>
    <mergeCell ref="C329:G329"/>
    <mergeCell ref="C330:G330"/>
    <mergeCell ref="A30:L30"/>
    <mergeCell ref="C331:G331"/>
    <mergeCell ref="C332:G332"/>
    <mergeCell ref="C333:G333"/>
    <mergeCell ref="C334:G334"/>
    <mergeCell ref="C335:G335"/>
    <mergeCell ref="C349:G349"/>
    <mergeCell ref="C337:G337"/>
    <mergeCell ref="C338:G338"/>
    <mergeCell ref="C339:G339"/>
    <mergeCell ref="C340:G340"/>
    <mergeCell ref="C341:G341"/>
    <mergeCell ref="C342:G342"/>
    <mergeCell ref="C343:G343"/>
    <mergeCell ref="C344:G344"/>
    <mergeCell ref="C345:G345"/>
    <mergeCell ref="C346:G346"/>
    <mergeCell ref="C347:G347"/>
  </mergeCells>
  <pageMargins left="0.78740157480314965" right="0.19685039370078741" top="0.39370078740157483" bottom="0.39370078740157483" header="0.23622047244094491" footer="0.23622047244094491"/>
  <pageSetup paperSize="9" fitToHeight="30000" orientation="portrait" r:id="rId1"/>
  <headerFooter alignWithMargins="0"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ССР Ячейка 12А без главы 10</vt:lpstr>
      <vt:lpstr>ССР Ячейка 12А нов</vt:lpstr>
      <vt:lpstr>ЛН 02-01-05</vt:lpstr>
      <vt:lpstr>ЛН 09-01-05</vt:lpstr>
      <vt:lpstr>'ЛН 02-01-05'!Заголовки_для_печати</vt:lpstr>
      <vt:lpstr>'ЛН 09-01-05'!Заголовки_для_печати</vt:lpstr>
      <vt:lpstr>'ССР Ячейка 12А без главы 10'!Заголовки_для_печати</vt:lpstr>
      <vt:lpstr>'ССР Ячейка 12А нов'!Заголовки_для_печати</vt:lpstr>
      <vt:lpstr>'ЛН 02-01-05'!Область_печати</vt:lpstr>
      <vt:lpstr>'ЛН 09-01-05'!Область_печати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keywords>12.03.2008</cp:keywords>
  <cp:lastModifiedBy>Лебедева Яна Аркадьевна</cp:lastModifiedBy>
  <cp:lastPrinted>2018-08-29T13:21:57Z</cp:lastPrinted>
  <dcterms:created xsi:type="dcterms:W3CDTF">2003-01-28T12:33:10Z</dcterms:created>
  <dcterms:modified xsi:type="dcterms:W3CDTF">2018-08-29T14:03:25Z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