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110 Северо-восток" sheetId="4" r:id="rId2"/>
  </sheets>
  <definedNames>
    <definedName name="_xlnm._FilterDatabase" localSheetId="1" hidden="1">'110 Северо-восток'!$A$2:$BV$112</definedName>
    <definedName name="_xlnm._FilterDatabase" localSheetId="0" hidden="1">'87_лот_(Всего)'!$A$2:$BT$2</definedName>
    <definedName name="_xlnm.Print_Titles" localSheetId="1">'110 Северо-восток'!$2:$2</definedName>
    <definedName name="_xlnm.Print_Titles" localSheetId="0">'87_лот_(Всего)'!$2:$2</definedName>
    <definedName name="_xlnm.Print_Area" localSheetId="1">'110 Северо-восток'!$A$1:$BO$45</definedName>
    <definedName name="_xlnm.Print_Area" localSheetId="0">'87_лот_(Всего)'!$A$1:$BM$86</definedName>
  </definedNames>
  <calcPr calcId="145621" calcMode="manual"/>
</workbook>
</file>

<file path=xl/calcChain.xml><?xml version="1.0" encoding="utf-8"?>
<calcChain xmlns="http://schemas.openxmlformats.org/spreadsheetml/2006/main">
  <c r="U42" i="4" l="1"/>
  <c r="V42" i="4"/>
  <c r="W42" i="4"/>
  <c r="X42" i="4"/>
  <c r="Y42" i="4"/>
  <c r="Z42" i="4"/>
  <c r="AA42" i="4"/>
  <c r="AB42" i="4"/>
  <c r="AC42" i="4"/>
  <c r="AD42" i="4"/>
  <c r="AE42" i="4"/>
  <c r="AF42" i="4"/>
  <c r="AU42" i="4"/>
  <c r="AV42" i="4"/>
  <c r="AW42" i="4"/>
  <c r="AX42" i="4"/>
  <c r="AY42" i="4"/>
  <c r="AZ42" i="4"/>
  <c r="BE42" i="4"/>
  <c r="BF42" i="4"/>
  <c r="BG42" i="4"/>
  <c r="BH42" i="4"/>
  <c r="BI42" i="4"/>
  <c r="BJ42" i="4"/>
  <c r="BK42" i="4"/>
  <c r="BL42" i="4"/>
  <c r="M41" i="4" l="1"/>
  <c r="N41" i="4" s="1"/>
  <c r="R40" i="4"/>
  <c r="O40" i="4"/>
  <c r="M39" i="4"/>
  <c r="N39" i="4" s="1"/>
  <c r="R38" i="4"/>
  <c r="O38" i="4"/>
  <c r="M37" i="4"/>
  <c r="N37" i="4" s="1"/>
  <c r="R36" i="4"/>
  <c r="O36" i="4"/>
  <c r="S41" i="4" l="1"/>
  <c r="S40" i="4" s="1"/>
  <c r="N40" i="4"/>
  <c r="Q41" i="4"/>
  <c r="Q40" i="4" s="1"/>
  <c r="P41" i="4"/>
  <c r="S39" i="4"/>
  <c r="S38" i="4" s="1"/>
  <c r="P39" i="4"/>
  <c r="Q39" i="4"/>
  <c r="Q38" i="4" s="1"/>
  <c r="N38" i="4"/>
  <c r="S37" i="4"/>
  <c r="S36" i="4" s="1"/>
  <c r="Q37" i="4"/>
  <c r="Q36" i="4" s="1"/>
  <c r="N36" i="4"/>
  <c r="P37" i="4"/>
  <c r="T41" i="4" l="1"/>
  <c r="T40" i="4" s="1"/>
  <c r="P40" i="4"/>
  <c r="T39" i="4"/>
  <c r="T38" i="4" s="1"/>
  <c r="P38" i="4"/>
  <c r="T37" i="4"/>
  <c r="T36" i="4" s="1"/>
  <c r="P36" i="4"/>
  <c r="BD40" i="4" l="1"/>
  <c r="BD38" i="4"/>
  <c r="BD36" i="4"/>
  <c r="M34" i="4"/>
  <c r="N34" i="4" s="1"/>
  <c r="R33" i="4"/>
  <c r="O33" i="4"/>
  <c r="M31" i="4"/>
  <c r="N31" i="4" s="1"/>
  <c r="R30" i="4"/>
  <c r="O30" i="4"/>
  <c r="M29" i="4"/>
  <c r="N29" i="4" s="1"/>
  <c r="R28" i="4"/>
  <c r="O28" i="4"/>
  <c r="M24" i="4"/>
  <c r="N24" i="4" s="1"/>
  <c r="R23" i="4"/>
  <c r="O23" i="4"/>
  <c r="M27" i="4"/>
  <c r="N27" i="4" s="1"/>
  <c r="T26" i="4"/>
  <c r="N26" i="4" s="1"/>
  <c r="M26" i="4"/>
  <c r="R25" i="4"/>
  <c r="O25" i="4"/>
  <c r="BB25" i="4"/>
  <c r="S24" i="4" l="1"/>
  <c r="S23" i="4" s="1"/>
  <c r="N23" i="4"/>
  <c r="S34" i="4"/>
  <c r="S33" i="4" s="1"/>
  <c r="P34" i="4"/>
  <c r="Q34" i="4"/>
  <c r="Q33" i="4" s="1"/>
  <c r="N33" i="4"/>
  <c r="S31" i="4"/>
  <c r="S30" i="4" s="1"/>
  <c r="P31" i="4"/>
  <c r="Q31" i="4"/>
  <c r="Q30" i="4" s="1"/>
  <c r="N30" i="4"/>
  <c r="S29" i="4"/>
  <c r="S28" i="4" s="1"/>
  <c r="P29" i="4"/>
  <c r="Q29" i="4"/>
  <c r="Q28" i="4" s="1"/>
  <c r="N28" i="4"/>
  <c r="Q24" i="4"/>
  <c r="Q23" i="4" s="1"/>
  <c r="P24" i="4"/>
  <c r="S27" i="4"/>
  <c r="S25" i="4" s="1"/>
  <c r="P27" i="4"/>
  <c r="Q27" i="4"/>
  <c r="Q25" i="4" s="1"/>
  <c r="N25" i="4"/>
  <c r="T34" i="4" l="1"/>
  <c r="P33" i="4"/>
  <c r="T31" i="4"/>
  <c r="P30" i="4"/>
  <c r="T29" i="4"/>
  <c r="P28" i="4"/>
  <c r="T24" i="4"/>
  <c r="P23" i="4"/>
  <c r="P25" i="4"/>
  <c r="T27" i="4"/>
  <c r="M22" i="4"/>
  <c r="N22" i="4" s="1"/>
  <c r="R21" i="4"/>
  <c r="O21" i="4"/>
  <c r="M20" i="4"/>
  <c r="N20" i="4" s="1"/>
  <c r="R19" i="4"/>
  <c r="O19" i="4"/>
  <c r="M13" i="4"/>
  <c r="N13" i="4" s="1"/>
  <c r="R12" i="4"/>
  <c r="O12" i="4"/>
  <c r="M18" i="4"/>
  <c r="N18" i="4" s="1"/>
  <c r="R17" i="4"/>
  <c r="O17" i="4"/>
  <c r="M15" i="4"/>
  <c r="N15" i="4" s="1"/>
  <c r="R14" i="4"/>
  <c r="O14" i="4"/>
  <c r="S22" i="4" l="1"/>
  <c r="S21" i="4" s="1"/>
  <c r="N21" i="4"/>
  <c r="T33" i="4"/>
  <c r="BD33" i="4"/>
  <c r="T30" i="4"/>
  <c r="BD30" i="4"/>
  <c r="T28" i="4"/>
  <c r="BD28" i="4"/>
  <c r="T23" i="4"/>
  <c r="BD23" i="4"/>
  <c r="T25" i="4"/>
  <c r="BD25" i="4"/>
  <c r="Q22" i="4"/>
  <c r="Q21" i="4" s="1"/>
  <c r="P22" i="4"/>
  <c r="S20" i="4"/>
  <c r="S19" i="4" s="1"/>
  <c r="P20" i="4"/>
  <c r="Q20" i="4"/>
  <c r="Q19" i="4" s="1"/>
  <c r="N19" i="4"/>
  <c r="S13" i="4"/>
  <c r="S12" i="4" s="1"/>
  <c r="P13" i="4"/>
  <c r="Q13" i="4"/>
  <c r="Q12" i="4" s="1"/>
  <c r="N12" i="4"/>
  <c r="S18" i="4"/>
  <c r="S17" i="4" s="1"/>
  <c r="P18" i="4"/>
  <c r="Q18" i="4"/>
  <c r="Q17" i="4" s="1"/>
  <c r="N17" i="4"/>
  <c r="S15" i="4"/>
  <c r="S14" i="4" s="1"/>
  <c r="P15" i="4"/>
  <c r="Q15" i="4"/>
  <c r="Q14" i="4" s="1"/>
  <c r="N14" i="4"/>
  <c r="M11" i="4"/>
  <c r="N11" i="4" s="1"/>
  <c r="S11" i="4" s="1"/>
  <c r="S9" i="4" s="1"/>
  <c r="T10" i="4"/>
  <c r="N10" i="4" s="1"/>
  <c r="M10" i="4"/>
  <c r="R9" i="4"/>
  <c r="O9" i="4"/>
  <c r="BB9" i="4"/>
  <c r="BB42" i="4" s="1"/>
  <c r="N9" i="4" l="1"/>
  <c r="T22" i="4"/>
  <c r="P21" i="4"/>
  <c r="T20" i="4"/>
  <c r="P19" i="4"/>
  <c r="T13" i="4"/>
  <c r="P12" i="4"/>
  <c r="T18" i="4"/>
  <c r="P17" i="4"/>
  <c r="T15" i="4"/>
  <c r="P14" i="4"/>
  <c r="Q11" i="4"/>
  <c r="Q9" i="4" s="1"/>
  <c r="P11" i="4"/>
  <c r="M8" i="4"/>
  <c r="N8" i="4" s="1"/>
  <c r="R7" i="4"/>
  <c r="O7" i="4"/>
  <c r="T21" i="4" l="1"/>
  <c r="BD21" i="4"/>
  <c r="T19" i="4"/>
  <c r="BD19" i="4"/>
  <c r="T12" i="4"/>
  <c r="BD12" i="4"/>
  <c r="BD17" i="4"/>
  <c r="T17" i="4"/>
  <c r="BD14" i="4"/>
  <c r="T14" i="4"/>
  <c r="P9" i="4"/>
  <c r="T11" i="4"/>
  <c r="S8" i="4"/>
  <c r="S7" i="4" s="1"/>
  <c r="P8" i="4"/>
  <c r="Q8" i="4"/>
  <c r="Q7" i="4" s="1"/>
  <c r="N7" i="4"/>
  <c r="M6" i="4"/>
  <c r="N6" i="4" s="1"/>
  <c r="R5" i="4"/>
  <c r="O5" i="4"/>
  <c r="M4" i="4"/>
  <c r="N4" i="4" s="1"/>
  <c r="R3" i="4"/>
  <c r="R42" i="4" s="1"/>
  <c r="O3" i="4"/>
  <c r="O42" i="4" l="1"/>
  <c r="BD9" i="4"/>
  <c r="T9" i="4"/>
  <c r="T8" i="4"/>
  <c r="P7" i="4"/>
  <c r="S6" i="4"/>
  <c r="S5" i="4" s="1"/>
  <c r="P6" i="4"/>
  <c r="Q6" i="4"/>
  <c r="Q5" i="4" s="1"/>
  <c r="N5" i="4"/>
  <c r="S4" i="4"/>
  <c r="S3" i="4" s="1"/>
  <c r="S42" i="4" s="1"/>
  <c r="P4" i="4"/>
  <c r="Q4" i="4"/>
  <c r="Q3" i="4" s="1"/>
  <c r="Q42" i="4" s="1"/>
  <c r="N3" i="4"/>
  <c r="N42" i="4" s="1"/>
  <c r="BD7" i="4" l="1"/>
  <c r="T7" i="4"/>
  <c r="T6" i="4"/>
  <c r="P5" i="4"/>
  <c r="T4" i="4"/>
  <c r="P3" i="4"/>
  <c r="P42" i="4" s="1"/>
  <c r="BD5" i="4" l="1"/>
  <c r="T5" i="4"/>
  <c r="BD3" i="4"/>
  <c r="BD42" i="4" s="1"/>
  <c r="T3" i="4"/>
  <c r="T42" i="4" s="1"/>
  <c r="BR40" i="4" l="1"/>
  <c r="BS40" i="4" s="1"/>
  <c r="BM40" i="4"/>
  <c r="BR7" i="4"/>
  <c r="BS7" i="4" s="1"/>
  <c r="BM7" i="4"/>
  <c r="BR3" i="4"/>
  <c r="BS3" i="4" s="1"/>
  <c r="BR5" i="4"/>
  <c r="BM3" i="4"/>
  <c r="BR23" i="4" l="1"/>
  <c r="BS23" i="4" s="1"/>
  <c r="BS17" i="4"/>
  <c r="BS19" i="4"/>
  <c r="BM17" i="4"/>
  <c r="BM19" i="4"/>
  <c r="BR50" i="4"/>
  <c r="BS50" i="4" s="1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R75" i="4"/>
  <c r="BR76" i="4"/>
  <c r="BR77" i="4"/>
  <c r="BR78" i="4"/>
  <c r="BR79" i="4"/>
  <c r="BR80" i="4"/>
  <c r="BR81" i="4"/>
  <c r="BR82" i="4"/>
  <c r="BR83" i="4"/>
  <c r="BR84" i="4"/>
  <c r="BR85" i="4"/>
  <c r="BR86" i="4"/>
  <c r="BR87" i="4"/>
  <c r="BR88" i="4"/>
  <c r="BR89" i="4"/>
  <c r="BR90" i="4"/>
  <c r="BR91" i="4"/>
  <c r="BR92" i="4"/>
  <c r="BR93" i="4"/>
  <c r="BR94" i="4"/>
  <c r="BR95" i="4"/>
  <c r="BR96" i="4"/>
  <c r="BR97" i="4"/>
  <c r="BR98" i="4"/>
  <c r="BR99" i="4"/>
  <c r="BR47" i="4"/>
  <c r="BS47" i="4" s="1"/>
  <c r="BS5" i="4"/>
  <c r="BR9" i="4"/>
  <c r="BS9" i="4" s="1"/>
  <c r="BR12" i="4"/>
  <c r="BS12" i="4" s="1"/>
  <c r="BR14" i="4"/>
  <c r="BS14" i="4" s="1"/>
  <c r="BR16" i="4"/>
  <c r="BS16" i="4" s="1"/>
  <c r="BR21" i="4"/>
  <c r="BS21" i="4" s="1"/>
  <c r="BR25" i="4"/>
  <c r="BS25" i="4" s="1"/>
  <c r="BR28" i="4"/>
  <c r="BS28" i="4" s="1"/>
  <c r="BR30" i="4"/>
  <c r="BS30" i="4" s="1"/>
  <c r="BR32" i="4"/>
  <c r="BS32" i="4" s="1"/>
  <c r="BR33" i="4"/>
  <c r="BS33" i="4" s="1"/>
  <c r="BR35" i="4"/>
  <c r="BS35" i="4" s="1"/>
  <c r="BR36" i="4"/>
  <c r="BS36" i="4" s="1"/>
  <c r="BR38" i="4"/>
  <c r="BS38" i="4" s="1"/>
  <c r="BR42" i="4"/>
  <c r="BS42" i="4" s="1"/>
  <c r="BR43" i="4"/>
  <c r="BS43" i="4" s="1"/>
  <c r="BR44" i="4"/>
  <c r="BS44" i="4" s="1"/>
  <c r="BR45" i="4"/>
  <c r="BS45" i="4" s="1"/>
  <c r="BR46" i="4"/>
  <c r="BS46" i="4" s="1"/>
  <c r="BM5" i="4"/>
  <c r="BM42" i="4" s="1"/>
  <c r="BM9" i="4"/>
  <c r="BM12" i="4"/>
  <c r="BM14" i="4"/>
  <c r="BM16" i="4"/>
  <c r="BM21" i="4"/>
  <c r="BM23" i="4"/>
  <c r="BM25" i="4"/>
  <c r="BM28" i="4"/>
  <c r="BM30" i="4"/>
  <c r="BM32" i="4"/>
  <c r="BM33" i="4"/>
  <c r="BM35" i="4"/>
  <c r="BM36" i="4"/>
  <c r="BM38" i="4"/>
  <c r="BM48" i="4"/>
  <c r="BM49" i="4"/>
  <c r="BM50" i="4"/>
  <c r="BM51" i="4"/>
  <c r="BM52" i="4"/>
  <c r="BS98" i="4"/>
  <c r="BS99" i="4"/>
  <c r="BR100" i="4"/>
  <c r="BS100" i="4" s="1"/>
  <c r="BR101" i="4"/>
  <c r="BS101" i="4" s="1"/>
  <c r="BR102" i="4"/>
  <c r="BS102" i="4" s="1"/>
  <c r="BR103" i="4"/>
  <c r="BS103" i="4" s="1"/>
  <c r="BR104" i="4"/>
  <c r="BS104" i="4" s="1"/>
  <c r="BR105" i="4"/>
  <c r="BS105" i="4" s="1"/>
  <c r="BR106" i="4"/>
  <c r="BS106" i="4" s="1"/>
  <c r="BR107" i="4"/>
  <c r="BS107" i="4" s="1"/>
  <c r="BR108" i="4"/>
  <c r="BS108" i="4" s="1"/>
  <c r="BR109" i="4"/>
  <c r="BS109" i="4" s="1"/>
  <c r="BR110" i="4"/>
  <c r="BS110" i="4" s="1"/>
  <c r="BR111" i="4"/>
  <c r="BS111" i="4" s="1"/>
  <c r="BR112" i="4"/>
  <c r="BS112" i="4" s="1"/>
  <c r="BR48" i="4"/>
  <c r="BS48" i="4" s="1"/>
  <c r="BR49" i="4"/>
  <c r="BS49" i="4" s="1"/>
  <c r="BS51" i="4"/>
  <c r="BM53" i="4"/>
  <c r="BS53" i="4"/>
  <c r="BM54" i="4"/>
  <c r="BS54" i="4"/>
  <c r="BM55" i="4"/>
  <c r="BS55" i="4"/>
  <c r="BM56" i="4"/>
  <c r="BS56" i="4"/>
  <c r="BM57" i="4"/>
  <c r="BS57" i="4"/>
  <c r="BM58" i="4"/>
  <c r="BS58" i="4"/>
  <c r="BM59" i="4"/>
  <c r="BS59" i="4"/>
  <c r="BM60" i="4"/>
  <c r="BS60" i="4"/>
  <c r="BM61" i="4"/>
  <c r="BS61" i="4"/>
  <c r="BM62" i="4"/>
  <c r="BS62" i="4"/>
  <c r="BM63" i="4"/>
  <c r="BS63" i="4"/>
  <c r="BM64" i="4"/>
  <c r="BS64" i="4"/>
  <c r="BM65" i="4"/>
  <c r="BS65" i="4"/>
  <c r="BM66" i="4"/>
  <c r="BS66" i="4"/>
  <c r="BM67" i="4"/>
  <c r="BS67" i="4"/>
  <c r="BM68" i="4"/>
  <c r="BS68" i="4"/>
  <c r="BM69" i="4"/>
  <c r="BS69" i="4"/>
  <c r="BM70" i="4"/>
  <c r="BS70" i="4"/>
  <c r="BM71" i="4"/>
  <c r="BS71" i="4"/>
  <c r="BM72" i="4"/>
  <c r="BS72" i="4"/>
  <c r="BM73" i="4"/>
  <c r="BS73" i="4"/>
  <c r="BM74" i="4"/>
  <c r="BS74" i="4"/>
  <c r="BM75" i="4"/>
  <c r="BS75" i="4"/>
  <c r="BM76" i="4"/>
  <c r="BS76" i="4"/>
  <c r="BM77" i="4"/>
  <c r="BS77" i="4"/>
  <c r="BM78" i="4"/>
  <c r="BS78" i="4"/>
  <c r="BM79" i="4"/>
  <c r="BS79" i="4"/>
  <c r="BM80" i="4"/>
  <c r="BS80" i="4"/>
  <c r="BM81" i="4"/>
  <c r="BS81" i="4"/>
  <c r="BM82" i="4"/>
  <c r="BS82" i="4"/>
  <c r="BM83" i="4"/>
  <c r="BS83" i="4"/>
  <c r="BM84" i="4"/>
  <c r="BS84" i="4"/>
  <c r="BM85" i="4"/>
  <c r="BS85" i="4"/>
  <c r="BM86" i="4"/>
  <c r="BS86" i="4"/>
  <c r="BM87" i="4"/>
  <c r="BS87" i="4"/>
  <c r="BM88" i="4"/>
  <c r="BS88" i="4"/>
  <c r="BM89" i="4"/>
  <c r="BS89" i="4"/>
  <c r="BM90" i="4"/>
  <c r="BS90" i="4"/>
  <c r="BM91" i="4"/>
  <c r="BS91" i="4"/>
  <c r="BM92" i="4"/>
  <c r="BS92" i="4"/>
  <c r="BM93" i="4"/>
  <c r="BS93" i="4"/>
  <c r="BM94" i="4"/>
  <c r="BS94" i="4"/>
  <c r="BM95" i="4"/>
  <c r="BS95" i="4"/>
  <c r="BM96" i="4"/>
  <c r="BS96" i="4"/>
  <c r="BM97" i="4"/>
  <c r="BS97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N40" i="2"/>
  <c r="Q40" i="2" s="1"/>
  <c r="Q38" i="2"/>
  <c r="M48" i="2"/>
  <c r="M47" i="2"/>
  <c r="N47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N46" i="2"/>
  <c r="Q56" i="2"/>
  <c r="P56" i="2"/>
  <c r="Q59" i="2"/>
  <c r="P40" i="2"/>
  <c r="P38" i="2" s="1"/>
  <c r="N62" i="2"/>
  <c r="Q65" i="2"/>
  <c r="S68" i="2"/>
  <c r="P68" i="2"/>
  <c r="P63" i="2"/>
  <c r="P62" i="2"/>
  <c r="Q63" i="2"/>
  <c r="Q62" i="2"/>
  <c r="P37" i="2"/>
  <c r="Q37" i="2"/>
  <c r="P36" i="2"/>
  <c r="P35" i="2" s="1"/>
  <c r="Q36" i="2"/>
  <c r="Q35" i="2" s="1"/>
  <c r="T68" i="2"/>
  <c r="BB64" i="2" s="1"/>
  <c r="T74" i="2"/>
  <c r="Q64" i="2"/>
  <c r="T40" i="2"/>
  <c r="BB38" i="2" s="1"/>
  <c r="T63" i="2"/>
  <c r="T37" i="2"/>
  <c r="BJ35" i="2" s="1"/>
  <c r="T31" i="2"/>
  <c r="AJ29" i="2" s="1"/>
  <c r="T32" i="2"/>
  <c r="AL29" i="2"/>
  <c r="T33" i="2"/>
  <c r="AR29" i="2"/>
  <c r="M34" i="2"/>
  <c r="N34" i="2"/>
  <c r="S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S12" i="2" s="1"/>
  <c r="R8" i="2"/>
  <c r="O8" i="2"/>
  <c r="N10" i="2"/>
  <c r="Q10" i="2"/>
  <c r="M10" i="2"/>
  <c r="M9" i="2"/>
  <c r="N9" i="2" s="1"/>
  <c r="S9" i="2" s="1"/>
  <c r="Q22" i="2"/>
  <c r="Q21" i="2" s="1"/>
  <c r="S11" i="2"/>
  <c r="N23" i="2"/>
  <c r="S23" i="2"/>
  <c r="S28" i="2"/>
  <c r="S27" i="2" s="1"/>
  <c r="N27" i="2"/>
  <c r="S30" i="2"/>
  <c r="S29" i="2" s="1"/>
  <c r="Q30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P9" i="2"/>
  <c r="P8" i="2" s="1"/>
  <c r="Q9" i="2"/>
  <c r="Q8" i="2"/>
  <c r="M44" i="2"/>
  <c r="N44" i="2"/>
  <c r="R43" i="2"/>
  <c r="O43" i="2"/>
  <c r="T22" i="2"/>
  <c r="P21" i="2"/>
  <c r="Q29" i="2"/>
  <c r="T34" i="2"/>
  <c r="BB29" i="2"/>
  <c r="T28" i="2"/>
  <c r="T24" i="2"/>
  <c r="T12" i="2"/>
  <c r="Q44" i="2"/>
  <c r="Q43" i="2"/>
  <c r="N43" i="2"/>
  <c r="S44" i="2"/>
  <c r="S43" i="2" s="1"/>
  <c r="P44" i="2"/>
  <c r="BB11" i="2"/>
  <c r="BK11" i="2" s="1"/>
  <c r="T11" i="2"/>
  <c r="BB23" i="2"/>
  <c r="BK23" i="2" s="1"/>
  <c r="T23" i="2"/>
  <c r="BB27" i="2"/>
  <c r="BK27" i="2" s="1"/>
  <c r="T27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P20" i="2"/>
  <c r="S20" i="2"/>
  <c r="S18" i="2" s="1"/>
  <c r="N13" i="2"/>
  <c r="P14" i="2"/>
  <c r="S14" i="2"/>
  <c r="S13" i="2" s="1"/>
  <c r="Q7" i="2"/>
  <c r="Q6" i="2"/>
  <c r="P18" i="2"/>
  <c r="P13" i="2"/>
  <c r="Q13" i="2" l="1"/>
  <c r="T14" i="2"/>
  <c r="S85" i="2"/>
  <c r="S84" i="2" s="1"/>
  <c r="N84" i="2"/>
  <c r="Q85" i="2"/>
  <c r="Q84" i="2" s="1"/>
  <c r="P85" i="2"/>
  <c r="Q49" i="2"/>
  <c r="T50" i="2"/>
  <c r="Q51" i="2"/>
  <c r="T52" i="2"/>
  <c r="Q81" i="2"/>
  <c r="T82" i="2"/>
  <c r="S54" i="2"/>
  <c r="S53" i="2" s="1"/>
  <c r="P54" i="2"/>
  <c r="Q54" i="2"/>
  <c r="Q53" i="2" s="1"/>
  <c r="N53" i="2"/>
  <c r="P6" i="2"/>
  <c r="T7" i="2"/>
  <c r="Q18" i="2"/>
  <c r="T20" i="2"/>
  <c r="S61" i="2"/>
  <c r="S60" i="2" s="1"/>
  <c r="P61" i="2"/>
  <c r="Q61" i="2"/>
  <c r="Q60" i="2" s="1"/>
  <c r="N60" i="2"/>
  <c r="S8" i="2"/>
  <c r="T9" i="2"/>
  <c r="N6" i="2"/>
  <c r="AZ3" i="2"/>
  <c r="BK3" i="2" s="1"/>
  <c r="N49" i="2"/>
  <c r="N51" i="2"/>
  <c r="N81" i="2"/>
  <c r="P78" i="2"/>
  <c r="N8" i="2"/>
  <c r="N11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S72" i="2"/>
  <c r="S70" i="2" s="1"/>
  <c r="N75" i="2"/>
  <c r="S76" i="2"/>
  <c r="S75" i="2" s="1"/>
  <c r="Q76" i="2"/>
  <c r="Q75" i="2" s="1"/>
  <c r="P76" i="2"/>
  <c r="S17" i="2"/>
  <c r="N16" i="2"/>
  <c r="BB62" i="2"/>
  <c r="BK62" i="2" s="1"/>
  <c r="T62" i="2"/>
  <c r="BB73" i="2"/>
  <c r="BK73" i="2" s="1"/>
  <c r="T73" i="2"/>
  <c r="T56" i="2"/>
  <c r="AH38" i="2"/>
  <c r="BK38" i="2" s="1"/>
  <c r="T38" i="2"/>
  <c r="S47" i="2"/>
  <c r="S46" i="2" s="1"/>
  <c r="P47" i="2"/>
  <c r="Q47" i="2"/>
  <c r="Q46" i="2" s="1"/>
  <c r="Q48" i="2"/>
  <c r="P48" i="2"/>
  <c r="T48" i="2" s="1"/>
  <c r="BF46" i="2" s="1"/>
  <c r="S59" i="2"/>
  <c r="P59" i="2"/>
  <c r="T47" i="2" l="1"/>
  <c r="P46" i="2"/>
  <c r="AF55" i="2"/>
  <c r="T17" i="2"/>
  <c r="S16" i="2"/>
  <c r="Q70" i="2"/>
  <c r="T72" i="2"/>
  <c r="S55" i="2"/>
  <c r="T42" i="2"/>
  <c r="P41" i="2"/>
  <c r="P29" i="2"/>
  <c r="T30" i="2"/>
  <c r="T78" i="2"/>
  <c r="P77" i="2"/>
  <c r="BB8" i="2"/>
  <c r="BK8" i="2" s="1"/>
  <c r="T8" i="2"/>
  <c r="T61" i="2"/>
  <c r="P60" i="2"/>
  <c r="T18" i="2"/>
  <c r="BB18" i="2"/>
  <c r="BK18" i="2" s="1"/>
  <c r="BH6" i="2"/>
  <c r="BK6" i="2" s="1"/>
  <c r="T6" i="2"/>
  <c r="T54" i="2"/>
  <c r="P53" i="2"/>
  <c r="BB81" i="2"/>
  <c r="BK81" i="2" s="1"/>
  <c r="T81" i="2"/>
  <c r="T51" i="2"/>
  <c r="BB51" i="2"/>
  <c r="BK51" i="2" s="1"/>
  <c r="BB49" i="2"/>
  <c r="BK49" i="2" s="1"/>
  <c r="T49" i="2"/>
  <c r="T85" i="2"/>
  <c r="P84" i="2"/>
  <c r="T13" i="2"/>
  <c r="BB13" i="2"/>
  <c r="BK13" i="2" s="1"/>
  <c r="T59" i="2"/>
  <c r="BB55" i="2" s="1"/>
  <c r="BK55" i="2" s="1"/>
  <c r="P55" i="2"/>
  <c r="P75" i="2"/>
  <c r="T76" i="2"/>
  <c r="P64" i="2"/>
  <c r="T65" i="2"/>
  <c r="S35" i="2"/>
  <c r="T36" i="2"/>
  <c r="S25" i="2"/>
  <c r="T26" i="2"/>
  <c r="BB84" i="2" l="1"/>
  <c r="BK84" i="2" s="1"/>
  <c r="T84" i="2"/>
  <c r="BB60" i="2"/>
  <c r="BK60" i="2" s="1"/>
  <c r="T60" i="2"/>
  <c r="T77" i="2"/>
  <c r="BB77" i="2"/>
  <c r="BK77" i="2" s="1"/>
  <c r="BB41" i="2"/>
  <c r="BK41" i="2" s="1"/>
  <c r="T41" i="2"/>
  <c r="BB70" i="2"/>
  <c r="BK70" i="2" s="1"/>
  <c r="T70" i="2"/>
  <c r="T55" i="2"/>
  <c r="BB53" i="2"/>
  <c r="BK53" i="2" s="1"/>
  <c r="T53" i="2"/>
  <c r="BB25" i="2"/>
  <c r="BK25" i="2" s="1"/>
  <c r="T25" i="2"/>
  <c r="BB35" i="2"/>
  <c r="BK35" i="2" s="1"/>
  <c r="T35" i="2"/>
  <c r="T64" i="2"/>
  <c r="AF64" i="2"/>
  <c r="BK64" i="2" s="1"/>
  <c r="T75" i="2"/>
  <c r="BB75" i="2"/>
  <c r="BK75" i="2" s="1"/>
  <c r="AF29" i="2"/>
  <c r="BK29" i="2" s="1"/>
  <c r="T29" i="2"/>
  <c r="BB16" i="2"/>
  <c r="BK16" i="2" s="1"/>
  <c r="T16" i="2"/>
  <c r="T46" i="2"/>
  <c r="BB46" i="2"/>
  <c r="BK46" i="2" s="1"/>
</calcChain>
</file>

<file path=xl/sharedStrings.xml><?xml version="1.0" encoding="utf-8"?>
<sst xmlns="http://schemas.openxmlformats.org/spreadsheetml/2006/main" count="689" uniqueCount="445">
  <si>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</si>
  <si>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</si>
  <si>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</si>
  <si>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</si>
  <si>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</si>
  <si>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</si>
  <si>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</si>
  <si>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</si>
  <si>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</si>
  <si>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</si>
  <si>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</si>
  <si>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</si>
  <si>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</si>
  <si>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</si>
  <si>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</si>
  <si>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</si>
  <si>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</si>
  <si>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</si>
  <si>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</si>
  <si>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</si>
  <si>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</si>
  <si>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</si>
  <si>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</si>
  <si>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</si>
  <si>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</si>
  <si>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</si>
  <si>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</si>
  <si>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</si>
  <si>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</si>
  <si>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</si>
  <si>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</si>
  <si>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</si>
  <si>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</si>
  <si>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</si>
  <si>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</si>
  <si>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</si>
  <si>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</si>
  <si>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</si>
  <si>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</si>
  <si>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</si>
  <si>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</si>
  <si>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</si>
  <si>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</si>
  <si>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</si>
  <si>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</si>
  <si>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</si>
  <si>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</si>
  <si>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</si>
  <si>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</si>
  <si>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</si>
  <si>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</si>
  <si>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</si>
  <si>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</si>
  <si>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</si>
  <si>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</si>
  <si>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</si>
  <si>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</si>
  <si>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</si>
  <si>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</si>
  <si>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</si>
  <si>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</si>
  <si>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</si>
  <si>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</si>
  <si>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</si>
  <si>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</si>
  <si>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</si>
  <si>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</si>
  <si>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</si>
  <si>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</si>
  <si>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</si>
  <si>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</si>
  <si>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</si>
  <si>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</si>
  <si>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</si>
  <si>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</si>
  <si>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</si>
  <si>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</si>
  <si>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</si>
  <si>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</si>
  <si>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</si>
  <si>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</si>
  <si>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</si>
  <si>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</si>
  <si>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</si>
  <si>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</si>
  <si>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</si>
  <si>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</si>
  <si>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</si>
  <si>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</si>
  <si>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</si>
  <si>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</si>
  <si>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</si>
  <si>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</si>
  <si>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</si>
  <si>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</si>
  <si>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</si>
  <si>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</si>
  <si>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</si>
  <si>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</si>
  <si>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</si>
  <si>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</si>
  <si>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</si>
  <si>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</si>
  <si>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</si>
  <si>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</si>
  <si>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</si>
  <si>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</si>
  <si>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</si>
  <si>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</si>
  <si>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</si>
  <si>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</si>
  <si>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</si>
  <si>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</si>
  <si>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</si>
  <si>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</si>
  <si>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</si>
  <si>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</si>
  <si>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</si>
  <si>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</si>
  <si>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</si>
  <si>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</si>
  <si>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</si>
  <si>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</si>
  <si>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</si>
  <si>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</si>
  <si>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</si>
  <si>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</si>
  <si>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</si>
  <si>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</si>
  <si>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</si>
  <si>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</si>
  <si>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</si>
  <si>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</si>
  <si>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</si>
  <si>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</si>
  <si>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</si>
  <si>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</si>
  <si>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</si>
  <si>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</si>
  <si>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</si>
  <si>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</si>
  <si>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</si>
  <si>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</si>
  <si>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</si>
  <si>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</si>
  <si>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</si>
  <si>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</si>
  <si>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</si>
  <si>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</si>
  <si>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</si>
  <si>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</si>
  <si>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</si>
  <si>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</si>
  <si>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</si>
  <si>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</si>
  <si>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</si>
  <si>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</si>
  <si>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</si>
  <si>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</si>
  <si>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</si>
  <si>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</si>
  <si>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</si>
  <si>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</si>
  <si>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</si>
  <si>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</si>
  <si>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</si>
  <si>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</si>
  <si>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</si>
  <si>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</si>
  <si>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</si>
  <si>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</si>
  <si>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</si>
  <si>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</si>
  <si>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</si>
  <si>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</si>
  <si>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</si>
  <si>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</si>
  <si>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</si>
  <si>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</si>
  <si>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</si>
  <si>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</si>
  <si>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</si>
  <si>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</si>
  <si>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</si>
  <si>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</si>
  <si>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</si>
  <si>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</si>
  <si>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</si>
  <si>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</si>
  <si>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</si>
  <si>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</si>
  <si>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</si>
  <si>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</si>
  <si>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</si>
  <si>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</si>
  <si>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</si>
  <si>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</si>
  <si>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</si>
  <si>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</si>
  <si>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</si>
  <si>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</si>
  <si>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</si>
  <si>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</si>
  <si>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</si>
  <si>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</si>
  <si>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</si>
  <si>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</si>
  <si>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</si>
  <si>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</si>
  <si>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</si>
  <si>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</si>
  <si>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</si>
  <si>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</si>
  <si>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</si>
  <si>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</si>
  <si>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</si>
  <si>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</si>
  <si>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</si>
  <si>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</si>
  <si>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</si>
  <si>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</si>
  <si>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</si>
  <si>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</si>
  <si>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</si>
  <si>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</si>
  <si>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</si>
  <si>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</si>
  <si>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</si>
  <si>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</si>
  <si>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</si>
  <si>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</si>
  <si>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</si>
  <si>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</si>
  <si>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</si>
  <si>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</si>
  <si>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</si>
  <si>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</si>
  <si>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</si>
  <si>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</si>
  <si>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</si>
  <si>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</si>
  <si>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</si>
  <si>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</si>
  <si>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</si>
  <si>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</si>
  <si>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</si>
  <si>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</si>
  <si>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</si>
  <si>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</si>
  <si>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</si>
  <si>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</si>
  <si>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</si>
  <si>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</si>
  <si>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</si>
  <si>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</si>
  <si>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</si>
  <si>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</si>
  <si>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</si>
  <si>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</si>
  <si>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</si>
  <si>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</si>
  <si>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</si>
  <si>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</si>
  <si>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</si>
  <si>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</si>
  <si>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</si>
  <si>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</si>
  <si>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</si>
  <si>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</si>
  <si>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</si>
  <si>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</si>
  <si>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</si>
  <si>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</si>
  <si>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</si>
  <si>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</si>
  <si>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</si>
  <si>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</si>
  <si>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</si>
  <si>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</si>
  <si>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</si>
  <si>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</si>
  <si>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</si>
  <si>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</si>
  <si>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</si>
  <si>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</si>
  <si>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</si>
  <si>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</si>
  <si>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</si>
  <si>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</si>
  <si>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</si>
  <si>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</si>
  <si>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</si>
  <si>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</si>
  <si>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</si>
  <si>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</si>
  <si>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</si>
  <si>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</si>
  <si>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</si>
  <si>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</si>
  <si>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</si>
  <si>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</si>
  <si>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</si>
  <si>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</si>
  <si>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</si>
  <si>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</si>
  <si>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</si>
  <si>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</si>
  <si>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</si>
  <si>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</si>
  <si>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</si>
  <si>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</si>
  <si>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</si>
  <si>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</si>
  <si>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</si>
  <si>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</si>
  <si>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</si>
  <si>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</si>
  <si>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</si>
  <si>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</si>
  <si>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</si>
  <si>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</si>
  <si>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</si>
  <si>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</si>
  <si>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</si>
  <si>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</si>
  <si>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</si>
  <si>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</si>
  <si>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</si>
  <si>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</si>
  <si>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</si>
  <si>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</si>
  <si>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Саликова Светлана Викторовна</t>
  </si>
  <si>
    <t>Терентьев Олег Валерьевич</t>
  </si>
  <si>
    <t>Калуцких Валентина Николаевна</t>
  </si>
  <si>
    <t>Банина Валентина Петровна</t>
  </si>
  <si>
    <t>Толмачева Ираида Михайловна</t>
  </si>
  <si>
    <t>Щеглов Виталий Анатольевич</t>
  </si>
  <si>
    <t>Аспидов Тимофей Владимирович</t>
  </si>
  <si>
    <t>Плотников Александр Викторович</t>
  </si>
  <si>
    <t>Филиппская Галина Леонидовна</t>
  </si>
  <si>
    <t>Сазонов Сергей Юрьевич</t>
  </si>
  <si>
    <t>Акользин Владимир Алексеевич</t>
  </si>
  <si>
    <t>Жуков Василий Владимирович</t>
  </si>
  <si>
    <t>Макаренкова Ольга Михайловна</t>
  </si>
  <si>
    <t>Переверзева Вера Ильинична</t>
  </si>
  <si>
    <t>Константинова Лариса Николаевна</t>
  </si>
  <si>
    <t>Шаламова Раиса Петровна</t>
  </si>
  <si>
    <t>Балуева Елена Михайловна</t>
  </si>
  <si>
    <t>Курская обл.,г.Железногорск,с.о. "Горняк" зона "Рясник-2", уч.183</t>
  </si>
  <si>
    <t>г. Курск, (ул. Петра Лихина) уч. 46:29:102061:186</t>
  </si>
  <si>
    <t>Курский р-н, СО и ДНТ "Ромашка", поле 2,уч.171</t>
  </si>
  <si>
    <t>г.Курск, с/т "Курск", уч.1247</t>
  </si>
  <si>
    <t>Курский р-н, СО и ДНТ "Ромашка", уч.171</t>
  </si>
  <si>
    <t>Курский р-н, СО и ДНТ "Ромашка-1", уч.172</t>
  </si>
  <si>
    <t>305040, г.Курск, с/т "Курск", уч.1353</t>
  </si>
  <si>
    <t>Курский р-н, с. Полянское, уч. 46:11:160502:263</t>
  </si>
  <si>
    <t>Курский р-н, х. Зубков, ул. Солнечная, уч. 46:11:091214:23</t>
  </si>
  <si>
    <t>г.Курск, Центрпльный округ, уч.46:29:102059:33</t>
  </si>
  <si>
    <t>Курский р-н, снт "Ласточка", уч. 155</t>
  </si>
  <si>
    <t>Курский р-н, снт "Строитель", уч. 767</t>
  </si>
  <si>
    <t>г. Курск, снт "Вишенка", уч. 166/47</t>
  </si>
  <si>
    <t>г. Курск, снт "Вишенка", уч. 108/6</t>
  </si>
  <si>
    <t>г. Курск, снт "Вишенка", уч. 108/35</t>
  </si>
  <si>
    <t>г. Курск, снт "Вишенка", уч. 108/30</t>
  </si>
  <si>
    <t>Курский р-н, снт "Березка", уч. 805 а</t>
  </si>
  <si>
    <t>строительство воздушной линии электропередачи 0,4 кВ самонесущим изолированным проводом – ответвления протяженностью 0,5 км от опоры № 6-5 существующей ВЛ-0,4 кВ № 2 до границы земельного участка заявителя, с увеличением протяженности существующей            ВЛ-0,4 кВ (точку врезки, марку и сечение провода, протяженность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</si>
  <si>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</si>
  <si>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протяженностью 0,52 км от ТП-10/0,4 кВ № 081 до границы земельного участка заявителя.</t>
  </si>
  <si>
    <t>реконструкция существующей ТП-10/0,4 кВ № 081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</si>
  <si>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</si>
  <si>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 (в т.ч. по Ц-15727)</t>
  </si>
  <si>
    <t>строительство воздушной линии 0,4 кВ самонесущим изолированным проводом - ответвления протяженностью 0,12 км от опоры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</si>
  <si>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</si>
  <si>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0,06 км от опоры №8 существующей ВЛ-0,4кВ №2 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</si>
  <si>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</si>
  <si>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строительство воздушной линии электропередачи 0,4 кВ самонесущим изолированным проводом – ответвления протяженностью 0,09 км от опоры существующей ВЛ-0,4кВ №2 до границы земельного участка заявителя (номер опоры, марку и сечение провода, протяженность уточнить при проектировании)</t>
  </si>
  <si>
    <t>реконструкция существующей 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</si>
  <si>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строительство воздушной линии электропередачи 0,4 кВ самонесущим изолированным проводом – ответвления протяженностью 0,2 км от опоры №1 существующей ВЛ-0,4 кВ № 3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</si>
  <si>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№4-5 существующей ВЛ-0,4 кВ № 3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</si>
  <si>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
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</si>
  <si>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реконструкция существующей 
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</t>
  </si>
  <si>
    <t>строительство воздушной линии электропередачи 0,4 кВ самонесущим изолированным проводом – ответвления протяженностью 0,15 км от опоры №3 существующей ВЛ-0,4кВ №1 до границы земельного участка заявителя (марку и сечение провода, протяженность уточнить при проектировании</t>
  </si>
  <si>
    <t>строительство воздушной линии электропередачи 0,4 кВ самонесущим изолированным проводом протяженностью 0,46 км от ТП №083 до границы земельного участка заявителя (марку и сечение провода, протяженность уточнить при проектировании)</t>
  </si>
  <si>
    <t>реконструкция существующей 
ТП №083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</t>
  </si>
  <si>
    <t>строительство воздушной линии электропередачи 0,4 кВ самонесущим изолированным проводом – ответвления протяженностью 0,15 км от опоры №3-9 существующей ВЛ-0,4кВ №1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</si>
  <si>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0,11 км от опоры № 19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</si>
  <si>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0,37 км от опоры №8 существующей ВЛ-0,4кВ №2 до границы земельного участка заявителя (марку и сечение провода, протяженность уточнить при проектировании) (в т.ч. 0,37 км по Ц-15802</t>
  </si>
  <si>
    <t>реконструкция существующей 
ВЛ-0,4кВ №2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(в т.ч. по Ц-15802)</t>
  </si>
  <si>
    <t>строительство воздушной линии электропередачи 0,4 кВ самонесущим изолированным проводом – ответвления протяженностью 0,48 км от опоры №8 проектируемой ВЛ-0,4кВ №2 до границы земельного участка заявителя (марку и сечение провода, протяженность уточнить при проектировании) (в т.ч. 0,37 км по Ц-15802</t>
  </si>
  <si>
    <t>строительство воздушной линии электропередачи 0,4 кВ самонесущим изолированным проводом – ответвления протяженностью 0,57 км от опоры №8 существующей ВЛ-0,4кВ №2 до границы земельного участка заявителя (марку и сечение провода, протяженность уточнить при проектировании) (в т.ч. 0,57 км по Ц-15802)</t>
  </si>
  <si>
    <t>строительство воздушной линии электропередачи 0,4 кВ самонесущим изолированным проводом – ответвления протяженностью 0,58 км от опоры №8 существующей ВЛ-0,4кВ №2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</si>
  <si>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0,13 км от опоры №1-13 существующей ВЛ-0,4 кВ № 2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</si>
  <si>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</si>
  <si>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Шишикина Людмила Владимировна</t>
  </si>
  <si>
    <t>строительство воздушной линии электропередачи 0,4 кВ самонесущим изолированным проводом – ответвления протяженностью 0,3 км от опоры №11 существующей ВЛ-0,4кВ №3 (инв.№12016335-00) до границы земельного участка заявителя (марку и сечение провода, протяженность уточнить при проектировании)</t>
  </si>
  <si>
    <t xml:space="preserve"> Курская обл., Железногорский р-н,с. Разветье</t>
  </si>
  <si>
    <t>Чеснокова Елена Анатольевна</t>
  </si>
  <si>
    <t>Курская обл., Железногорский р-н, Разветьевский с/с, п. Первомайский</t>
  </si>
  <si>
    <t>строительство воздушной линии электропередачи 0,4 кВ самонесущим изолированным проводом – ответвления протяженностью 0,15 км от опоры № 14 существующей ВЛ-0,4 кВ № 1 до границы земельного участка заявителя (марку и сечение провода, протяженность уточнить при проектировании).</t>
  </si>
  <si>
    <t>Доренская Людмила Михайловна</t>
  </si>
  <si>
    <t>строительство воздушной линии электропередачи 0,4 кВ самонесущим изолированным проводом – ответвления протяженностью 0,21 км от опоры №13 существующей ВЛ-0,4кВ №1 до границы земельного участка заявителя (марку и сечение провода, протяженность уточнить при проектировании) (в т.ч. 0,05 км по Ц-14755)</t>
  </si>
  <si>
    <t>реконструкция существующей 
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(в т.ч. по Ц-14755)</t>
  </si>
  <si>
    <t>Курский р-н, х. Топорок, уч. 46:11:021301:23</t>
  </si>
  <si>
    <t xml:space="preserve">С-3603 (41615820) от 13.03.2018г.
</t>
  </si>
  <si>
    <t xml:space="preserve">реконструкция существующей 
ВЛ-0,4кВ №3 (инв.№12016335-00)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 </t>
  </si>
  <si>
    <t>ВЛ-0,4кВ №3 (инв.№12016335-00)</t>
  </si>
  <si>
    <t>С-3612  (41614249) от 20.02.2018г.</t>
  </si>
  <si>
    <t xml:space="preserve">ВЛ-0,4 кВ № 2 </t>
  </si>
  <si>
    <t>С-3632 (41618018) от 13.03.2018г.</t>
  </si>
  <si>
    <t>ВЛ-0,4 кВ № 1</t>
  </si>
  <si>
    <t>№41611311 (Ц-15674) от 20.02.2018г.</t>
  </si>
  <si>
    <t>№41614009 (Ц-15715) от 19.02.2018г.</t>
  </si>
  <si>
    <t>№41615917 (Ц-15725) от 27.02.2018г.</t>
  </si>
  <si>
    <t>№41614278 (Ц-15726) от 20.02.2018г.</t>
  </si>
  <si>
    <t>№41614301 (Ц-15727) от 20.02.2018г.</t>
  </si>
  <si>
    <t>Объем строительства в Ц-15727 (Очередь 110)</t>
  </si>
  <si>
    <t xml:space="preserve">№41614043 (Ц-15731) от 19.02.2018г.
</t>
  </si>
  <si>
    <t>№41614061 (Ц-15732) от 19.02.2018г.</t>
  </si>
  <si>
    <t>№41615736 (Ц-15783) от 01.03.2018г.</t>
  </si>
  <si>
    <t>№41616001 (Ц-15786) от 01.03.2018г.</t>
  </si>
  <si>
    <t>№41615786 (Ц-15791) от 28.02.2018г.</t>
  </si>
  <si>
    <t>№41618046 (Ц-15799) от 05.03.2018г.</t>
  </si>
  <si>
    <t>Объем строительства в Ц-15802 (очередь 110)</t>
  </si>
  <si>
    <t xml:space="preserve"> №41616186 (Ц-15800) от 06.03.2018г.</t>
  </si>
  <si>
    <t>Остальной объем строительства в Ц-15802 (очередь 110)</t>
  </si>
  <si>
    <t>№41616187 (Ц-15801) от 06.03.2018г.</t>
  </si>
  <si>
    <t>№41616191 (Ц-15802) от 06.03.2018г.</t>
  </si>
  <si>
    <t>№41617585 (Ц-15813) от 06.03.2018г.</t>
  </si>
  <si>
    <t>№41617599 (Ц-15817) от 12.03.2018г.</t>
  </si>
  <si>
    <t>Остальной объем строительства в Ц-14755 (Очередь 102_хоз.способ)</t>
  </si>
  <si>
    <t>Реконструкция ВЛ-0,4 кВ, км</t>
  </si>
  <si>
    <t>ИТОГО:</t>
  </si>
  <si>
    <t>№41616182 (Ц-15796) от 01.03.2018г.</t>
  </si>
  <si>
    <t>Монтаж АВ-0,4 кВ - 2 шт.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</si>
  <si>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</si>
  <si>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</si>
  <si>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</si>
  <si>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</si>
  <si>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</si>
  <si>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</si>
  <si>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</si>
  <si>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</si>
  <si>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</si>
  <si>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строительство воздушной линии 0,4 кВ самонесущим изолированным проводом - ответвления протяженностью 0,08 км (в том числе 0,08 км по заявке Ц-15727) от опоры существующей ВЛ-0,4 кВ № 2 до границы земельного участка заявителя, с увеличением протяженности существующей ВЛ-0,4 кВ.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</si>
  <si>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110 льготники (Северо-восток)»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</si>
</sst>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40"/>
      <color theme="1"/>
      <name val="Arial"/>
      <family val="2"/>
      <charset val="204"/>
    </font>
    <font>
      <sz val="4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68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7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8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5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6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70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F6" sqref="F6"/>
    </sheetView>
  </sheetViews>
  <sheetFormatPr defaultColWidth="9.140625" defaultRowHeight="34.5" x14ac:dyDescent="0.45"/>
  <cols>
    <col min="1" max="1" width="32.42578125" style="176" customWidth="1"/>
    <col min="2" max="2" width="30.28515625" style="176" customWidth="1"/>
    <col min="3" max="3" width="35.85546875" style="176" customWidth="1"/>
    <col min="4" max="4" width="32.7109375" style="176" customWidth="1"/>
    <col min="5" max="5" width="18.5703125" style="176" customWidth="1"/>
    <col min="6" max="6" width="33.7109375" style="176" customWidth="1"/>
    <col min="7" max="7" width="23" style="176" customWidth="1"/>
    <col min="8" max="8" width="41.28515625" style="176" customWidth="1"/>
    <col min="9" max="9" width="86.28515625" style="176" customWidth="1"/>
    <col min="10" max="10" width="75.28515625" style="176" customWidth="1"/>
    <col min="11" max="11" width="31" style="176" hidden="1" customWidth="1"/>
    <col min="12" max="12" width="57.140625" style="176" customWidth="1"/>
    <col min="13" max="13" width="71.710937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34.5703125" style="176" customWidth="1"/>
    <col min="19" max="19" width="32.71093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5.28515625" style="176" hidden="1" customWidth="1"/>
    <col min="26" max="26" width="36.7109375" style="176" hidden="1" customWidth="1"/>
    <col min="27" max="27" width="0.140625" style="176" customWidth="1"/>
    <col min="28" max="28" width="39.5703125" style="176" hidden="1" customWidth="1"/>
    <col min="29" max="29" width="27.140625" style="176" hidden="1" customWidth="1"/>
    <col min="30" max="30" width="36.140625" style="176" hidden="1" customWidth="1"/>
    <col min="31" max="31" width="35.28515625" style="176" hidden="1" customWidth="1"/>
    <col min="32" max="32" width="38.140625" style="176" hidden="1" customWidth="1"/>
    <col min="33" max="33" width="0.85546875" style="176" hidden="1" customWidth="1"/>
    <col min="34" max="34" width="31.140625" style="176" hidden="1" customWidth="1"/>
    <col min="35" max="35" width="0.140625" style="176" hidden="1" customWidth="1"/>
    <col min="36" max="36" width="21" style="176" hidden="1" customWidth="1"/>
    <col min="37" max="37" width="26.7109375" style="176" hidden="1" customWidth="1"/>
    <col min="38" max="38" width="27.7109375" style="176" hidden="1" customWidth="1"/>
    <col min="39" max="39" width="30.85546875" style="176" hidden="1" customWidth="1"/>
    <col min="40" max="40" width="37.7109375" style="176" hidden="1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36.7109375" style="176" hidden="1" customWidth="1"/>
    <col min="45" max="45" width="53.42578125" style="176" hidden="1" customWidth="1"/>
    <col min="46" max="46" width="27.28515625" style="176" hidden="1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5.28515625" style="176" hidden="1" customWidth="1"/>
    <col min="53" max="53" width="64.42578125" style="176" customWidth="1"/>
    <col min="54" max="54" width="24.28515625" style="176" customWidth="1"/>
    <col min="55" max="55" width="38.7109375" style="176" customWidth="1"/>
    <col min="56" max="56" width="32" style="176" customWidth="1"/>
    <col min="57" max="57" width="81.85546875" style="176" hidden="1" customWidth="1"/>
    <col min="58" max="58" width="33.7109375" style="176" hidden="1" customWidth="1"/>
    <col min="59" max="59" width="47.5703125" style="176" hidden="1" customWidth="1"/>
    <col min="60" max="60" width="57.57031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182.25" customHeight="1" x14ac:dyDescent="0.95">
      <c r="A1" s="229" t="s">
        <v>444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</row>
    <row r="2" spans="1:71" s="22" customFormat="1" ht="232.9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430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1" s="22" customFormat="1" ht="291.75" customHeight="1" x14ac:dyDescent="0.25">
      <c r="A3" s="20" t="s">
        <v>403</v>
      </c>
      <c r="B3" s="192">
        <v>41615820</v>
      </c>
      <c r="C3" s="29">
        <v>466.1</v>
      </c>
      <c r="D3" s="29"/>
      <c r="E3" s="20">
        <v>13</v>
      </c>
      <c r="F3" s="20" t="s">
        <v>393</v>
      </c>
      <c r="G3" s="20" t="s">
        <v>135</v>
      </c>
      <c r="H3" s="20" t="s">
        <v>395</v>
      </c>
      <c r="I3" s="230" t="s">
        <v>394</v>
      </c>
      <c r="J3" s="230" t="s">
        <v>404</v>
      </c>
      <c r="K3" s="20" t="s">
        <v>405</v>
      </c>
      <c r="L3" s="20"/>
      <c r="M3" s="20"/>
      <c r="N3" s="21">
        <f>SUM(N4)</f>
        <v>337.2</v>
      </c>
      <c r="O3" s="21">
        <f t="shared" ref="O3" si="0">SUM(O4)</f>
        <v>0</v>
      </c>
      <c r="P3" s="21">
        <f t="shared" ref="P3" si="1">SUM(P4)</f>
        <v>26.975999999999999</v>
      </c>
      <c r="Q3" s="21">
        <f t="shared" ref="Q3" si="2">SUM(Q4)</f>
        <v>289.99199999999996</v>
      </c>
      <c r="R3" s="21">
        <f t="shared" ref="R3" si="3">SUM(R4)</f>
        <v>0</v>
      </c>
      <c r="S3" s="21">
        <f t="shared" ref="S3" si="4">SUM(S4)</f>
        <v>20.231999999999999</v>
      </c>
      <c r="T3" s="21">
        <f t="shared" ref="T3" si="5">SUM(T4)</f>
        <v>337.19999999999993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1"/>
      <c r="AL3" s="20"/>
      <c r="AM3" s="20"/>
      <c r="AN3" s="20"/>
      <c r="AO3" s="20"/>
      <c r="AP3" s="20"/>
      <c r="AQ3" s="20"/>
      <c r="AR3" s="20"/>
      <c r="AS3" s="201"/>
      <c r="AT3" s="20"/>
      <c r="AU3" s="20"/>
      <c r="AV3" s="20"/>
      <c r="AW3" s="20"/>
      <c r="AX3" s="20"/>
      <c r="AY3" s="20"/>
      <c r="AZ3" s="20"/>
      <c r="BA3" s="20"/>
      <c r="BB3" s="20"/>
      <c r="BC3" s="201">
        <v>0.3</v>
      </c>
      <c r="BD3" s="21">
        <f>T4</f>
        <v>337.19999999999993</v>
      </c>
      <c r="BE3" s="20"/>
      <c r="BF3" s="21"/>
      <c r="BG3" s="20"/>
      <c r="BH3" s="29"/>
      <c r="BI3" s="29"/>
      <c r="BJ3" s="20"/>
      <c r="BK3" s="20"/>
      <c r="BL3" s="20"/>
      <c r="BM3" s="181">
        <f t="shared" ref="BM3:BM52" si="6">V3+X3+Z3+AB3+AD3+AF3+AH3+AL3+AN3+AP3+AR3+AT3+AV3+AX3+AZ3+BB3+BD3+BF3+BH3+BJ3+BL3</f>
        <v>337.19999999999993</v>
      </c>
      <c r="BN3" s="24">
        <v>43352</v>
      </c>
      <c r="BO3" s="179"/>
      <c r="BP3" s="24">
        <v>43172</v>
      </c>
      <c r="BQ3" s="194">
        <v>6</v>
      </c>
      <c r="BR3" s="22">
        <f t="shared" ref="BR3:BR47" si="7">BQ3*30</f>
        <v>180</v>
      </c>
      <c r="BS3" s="193">
        <f>BP3+BR3</f>
        <v>43352</v>
      </c>
    </row>
    <row r="4" spans="1:71" s="22" customFormat="1" ht="153.6" customHeight="1" x14ac:dyDescent="0.25">
      <c r="A4" s="20"/>
      <c r="B4" s="192"/>
      <c r="C4" s="29"/>
      <c r="D4" s="29"/>
      <c r="E4" s="20"/>
      <c r="F4" s="20"/>
      <c r="G4" s="20"/>
      <c r="H4" s="20"/>
      <c r="I4" s="231"/>
      <c r="J4" s="231"/>
      <c r="K4" s="20"/>
      <c r="L4" s="20" t="s">
        <v>310</v>
      </c>
      <c r="M4" s="20">
        <f>BC3</f>
        <v>0.3</v>
      </c>
      <c r="N4" s="21">
        <f>M4*1124</f>
        <v>337.2</v>
      </c>
      <c r="O4" s="21"/>
      <c r="P4" s="21">
        <f>N4*0.08</f>
        <v>26.975999999999999</v>
      </c>
      <c r="Q4" s="21">
        <f>N4*0.86</f>
        <v>289.99199999999996</v>
      </c>
      <c r="R4" s="21">
        <v>0</v>
      </c>
      <c r="S4" s="21">
        <f>N4*0.06</f>
        <v>20.231999999999999</v>
      </c>
      <c r="T4" s="21">
        <f t="shared" ref="T4" si="8">SUM(P4:S4)</f>
        <v>337.19999999999993</v>
      </c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1"/>
      <c r="AL4" s="20"/>
      <c r="AM4" s="20"/>
      <c r="AN4" s="20"/>
      <c r="AO4" s="20"/>
      <c r="AP4" s="20"/>
      <c r="AQ4" s="20"/>
      <c r="AR4" s="20"/>
      <c r="AS4" s="201"/>
      <c r="AT4" s="20"/>
      <c r="AU4" s="20"/>
      <c r="AV4" s="20"/>
      <c r="AW4" s="20"/>
      <c r="AX4" s="20"/>
      <c r="AY4" s="20"/>
      <c r="AZ4" s="20"/>
      <c r="BA4" s="20"/>
      <c r="BB4" s="20"/>
      <c r="BC4" s="201"/>
      <c r="BD4" s="21"/>
      <c r="BE4" s="20"/>
      <c r="BF4" s="21"/>
      <c r="BG4" s="20"/>
      <c r="BH4" s="29"/>
      <c r="BI4" s="29"/>
      <c r="BJ4" s="20"/>
      <c r="BK4" s="20"/>
      <c r="BL4" s="20"/>
      <c r="BM4" s="181"/>
      <c r="BN4" s="24"/>
      <c r="BO4" s="179"/>
      <c r="BP4" s="24"/>
      <c r="BQ4" s="194"/>
      <c r="BS4" s="193"/>
    </row>
    <row r="5" spans="1:71" s="22" customFormat="1" ht="290.25" customHeight="1" x14ac:dyDescent="0.25">
      <c r="A5" s="20" t="s">
        <v>406</v>
      </c>
      <c r="B5" s="192">
        <v>41614249</v>
      </c>
      <c r="C5" s="29">
        <v>466.1</v>
      </c>
      <c r="D5" s="29"/>
      <c r="E5" s="20">
        <v>7</v>
      </c>
      <c r="F5" s="20" t="s">
        <v>331</v>
      </c>
      <c r="G5" s="20" t="s">
        <v>135</v>
      </c>
      <c r="H5" s="20" t="s">
        <v>348</v>
      </c>
      <c r="I5" s="230" t="s">
        <v>365</v>
      </c>
      <c r="J5" s="230" t="s">
        <v>366</v>
      </c>
      <c r="K5" s="20" t="s">
        <v>407</v>
      </c>
      <c r="L5" s="20"/>
      <c r="M5" s="20"/>
      <c r="N5" s="21">
        <f>SUM(N6)</f>
        <v>562</v>
      </c>
      <c r="O5" s="21">
        <f t="shared" ref="O5" si="9">SUM(O6)</f>
        <v>0</v>
      </c>
      <c r="P5" s="21">
        <f t="shared" ref="P5" si="10">SUM(P6)</f>
        <v>44.96</v>
      </c>
      <c r="Q5" s="21">
        <f t="shared" ref="Q5" si="11">SUM(Q6)</f>
        <v>483.32</v>
      </c>
      <c r="R5" s="21">
        <f t="shared" ref="R5" si="12">SUM(R6)</f>
        <v>0</v>
      </c>
      <c r="S5" s="21">
        <f t="shared" ref="S5" si="13">SUM(S6)</f>
        <v>33.72</v>
      </c>
      <c r="T5" s="21">
        <f t="shared" ref="T5" si="14">SUM(T6)</f>
        <v>562</v>
      </c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1"/>
      <c r="AI5" s="20"/>
      <c r="AJ5" s="20"/>
      <c r="AK5" s="201"/>
      <c r="AL5" s="21"/>
      <c r="AM5" s="20"/>
      <c r="AN5" s="20"/>
      <c r="AO5" s="20"/>
      <c r="AP5" s="20"/>
      <c r="AQ5" s="20"/>
      <c r="AR5" s="20"/>
      <c r="AS5" s="201"/>
      <c r="AT5" s="21"/>
      <c r="AU5" s="20"/>
      <c r="AV5" s="20"/>
      <c r="AW5" s="20"/>
      <c r="AX5" s="20"/>
      <c r="AY5" s="20"/>
      <c r="AZ5" s="20"/>
      <c r="BA5" s="20"/>
      <c r="BB5" s="20"/>
      <c r="BC5" s="201">
        <v>0.5</v>
      </c>
      <c r="BD5" s="21">
        <f>T6</f>
        <v>562</v>
      </c>
      <c r="BE5" s="20"/>
      <c r="BF5" s="21"/>
      <c r="BG5" s="20"/>
      <c r="BH5" s="29"/>
      <c r="BI5" s="29"/>
      <c r="BJ5" s="20"/>
      <c r="BK5" s="20"/>
      <c r="BL5" s="20"/>
      <c r="BM5" s="181">
        <f t="shared" si="6"/>
        <v>562</v>
      </c>
      <c r="BN5" s="24">
        <v>43331</v>
      </c>
      <c r="BO5" s="179"/>
      <c r="BP5" s="24">
        <v>43151</v>
      </c>
      <c r="BQ5" s="194">
        <v>6</v>
      </c>
      <c r="BR5" s="22">
        <f t="shared" si="7"/>
        <v>180</v>
      </c>
      <c r="BS5" s="193">
        <f t="shared" ref="BS5:BS40" si="15">BP5+BR5</f>
        <v>43331</v>
      </c>
    </row>
    <row r="6" spans="1:71" s="22" customFormat="1" ht="290.25" customHeight="1" x14ac:dyDescent="0.25">
      <c r="A6" s="20"/>
      <c r="B6" s="192"/>
      <c r="C6" s="29"/>
      <c r="D6" s="29"/>
      <c r="E6" s="20"/>
      <c r="F6" s="20"/>
      <c r="G6" s="20"/>
      <c r="H6" s="20"/>
      <c r="I6" s="231"/>
      <c r="J6" s="231"/>
      <c r="K6" s="20"/>
      <c r="L6" s="20" t="s">
        <v>310</v>
      </c>
      <c r="M6" s="20">
        <f>BC5</f>
        <v>0.5</v>
      </c>
      <c r="N6" s="21">
        <f>M6*1124</f>
        <v>562</v>
      </c>
      <c r="O6" s="21"/>
      <c r="P6" s="21">
        <f>N6*0.08</f>
        <v>44.96</v>
      </c>
      <c r="Q6" s="21">
        <f>N6*0.86</f>
        <v>483.32</v>
      </c>
      <c r="R6" s="21">
        <v>0</v>
      </c>
      <c r="S6" s="21">
        <f>N6*0.06</f>
        <v>33.72</v>
      </c>
      <c r="T6" s="21">
        <f t="shared" ref="T6" si="16">SUM(P6:S6)</f>
        <v>562</v>
      </c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1"/>
      <c r="AI6" s="20"/>
      <c r="AJ6" s="20"/>
      <c r="AK6" s="201"/>
      <c r="AL6" s="21"/>
      <c r="AM6" s="20"/>
      <c r="AN6" s="20"/>
      <c r="AO6" s="20"/>
      <c r="AP6" s="20"/>
      <c r="AQ6" s="20"/>
      <c r="AR6" s="20"/>
      <c r="AS6" s="201"/>
      <c r="AT6" s="21"/>
      <c r="AU6" s="20"/>
      <c r="AV6" s="20"/>
      <c r="AW6" s="20"/>
      <c r="AX6" s="20"/>
      <c r="AY6" s="20"/>
      <c r="AZ6" s="20"/>
      <c r="BA6" s="20"/>
      <c r="BB6" s="20"/>
      <c r="BC6" s="201"/>
      <c r="BD6" s="21"/>
      <c r="BE6" s="20"/>
      <c r="BF6" s="21"/>
      <c r="BG6" s="20"/>
      <c r="BH6" s="29"/>
      <c r="BI6" s="29"/>
      <c r="BJ6" s="20"/>
      <c r="BK6" s="20"/>
      <c r="BL6" s="20"/>
      <c r="BM6" s="181"/>
      <c r="BN6" s="24"/>
      <c r="BO6" s="179"/>
      <c r="BP6" s="24"/>
      <c r="BQ6" s="194"/>
      <c r="BS6" s="193"/>
    </row>
    <row r="7" spans="1:71" s="22" customFormat="1" ht="249.75" customHeight="1" x14ac:dyDescent="0.25">
      <c r="A7" s="20" t="s">
        <v>408</v>
      </c>
      <c r="B7" s="192">
        <v>41618018</v>
      </c>
      <c r="C7" s="29">
        <v>466.1</v>
      </c>
      <c r="D7" s="29"/>
      <c r="E7" s="20">
        <v>12</v>
      </c>
      <c r="F7" s="20" t="s">
        <v>396</v>
      </c>
      <c r="G7" s="20" t="s">
        <v>135</v>
      </c>
      <c r="H7" s="20" t="s">
        <v>397</v>
      </c>
      <c r="I7" s="230" t="s">
        <v>398</v>
      </c>
      <c r="J7" s="230" t="s">
        <v>392</v>
      </c>
      <c r="K7" s="20" t="s">
        <v>409</v>
      </c>
      <c r="L7" s="20"/>
      <c r="M7" s="20"/>
      <c r="N7" s="21">
        <f>SUM(N8)</f>
        <v>168.6</v>
      </c>
      <c r="O7" s="21">
        <f t="shared" ref="O7" si="17">SUM(O8)</f>
        <v>0</v>
      </c>
      <c r="P7" s="21">
        <f t="shared" ref="P7" si="18">SUM(P8)</f>
        <v>13.488</v>
      </c>
      <c r="Q7" s="21">
        <f t="shared" ref="Q7" si="19">SUM(Q8)</f>
        <v>144.99599999999998</v>
      </c>
      <c r="R7" s="21">
        <f t="shared" ref="R7" si="20">SUM(R8)</f>
        <v>0</v>
      </c>
      <c r="S7" s="21">
        <f t="shared" ref="S7" si="21">SUM(S8)</f>
        <v>10.116</v>
      </c>
      <c r="T7" s="21">
        <f t="shared" ref="T7" si="22">SUM(T8)</f>
        <v>168.59999999999997</v>
      </c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1"/>
      <c r="AL7" s="20"/>
      <c r="AM7" s="20"/>
      <c r="AN7" s="20"/>
      <c r="AO7" s="20"/>
      <c r="AP7" s="20"/>
      <c r="AQ7" s="20"/>
      <c r="AR7" s="20"/>
      <c r="AS7" s="201"/>
      <c r="AT7" s="20"/>
      <c r="AU7" s="20"/>
      <c r="AV7" s="20"/>
      <c r="AW7" s="20"/>
      <c r="AX7" s="20"/>
      <c r="AY7" s="20"/>
      <c r="AZ7" s="20"/>
      <c r="BA7" s="20"/>
      <c r="BB7" s="20"/>
      <c r="BC7" s="201">
        <v>0.15</v>
      </c>
      <c r="BD7" s="21">
        <f>T8</f>
        <v>168.59999999999997</v>
      </c>
      <c r="BE7" s="20"/>
      <c r="BF7" s="21"/>
      <c r="BG7" s="20"/>
      <c r="BH7" s="29"/>
      <c r="BI7" s="29"/>
      <c r="BJ7" s="20"/>
      <c r="BK7" s="20"/>
      <c r="BL7" s="20"/>
      <c r="BM7" s="181">
        <f t="shared" si="6"/>
        <v>168.59999999999997</v>
      </c>
      <c r="BN7" s="199">
        <v>43352</v>
      </c>
      <c r="BO7" s="179"/>
      <c r="BP7" s="24">
        <v>43172</v>
      </c>
      <c r="BQ7" s="194">
        <v>6</v>
      </c>
      <c r="BR7" s="22">
        <f t="shared" si="7"/>
        <v>180</v>
      </c>
      <c r="BS7" s="193">
        <f t="shared" si="15"/>
        <v>43352</v>
      </c>
    </row>
    <row r="8" spans="1:71" s="22" customFormat="1" ht="168" customHeight="1" x14ac:dyDescent="0.25">
      <c r="A8" s="20"/>
      <c r="B8" s="192"/>
      <c r="C8" s="29"/>
      <c r="D8" s="29"/>
      <c r="E8" s="20"/>
      <c r="F8" s="20"/>
      <c r="G8" s="20"/>
      <c r="H8" s="20"/>
      <c r="I8" s="231"/>
      <c r="J8" s="231"/>
      <c r="K8" s="20"/>
      <c r="L8" s="20" t="s">
        <v>310</v>
      </c>
      <c r="M8" s="20">
        <f>BC7</f>
        <v>0.15</v>
      </c>
      <c r="N8" s="21">
        <f>M8*1124</f>
        <v>168.6</v>
      </c>
      <c r="O8" s="21"/>
      <c r="P8" s="21">
        <f>N8*0.08</f>
        <v>13.488</v>
      </c>
      <c r="Q8" s="21">
        <f>N8*0.86</f>
        <v>144.99599999999998</v>
      </c>
      <c r="R8" s="21">
        <v>0</v>
      </c>
      <c r="S8" s="21">
        <f>N8*0.06</f>
        <v>10.116</v>
      </c>
      <c r="T8" s="21">
        <f t="shared" ref="T8" si="23">SUM(P8:S8)</f>
        <v>168.59999999999997</v>
      </c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1"/>
      <c r="AL8" s="20"/>
      <c r="AM8" s="20"/>
      <c r="AN8" s="20"/>
      <c r="AO8" s="20"/>
      <c r="AP8" s="20"/>
      <c r="AQ8" s="20"/>
      <c r="AR8" s="20"/>
      <c r="AS8" s="201"/>
      <c r="AT8" s="20"/>
      <c r="AU8" s="20"/>
      <c r="AV8" s="20"/>
      <c r="AW8" s="20"/>
      <c r="AX8" s="20"/>
      <c r="AY8" s="20"/>
      <c r="AZ8" s="20"/>
      <c r="BA8" s="20"/>
      <c r="BB8" s="20"/>
      <c r="BC8" s="201"/>
      <c r="BD8" s="21"/>
      <c r="BE8" s="20"/>
      <c r="BF8" s="21"/>
      <c r="BG8" s="20"/>
      <c r="BH8" s="29"/>
      <c r="BI8" s="29"/>
      <c r="BJ8" s="20"/>
      <c r="BK8" s="20"/>
      <c r="BL8" s="20"/>
      <c r="BM8" s="181"/>
      <c r="BN8" s="199"/>
      <c r="BO8" s="179"/>
      <c r="BP8" s="24"/>
      <c r="BQ8" s="194"/>
      <c r="BS8" s="193"/>
    </row>
    <row r="9" spans="1:71" s="22" customFormat="1" ht="257.25" customHeight="1" x14ac:dyDescent="0.25">
      <c r="A9" s="20" t="s">
        <v>410</v>
      </c>
      <c r="B9" s="192">
        <v>41611311</v>
      </c>
      <c r="C9" s="29">
        <v>11915.52</v>
      </c>
      <c r="D9" s="29"/>
      <c r="E9" s="20">
        <v>14.5</v>
      </c>
      <c r="F9" s="20" t="s">
        <v>332</v>
      </c>
      <c r="G9" s="20" t="s">
        <v>141</v>
      </c>
      <c r="H9" s="20" t="s">
        <v>349</v>
      </c>
      <c r="I9" s="230" t="s">
        <v>367</v>
      </c>
      <c r="J9" s="230" t="s">
        <v>368</v>
      </c>
      <c r="K9" s="20"/>
      <c r="L9" s="20"/>
      <c r="M9" s="20"/>
      <c r="N9" s="21">
        <f>SUM(N10:N11)</f>
        <v>588.67000000000007</v>
      </c>
      <c r="O9" s="21">
        <f t="shared" ref="O9" si="24">SUM(O10:O11)</f>
        <v>0</v>
      </c>
      <c r="P9" s="21">
        <f t="shared" ref="P9" si="25">SUM(P10:P11)</f>
        <v>47.068400000000004</v>
      </c>
      <c r="Q9" s="21">
        <f t="shared" ref="Q9" si="26">SUM(Q10:Q11)</f>
        <v>503.27280000000002</v>
      </c>
      <c r="R9" s="21">
        <f t="shared" ref="R9" si="27">SUM(R10:R11)</f>
        <v>3.26</v>
      </c>
      <c r="S9" s="21">
        <f t="shared" ref="S9" si="28">SUM(S10:S11)</f>
        <v>35.068800000000003</v>
      </c>
      <c r="T9" s="21">
        <f t="shared" ref="T9" si="29">SUM(T10:T11)</f>
        <v>588.67000000000007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1"/>
      <c r="AL9" s="20"/>
      <c r="AM9" s="20"/>
      <c r="AN9" s="20"/>
      <c r="AO9" s="20"/>
      <c r="AP9" s="20"/>
      <c r="AQ9" s="20"/>
      <c r="AR9" s="20"/>
      <c r="AS9" s="201"/>
      <c r="AT9" s="20"/>
      <c r="AU9" s="20"/>
      <c r="AV9" s="20"/>
      <c r="AW9" s="20"/>
      <c r="AX9" s="20"/>
      <c r="AY9" s="20"/>
      <c r="AZ9" s="20"/>
      <c r="BA9" s="20" t="s">
        <v>243</v>
      </c>
      <c r="BB9" s="21">
        <f>T10</f>
        <v>4.1899999999999995</v>
      </c>
      <c r="BC9" s="201">
        <v>0.52</v>
      </c>
      <c r="BD9" s="21">
        <f>T11</f>
        <v>584.48</v>
      </c>
      <c r="BE9" s="20"/>
      <c r="BF9" s="21"/>
      <c r="BG9" s="20"/>
      <c r="BH9" s="29"/>
      <c r="BI9" s="29"/>
      <c r="BJ9" s="20"/>
      <c r="BK9" s="20"/>
      <c r="BL9" s="20"/>
      <c r="BM9" s="181">
        <f t="shared" si="6"/>
        <v>588.67000000000007</v>
      </c>
      <c r="BN9" s="24">
        <v>43511</v>
      </c>
      <c r="BO9" s="198" t="s">
        <v>210</v>
      </c>
      <c r="BP9" s="24">
        <v>43151</v>
      </c>
      <c r="BQ9" s="194">
        <v>12</v>
      </c>
      <c r="BR9" s="22">
        <f t="shared" si="7"/>
        <v>360</v>
      </c>
      <c r="BS9" s="193">
        <f t="shared" si="15"/>
        <v>43511</v>
      </c>
    </row>
    <row r="10" spans="1:71" s="22" customFormat="1" ht="132.6" customHeight="1" x14ac:dyDescent="0.25">
      <c r="A10" s="20"/>
      <c r="B10" s="192"/>
      <c r="C10" s="29"/>
      <c r="D10" s="29"/>
      <c r="E10" s="20"/>
      <c r="F10" s="20"/>
      <c r="G10" s="20"/>
      <c r="H10" s="20"/>
      <c r="I10" s="232"/>
      <c r="J10" s="232"/>
      <c r="K10" s="20"/>
      <c r="L10" s="20" t="s">
        <v>311</v>
      </c>
      <c r="M10" s="20" t="str">
        <f>BA9</f>
        <v>Монтаж АВ-0,4 кВ (до 63 А)</v>
      </c>
      <c r="N10" s="21">
        <f>T10</f>
        <v>4.1899999999999995</v>
      </c>
      <c r="O10" s="21"/>
      <c r="P10" s="21">
        <v>0.31</v>
      </c>
      <c r="Q10" s="21">
        <v>0.62</v>
      </c>
      <c r="R10" s="21">
        <v>3.26</v>
      </c>
      <c r="S10" s="21">
        <v>0</v>
      </c>
      <c r="T10" s="21">
        <f t="shared" ref="T10" si="30">SUM(P10:S10)</f>
        <v>4.1899999999999995</v>
      </c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1"/>
      <c r="AL10" s="20"/>
      <c r="AM10" s="20"/>
      <c r="AN10" s="20"/>
      <c r="AO10" s="20"/>
      <c r="AP10" s="20"/>
      <c r="AQ10" s="20"/>
      <c r="AR10" s="20"/>
      <c r="AS10" s="201"/>
      <c r="AT10" s="20"/>
      <c r="AU10" s="20"/>
      <c r="AV10" s="20"/>
      <c r="AW10" s="20"/>
      <c r="AX10" s="20"/>
      <c r="AY10" s="20"/>
      <c r="AZ10" s="20"/>
      <c r="BA10" s="20"/>
      <c r="BB10" s="20"/>
      <c r="BC10" s="201"/>
      <c r="BD10" s="21"/>
      <c r="BE10" s="20"/>
      <c r="BF10" s="21"/>
      <c r="BG10" s="20"/>
      <c r="BH10" s="29"/>
      <c r="BI10" s="29"/>
      <c r="BJ10" s="20"/>
      <c r="BK10" s="20"/>
      <c r="BL10" s="20"/>
      <c r="BM10" s="181"/>
      <c r="BN10" s="24"/>
      <c r="BO10" s="198"/>
      <c r="BP10" s="24"/>
      <c r="BQ10" s="194"/>
      <c r="BS10" s="193"/>
    </row>
    <row r="11" spans="1:71" s="22" customFormat="1" ht="132.6" customHeight="1" x14ac:dyDescent="0.25">
      <c r="A11" s="20"/>
      <c r="B11" s="192"/>
      <c r="C11" s="29"/>
      <c r="D11" s="29"/>
      <c r="E11" s="20"/>
      <c r="F11" s="20"/>
      <c r="G11" s="20"/>
      <c r="H11" s="20"/>
      <c r="I11" s="231"/>
      <c r="J11" s="231"/>
      <c r="K11" s="20"/>
      <c r="L11" s="20" t="s">
        <v>310</v>
      </c>
      <c r="M11" s="20">
        <f>BC9</f>
        <v>0.52</v>
      </c>
      <c r="N11" s="21">
        <f>M11*1124</f>
        <v>584.48</v>
      </c>
      <c r="O11" s="21"/>
      <c r="P11" s="21">
        <f>N11*0.08</f>
        <v>46.758400000000002</v>
      </c>
      <c r="Q11" s="21">
        <f>N11*0.86</f>
        <v>502.65280000000001</v>
      </c>
      <c r="R11" s="21">
        <v>0</v>
      </c>
      <c r="S11" s="21">
        <f>N11*0.06</f>
        <v>35.068800000000003</v>
      </c>
      <c r="T11" s="21">
        <f t="shared" ref="T11" si="31">SUM(P11:S11)</f>
        <v>584.48</v>
      </c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1"/>
      <c r="AL11" s="20"/>
      <c r="AM11" s="20"/>
      <c r="AN11" s="20"/>
      <c r="AO11" s="20"/>
      <c r="AP11" s="20"/>
      <c r="AQ11" s="20"/>
      <c r="AR11" s="20"/>
      <c r="AS11" s="201"/>
      <c r="AT11" s="20"/>
      <c r="AU11" s="20"/>
      <c r="AV11" s="20"/>
      <c r="AW11" s="20"/>
      <c r="AX11" s="20"/>
      <c r="AY11" s="20"/>
      <c r="AZ11" s="20"/>
      <c r="BA11" s="20"/>
      <c r="BB11" s="20"/>
      <c r="BC11" s="201"/>
      <c r="BD11" s="21"/>
      <c r="BE11" s="20"/>
      <c r="BF11" s="21"/>
      <c r="BG11" s="20"/>
      <c r="BH11" s="29"/>
      <c r="BI11" s="29"/>
      <c r="BJ11" s="20"/>
      <c r="BK11" s="20"/>
      <c r="BL11" s="20"/>
      <c r="BM11" s="181"/>
      <c r="BN11" s="24"/>
      <c r="BO11" s="198"/>
      <c r="BP11" s="24"/>
      <c r="BQ11" s="194"/>
      <c r="BS11" s="193"/>
    </row>
    <row r="12" spans="1:71" s="22" customFormat="1" ht="237" customHeight="1" x14ac:dyDescent="0.25">
      <c r="A12" s="20" t="s">
        <v>411</v>
      </c>
      <c r="B12" s="192">
        <v>41614009</v>
      </c>
      <c r="C12" s="29">
        <v>466.1</v>
      </c>
      <c r="D12" s="29">
        <v>466.1</v>
      </c>
      <c r="E12" s="20">
        <v>5</v>
      </c>
      <c r="F12" s="20" t="s">
        <v>333</v>
      </c>
      <c r="G12" s="20" t="s">
        <v>136</v>
      </c>
      <c r="H12" s="20" t="s">
        <v>350</v>
      </c>
      <c r="I12" s="230" t="s">
        <v>377</v>
      </c>
      <c r="J12" s="230" t="s">
        <v>369</v>
      </c>
      <c r="K12" s="20"/>
      <c r="L12" s="20"/>
      <c r="M12" s="20"/>
      <c r="N12" s="21">
        <f>SUM(N13)</f>
        <v>224.8</v>
      </c>
      <c r="O12" s="21">
        <f t="shared" ref="O12" si="32">SUM(O13)</f>
        <v>0</v>
      </c>
      <c r="P12" s="21">
        <f t="shared" ref="P12" si="33">SUM(P13)</f>
        <v>17.984000000000002</v>
      </c>
      <c r="Q12" s="21">
        <f t="shared" ref="Q12" si="34">SUM(Q13)</f>
        <v>193.328</v>
      </c>
      <c r="R12" s="21">
        <f t="shared" ref="R12" si="35">SUM(R13)</f>
        <v>0</v>
      </c>
      <c r="S12" s="21">
        <f t="shared" ref="S12" si="36">SUM(S13)</f>
        <v>13.488</v>
      </c>
      <c r="T12" s="21">
        <f t="shared" ref="T12" si="37">SUM(T13)</f>
        <v>224.8</v>
      </c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1"/>
      <c r="AI12" s="20"/>
      <c r="AJ12" s="20"/>
      <c r="AK12" s="201"/>
      <c r="AL12" s="21"/>
      <c r="AM12" s="20"/>
      <c r="AN12" s="20"/>
      <c r="AO12" s="20"/>
      <c r="AP12" s="20"/>
      <c r="AQ12" s="20"/>
      <c r="AR12" s="20"/>
      <c r="AS12" s="201"/>
      <c r="AT12" s="21"/>
      <c r="AU12" s="20"/>
      <c r="AV12" s="20"/>
      <c r="AW12" s="20"/>
      <c r="AX12" s="20"/>
      <c r="AY12" s="20"/>
      <c r="AZ12" s="20"/>
      <c r="BA12" s="20"/>
      <c r="BB12" s="20"/>
      <c r="BC12" s="201">
        <v>0.2</v>
      </c>
      <c r="BD12" s="21">
        <f>T13</f>
        <v>224.8</v>
      </c>
      <c r="BE12" s="20"/>
      <c r="BF12" s="21"/>
      <c r="BG12" s="20"/>
      <c r="BH12" s="29"/>
      <c r="BI12" s="29"/>
      <c r="BJ12" s="20"/>
      <c r="BK12" s="20"/>
      <c r="BL12" s="20"/>
      <c r="BM12" s="181">
        <f t="shared" si="6"/>
        <v>224.8</v>
      </c>
      <c r="BN12" s="24">
        <v>43330</v>
      </c>
      <c r="BO12" s="179" t="s">
        <v>210</v>
      </c>
      <c r="BP12" s="24">
        <v>43150</v>
      </c>
      <c r="BQ12" s="194">
        <v>6</v>
      </c>
      <c r="BR12" s="22">
        <f t="shared" si="7"/>
        <v>180</v>
      </c>
      <c r="BS12" s="193">
        <f t="shared" si="15"/>
        <v>43330</v>
      </c>
    </row>
    <row r="13" spans="1:71" s="22" customFormat="1" ht="244.5" customHeight="1" x14ac:dyDescent="0.25">
      <c r="A13" s="20"/>
      <c r="B13" s="192"/>
      <c r="C13" s="29"/>
      <c r="D13" s="29"/>
      <c r="E13" s="20"/>
      <c r="F13" s="20"/>
      <c r="G13" s="20"/>
      <c r="H13" s="20"/>
      <c r="I13" s="231"/>
      <c r="J13" s="231"/>
      <c r="K13" s="20"/>
      <c r="L13" s="20" t="s">
        <v>310</v>
      </c>
      <c r="M13" s="20">
        <f>BC12</f>
        <v>0.2</v>
      </c>
      <c r="N13" s="21">
        <f>M13*1124</f>
        <v>224.8</v>
      </c>
      <c r="O13" s="21"/>
      <c r="P13" s="21">
        <f>N13*0.08</f>
        <v>17.984000000000002</v>
      </c>
      <c r="Q13" s="21">
        <f>N13*0.86</f>
        <v>193.328</v>
      </c>
      <c r="R13" s="21">
        <v>0</v>
      </c>
      <c r="S13" s="21">
        <f>N13*0.06</f>
        <v>13.488</v>
      </c>
      <c r="T13" s="21">
        <f t="shared" ref="T13" si="38">SUM(P13:S13)</f>
        <v>224.8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1"/>
      <c r="AI13" s="20"/>
      <c r="AJ13" s="20"/>
      <c r="AK13" s="201"/>
      <c r="AL13" s="21"/>
      <c r="AM13" s="20"/>
      <c r="AN13" s="20"/>
      <c r="AO13" s="20"/>
      <c r="AP13" s="20"/>
      <c r="AQ13" s="20"/>
      <c r="AR13" s="20"/>
      <c r="AS13" s="201"/>
      <c r="AT13" s="21"/>
      <c r="AU13" s="20"/>
      <c r="AV13" s="20"/>
      <c r="AW13" s="20"/>
      <c r="AX13" s="20"/>
      <c r="AY13" s="20"/>
      <c r="AZ13" s="20"/>
      <c r="BA13" s="20"/>
      <c r="BB13" s="20"/>
      <c r="BC13" s="201"/>
      <c r="BD13" s="21"/>
      <c r="BE13" s="20"/>
      <c r="BF13" s="21"/>
      <c r="BG13" s="20"/>
      <c r="BH13" s="29"/>
      <c r="BI13" s="29"/>
      <c r="BJ13" s="20"/>
      <c r="BK13" s="20"/>
      <c r="BL13" s="20"/>
      <c r="BM13" s="181"/>
      <c r="BN13" s="24"/>
      <c r="BO13" s="179"/>
      <c r="BP13" s="24"/>
      <c r="BQ13" s="194"/>
      <c r="BS13" s="193"/>
    </row>
    <row r="14" spans="1:71" s="22" customFormat="1" ht="241.5" customHeight="1" x14ac:dyDescent="0.25">
      <c r="A14" s="20" t="s">
        <v>412</v>
      </c>
      <c r="B14" s="192">
        <v>41615917</v>
      </c>
      <c r="C14" s="29">
        <v>466.1</v>
      </c>
      <c r="D14" s="29"/>
      <c r="E14" s="20">
        <v>10</v>
      </c>
      <c r="F14" s="20" t="s">
        <v>334</v>
      </c>
      <c r="G14" s="20" t="s">
        <v>138</v>
      </c>
      <c r="H14" s="20" t="s">
        <v>351</v>
      </c>
      <c r="I14" s="230" t="s">
        <v>378</v>
      </c>
      <c r="J14" s="230" t="s">
        <v>369</v>
      </c>
      <c r="K14" s="20"/>
      <c r="L14" s="20"/>
      <c r="M14" s="20"/>
      <c r="N14" s="21">
        <f>SUM(N15)</f>
        <v>67.44</v>
      </c>
      <c r="O14" s="21">
        <f t="shared" ref="O14" si="39">SUM(O15)</f>
        <v>0</v>
      </c>
      <c r="P14" s="21">
        <f t="shared" ref="P14" si="40">SUM(P15)</f>
        <v>5.3952</v>
      </c>
      <c r="Q14" s="21">
        <f t="shared" ref="Q14" si="41">SUM(Q15)</f>
        <v>57.998399999999997</v>
      </c>
      <c r="R14" s="21">
        <f t="shared" ref="R14" si="42">SUM(R15)</f>
        <v>0</v>
      </c>
      <c r="S14" s="21">
        <f t="shared" ref="S14" si="43">SUM(S15)</f>
        <v>4.0463999999999993</v>
      </c>
      <c r="T14" s="21">
        <f t="shared" ref="T14" si="44">SUM(T15)</f>
        <v>67.44</v>
      </c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1"/>
      <c r="AL14" s="20"/>
      <c r="AM14" s="20"/>
      <c r="AN14" s="20"/>
      <c r="AO14" s="20"/>
      <c r="AP14" s="20"/>
      <c r="AQ14" s="20"/>
      <c r="AR14" s="20"/>
      <c r="AS14" s="201"/>
      <c r="AT14" s="20"/>
      <c r="AU14" s="20"/>
      <c r="AV14" s="20"/>
      <c r="AW14" s="20"/>
      <c r="AX14" s="20"/>
      <c r="AY14" s="20"/>
      <c r="AZ14" s="20"/>
      <c r="BA14" s="20"/>
      <c r="BB14" s="20"/>
      <c r="BC14" s="201">
        <v>0.06</v>
      </c>
      <c r="BD14" s="21">
        <f>T15</f>
        <v>67.44</v>
      </c>
      <c r="BE14" s="20"/>
      <c r="BF14" s="21"/>
      <c r="BG14" s="20"/>
      <c r="BH14" s="29"/>
      <c r="BI14" s="29"/>
      <c r="BJ14" s="20"/>
      <c r="BK14" s="20"/>
      <c r="BL14" s="20"/>
      <c r="BM14" s="181">
        <f t="shared" si="6"/>
        <v>67.44</v>
      </c>
      <c r="BN14" s="24">
        <v>43338</v>
      </c>
      <c r="BO14" s="179" t="s">
        <v>210</v>
      </c>
      <c r="BP14" s="24">
        <v>43158</v>
      </c>
      <c r="BQ14" s="194">
        <v>6</v>
      </c>
      <c r="BR14" s="22">
        <f t="shared" si="7"/>
        <v>180</v>
      </c>
      <c r="BS14" s="193">
        <f t="shared" si="15"/>
        <v>43338</v>
      </c>
    </row>
    <row r="15" spans="1:71" s="22" customFormat="1" ht="241.5" customHeight="1" x14ac:dyDescent="0.25">
      <c r="A15" s="20"/>
      <c r="B15" s="192"/>
      <c r="C15" s="29"/>
      <c r="D15" s="29"/>
      <c r="E15" s="20"/>
      <c r="F15" s="20"/>
      <c r="G15" s="20"/>
      <c r="H15" s="20"/>
      <c r="I15" s="231"/>
      <c r="J15" s="231"/>
      <c r="K15" s="20"/>
      <c r="L15" s="20" t="s">
        <v>310</v>
      </c>
      <c r="M15" s="20">
        <f>BC14</f>
        <v>0.06</v>
      </c>
      <c r="N15" s="21">
        <f>M15*1124</f>
        <v>67.44</v>
      </c>
      <c r="O15" s="21"/>
      <c r="P15" s="21">
        <f>N15*0.08</f>
        <v>5.3952</v>
      </c>
      <c r="Q15" s="21">
        <f>N15*0.86</f>
        <v>57.998399999999997</v>
      </c>
      <c r="R15" s="21">
        <v>0</v>
      </c>
      <c r="S15" s="21">
        <f>N15*0.06</f>
        <v>4.0463999999999993</v>
      </c>
      <c r="T15" s="21">
        <f t="shared" ref="T15" si="45">SUM(P15:S15)</f>
        <v>67.44</v>
      </c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1"/>
      <c r="AL15" s="20"/>
      <c r="AM15" s="20"/>
      <c r="AN15" s="20"/>
      <c r="AO15" s="20"/>
      <c r="AP15" s="20"/>
      <c r="AQ15" s="20"/>
      <c r="AR15" s="20"/>
      <c r="AS15" s="201"/>
      <c r="AT15" s="20"/>
      <c r="AU15" s="20"/>
      <c r="AV15" s="20"/>
      <c r="AW15" s="20"/>
      <c r="AX15" s="20"/>
      <c r="AY15" s="20"/>
      <c r="AZ15" s="20"/>
      <c r="BA15" s="20"/>
      <c r="BB15" s="20"/>
      <c r="BC15" s="201"/>
      <c r="BD15" s="21"/>
      <c r="BE15" s="20"/>
      <c r="BF15" s="21"/>
      <c r="BG15" s="20"/>
      <c r="BH15" s="29"/>
      <c r="BI15" s="29"/>
      <c r="BJ15" s="20"/>
      <c r="BK15" s="20"/>
      <c r="BL15" s="20"/>
      <c r="BM15" s="181"/>
      <c r="BN15" s="24"/>
      <c r="BO15" s="179"/>
      <c r="BP15" s="24"/>
      <c r="BQ15" s="194"/>
      <c r="BS15" s="193"/>
    </row>
    <row r="16" spans="1:71" s="22" customFormat="1" ht="408.75" customHeight="1" x14ac:dyDescent="0.25">
      <c r="A16" s="20" t="s">
        <v>413</v>
      </c>
      <c r="B16" s="192">
        <v>41614278</v>
      </c>
      <c r="C16" s="29">
        <v>466.1</v>
      </c>
      <c r="D16" s="29">
        <v>466.1</v>
      </c>
      <c r="E16" s="20">
        <v>5</v>
      </c>
      <c r="F16" s="20" t="s">
        <v>335</v>
      </c>
      <c r="G16" s="20" t="s">
        <v>136</v>
      </c>
      <c r="H16" s="20" t="s">
        <v>352</v>
      </c>
      <c r="I16" s="200" t="s">
        <v>443</v>
      </c>
      <c r="J16" s="20" t="s">
        <v>370</v>
      </c>
      <c r="K16" s="20"/>
      <c r="L16" s="20"/>
      <c r="M16" s="20"/>
      <c r="N16" s="21"/>
      <c r="O16" s="21"/>
      <c r="P16" s="21"/>
      <c r="Q16" s="21"/>
      <c r="R16" s="21"/>
      <c r="S16" s="21"/>
      <c r="T16" s="21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1"/>
      <c r="AL16" s="20"/>
      <c r="AM16" s="20"/>
      <c r="AN16" s="20"/>
      <c r="AO16" s="20"/>
      <c r="AP16" s="20"/>
      <c r="AQ16" s="20"/>
      <c r="AR16" s="20"/>
      <c r="AS16" s="201"/>
      <c r="AT16" s="20"/>
      <c r="AU16" s="20"/>
      <c r="AV16" s="20"/>
      <c r="AW16" s="20"/>
      <c r="AX16" s="20"/>
      <c r="AY16" s="20"/>
      <c r="AZ16" s="20"/>
      <c r="BA16" s="20"/>
      <c r="BB16" s="20"/>
      <c r="BC16" s="201"/>
      <c r="BD16" s="21"/>
      <c r="BE16" s="20"/>
      <c r="BF16" s="21"/>
      <c r="BG16" s="20"/>
      <c r="BH16" s="29"/>
      <c r="BI16" s="29"/>
      <c r="BJ16" s="20"/>
      <c r="BK16" s="20"/>
      <c r="BL16" s="20"/>
      <c r="BM16" s="181">
        <f t="shared" si="6"/>
        <v>0</v>
      </c>
      <c r="BN16" s="24">
        <v>43331</v>
      </c>
      <c r="BO16" s="179" t="s">
        <v>415</v>
      </c>
      <c r="BP16" s="24">
        <v>43151</v>
      </c>
      <c r="BQ16" s="194">
        <v>6</v>
      </c>
      <c r="BR16" s="22">
        <f t="shared" si="7"/>
        <v>180</v>
      </c>
      <c r="BS16" s="193">
        <f t="shared" si="15"/>
        <v>43331</v>
      </c>
    </row>
    <row r="17" spans="1:71" s="22" customFormat="1" ht="256.5" customHeight="1" x14ac:dyDescent="0.25">
      <c r="A17" s="20" t="s">
        <v>414</v>
      </c>
      <c r="B17" s="192">
        <v>41614301</v>
      </c>
      <c r="C17" s="29">
        <v>466.1</v>
      </c>
      <c r="D17" s="29">
        <v>466.1</v>
      </c>
      <c r="E17" s="20">
        <v>7</v>
      </c>
      <c r="F17" s="20" t="s">
        <v>336</v>
      </c>
      <c r="G17" s="20" t="s">
        <v>136</v>
      </c>
      <c r="H17" s="20" t="s">
        <v>353</v>
      </c>
      <c r="I17" s="230" t="s">
        <v>371</v>
      </c>
      <c r="J17" s="230" t="s">
        <v>372</v>
      </c>
      <c r="K17" s="20"/>
      <c r="L17" s="20"/>
      <c r="M17" s="20"/>
      <c r="N17" s="21">
        <f>SUM(N18)</f>
        <v>134.88</v>
      </c>
      <c r="O17" s="21">
        <f t="shared" ref="O17" si="46">SUM(O18)</f>
        <v>0</v>
      </c>
      <c r="P17" s="21">
        <f t="shared" ref="P17" si="47">SUM(P18)</f>
        <v>10.7904</v>
      </c>
      <c r="Q17" s="21">
        <f t="shared" ref="Q17" si="48">SUM(Q18)</f>
        <v>115.99679999999999</v>
      </c>
      <c r="R17" s="21">
        <f t="shared" ref="R17" si="49">SUM(R18)</f>
        <v>0</v>
      </c>
      <c r="S17" s="21">
        <f t="shared" ref="S17" si="50">SUM(S18)</f>
        <v>8.0927999999999987</v>
      </c>
      <c r="T17" s="21">
        <f t="shared" ref="T17" si="51">SUM(T18)</f>
        <v>134.88</v>
      </c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1"/>
      <c r="AL17" s="20"/>
      <c r="AM17" s="20"/>
      <c r="AN17" s="20"/>
      <c r="AO17" s="20"/>
      <c r="AP17" s="20"/>
      <c r="AQ17" s="20"/>
      <c r="AR17" s="20"/>
      <c r="AS17" s="201"/>
      <c r="AT17" s="20"/>
      <c r="AU17" s="20"/>
      <c r="AV17" s="20"/>
      <c r="AW17" s="20"/>
      <c r="AX17" s="20"/>
      <c r="AY17" s="20"/>
      <c r="AZ17" s="20"/>
      <c r="BA17" s="20"/>
      <c r="BB17" s="20"/>
      <c r="BC17" s="201">
        <v>0.12</v>
      </c>
      <c r="BD17" s="21">
        <f>T18</f>
        <v>134.88</v>
      </c>
      <c r="BE17" s="20"/>
      <c r="BF17" s="21"/>
      <c r="BG17" s="20"/>
      <c r="BH17" s="29"/>
      <c r="BI17" s="29"/>
      <c r="BJ17" s="20"/>
      <c r="BK17" s="20"/>
      <c r="BL17" s="20"/>
      <c r="BM17" s="181">
        <f t="shared" si="6"/>
        <v>134.88</v>
      </c>
      <c r="BN17" s="24">
        <v>43151</v>
      </c>
      <c r="BO17" s="179"/>
      <c r="BP17" s="24">
        <v>43151</v>
      </c>
      <c r="BQ17" s="194">
        <v>6</v>
      </c>
      <c r="BS17" s="193">
        <f t="shared" si="15"/>
        <v>43151</v>
      </c>
    </row>
    <row r="18" spans="1:71" s="22" customFormat="1" ht="224.25" customHeight="1" x14ac:dyDescent="0.25">
      <c r="A18" s="20"/>
      <c r="B18" s="192"/>
      <c r="C18" s="29"/>
      <c r="D18" s="29"/>
      <c r="E18" s="20"/>
      <c r="F18" s="20"/>
      <c r="G18" s="20"/>
      <c r="H18" s="20"/>
      <c r="I18" s="231"/>
      <c r="J18" s="231"/>
      <c r="K18" s="20"/>
      <c r="L18" s="20" t="s">
        <v>310</v>
      </c>
      <c r="M18" s="20">
        <f>BC17</f>
        <v>0.12</v>
      </c>
      <c r="N18" s="21">
        <f>M18*1124</f>
        <v>134.88</v>
      </c>
      <c r="O18" s="21"/>
      <c r="P18" s="21">
        <f>N18*0.08</f>
        <v>10.7904</v>
      </c>
      <c r="Q18" s="21">
        <f>N18*0.86</f>
        <v>115.99679999999999</v>
      </c>
      <c r="R18" s="21">
        <v>0</v>
      </c>
      <c r="S18" s="21">
        <f>N18*0.06</f>
        <v>8.0927999999999987</v>
      </c>
      <c r="T18" s="21">
        <f t="shared" ref="T18" si="52">SUM(P18:S18)</f>
        <v>134.88</v>
      </c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1"/>
      <c r="AL18" s="20"/>
      <c r="AM18" s="20"/>
      <c r="AN18" s="20"/>
      <c r="AO18" s="20"/>
      <c r="AP18" s="20"/>
      <c r="AQ18" s="20"/>
      <c r="AR18" s="20"/>
      <c r="AS18" s="201"/>
      <c r="AT18" s="20"/>
      <c r="AU18" s="20"/>
      <c r="AV18" s="20"/>
      <c r="AW18" s="20"/>
      <c r="AX18" s="20"/>
      <c r="AY18" s="20"/>
      <c r="AZ18" s="20"/>
      <c r="BA18" s="20"/>
      <c r="BB18" s="20"/>
      <c r="BC18" s="201"/>
      <c r="BD18" s="21"/>
      <c r="BE18" s="20"/>
      <c r="BF18" s="21"/>
      <c r="BG18" s="20"/>
      <c r="BH18" s="29"/>
      <c r="BI18" s="29"/>
      <c r="BJ18" s="20"/>
      <c r="BK18" s="20"/>
      <c r="BL18" s="20"/>
      <c r="BM18" s="181"/>
      <c r="BN18" s="24"/>
      <c r="BO18" s="179"/>
      <c r="BP18" s="24"/>
      <c r="BQ18" s="194"/>
      <c r="BS18" s="193"/>
    </row>
    <row r="19" spans="1:71" s="22" customFormat="1" ht="213.75" customHeight="1" x14ac:dyDescent="0.25">
      <c r="A19" s="20" t="s">
        <v>416</v>
      </c>
      <c r="B19" s="192">
        <v>41614043</v>
      </c>
      <c r="C19" s="29">
        <v>466.1</v>
      </c>
      <c r="D19" s="29">
        <v>466.1</v>
      </c>
      <c r="E19" s="20">
        <v>10</v>
      </c>
      <c r="F19" s="20" t="s">
        <v>337</v>
      </c>
      <c r="G19" s="20" t="s">
        <v>138</v>
      </c>
      <c r="H19" s="20" t="s">
        <v>354</v>
      </c>
      <c r="I19" s="230" t="s">
        <v>373</v>
      </c>
      <c r="J19" s="230" t="s">
        <v>374</v>
      </c>
      <c r="K19" s="20"/>
      <c r="L19" s="20"/>
      <c r="M19" s="20"/>
      <c r="N19" s="21">
        <f>SUM(N20)</f>
        <v>67.44</v>
      </c>
      <c r="O19" s="21">
        <f t="shared" ref="O19" si="53">SUM(O20)</f>
        <v>0</v>
      </c>
      <c r="P19" s="21">
        <f t="shared" ref="P19" si="54">SUM(P20)</f>
        <v>5.3952</v>
      </c>
      <c r="Q19" s="21">
        <f t="shared" ref="Q19" si="55">SUM(Q20)</f>
        <v>57.998399999999997</v>
      </c>
      <c r="R19" s="21">
        <f t="shared" ref="R19" si="56">SUM(R20)</f>
        <v>0</v>
      </c>
      <c r="S19" s="21">
        <f t="shared" ref="S19" si="57">SUM(S20)</f>
        <v>4.0463999999999993</v>
      </c>
      <c r="T19" s="21">
        <f t="shared" ref="T19" si="58">SUM(T20)</f>
        <v>67.44</v>
      </c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1"/>
      <c r="AL19" s="20"/>
      <c r="AM19" s="20"/>
      <c r="AN19" s="20"/>
      <c r="AO19" s="20"/>
      <c r="AP19" s="20"/>
      <c r="AQ19" s="20"/>
      <c r="AR19" s="20"/>
      <c r="AS19" s="201"/>
      <c r="AT19" s="20"/>
      <c r="AU19" s="20"/>
      <c r="AV19" s="20"/>
      <c r="AW19" s="20"/>
      <c r="AX19" s="20"/>
      <c r="AY19" s="20"/>
      <c r="AZ19" s="20"/>
      <c r="BA19" s="20"/>
      <c r="BB19" s="20"/>
      <c r="BC19" s="201">
        <v>0.06</v>
      </c>
      <c r="BD19" s="21">
        <f>T20</f>
        <v>67.44</v>
      </c>
      <c r="BE19" s="20"/>
      <c r="BF19" s="21"/>
      <c r="BG19" s="20"/>
      <c r="BH19" s="29"/>
      <c r="BI19" s="29"/>
      <c r="BJ19" s="20"/>
      <c r="BK19" s="20"/>
      <c r="BL19" s="20"/>
      <c r="BM19" s="181">
        <f t="shared" si="6"/>
        <v>67.44</v>
      </c>
      <c r="BN19" s="24">
        <v>43150</v>
      </c>
      <c r="BO19" s="179" t="s">
        <v>210</v>
      </c>
      <c r="BP19" s="24">
        <v>43150</v>
      </c>
      <c r="BQ19" s="194">
        <v>6</v>
      </c>
      <c r="BS19" s="193">
        <f t="shared" si="15"/>
        <v>43150</v>
      </c>
    </row>
    <row r="20" spans="1:71" s="22" customFormat="1" ht="213.75" customHeight="1" x14ac:dyDescent="0.25">
      <c r="A20" s="20"/>
      <c r="B20" s="192"/>
      <c r="C20" s="29"/>
      <c r="D20" s="29"/>
      <c r="E20" s="20"/>
      <c r="F20" s="20"/>
      <c r="G20" s="20"/>
      <c r="H20" s="20"/>
      <c r="I20" s="231"/>
      <c r="J20" s="231"/>
      <c r="K20" s="20"/>
      <c r="L20" s="20" t="s">
        <v>310</v>
      </c>
      <c r="M20" s="20">
        <f>BC19</f>
        <v>0.06</v>
      </c>
      <c r="N20" s="21">
        <f>M20*1124</f>
        <v>67.44</v>
      </c>
      <c r="O20" s="21"/>
      <c r="P20" s="21">
        <f>N20*0.08</f>
        <v>5.3952</v>
      </c>
      <c r="Q20" s="21">
        <f>N20*0.86</f>
        <v>57.998399999999997</v>
      </c>
      <c r="R20" s="21">
        <v>0</v>
      </c>
      <c r="S20" s="21">
        <f>N20*0.06</f>
        <v>4.0463999999999993</v>
      </c>
      <c r="T20" s="21">
        <f t="shared" ref="T20" si="59">SUM(P20:S20)</f>
        <v>67.44</v>
      </c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1"/>
      <c r="AL20" s="20"/>
      <c r="AM20" s="20"/>
      <c r="AN20" s="20"/>
      <c r="AO20" s="20"/>
      <c r="AP20" s="20"/>
      <c r="AQ20" s="20"/>
      <c r="AR20" s="20"/>
      <c r="AS20" s="201"/>
      <c r="AT20" s="20"/>
      <c r="AU20" s="20"/>
      <c r="AV20" s="20"/>
      <c r="AW20" s="20"/>
      <c r="AX20" s="20"/>
      <c r="AY20" s="20"/>
      <c r="AZ20" s="20"/>
      <c r="BA20" s="20"/>
      <c r="BB20" s="20"/>
      <c r="BC20" s="201"/>
      <c r="BD20" s="21"/>
      <c r="BE20" s="20"/>
      <c r="BF20" s="21"/>
      <c r="BG20" s="20"/>
      <c r="BH20" s="29"/>
      <c r="BI20" s="29"/>
      <c r="BJ20" s="20"/>
      <c r="BK20" s="20"/>
      <c r="BL20" s="20"/>
      <c r="BM20" s="181"/>
      <c r="BN20" s="24"/>
      <c r="BO20" s="179"/>
      <c r="BP20" s="24"/>
      <c r="BQ20" s="194"/>
      <c r="BS20" s="193"/>
    </row>
    <row r="21" spans="1:71" s="22" customFormat="1" ht="246" customHeight="1" x14ac:dyDescent="0.25">
      <c r="A21" s="20" t="s">
        <v>417</v>
      </c>
      <c r="B21" s="192">
        <v>41614061</v>
      </c>
      <c r="C21" s="29">
        <v>466.1</v>
      </c>
      <c r="D21" s="29"/>
      <c r="E21" s="20">
        <v>9</v>
      </c>
      <c r="F21" s="20" t="s">
        <v>338</v>
      </c>
      <c r="G21" s="20" t="s">
        <v>138</v>
      </c>
      <c r="H21" s="20" t="s">
        <v>355</v>
      </c>
      <c r="I21" s="230" t="s">
        <v>375</v>
      </c>
      <c r="J21" s="230" t="s">
        <v>376</v>
      </c>
      <c r="K21" s="20"/>
      <c r="L21" s="20"/>
      <c r="M21" s="20"/>
      <c r="N21" s="21">
        <f>SUM(N22)</f>
        <v>101.16</v>
      </c>
      <c r="O21" s="21">
        <f t="shared" ref="O21" si="60">SUM(O22)</f>
        <v>0</v>
      </c>
      <c r="P21" s="21">
        <f t="shared" ref="P21" si="61">SUM(P22)</f>
        <v>8.0928000000000004</v>
      </c>
      <c r="Q21" s="21">
        <f t="shared" ref="Q21" si="62">SUM(Q22)</f>
        <v>86.997599999999991</v>
      </c>
      <c r="R21" s="21">
        <f t="shared" ref="R21" si="63">SUM(R22)</f>
        <v>0</v>
      </c>
      <c r="S21" s="21">
        <f t="shared" ref="S21" si="64">SUM(S22)</f>
        <v>6.0695999999999994</v>
      </c>
      <c r="T21" s="21">
        <f t="shared" ref="T21" si="65">SUM(T22)</f>
        <v>101.15999999999998</v>
      </c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1"/>
      <c r="AL21" s="20"/>
      <c r="AM21" s="20"/>
      <c r="AN21" s="20"/>
      <c r="AO21" s="20"/>
      <c r="AP21" s="20"/>
      <c r="AQ21" s="20"/>
      <c r="AR21" s="20"/>
      <c r="AS21" s="201"/>
      <c r="AT21" s="20"/>
      <c r="AU21" s="20"/>
      <c r="AV21" s="20"/>
      <c r="AW21" s="20"/>
      <c r="AX21" s="20"/>
      <c r="AY21" s="20"/>
      <c r="AZ21" s="20"/>
      <c r="BA21" s="20"/>
      <c r="BB21" s="20"/>
      <c r="BC21" s="201">
        <v>0.09</v>
      </c>
      <c r="BD21" s="21">
        <f>T22</f>
        <v>101.15999999999998</v>
      </c>
      <c r="BE21" s="20"/>
      <c r="BF21" s="21"/>
      <c r="BG21" s="20"/>
      <c r="BH21" s="29"/>
      <c r="BI21" s="29"/>
      <c r="BJ21" s="20"/>
      <c r="BK21" s="20"/>
      <c r="BL21" s="20"/>
      <c r="BM21" s="181">
        <f t="shared" si="6"/>
        <v>101.15999999999998</v>
      </c>
      <c r="BN21" s="24">
        <v>43330</v>
      </c>
      <c r="BO21" s="198" t="s">
        <v>210</v>
      </c>
      <c r="BP21" s="24">
        <v>43150</v>
      </c>
      <c r="BQ21" s="194">
        <v>6</v>
      </c>
      <c r="BR21" s="22">
        <f t="shared" si="7"/>
        <v>180</v>
      </c>
      <c r="BS21" s="193">
        <f t="shared" si="15"/>
        <v>43330</v>
      </c>
    </row>
    <row r="22" spans="1:71" s="22" customFormat="1" ht="183" customHeight="1" x14ac:dyDescent="0.25">
      <c r="A22" s="20"/>
      <c r="B22" s="192"/>
      <c r="C22" s="29"/>
      <c r="D22" s="29"/>
      <c r="E22" s="20"/>
      <c r="F22" s="20"/>
      <c r="G22" s="20"/>
      <c r="H22" s="20"/>
      <c r="I22" s="231"/>
      <c r="J22" s="231"/>
      <c r="K22" s="20"/>
      <c r="L22" s="20" t="s">
        <v>310</v>
      </c>
      <c r="M22" s="20">
        <f>BC21</f>
        <v>0.09</v>
      </c>
      <c r="N22" s="21">
        <f>M22*1124</f>
        <v>101.16</v>
      </c>
      <c r="O22" s="21"/>
      <c r="P22" s="21">
        <f>N22*0.08</f>
        <v>8.0928000000000004</v>
      </c>
      <c r="Q22" s="21">
        <f>N22*0.86</f>
        <v>86.997599999999991</v>
      </c>
      <c r="R22" s="21">
        <v>0</v>
      </c>
      <c r="S22" s="21">
        <f>N22*0.06</f>
        <v>6.0695999999999994</v>
      </c>
      <c r="T22" s="21">
        <f t="shared" ref="T22" si="66">SUM(P22:S22)</f>
        <v>101.15999999999998</v>
      </c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1"/>
      <c r="AL22" s="20"/>
      <c r="AM22" s="20"/>
      <c r="AN22" s="20"/>
      <c r="AO22" s="20"/>
      <c r="AP22" s="20"/>
      <c r="AQ22" s="20"/>
      <c r="AR22" s="20"/>
      <c r="AS22" s="201"/>
      <c r="AT22" s="20"/>
      <c r="AU22" s="20"/>
      <c r="AV22" s="20"/>
      <c r="AW22" s="20"/>
      <c r="AX22" s="20"/>
      <c r="AY22" s="20"/>
      <c r="AZ22" s="20"/>
      <c r="BA22" s="20"/>
      <c r="BB22" s="20"/>
      <c r="BC22" s="201"/>
      <c r="BD22" s="21"/>
      <c r="BE22" s="20"/>
      <c r="BF22" s="21"/>
      <c r="BG22" s="20"/>
      <c r="BH22" s="29"/>
      <c r="BI22" s="29"/>
      <c r="BJ22" s="20"/>
      <c r="BK22" s="20"/>
      <c r="BL22" s="20"/>
      <c r="BM22" s="181"/>
      <c r="BN22" s="24"/>
      <c r="BO22" s="198"/>
      <c r="BP22" s="24"/>
      <c r="BQ22" s="194"/>
      <c r="BS22" s="193"/>
    </row>
    <row r="23" spans="1:71" s="22" customFormat="1" ht="272.25" customHeight="1" x14ac:dyDescent="0.25">
      <c r="A23" s="20" t="s">
        <v>418</v>
      </c>
      <c r="B23" s="192">
        <v>41615736</v>
      </c>
      <c r="C23" s="29">
        <v>466.1</v>
      </c>
      <c r="D23" s="29"/>
      <c r="E23" s="20">
        <v>10</v>
      </c>
      <c r="F23" s="20" t="s">
        <v>339</v>
      </c>
      <c r="G23" s="20" t="s">
        <v>138</v>
      </c>
      <c r="H23" s="20" t="s">
        <v>356</v>
      </c>
      <c r="I23" s="230" t="s">
        <v>381</v>
      </c>
      <c r="J23" s="230" t="s">
        <v>380</v>
      </c>
      <c r="K23" s="20"/>
      <c r="L23" s="20"/>
      <c r="M23" s="20"/>
      <c r="N23" s="21">
        <f>SUM(N24)</f>
        <v>168.6</v>
      </c>
      <c r="O23" s="21">
        <f t="shared" ref="O23" si="67">SUM(O24)</f>
        <v>0</v>
      </c>
      <c r="P23" s="21">
        <f t="shared" ref="P23" si="68">SUM(P24)</f>
        <v>13.488</v>
      </c>
      <c r="Q23" s="21">
        <f t="shared" ref="Q23" si="69">SUM(Q24)</f>
        <v>144.99599999999998</v>
      </c>
      <c r="R23" s="21">
        <f t="shared" ref="R23" si="70">SUM(R24)</f>
        <v>0</v>
      </c>
      <c r="S23" s="21">
        <f t="shared" ref="S23" si="71">SUM(S24)</f>
        <v>10.116</v>
      </c>
      <c r="T23" s="21">
        <f t="shared" ref="T23" si="72">SUM(T24)</f>
        <v>168.59999999999997</v>
      </c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1"/>
      <c r="AI23" s="20"/>
      <c r="AJ23" s="20"/>
      <c r="AK23" s="201"/>
      <c r="AL23" s="21"/>
      <c r="AM23" s="20"/>
      <c r="AN23" s="21"/>
      <c r="AO23" s="20"/>
      <c r="AP23" s="20"/>
      <c r="AQ23" s="20"/>
      <c r="AR23" s="20"/>
      <c r="AS23" s="201"/>
      <c r="AT23" s="20"/>
      <c r="AU23" s="20"/>
      <c r="AV23" s="20"/>
      <c r="AW23" s="20"/>
      <c r="AX23" s="20"/>
      <c r="AY23" s="20"/>
      <c r="AZ23" s="20"/>
      <c r="BA23" s="20"/>
      <c r="BB23" s="20"/>
      <c r="BC23" s="201">
        <v>0.15</v>
      </c>
      <c r="BD23" s="21">
        <f>T24</f>
        <v>168.59999999999997</v>
      </c>
      <c r="BE23" s="20"/>
      <c r="BF23" s="20"/>
      <c r="BG23" s="20"/>
      <c r="BH23" s="29"/>
      <c r="BI23" s="29"/>
      <c r="BJ23" s="20"/>
      <c r="BK23" s="20"/>
      <c r="BL23" s="20"/>
      <c r="BM23" s="181">
        <f t="shared" si="6"/>
        <v>168.59999999999997</v>
      </c>
      <c r="BN23" s="24">
        <v>43340</v>
      </c>
      <c r="BO23" s="198" t="s">
        <v>210</v>
      </c>
      <c r="BP23" s="24">
        <v>43160</v>
      </c>
      <c r="BQ23" s="194">
        <v>6</v>
      </c>
      <c r="BR23" s="22">
        <f>BQ23*30</f>
        <v>180</v>
      </c>
      <c r="BS23" s="193">
        <f t="shared" si="15"/>
        <v>43340</v>
      </c>
    </row>
    <row r="24" spans="1:71" s="22" customFormat="1" ht="162" customHeight="1" x14ac:dyDescent="0.25">
      <c r="A24" s="20"/>
      <c r="B24" s="192"/>
      <c r="C24" s="29"/>
      <c r="D24" s="29"/>
      <c r="E24" s="20"/>
      <c r="F24" s="20"/>
      <c r="G24" s="20"/>
      <c r="H24" s="20"/>
      <c r="I24" s="231"/>
      <c r="J24" s="231"/>
      <c r="K24" s="20"/>
      <c r="L24" s="20" t="s">
        <v>310</v>
      </c>
      <c r="M24" s="20">
        <f>BC23</f>
        <v>0.15</v>
      </c>
      <c r="N24" s="21">
        <f>M24*1124</f>
        <v>168.6</v>
      </c>
      <c r="O24" s="21"/>
      <c r="P24" s="21">
        <f>N24*0.08</f>
        <v>13.488</v>
      </c>
      <c r="Q24" s="21">
        <f>N24*0.86</f>
        <v>144.99599999999998</v>
      </c>
      <c r="R24" s="21">
        <v>0</v>
      </c>
      <c r="S24" s="21">
        <f>N24*0.06</f>
        <v>10.116</v>
      </c>
      <c r="T24" s="21">
        <f t="shared" ref="T24" si="73">SUM(P24:S24)</f>
        <v>168.59999999999997</v>
      </c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1"/>
      <c r="AI24" s="20"/>
      <c r="AJ24" s="20"/>
      <c r="AK24" s="201"/>
      <c r="AL24" s="21"/>
      <c r="AM24" s="20"/>
      <c r="AN24" s="21"/>
      <c r="AO24" s="20"/>
      <c r="AP24" s="20"/>
      <c r="AQ24" s="20"/>
      <c r="AR24" s="20"/>
      <c r="AS24" s="201"/>
      <c r="AT24" s="20"/>
      <c r="AU24" s="20"/>
      <c r="AV24" s="20"/>
      <c r="AW24" s="20"/>
      <c r="AX24" s="20"/>
      <c r="AY24" s="20"/>
      <c r="AZ24" s="20"/>
      <c r="BA24" s="20"/>
      <c r="BB24" s="20"/>
      <c r="BC24" s="201"/>
      <c r="BD24" s="20"/>
      <c r="BE24" s="20"/>
      <c r="BF24" s="20"/>
      <c r="BG24" s="20"/>
      <c r="BH24" s="29"/>
      <c r="BI24" s="29"/>
      <c r="BJ24" s="20"/>
      <c r="BK24" s="20"/>
      <c r="BL24" s="20"/>
      <c r="BM24" s="181"/>
      <c r="BN24" s="24"/>
      <c r="BO24" s="198"/>
      <c r="BP24" s="24"/>
      <c r="BQ24" s="194"/>
      <c r="BS24" s="193"/>
    </row>
    <row r="25" spans="1:71" s="22" customFormat="1" ht="251.25" customHeight="1" x14ac:dyDescent="0.25">
      <c r="A25" s="20" t="s">
        <v>419</v>
      </c>
      <c r="B25" s="192">
        <v>41616001</v>
      </c>
      <c r="C25" s="29">
        <v>11915.52</v>
      </c>
      <c r="D25" s="29"/>
      <c r="E25" s="20">
        <v>14.5</v>
      </c>
      <c r="F25" s="20" t="s">
        <v>340</v>
      </c>
      <c r="G25" s="20" t="s">
        <v>141</v>
      </c>
      <c r="H25" s="20" t="s">
        <v>357</v>
      </c>
      <c r="I25" s="230" t="s">
        <v>382</v>
      </c>
      <c r="J25" s="230" t="s">
        <v>383</v>
      </c>
      <c r="K25" s="20"/>
      <c r="L25" s="20"/>
      <c r="M25" s="20"/>
      <c r="N25" s="21">
        <f>SUM(N26:N27)</f>
        <v>521.23000000000013</v>
      </c>
      <c r="O25" s="21">
        <f t="shared" ref="O25" si="74">SUM(O26:O27)</f>
        <v>0</v>
      </c>
      <c r="P25" s="21">
        <f t="shared" ref="P25" si="75">SUM(P26:P27)</f>
        <v>41.673200000000008</v>
      </c>
      <c r="Q25" s="21">
        <f t="shared" ref="Q25" si="76">SUM(Q26:Q27)</f>
        <v>445.27440000000007</v>
      </c>
      <c r="R25" s="21">
        <f t="shared" ref="R25" si="77">SUM(R26:R27)</f>
        <v>3.26</v>
      </c>
      <c r="S25" s="21">
        <f t="shared" ref="S25" si="78">SUM(S26:S27)</f>
        <v>31.022400000000005</v>
      </c>
      <c r="T25" s="21">
        <f t="shared" ref="T25" si="79">SUM(T26:T27)</f>
        <v>521.23000000000013</v>
      </c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1"/>
      <c r="AL25" s="20"/>
      <c r="AM25" s="20"/>
      <c r="AN25" s="20"/>
      <c r="AO25" s="20"/>
      <c r="AP25" s="20"/>
      <c r="AQ25" s="20"/>
      <c r="AR25" s="20"/>
      <c r="AS25" s="201"/>
      <c r="AT25" s="20"/>
      <c r="AU25" s="20"/>
      <c r="AV25" s="20"/>
      <c r="AW25" s="20"/>
      <c r="AX25" s="20"/>
      <c r="AY25" s="20"/>
      <c r="AZ25" s="20"/>
      <c r="BA25" s="20" t="s">
        <v>243</v>
      </c>
      <c r="BB25" s="21">
        <f>T26</f>
        <v>4.1899999999999995</v>
      </c>
      <c r="BC25" s="201">
        <v>0.46</v>
      </c>
      <c r="BD25" s="21">
        <f>T27</f>
        <v>517.04000000000008</v>
      </c>
      <c r="BE25" s="20"/>
      <c r="BF25" s="20"/>
      <c r="BG25" s="20"/>
      <c r="BH25" s="29"/>
      <c r="BI25" s="29"/>
      <c r="BJ25" s="20"/>
      <c r="BK25" s="20"/>
      <c r="BL25" s="20"/>
      <c r="BM25" s="181">
        <f t="shared" si="6"/>
        <v>521.23000000000013</v>
      </c>
      <c r="BN25" s="24">
        <v>43520</v>
      </c>
      <c r="BO25" s="198" t="s">
        <v>210</v>
      </c>
      <c r="BP25" s="24">
        <v>43160</v>
      </c>
      <c r="BQ25" s="194">
        <v>12</v>
      </c>
      <c r="BR25" s="22">
        <f t="shared" si="7"/>
        <v>360</v>
      </c>
      <c r="BS25" s="193">
        <f t="shared" si="15"/>
        <v>43520</v>
      </c>
    </row>
    <row r="26" spans="1:71" s="22" customFormat="1" ht="117" customHeight="1" x14ac:dyDescent="0.25">
      <c r="A26" s="20"/>
      <c r="B26" s="192"/>
      <c r="C26" s="29"/>
      <c r="D26" s="29"/>
      <c r="E26" s="20"/>
      <c r="F26" s="20"/>
      <c r="G26" s="20"/>
      <c r="H26" s="20"/>
      <c r="I26" s="232"/>
      <c r="J26" s="232"/>
      <c r="K26" s="20"/>
      <c r="L26" s="20" t="s">
        <v>311</v>
      </c>
      <c r="M26" s="20" t="str">
        <f>BA25</f>
        <v>Монтаж АВ-0,4 кВ (до 63 А)</v>
      </c>
      <c r="N26" s="21">
        <f>T26</f>
        <v>4.1899999999999995</v>
      </c>
      <c r="O26" s="21"/>
      <c r="P26" s="21">
        <v>0.31</v>
      </c>
      <c r="Q26" s="21">
        <v>0.62</v>
      </c>
      <c r="R26" s="21">
        <v>3.26</v>
      </c>
      <c r="S26" s="21">
        <v>0</v>
      </c>
      <c r="T26" s="21">
        <f t="shared" ref="T26" si="80">SUM(P26:S26)</f>
        <v>4.1899999999999995</v>
      </c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1"/>
      <c r="AL26" s="20"/>
      <c r="AM26" s="20"/>
      <c r="AN26" s="20"/>
      <c r="AO26" s="20"/>
      <c r="AP26" s="20"/>
      <c r="AQ26" s="20"/>
      <c r="AR26" s="20"/>
      <c r="AS26" s="201"/>
      <c r="AT26" s="20"/>
      <c r="AU26" s="20"/>
      <c r="AV26" s="20"/>
      <c r="AW26" s="20"/>
      <c r="AX26" s="20"/>
      <c r="AY26" s="20"/>
      <c r="AZ26" s="20"/>
      <c r="BA26" s="20"/>
      <c r="BB26" s="20"/>
      <c r="BC26" s="201"/>
      <c r="BD26" s="20"/>
      <c r="BE26" s="20"/>
      <c r="BF26" s="20"/>
      <c r="BG26" s="20"/>
      <c r="BH26" s="29"/>
      <c r="BI26" s="29"/>
      <c r="BJ26" s="20"/>
      <c r="BK26" s="20"/>
      <c r="BL26" s="20"/>
      <c r="BM26" s="181"/>
      <c r="BN26" s="24"/>
      <c r="BO26" s="198"/>
      <c r="BP26" s="24"/>
      <c r="BQ26" s="194"/>
      <c r="BS26" s="193"/>
    </row>
    <row r="27" spans="1:71" s="22" customFormat="1" ht="148.9" customHeight="1" x14ac:dyDescent="0.25">
      <c r="A27" s="20"/>
      <c r="B27" s="192"/>
      <c r="C27" s="29"/>
      <c r="D27" s="29"/>
      <c r="E27" s="20"/>
      <c r="F27" s="20"/>
      <c r="G27" s="20"/>
      <c r="H27" s="20"/>
      <c r="I27" s="231"/>
      <c r="J27" s="231"/>
      <c r="K27" s="20"/>
      <c r="L27" s="20" t="s">
        <v>310</v>
      </c>
      <c r="M27" s="20">
        <f>BC25</f>
        <v>0.46</v>
      </c>
      <c r="N27" s="21">
        <f>M27*1124</f>
        <v>517.04000000000008</v>
      </c>
      <c r="O27" s="21"/>
      <c r="P27" s="21">
        <f>N27*0.08</f>
        <v>41.363200000000006</v>
      </c>
      <c r="Q27" s="21">
        <f>N27*0.86</f>
        <v>444.65440000000007</v>
      </c>
      <c r="R27" s="21">
        <v>0</v>
      </c>
      <c r="S27" s="21">
        <f>N27*0.06</f>
        <v>31.022400000000005</v>
      </c>
      <c r="T27" s="21">
        <f t="shared" ref="T27" si="81">SUM(P27:S27)</f>
        <v>517.04000000000008</v>
      </c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1"/>
      <c r="AL27" s="20"/>
      <c r="AM27" s="20"/>
      <c r="AN27" s="20"/>
      <c r="AO27" s="20"/>
      <c r="AP27" s="20"/>
      <c r="AQ27" s="20"/>
      <c r="AR27" s="20"/>
      <c r="AS27" s="201"/>
      <c r="AT27" s="20"/>
      <c r="AU27" s="20"/>
      <c r="AV27" s="20"/>
      <c r="AW27" s="20"/>
      <c r="AX27" s="20"/>
      <c r="AY27" s="20"/>
      <c r="AZ27" s="20"/>
      <c r="BA27" s="20"/>
      <c r="BB27" s="20"/>
      <c r="BC27" s="201"/>
      <c r="BD27" s="20"/>
      <c r="BE27" s="20"/>
      <c r="BF27" s="20"/>
      <c r="BG27" s="20"/>
      <c r="BH27" s="29"/>
      <c r="BI27" s="29"/>
      <c r="BJ27" s="20"/>
      <c r="BK27" s="20"/>
      <c r="BL27" s="20"/>
      <c r="BM27" s="181"/>
      <c r="BN27" s="24"/>
      <c r="BO27" s="198"/>
      <c r="BP27" s="24"/>
      <c r="BQ27" s="194"/>
      <c r="BS27" s="193"/>
    </row>
    <row r="28" spans="1:71" s="22" customFormat="1" ht="237" customHeight="1" x14ac:dyDescent="0.25">
      <c r="A28" s="20" t="s">
        <v>420</v>
      </c>
      <c r="B28" s="192">
        <v>41615786</v>
      </c>
      <c r="C28" s="29">
        <v>466.1</v>
      </c>
      <c r="D28" s="29"/>
      <c r="E28" s="20">
        <v>14.5</v>
      </c>
      <c r="F28" s="20" t="s">
        <v>341</v>
      </c>
      <c r="G28" s="20" t="s">
        <v>138</v>
      </c>
      <c r="H28" s="20" t="s">
        <v>358</v>
      </c>
      <c r="I28" s="230" t="s">
        <v>384</v>
      </c>
      <c r="J28" s="230" t="s">
        <v>380</v>
      </c>
      <c r="K28" s="20"/>
      <c r="L28" s="20"/>
      <c r="M28" s="20"/>
      <c r="N28" s="21">
        <f>SUM(N29)</f>
        <v>168.6</v>
      </c>
      <c r="O28" s="21">
        <f t="shared" ref="O28" si="82">SUM(O29)</f>
        <v>0</v>
      </c>
      <c r="P28" s="21">
        <f t="shared" ref="P28" si="83">SUM(P29)</f>
        <v>13.488</v>
      </c>
      <c r="Q28" s="21">
        <f t="shared" ref="Q28" si="84">SUM(Q29)</f>
        <v>144.99599999999998</v>
      </c>
      <c r="R28" s="21">
        <f t="shared" ref="R28" si="85">SUM(R29)</f>
        <v>0</v>
      </c>
      <c r="S28" s="21">
        <f t="shared" ref="S28" si="86">SUM(S29)</f>
        <v>10.116</v>
      </c>
      <c r="T28" s="21">
        <f t="shared" ref="T28" si="87">SUM(T29)</f>
        <v>168.59999999999997</v>
      </c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1"/>
      <c r="AL28" s="20"/>
      <c r="AM28" s="20"/>
      <c r="AN28" s="20"/>
      <c r="AO28" s="20"/>
      <c r="AP28" s="20"/>
      <c r="AQ28" s="20"/>
      <c r="AR28" s="20"/>
      <c r="AS28" s="201"/>
      <c r="AT28" s="20"/>
      <c r="AU28" s="20"/>
      <c r="AV28" s="20"/>
      <c r="AW28" s="20"/>
      <c r="AX28" s="20"/>
      <c r="AY28" s="20"/>
      <c r="AZ28" s="20"/>
      <c r="BA28" s="20"/>
      <c r="BB28" s="20"/>
      <c r="BC28" s="201">
        <v>0.15</v>
      </c>
      <c r="BD28" s="21">
        <f>T29</f>
        <v>168.59999999999997</v>
      </c>
      <c r="BE28" s="20"/>
      <c r="BF28" s="20"/>
      <c r="BG28" s="20"/>
      <c r="BH28" s="29"/>
      <c r="BI28" s="29"/>
      <c r="BJ28" s="20"/>
      <c r="BK28" s="20"/>
      <c r="BL28" s="20"/>
      <c r="BM28" s="181">
        <f t="shared" si="6"/>
        <v>168.59999999999997</v>
      </c>
      <c r="BN28" s="24">
        <v>43339</v>
      </c>
      <c r="BO28" s="198" t="s">
        <v>210</v>
      </c>
      <c r="BP28" s="24">
        <v>43159</v>
      </c>
      <c r="BQ28" s="194">
        <v>6</v>
      </c>
      <c r="BR28" s="22">
        <f t="shared" si="7"/>
        <v>180</v>
      </c>
      <c r="BS28" s="193">
        <f t="shared" si="15"/>
        <v>43339</v>
      </c>
    </row>
    <row r="29" spans="1:71" s="22" customFormat="1" ht="237" customHeight="1" x14ac:dyDescent="0.25">
      <c r="A29" s="20"/>
      <c r="B29" s="192"/>
      <c r="C29" s="29"/>
      <c r="D29" s="29"/>
      <c r="E29" s="20"/>
      <c r="F29" s="20"/>
      <c r="G29" s="20"/>
      <c r="H29" s="20"/>
      <c r="I29" s="231"/>
      <c r="J29" s="231"/>
      <c r="K29" s="20"/>
      <c r="L29" s="20" t="s">
        <v>310</v>
      </c>
      <c r="M29" s="20">
        <f>BC28</f>
        <v>0.15</v>
      </c>
      <c r="N29" s="21">
        <f>M29*1124</f>
        <v>168.6</v>
      </c>
      <c r="O29" s="21"/>
      <c r="P29" s="21">
        <f>N29*0.08</f>
        <v>13.488</v>
      </c>
      <c r="Q29" s="21">
        <f>N29*0.86</f>
        <v>144.99599999999998</v>
      </c>
      <c r="R29" s="21">
        <v>0</v>
      </c>
      <c r="S29" s="21">
        <f>N29*0.06</f>
        <v>10.116</v>
      </c>
      <c r="T29" s="21">
        <f t="shared" ref="T29" si="88">SUM(P29:S29)</f>
        <v>168.59999999999997</v>
      </c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1"/>
      <c r="AL29" s="20"/>
      <c r="AM29" s="20"/>
      <c r="AN29" s="20"/>
      <c r="AO29" s="20"/>
      <c r="AP29" s="20"/>
      <c r="AQ29" s="20"/>
      <c r="AR29" s="20"/>
      <c r="AS29" s="201"/>
      <c r="AT29" s="20"/>
      <c r="AU29" s="20"/>
      <c r="AV29" s="20"/>
      <c r="AW29" s="20"/>
      <c r="AX29" s="20"/>
      <c r="AY29" s="20"/>
      <c r="AZ29" s="20"/>
      <c r="BA29" s="20"/>
      <c r="BB29" s="20"/>
      <c r="BC29" s="201"/>
      <c r="BD29" s="20"/>
      <c r="BE29" s="20"/>
      <c r="BF29" s="20"/>
      <c r="BG29" s="20"/>
      <c r="BH29" s="29"/>
      <c r="BI29" s="29"/>
      <c r="BJ29" s="20"/>
      <c r="BK29" s="20"/>
      <c r="BL29" s="20"/>
      <c r="BM29" s="181"/>
      <c r="BN29" s="24"/>
      <c r="BO29" s="198"/>
      <c r="BP29" s="24"/>
      <c r="BQ29" s="194"/>
      <c r="BS29" s="193"/>
    </row>
    <row r="30" spans="1:71" s="22" customFormat="1" ht="246" customHeight="1" x14ac:dyDescent="0.25">
      <c r="A30" s="20" t="s">
        <v>432</v>
      </c>
      <c r="B30" s="192">
        <v>41616182</v>
      </c>
      <c r="C30" s="29">
        <v>466.1</v>
      </c>
      <c r="D30" s="29"/>
      <c r="E30" s="20">
        <v>14.5</v>
      </c>
      <c r="F30" s="20" t="s">
        <v>342</v>
      </c>
      <c r="G30" s="20" t="s">
        <v>138</v>
      </c>
      <c r="H30" s="20" t="s">
        <v>359</v>
      </c>
      <c r="I30" s="230" t="s">
        <v>385</v>
      </c>
      <c r="J30" s="230" t="s">
        <v>372</v>
      </c>
      <c r="K30" s="20"/>
      <c r="L30" s="20"/>
      <c r="M30" s="20"/>
      <c r="N30" s="21">
        <f>SUM(N31)</f>
        <v>123.64</v>
      </c>
      <c r="O30" s="21">
        <f t="shared" ref="O30" si="89">SUM(O31)</f>
        <v>0</v>
      </c>
      <c r="P30" s="21">
        <f t="shared" ref="P30" si="90">SUM(P31)</f>
        <v>9.8911999999999995</v>
      </c>
      <c r="Q30" s="21">
        <f t="shared" ref="Q30" si="91">SUM(Q31)</f>
        <v>106.3304</v>
      </c>
      <c r="R30" s="21">
        <f t="shared" ref="R30" si="92">SUM(R31)</f>
        <v>0</v>
      </c>
      <c r="S30" s="21">
        <f t="shared" ref="S30" si="93">SUM(S31)</f>
        <v>7.4184000000000001</v>
      </c>
      <c r="T30" s="21">
        <f t="shared" ref="T30" si="94">SUM(T31)</f>
        <v>123.64</v>
      </c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1"/>
      <c r="AL30" s="20"/>
      <c r="AM30" s="20"/>
      <c r="AN30" s="20"/>
      <c r="AO30" s="20"/>
      <c r="AP30" s="20"/>
      <c r="AQ30" s="20"/>
      <c r="AR30" s="20"/>
      <c r="AS30" s="201"/>
      <c r="AT30" s="20"/>
      <c r="AU30" s="20"/>
      <c r="AV30" s="20"/>
      <c r="AW30" s="20"/>
      <c r="AX30" s="20"/>
      <c r="AY30" s="20"/>
      <c r="AZ30" s="20"/>
      <c r="BA30" s="20"/>
      <c r="BB30" s="20"/>
      <c r="BC30" s="201">
        <v>0.11</v>
      </c>
      <c r="BD30" s="21">
        <f>T31</f>
        <v>123.64</v>
      </c>
      <c r="BE30" s="20"/>
      <c r="BF30" s="20"/>
      <c r="BG30" s="20"/>
      <c r="BH30" s="29"/>
      <c r="BI30" s="29"/>
      <c r="BJ30" s="20"/>
      <c r="BK30" s="20"/>
      <c r="BL30" s="20"/>
      <c r="BM30" s="181">
        <f t="shared" si="6"/>
        <v>123.64</v>
      </c>
      <c r="BN30" s="24">
        <v>43340</v>
      </c>
      <c r="BO30" s="179" t="s">
        <v>210</v>
      </c>
      <c r="BP30" s="24">
        <v>43160</v>
      </c>
      <c r="BQ30" s="194">
        <v>6</v>
      </c>
      <c r="BR30" s="22">
        <f t="shared" si="7"/>
        <v>180</v>
      </c>
      <c r="BS30" s="193">
        <f t="shared" si="15"/>
        <v>43340</v>
      </c>
    </row>
    <row r="31" spans="1:71" s="22" customFormat="1" ht="246" customHeight="1" x14ac:dyDescent="0.25">
      <c r="A31" s="20"/>
      <c r="B31" s="192"/>
      <c r="C31" s="29"/>
      <c r="D31" s="29"/>
      <c r="E31" s="20"/>
      <c r="F31" s="20"/>
      <c r="G31" s="20"/>
      <c r="H31" s="20"/>
      <c r="I31" s="231"/>
      <c r="J31" s="231"/>
      <c r="K31" s="20"/>
      <c r="L31" s="20" t="s">
        <v>310</v>
      </c>
      <c r="M31" s="20">
        <f>BC30</f>
        <v>0.11</v>
      </c>
      <c r="N31" s="21">
        <f>M31*1124</f>
        <v>123.64</v>
      </c>
      <c r="O31" s="21"/>
      <c r="P31" s="21">
        <f>N31*0.08</f>
        <v>9.8911999999999995</v>
      </c>
      <c r="Q31" s="21">
        <f>N31*0.86</f>
        <v>106.3304</v>
      </c>
      <c r="R31" s="21">
        <v>0</v>
      </c>
      <c r="S31" s="21">
        <f>N31*0.06</f>
        <v>7.4184000000000001</v>
      </c>
      <c r="T31" s="21">
        <f t="shared" ref="T31" si="95">SUM(P31:S31)</f>
        <v>123.64</v>
      </c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1"/>
      <c r="AL31" s="20"/>
      <c r="AM31" s="20"/>
      <c r="AN31" s="20"/>
      <c r="AO31" s="20"/>
      <c r="AP31" s="20"/>
      <c r="AQ31" s="20"/>
      <c r="AR31" s="20"/>
      <c r="AS31" s="201"/>
      <c r="AT31" s="20"/>
      <c r="AU31" s="20"/>
      <c r="AV31" s="20"/>
      <c r="AW31" s="20"/>
      <c r="AX31" s="20"/>
      <c r="AY31" s="20"/>
      <c r="AZ31" s="20"/>
      <c r="BA31" s="20"/>
      <c r="BB31" s="20"/>
      <c r="BC31" s="201"/>
      <c r="BD31" s="20"/>
      <c r="BE31" s="20"/>
      <c r="BF31" s="20"/>
      <c r="BG31" s="20"/>
      <c r="BH31" s="29"/>
      <c r="BI31" s="29"/>
      <c r="BJ31" s="20"/>
      <c r="BK31" s="20"/>
      <c r="BL31" s="20"/>
      <c r="BM31" s="181"/>
      <c r="BN31" s="24"/>
      <c r="BO31" s="179"/>
      <c r="BP31" s="24"/>
      <c r="BQ31" s="194"/>
      <c r="BS31" s="193"/>
    </row>
    <row r="32" spans="1:71" s="22" customFormat="1" ht="408.75" customHeight="1" x14ac:dyDescent="0.25">
      <c r="A32" s="20" t="s">
        <v>421</v>
      </c>
      <c r="B32" s="192">
        <v>41618046</v>
      </c>
      <c r="C32" s="29">
        <v>466.1</v>
      </c>
      <c r="D32" s="29"/>
      <c r="E32" s="20">
        <v>14.5</v>
      </c>
      <c r="F32" s="20" t="s">
        <v>343</v>
      </c>
      <c r="G32" s="20" t="s">
        <v>138</v>
      </c>
      <c r="H32" s="20" t="s">
        <v>360</v>
      </c>
      <c r="I32" s="200" t="s">
        <v>386</v>
      </c>
      <c r="J32" s="20" t="s">
        <v>387</v>
      </c>
      <c r="K32" s="20"/>
      <c r="L32" s="20"/>
      <c r="M32" s="20"/>
      <c r="N32" s="21"/>
      <c r="O32" s="21"/>
      <c r="P32" s="21"/>
      <c r="Q32" s="21"/>
      <c r="R32" s="21"/>
      <c r="S32" s="21"/>
      <c r="T32" s="21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1"/>
      <c r="AL32" s="20"/>
      <c r="AM32" s="20"/>
      <c r="AN32" s="20"/>
      <c r="AO32" s="20"/>
      <c r="AP32" s="20"/>
      <c r="AQ32" s="20"/>
      <c r="AR32" s="20"/>
      <c r="AS32" s="201"/>
      <c r="AT32" s="20"/>
      <c r="AU32" s="20"/>
      <c r="AV32" s="20"/>
      <c r="AW32" s="20"/>
      <c r="AX32" s="20"/>
      <c r="AY32" s="20"/>
      <c r="AZ32" s="20"/>
      <c r="BA32" s="20"/>
      <c r="BB32" s="21"/>
      <c r="BC32" s="201"/>
      <c r="BD32" s="21"/>
      <c r="BE32" s="20"/>
      <c r="BF32" s="21"/>
      <c r="BG32" s="20"/>
      <c r="BH32" s="29"/>
      <c r="BI32" s="29"/>
      <c r="BJ32" s="20"/>
      <c r="BK32" s="20"/>
      <c r="BL32" s="20"/>
      <c r="BM32" s="181">
        <f t="shared" si="6"/>
        <v>0</v>
      </c>
      <c r="BN32" s="24">
        <v>43344</v>
      </c>
      <c r="BO32" s="179" t="s">
        <v>422</v>
      </c>
      <c r="BP32" s="24">
        <v>43164</v>
      </c>
      <c r="BQ32" s="194">
        <v>6</v>
      </c>
      <c r="BR32" s="22">
        <f t="shared" si="7"/>
        <v>180</v>
      </c>
      <c r="BS32" s="193">
        <f t="shared" si="15"/>
        <v>43344</v>
      </c>
    </row>
    <row r="33" spans="1:71" s="22" customFormat="1" ht="238.5" customHeight="1" x14ac:dyDescent="0.25">
      <c r="A33" s="20" t="s">
        <v>423</v>
      </c>
      <c r="B33" s="192">
        <v>41616186</v>
      </c>
      <c r="C33" s="29">
        <v>466.1</v>
      </c>
      <c r="D33" s="29"/>
      <c r="E33" s="20">
        <v>6</v>
      </c>
      <c r="F33" s="20" t="s">
        <v>344</v>
      </c>
      <c r="G33" s="20" t="s">
        <v>138</v>
      </c>
      <c r="H33" s="20" t="s">
        <v>361</v>
      </c>
      <c r="I33" s="230" t="s">
        <v>388</v>
      </c>
      <c r="J33" s="230" t="s">
        <v>387</v>
      </c>
      <c r="K33" s="20"/>
      <c r="L33" s="20"/>
      <c r="M33" s="20"/>
      <c r="N33" s="21">
        <f>SUM(N34)</f>
        <v>123.64</v>
      </c>
      <c r="O33" s="21">
        <f t="shared" ref="O33" si="96">SUM(O34)</f>
        <v>0</v>
      </c>
      <c r="P33" s="21">
        <f t="shared" ref="P33" si="97">SUM(P34)</f>
        <v>9.8911999999999995</v>
      </c>
      <c r="Q33" s="21">
        <f t="shared" ref="Q33" si="98">SUM(Q34)</f>
        <v>106.3304</v>
      </c>
      <c r="R33" s="21">
        <f t="shared" ref="R33" si="99">SUM(R34)</f>
        <v>0</v>
      </c>
      <c r="S33" s="21">
        <f t="shared" ref="S33" si="100">SUM(S34)</f>
        <v>7.4184000000000001</v>
      </c>
      <c r="T33" s="21">
        <f t="shared" ref="T33" si="101">SUM(T34)</f>
        <v>123.64</v>
      </c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1"/>
      <c r="AL33" s="20"/>
      <c r="AM33" s="20"/>
      <c r="AN33" s="20"/>
      <c r="AO33" s="20"/>
      <c r="AP33" s="20"/>
      <c r="AQ33" s="20"/>
      <c r="AR33" s="20"/>
      <c r="AS33" s="201"/>
      <c r="AT33" s="20"/>
      <c r="AU33" s="20"/>
      <c r="AV33" s="20"/>
      <c r="AW33" s="20"/>
      <c r="AX33" s="20"/>
      <c r="AY33" s="20"/>
      <c r="AZ33" s="20"/>
      <c r="BA33" s="20"/>
      <c r="BB33" s="20"/>
      <c r="BC33" s="201">
        <v>0.11</v>
      </c>
      <c r="BD33" s="21">
        <f>T34</f>
        <v>123.64</v>
      </c>
      <c r="BE33" s="20"/>
      <c r="BF33" s="20"/>
      <c r="BG33" s="20"/>
      <c r="BH33" s="29"/>
      <c r="BI33" s="29"/>
      <c r="BJ33" s="20"/>
      <c r="BK33" s="20"/>
      <c r="BL33" s="20"/>
      <c r="BM33" s="181">
        <f t="shared" si="6"/>
        <v>123.64</v>
      </c>
      <c r="BN33" s="24">
        <v>43345</v>
      </c>
      <c r="BO33" s="179" t="s">
        <v>424</v>
      </c>
      <c r="BP33" s="24">
        <v>43165</v>
      </c>
      <c r="BQ33" s="194">
        <v>6</v>
      </c>
      <c r="BR33" s="22">
        <f t="shared" si="7"/>
        <v>180</v>
      </c>
      <c r="BS33" s="193">
        <f t="shared" si="15"/>
        <v>43345</v>
      </c>
    </row>
    <row r="34" spans="1:71" s="22" customFormat="1" ht="238.5" customHeight="1" x14ac:dyDescent="0.25">
      <c r="A34" s="20"/>
      <c r="B34" s="192"/>
      <c r="C34" s="29"/>
      <c r="D34" s="29"/>
      <c r="E34" s="20"/>
      <c r="F34" s="20"/>
      <c r="G34" s="20"/>
      <c r="H34" s="20"/>
      <c r="I34" s="231"/>
      <c r="J34" s="231"/>
      <c r="K34" s="20"/>
      <c r="L34" s="20" t="s">
        <v>310</v>
      </c>
      <c r="M34" s="20">
        <f>BC33</f>
        <v>0.11</v>
      </c>
      <c r="N34" s="21">
        <f>M34*1124</f>
        <v>123.64</v>
      </c>
      <c r="O34" s="21"/>
      <c r="P34" s="21">
        <f>N34*0.08</f>
        <v>9.8911999999999995</v>
      </c>
      <c r="Q34" s="21">
        <f>N34*0.86</f>
        <v>106.3304</v>
      </c>
      <c r="R34" s="21">
        <v>0</v>
      </c>
      <c r="S34" s="21">
        <f>N34*0.06</f>
        <v>7.4184000000000001</v>
      </c>
      <c r="T34" s="21">
        <f t="shared" ref="T34" si="102">SUM(P34:S34)</f>
        <v>123.64</v>
      </c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1"/>
      <c r="AL34" s="20"/>
      <c r="AM34" s="20"/>
      <c r="AN34" s="20"/>
      <c r="AO34" s="20"/>
      <c r="AP34" s="20"/>
      <c r="AQ34" s="20"/>
      <c r="AR34" s="20"/>
      <c r="AS34" s="201"/>
      <c r="AT34" s="20"/>
      <c r="AU34" s="20"/>
      <c r="AV34" s="20"/>
      <c r="AW34" s="20"/>
      <c r="AX34" s="20"/>
      <c r="AY34" s="20"/>
      <c r="AZ34" s="20"/>
      <c r="BA34" s="20"/>
      <c r="BB34" s="20"/>
      <c r="BC34" s="201"/>
      <c r="BD34" s="21"/>
      <c r="BE34" s="20"/>
      <c r="BF34" s="20"/>
      <c r="BG34" s="20"/>
      <c r="BH34" s="29"/>
      <c r="BI34" s="29"/>
      <c r="BJ34" s="20"/>
      <c r="BK34" s="20"/>
      <c r="BL34" s="20"/>
      <c r="BM34" s="181"/>
      <c r="BN34" s="24"/>
      <c r="BO34" s="179"/>
      <c r="BP34" s="24"/>
      <c r="BQ34" s="194"/>
      <c r="BS34" s="193"/>
    </row>
    <row r="35" spans="1:71" s="22" customFormat="1" ht="409.6" customHeight="1" x14ac:dyDescent="0.25">
      <c r="A35" s="20" t="s">
        <v>425</v>
      </c>
      <c r="B35" s="192">
        <v>41616187</v>
      </c>
      <c r="C35" s="29">
        <v>466.1</v>
      </c>
      <c r="D35" s="29"/>
      <c r="E35" s="20">
        <v>6</v>
      </c>
      <c r="F35" s="20" t="s">
        <v>345</v>
      </c>
      <c r="G35" s="20" t="s">
        <v>138</v>
      </c>
      <c r="H35" s="20" t="s">
        <v>362</v>
      </c>
      <c r="I35" s="200" t="s">
        <v>389</v>
      </c>
      <c r="J35" s="20" t="s">
        <v>387</v>
      </c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1"/>
      <c r="AL35" s="20"/>
      <c r="AM35" s="20"/>
      <c r="AN35" s="20"/>
      <c r="AO35" s="20"/>
      <c r="AP35" s="20"/>
      <c r="AQ35" s="20"/>
      <c r="AR35" s="20"/>
      <c r="AS35" s="201"/>
      <c r="AT35" s="20"/>
      <c r="AU35" s="20"/>
      <c r="AV35" s="20"/>
      <c r="AW35" s="20"/>
      <c r="AX35" s="20"/>
      <c r="AY35" s="20"/>
      <c r="AZ35" s="20"/>
      <c r="BA35" s="20"/>
      <c r="BB35" s="20"/>
      <c r="BC35" s="201"/>
      <c r="BD35" s="21"/>
      <c r="BE35" s="20"/>
      <c r="BF35" s="20"/>
      <c r="BG35" s="20"/>
      <c r="BH35" s="29"/>
      <c r="BI35" s="29"/>
      <c r="BJ35" s="20"/>
      <c r="BK35" s="20"/>
      <c r="BL35" s="20"/>
      <c r="BM35" s="181">
        <f t="shared" si="6"/>
        <v>0</v>
      </c>
      <c r="BN35" s="24">
        <v>43345</v>
      </c>
      <c r="BO35" s="179" t="s">
        <v>422</v>
      </c>
      <c r="BP35" s="24">
        <v>43165</v>
      </c>
      <c r="BQ35" s="194">
        <v>6</v>
      </c>
      <c r="BR35" s="22">
        <f t="shared" si="7"/>
        <v>180</v>
      </c>
      <c r="BS35" s="193">
        <f t="shared" si="15"/>
        <v>43345</v>
      </c>
    </row>
    <row r="36" spans="1:71" s="22" customFormat="1" ht="206.25" customHeight="1" x14ac:dyDescent="0.25">
      <c r="A36" s="20" t="s">
        <v>426</v>
      </c>
      <c r="B36" s="192">
        <v>41616191</v>
      </c>
      <c r="C36" s="29">
        <v>466.1</v>
      </c>
      <c r="D36" s="29"/>
      <c r="E36" s="20">
        <v>6</v>
      </c>
      <c r="F36" s="20" t="s">
        <v>346</v>
      </c>
      <c r="G36" s="20" t="s">
        <v>138</v>
      </c>
      <c r="H36" s="20" t="s">
        <v>363</v>
      </c>
      <c r="I36" s="230" t="s">
        <v>390</v>
      </c>
      <c r="J36" s="230" t="s">
        <v>379</v>
      </c>
      <c r="K36" s="20"/>
      <c r="L36" s="20"/>
      <c r="M36" s="20"/>
      <c r="N36" s="21">
        <f>SUM(N37)</f>
        <v>651.91999999999996</v>
      </c>
      <c r="O36" s="21">
        <f t="shared" ref="O36" si="103">SUM(O37)</f>
        <v>0</v>
      </c>
      <c r="P36" s="21">
        <f t="shared" ref="P36" si="104">SUM(P37)</f>
        <v>52.153599999999997</v>
      </c>
      <c r="Q36" s="21">
        <f t="shared" ref="Q36" si="105">SUM(Q37)</f>
        <v>560.6511999999999</v>
      </c>
      <c r="R36" s="21">
        <f t="shared" ref="R36" si="106">SUM(R37)</f>
        <v>0</v>
      </c>
      <c r="S36" s="21">
        <f t="shared" ref="S36" si="107">SUM(S37)</f>
        <v>39.115199999999994</v>
      </c>
      <c r="T36" s="21">
        <f t="shared" ref="T36" si="108">SUM(T37)</f>
        <v>651.91999999999985</v>
      </c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1"/>
      <c r="AL36" s="20"/>
      <c r="AM36" s="20"/>
      <c r="AN36" s="20"/>
      <c r="AO36" s="20"/>
      <c r="AP36" s="20"/>
      <c r="AQ36" s="20"/>
      <c r="AR36" s="20"/>
      <c r="AS36" s="201"/>
      <c r="AT36" s="20"/>
      <c r="AU36" s="20"/>
      <c r="AV36" s="20"/>
      <c r="AW36" s="20"/>
      <c r="AX36" s="20"/>
      <c r="AY36" s="20"/>
      <c r="AZ36" s="20"/>
      <c r="BA36" s="20"/>
      <c r="BB36" s="20"/>
      <c r="BC36" s="201">
        <v>0.57999999999999996</v>
      </c>
      <c r="BD36" s="21">
        <f>T37</f>
        <v>651.91999999999985</v>
      </c>
      <c r="BE36" s="20"/>
      <c r="BF36" s="21"/>
      <c r="BG36" s="20"/>
      <c r="BH36" s="29"/>
      <c r="BI36" s="29"/>
      <c r="BJ36" s="20"/>
      <c r="BK36" s="20"/>
      <c r="BL36" s="20"/>
      <c r="BM36" s="181">
        <f t="shared" si="6"/>
        <v>651.91999999999985</v>
      </c>
      <c r="BN36" s="24">
        <v>43345</v>
      </c>
      <c r="BO36" s="179" t="s">
        <v>210</v>
      </c>
      <c r="BP36" s="24">
        <v>43165</v>
      </c>
      <c r="BQ36" s="194">
        <v>6</v>
      </c>
      <c r="BR36" s="22">
        <f t="shared" si="7"/>
        <v>180</v>
      </c>
      <c r="BS36" s="193">
        <f t="shared" si="15"/>
        <v>43345</v>
      </c>
    </row>
    <row r="37" spans="1:71" s="22" customFormat="1" ht="206.25" customHeight="1" x14ac:dyDescent="0.25">
      <c r="A37" s="20"/>
      <c r="B37" s="192"/>
      <c r="C37" s="29"/>
      <c r="D37" s="29"/>
      <c r="E37" s="20"/>
      <c r="F37" s="20"/>
      <c r="G37" s="20"/>
      <c r="H37" s="20"/>
      <c r="I37" s="231"/>
      <c r="J37" s="231"/>
      <c r="K37" s="20"/>
      <c r="L37" s="20" t="s">
        <v>310</v>
      </c>
      <c r="M37" s="20">
        <f>BC36</f>
        <v>0.57999999999999996</v>
      </c>
      <c r="N37" s="21">
        <f>M37*1124</f>
        <v>651.91999999999996</v>
      </c>
      <c r="O37" s="21"/>
      <c r="P37" s="21">
        <f>N37*0.08</f>
        <v>52.153599999999997</v>
      </c>
      <c r="Q37" s="21">
        <f>N37*0.86</f>
        <v>560.6511999999999</v>
      </c>
      <c r="R37" s="21">
        <v>0</v>
      </c>
      <c r="S37" s="21">
        <f>N37*0.06</f>
        <v>39.115199999999994</v>
      </c>
      <c r="T37" s="21">
        <f t="shared" ref="T37" si="109">SUM(P37:S37)</f>
        <v>651.91999999999985</v>
      </c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1"/>
      <c r="AL37" s="20"/>
      <c r="AM37" s="20"/>
      <c r="AN37" s="20"/>
      <c r="AO37" s="20"/>
      <c r="AP37" s="20"/>
      <c r="AQ37" s="20"/>
      <c r="AR37" s="20"/>
      <c r="AS37" s="201"/>
      <c r="AT37" s="20"/>
      <c r="AU37" s="20"/>
      <c r="AV37" s="20"/>
      <c r="AW37" s="20"/>
      <c r="AX37" s="20"/>
      <c r="AY37" s="20"/>
      <c r="AZ37" s="20"/>
      <c r="BA37" s="20"/>
      <c r="BB37" s="20"/>
      <c r="BC37" s="201"/>
      <c r="BD37" s="21"/>
      <c r="BE37" s="20"/>
      <c r="BF37" s="21"/>
      <c r="BG37" s="20"/>
      <c r="BH37" s="29"/>
      <c r="BI37" s="29"/>
      <c r="BJ37" s="20"/>
      <c r="BK37" s="20"/>
      <c r="BL37" s="20"/>
      <c r="BM37" s="181"/>
      <c r="BN37" s="24"/>
      <c r="BO37" s="179"/>
      <c r="BP37" s="24"/>
      <c r="BQ37" s="194"/>
      <c r="BS37" s="193"/>
    </row>
    <row r="38" spans="1:71" s="22" customFormat="1" ht="234.75" customHeight="1" x14ac:dyDescent="0.25">
      <c r="A38" s="20" t="s">
        <v>427</v>
      </c>
      <c r="B38" s="192">
        <v>41617585</v>
      </c>
      <c r="C38" s="29">
        <v>466.1</v>
      </c>
      <c r="D38" s="29"/>
      <c r="E38" s="20">
        <v>7</v>
      </c>
      <c r="F38" s="20" t="s">
        <v>347</v>
      </c>
      <c r="G38" s="20" t="s">
        <v>136</v>
      </c>
      <c r="H38" s="20" t="s">
        <v>364</v>
      </c>
      <c r="I38" s="230" t="s">
        <v>391</v>
      </c>
      <c r="J38" s="230" t="s">
        <v>366</v>
      </c>
      <c r="K38" s="20"/>
      <c r="L38" s="20"/>
      <c r="M38" s="20"/>
      <c r="N38" s="21">
        <f>SUM(N39)</f>
        <v>146.12</v>
      </c>
      <c r="O38" s="21">
        <f t="shared" ref="O38" si="110">SUM(O39)</f>
        <v>0</v>
      </c>
      <c r="P38" s="21">
        <f t="shared" ref="P38" si="111">SUM(P39)</f>
        <v>11.6896</v>
      </c>
      <c r="Q38" s="21">
        <f t="shared" ref="Q38" si="112">SUM(Q39)</f>
        <v>125.6632</v>
      </c>
      <c r="R38" s="21">
        <f t="shared" ref="R38" si="113">SUM(R39)</f>
        <v>0</v>
      </c>
      <c r="S38" s="21">
        <f t="shared" ref="S38" si="114">SUM(S39)</f>
        <v>8.7672000000000008</v>
      </c>
      <c r="T38" s="21">
        <f t="shared" ref="T38" si="115">SUM(T39)</f>
        <v>146.12</v>
      </c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1"/>
      <c r="AL38" s="20"/>
      <c r="AM38" s="20"/>
      <c r="AN38" s="20"/>
      <c r="AO38" s="20"/>
      <c r="AP38" s="20"/>
      <c r="AQ38" s="20"/>
      <c r="AR38" s="20"/>
      <c r="AS38" s="201"/>
      <c r="AT38" s="20"/>
      <c r="AU38" s="20"/>
      <c r="AV38" s="20"/>
      <c r="AW38" s="20"/>
      <c r="AX38" s="20"/>
      <c r="AY38" s="20"/>
      <c r="AZ38" s="20"/>
      <c r="BA38" s="20"/>
      <c r="BB38" s="20"/>
      <c r="BC38" s="201">
        <v>0.13</v>
      </c>
      <c r="BD38" s="21">
        <f>T39</f>
        <v>146.12</v>
      </c>
      <c r="BE38" s="20"/>
      <c r="BF38" s="21"/>
      <c r="BG38" s="20"/>
      <c r="BH38" s="29"/>
      <c r="BI38" s="29"/>
      <c r="BJ38" s="20"/>
      <c r="BK38" s="20"/>
      <c r="BL38" s="20"/>
      <c r="BM38" s="181">
        <f t="shared" si="6"/>
        <v>146.12</v>
      </c>
      <c r="BN38" s="24">
        <v>43345</v>
      </c>
      <c r="BO38" s="179"/>
      <c r="BP38" s="24">
        <v>43165</v>
      </c>
      <c r="BQ38" s="194">
        <v>6</v>
      </c>
      <c r="BR38" s="22">
        <f t="shared" si="7"/>
        <v>180</v>
      </c>
      <c r="BS38" s="193">
        <f t="shared" si="15"/>
        <v>43345</v>
      </c>
    </row>
    <row r="39" spans="1:71" s="22" customFormat="1" ht="234.75" customHeight="1" x14ac:dyDescent="0.25">
      <c r="A39" s="20"/>
      <c r="B39" s="192"/>
      <c r="C39" s="29"/>
      <c r="D39" s="29"/>
      <c r="E39" s="20"/>
      <c r="F39" s="20"/>
      <c r="G39" s="20"/>
      <c r="H39" s="20"/>
      <c r="I39" s="231"/>
      <c r="J39" s="231"/>
      <c r="K39" s="20"/>
      <c r="L39" s="20" t="s">
        <v>310</v>
      </c>
      <c r="M39" s="20">
        <f>BC38</f>
        <v>0.13</v>
      </c>
      <c r="N39" s="21">
        <f>M39*1124</f>
        <v>146.12</v>
      </c>
      <c r="O39" s="21"/>
      <c r="P39" s="21">
        <f>N39*0.08</f>
        <v>11.6896</v>
      </c>
      <c r="Q39" s="21">
        <f>N39*0.86</f>
        <v>125.6632</v>
      </c>
      <c r="R39" s="21">
        <v>0</v>
      </c>
      <c r="S39" s="21">
        <f>N39*0.06</f>
        <v>8.7672000000000008</v>
      </c>
      <c r="T39" s="21">
        <f t="shared" ref="T39" si="116">SUM(P39:S39)</f>
        <v>146.12</v>
      </c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1"/>
      <c r="AL39" s="20"/>
      <c r="AM39" s="20"/>
      <c r="AN39" s="20"/>
      <c r="AO39" s="20"/>
      <c r="AP39" s="20"/>
      <c r="AQ39" s="20"/>
      <c r="AR39" s="20"/>
      <c r="AS39" s="201"/>
      <c r="AT39" s="20"/>
      <c r="AU39" s="20"/>
      <c r="AV39" s="20"/>
      <c r="AW39" s="20"/>
      <c r="AX39" s="20"/>
      <c r="AY39" s="20"/>
      <c r="AZ39" s="20"/>
      <c r="BA39" s="20"/>
      <c r="BB39" s="20"/>
      <c r="BC39" s="201"/>
      <c r="BD39" s="21"/>
      <c r="BE39" s="20"/>
      <c r="BF39" s="21"/>
      <c r="BG39" s="20"/>
      <c r="BH39" s="29"/>
      <c r="BI39" s="29"/>
      <c r="BJ39" s="20"/>
      <c r="BK39" s="20"/>
      <c r="BL39" s="20"/>
      <c r="BM39" s="181"/>
      <c r="BN39" s="24"/>
      <c r="BO39" s="179"/>
      <c r="BP39" s="24"/>
      <c r="BQ39" s="194"/>
      <c r="BS39" s="193"/>
    </row>
    <row r="40" spans="1:71" s="22" customFormat="1" ht="204" customHeight="1" x14ac:dyDescent="0.25">
      <c r="A40" s="20" t="s">
        <v>428</v>
      </c>
      <c r="B40" s="192">
        <v>41617599</v>
      </c>
      <c r="C40" s="29">
        <v>466.1</v>
      </c>
      <c r="D40" s="29"/>
      <c r="E40" s="20">
        <v>14.5</v>
      </c>
      <c r="F40" s="20" t="s">
        <v>399</v>
      </c>
      <c r="G40" s="20" t="s">
        <v>138</v>
      </c>
      <c r="H40" s="20" t="s">
        <v>402</v>
      </c>
      <c r="I40" s="230" t="s">
        <v>400</v>
      </c>
      <c r="J40" s="230" t="s">
        <v>401</v>
      </c>
      <c r="K40" s="20"/>
      <c r="L40" s="20"/>
      <c r="M40" s="20"/>
      <c r="N40" s="21">
        <f>SUM(N41)</f>
        <v>179.84</v>
      </c>
      <c r="O40" s="21">
        <f t="shared" ref="O40" si="117">SUM(O41)</f>
        <v>0</v>
      </c>
      <c r="P40" s="21">
        <f t="shared" ref="P40" si="118">SUM(P41)</f>
        <v>14.3872</v>
      </c>
      <c r="Q40" s="21">
        <f t="shared" ref="Q40" si="119">SUM(Q41)</f>
        <v>154.66239999999999</v>
      </c>
      <c r="R40" s="21">
        <f t="shared" ref="R40" si="120">SUM(R41)</f>
        <v>0</v>
      </c>
      <c r="S40" s="21">
        <f t="shared" ref="S40" si="121">SUM(S41)</f>
        <v>10.7904</v>
      </c>
      <c r="T40" s="21">
        <f t="shared" ref="T40" si="122">SUM(T41)</f>
        <v>179.84</v>
      </c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1"/>
      <c r="AL40" s="20"/>
      <c r="AM40" s="20"/>
      <c r="AN40" s="20"/>
      <c r="AO40" s="20"/>
      <c r="AP40" s="20"/>
      <c r="AQ40" s="20"/>
      <c r="AR40" s="20"/>
      <c r="AS40" s="201"/>
      <c r="AT40" s="20"/>
      <c r="AU40" s="20"/>
      <c r="AV40" s="20"/>
      <c r="AW40" s="20"/>
      <c r="AX40" s="20"/>
      <c r="AY40" s="20"/>
      <c r="AZ40" s="20"/>
      <c r="BA40" s="20"/>
      <c r="BB40" s="20"/>
      <c r="BC40" s="201">
        <v>0.16</v>
      </c>
      <c r="BD40" s="21">
        <f>T41</f>
        <v>179.84</v>
      </c>
      <c r="BE40" s="20"/>
      <c r="BF40" s="21"/>
      <c r="BG40" s="20"/>
      <c r="BH40" s="29"/>
      <c r="BI40" s="29"/>
      <c r="BJ40" s="20"/>
      <c r="BK40" s="20"/>
      <c r="BL40" s="20"/>
      <c r="BM40" s="181">
        <f t="shared" si="6"/>
        <v>179.84</v>
      </c>
      <c r="BN40" s="24">
        <v>43351</v>
      </c>
      <c r="BO40" s="179" t="s">
        <v>429</v>
      </c>
      <c r="BP40" s="24">
        <v>43171</v>
      </c>
      <c r="BQ40" s="194">
        <v>6</v>
      </c>
      <c r="BR40" s="22">
        <f t="shared" si="7"/>
        <v>180</v>
      </c>
      <c r="BS40" s="193">
        <f t="shared" si="15"/>
        <v>43351</v>
      </c>
    </row>
    <row r="41" spans="1:71" s="22" customFormat="1" ht="204" customHeight="1" x14ac:dyDescent="0.25">
      <c r="A41" s="20"/>
      <c r="B41" s="192"/>
      <c r="C41" s="29"/>
      <c r="D41" s="29"/>
      <c r="E41" s="20"/>
      <c r="F41" s="20"/>
      <c r="G41" s="20"/>
      <c r="H41" s="20"/>
      <c r="I41" s="231"/>
      <c r="J41" s="231"/>
      <c r="K41" s="20"/>
      <c r="L41" s="20" t="s">
        <v>310</v>
      </c>
      <c r="M41" s="20">
        <f>BC40</f>
        <v>0.16</v>
      </c>
      <c r="N41" s="21">
        <f>M41*1124</f>
        <v>179.84</v>
      </c>
      <c r="O41" s="21"/>
      <c r="P41" s="21">
        <f>N41*0.08</f>
        <v>14.3872</v>
      </c>
      <c r="Q41" s="21">
        <f>N41*0.86</f>
        <v>154.66239999999999</v>
      </c>
      <c r="R41" s="21">
        <v>0</v>
      </c>
      <c r="S41" s="21">
        <f>N41*0.06</f>
        <v>10.7904</v>
      </c>
      <c r="T41" s="21">
        <f t="shared" ref="T41" si="123">SUM(P41:S41)</f>
        <v>179.84</v>
      </c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1"/>
      <c r="AL41" s="20"/>
      <c r="AM41" s="20"/>
      <c r="AN41" s="20"/>
      <c r="AO41" s="20"/>
      <c r="AP41" s="20"/>
      <c r="AQ41" s="20"/>
      <c r="AR41" s="20"/>
      <c r="AS41" s="201"/>
      <c r="AT41" s="20"/>
      <c r="AU41" s="20"/>
      <c r="AV41" s="20"/>
      <c r="AW41" s="20"/>
      <c r="AX41" s="20"/>
      <c r="AY41" s="20"/>
      <c r="AZ41" s="20"/>
      <c r="BA41" s="20"/>
      <c r="BB41" s="20"/>
      <c r="BC41" s="201"/>
      <c r="BD41" s="21"/>
      <c r="BE41" s="20"/>
      <c r="BF41" s="21"/>
      <c r="BG41" s="20"/>
      <c r="BH41" s="29"/>
      <c r="BI41" s="29"/>
      <c r="BJ41" s="20"/>
      <c r="BK41" s="20"/>
      <c r="BL41" s="20"/>
      <c r="BM41" s="181"/>
      <c r="BN41" s="24"/>
      <c r="BO41" s="179"/>
      <c r="BP41" s="24"/>
      <c r="BQ41" s="194"/>
      <c r="BS41" s="193"/>
    </row>
    <row r="42" spans="1:71" s="223" customFormat="1" ht="99" x14ac:dyDescent="0.25">
      <c r="A42" s="214"/>
      <c r="B42" s="215"/>
      <c r="C42" s="216"/>
      <c r="D42" s="216"/>
      <c r="E42" s="214"/>
      <c r="F42" s="214"/>
      <c r="G42" s="214"/>
      <c r="H42" s="214"/>
      <c r="I42" s="214"/>
      <c r="J42" s="214"/>
      <c r="K42" s="214"/>
      <c r="L42" s="214"/>
      <c r="M42" s="217" t="s">
        <v>431</v>
      </c>
      <c r="N42" s="218">
        <f>N3+N5+N7+N9+N12+N14+N17+N19+N21+N23+N25+N28+N30+N33+N36+N38+N40</f>
        <v>4335.78</v>
      </c>
      <c r="O42" s="218" t="e">
        <f>O3+O5+O7+O9+O12+O14+O17+O19+O21+#REF!+#REF!+O23+O25+O28+O30+O33+O36+O38+O40</f>
        <v>#REF!</v>
      </c>
      <c r="P42" s="218">
        <f>P3+P5+P7+P9+P12+P14+P17+P19+P21+P23+P25+P28+P30+P33+P36+P38+P40</f>
        <v>346.81200000000001</v>
      </c>
      <c r="Q42" s="218">
        <f>Q3+Q5+Q7+Q9+Q12+Q14+Q17+Q19+Q21+Q23+Q25+Q28+Q30+Q33+Q36+Q38+Q40</f>
        <v>3722.8039999999996</v>
      </c>
      <c r="R42" s="218">
        <f>R3+R5+R7+R9+R12+R14+R17+R19+R21+R23+R25+R28+R30+R33+R36+R38+R40</f>
        <v>6.52</v>
      </c>
      <c r="S42" s="218">
        <f>S3+S5+S7+S9+S12+S14+S17+S19+S21+S23+S25+S28+S30+S33+S36+S38+S40</f>
        <v>259.64399999999995</v>
      </c>
      <c r="T42" s="218">
        <f>T3+T5+T7+T9+T12+T14+T17+T19+T21+T23+T25+T28+T30+T33+T36+T38+T40</f>
        <v>4335.78</v>
      </c>
      <c r="U42" s="218" t="e">
        <f>U3+U5+U7+U9+U12+U14+U17+U19+U21+#REF!+#REF!+U23+U25+U28+U30+U33+U36+U38+U40</f>
        <v>#REF!</v>
      </c>
      <c r="V42" s="218" t="e">
        <f>V3+V5+V7+V9+V12+V14+V17+V19+V21+#REF!+#REF!+V23+V25+V28+V30+V33+V36+V38+V40</f>
        <v>#REF!</v>
      </c>
      <c r="W42" s="218" t="e">
        <f>W3+W5+W7+W9+W12+W14+W17+W19+W21+#REF!+#REF!+W23+W25+W28+W30+W33+W36+W38+W40</f>
        <v>#REF!</v>
      </c>
      <c r="X42" s="218" t="e">
        <f>X3+X5+X7+X9+X12+X14+X17+X19+X21+#REF!+#REF!+X23+X25+X28+X30+X33+X36+X38+X40</f>
        <v>#REF!</v>
      </c>
      <c r="Y42" s="218" t="e">
        <f>Y3+Y5+Y7+Y9+Y12+Y14+Y17+Y19+Y21+#REF!+#REF!+Y23+Y25+Y28+Y30+Y33+Y36+Y38+Y40</f>
        <v>#REF!</v>
      </c>
      <c r="Z42" s="218" t="e">
        <f>Z3+Z5+Z7+Z9+Z12+Z14+Z17+Z19+Z21+#REF!+#REF!+Z23+Z25+Z28+Z30+Z33+Z36+Z38+Z40</f>
        <v>#REF!</v>
      </c>
      <c r="AA42" s="218" t="e">
        <f>AA3+AA5+AA7+AA9+AA12+AA14+AA17+AA19+AA21+#REF!+#REF!+AA23+AA25+AA28+AA30+AA33+AA36+AA38+AA40</f>
        <v>#REF!</v>
      </c>
      <c r="AB42" s="218" t="e">
        <f>AB3+AB5+AB7+AB9+AB12+AB14+AB17+AB19+AB21+#REF!+#REF!+AB23+AB25+AB28+AB30+AB33+AB36+AB38+AB40</f>
        <v>#REF!</v>
      </c>
      <c r="AC42" s="218" t="e">
        <f>AC3+AC5+AC7+AC9+AC12+AC14+AC17+AC19+AC21+#REF!+#REF!+AC23+AC25+AC28+AC30+AC33+AC36+AC38+AC40</f>
        <v>#REF!</v>
      </c>
      <c r="AD42" s="218" t="e">
        <f>AD3+AD5+AD7+AD9+AD12+AD14+AD17+AD19+AD21+#REF!+#REF!+AD23+AD25+AD28+AD30+AD33+AD36+AD38+AD40</f>
        <v>#REF!</v>
      </c>
      <c r="AE42" s="218" t="e">
        <f>AE3+AE5+AE7+AE9+AE12+AE14+AE17+AE19+AE21+#REF!+#REF!+AE23+AE25+AE28+AE30+AE33+AE36+AE38+AE40</f>
        <v>#REF!</v>
      </c>
      <c r="AF42" s="218" t="e">
        <f>AF3+AF5+AF7+AF9+AF12+AF14+AF17+AF19+AF21+#REF!+#REF!+AF23+AF25+AF28+AF30+AF33+AF36+AF38+AF40</f>
        <v>#REF!</v>
      </c>
      <c r="AG42" s="218"/>
      <c r="AH42" s="218"/>
      <c r="AI42" s="218"/>
      <c r="AJ42" s="218"/>
      <c r="AK42" s="218"/>
      <c r="AL42" s="218"/>
      <c r="AM42" s="218"/>
      <c r="AN42" s="218"/>
      <c r="AO42" s="218"/>
      <c r="AP42" s="218"/>
      <c r="AQ42" s="218"/>
      <c r="AR42" s="218"/>
      <c r="AS42" s="218"/>
      <c r="AT42" s="218"/>
      <c r="AU42" s="218" t="e">
        <f>AU3+AU5+AU7+AU9+AU12+AU14+AU17+AU19+AU21+#REF!+#REF!+AU23+AU25+AU28+AU30+AU33+AU36+AU38+AU40</f>
        <v>#REF!</v>
      </c>
      <c r="AV42" s="218" t="e">
        <f>AV3+AV5+AV7+AV9+AV12+AV14+AV17+AV19+AV21+#REF!+#REF!+AV23+AV25+AV28+AV30+AV33+AV36+AV38+AV40</f>
        <v>#REF!</v>
      </c>
      <c r="AW42" s="218" t="e">
        <f>AW3+AW5+AW7+AW9+AW12+AW14+AW17+AW19+AW21+#REF!+#REF!+AW23+AW25+AW28+AW30+AW33+AW36+AW38+AW40</f>
        <v>#REF!</v>
      </c>
      <c r="AX42" s="218" t="e">
        <f>AX3+AX5+AX7+AX9+AX12+AX14+AX17+AX19+AX21+#REF!+#REF!+AX23+AX25+AX28+AX30+AX33+AX36+AX38+AX40</f>
        <v>#REF!</v>
      </c>
      <c r="AY42" s="218" t="e">
        <f>AY3+AY5+AY7+AY9+AY12+AY14+AY17+AY19+AY21+#REF!+#REF!+AY23+AY25+AY28+AY30+AY33+AY36+AY38+AY40</f>
        <v>#REF!</v>
      </c>
      <c r="AZ42" s="218" t="e">
        <f>AZ3+AZ5+AZ7+AZ9+AZ12+AZ14+AZ17+AZ19+AZ21+#REF!+#REF!+AZ23+AZ25+AZ28+AZ30+AZ33+AZ36+AZ38+AZ40</f>
        <v>#REF!</v>
      </c>
      <c r="BA42" s="218" t="s">
        <v>433</v>
      </c>
      <c r="BB42" s="218">
        <f>BB3+BB5+BB7+BB9+BB12+BB14+BB17+BB19+BB21+BB23+BB25+BB28+BB30+BB33+BB36+BB38+BB40</f>
        <v>8.379999999999999</v>
      </c>
      <c r="BC42" s="217">
        <v>3.85</v>
      </c>
      <c r="BD42" s="218">
        <f>BD3+BD5+BD7+BD9+BD12+BD14+BD17+BD19+BD21+BD23+BD25+BD28+BD30+BD33+BD36+BD38+BD40</f>
        <v>4327.3999999999996</v>
      </c>
      <c r="BE42" s="218" t="e">
        <f>BE3+BE5+BE7+BE9+BE12+BE14+BE17+BE19+BE21+#REF!+#REF!+BE23+BE25+BE28+BE30+BE33+BE36+BE38+BE40</f>
        <v>#REF!</v>
      </c>
      <c r="BF42" s="218" t="e">
        <f>BF3+BF5+BF7+BF9+BF12+BF14+BF17+BF19+BF21+#REF!+#REF!+BF23+BF25+BF28+BF30+BF33+BF36+BF38+BF40</f>
        <v>#REF!</v>
      </c>
      <c r="BG42" s="218" t="e">
        <f>BG3+BG5+BG7+BG9+BG12+BG14+BG17+BG19+BG21+#REF!+#REF!+BG23+BG25+BG28+BG30+BG33+BG36+BG38+BG40</f>
        <v>#REF!</v>
      </c>
      <c r="BH42" s="218" t="e">
        <f>BH3+BH5+BH7+BH9+BH12+BH14+BH17+BH19+BH21+#REF!+#REF!+BH23+BH25+BH28+BH30+BH33+BH36+BH38+BH40</f>
        <v>#REF!</v>
      </c>
      <c r="BI42" s="218" t="e">
        <f>BI3+BI5+BI7+BI9+BI12+BI14+BI17+BI19+BI21+#REF!+#REF!+BI23+BI25+BI28+BI30+BI33+BI36+BI38+BI40</f>
        <v>#REF!</v>
      </c>
      <c r="BJ42" s="218" t="e">
        <f>BJ3+BJ5+BJ7+BJ9+BJ12+BJ14+BJ17+BJ19+BJ21+#REF!+#REF!+BJ23+BJ25+BJ28+BJ30+BJ33+BJ36+BJ38+BJ40</f>
        <v>#REF!</v>
      </c>
      <c r="BK42" s="218" t="e">
        <f>BK3+BK5+BK7+BK9+BK12+BK14+BK17+BK19+BK21+#REF!+#REF!+BK23+BK25+BK28+BK30+BK33+BK36+BK38+BK40</f>
        <v>#REF!</v>
      </c>
      <c r="BL42" s="218" t="e">
        <f>BL3+BL5+BL7+BL9+BL12+BL14+BL17+BL19+BL21+#REF!+#REF!+BL23+BL25+BL28+BL30+BL33+BL36+BL38+BL40</f>
        <v>#REF!</v>
      </c>
      <c r="BM42" s="218">
        <f>BM3+BM5+BM7+BM9+BM12+BM14+BM17+BM19+BM21+BM23+BM25+BM28+BM30+BM33+BM36+BM38+BM40</f>
        <v>4335.78</v>
      </c>
      <c r="BN42" s="219"/>
      <c r="BO42" s="220"/>
      <c r="BP42" s="221">
        <v>43136</v>
      </c>
      <c r="BQ42" s="222">
        <v>6</v>
      </c>
      <c r="BR42" s="223">
        <f t="shared" si="7"/>
        <v>180</v>
      </c>
      <c r="BS42" s="224">
        <f t="shared" ref="BS42:BS46" si="124">BP42+BR42</f>
        <v>43316</v>
      </c>
    </row>
    <row r="43" spans="1:71" s="22" customFormat="1" ht="209.25" customHeight="1" x14ac:dyDescent="0.25">
      <c r="A43" s="208"/>
      <c r="B43" s="209"/>
      <c r="C43" s="210"/>
      <c r="D43" s="210"/>
      <c r="E43" s="208"/>
      <c r="F43" s="208"/>
      <c r="G43" s="208"/>
      <c r="H43" s="208"/>
      <c r="I43" s="208"/>
      <c r="J43" s="208"/>
      <c r="K43" s="208"/>
      <c r="L43" s="208"/>
      <c r="M43" s="211"/>
      <c r="N43" s="211"/>
      <c r="O43" s="211"/>
      <c r="P43" s="211"/>
      <c r="Q43" s="211"/>
      <c r="R43" s="211"/>
      <c r="S43" s="211"/>
      <c r="T43" s="211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  <c r="AE43" s="208"/>
      <c r="AF43" s="208"/>
      <c r="AG43" s="208"/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11"/>
      <c r="BE43" s="208"/>
      <c r="BF43" s="208"/>
      <c r="BG43" s="208"/>
      <c r="BH43" s="210"/>
      <c r="BI43" s="210"/>
      <c r="BJ43" s="208"/>
      <c r="BK43" s="208"/>
      <c r="BL43" s="208"/>
      <c r="BM43" s="211"/>
      <c r="BN43" s="212"/>
      <c r="BO43" s="208"/>
      <c r="BP43" s="202">
        <v>43129</v>
      </c>
      <c r="BQ43" s="194">
        <v>6</v>
      </c>
      <c r="BR43" s="22">
        <f t="shared" si="7"/>
        <v>180</v>
      </c>
      <c r="BS43" s="193">
        <f t="shared" si="124"/>
        <v>43309</v>
      </c>
    </row>
    <row r="44" spans="1:71" s="22" customFormat="1" ht="209.25" customHeight="1" x14ac:dyDescent="0.25">
      <c r="A44" s="213" t="s">
        <v>434</v>
      </c>
      <c r="B44" s="30"/>
      <c r="C44" s="207"/>
      <c r="D44" s="207"/>
      <c r="E44" s="180"/>
      <c r="F44" s="180"/>
      <c r="G44" s="180"/>
      <c r="H44" s="180"/>
      <c r="I44" s="213" t="s">
        <v>438</v>
      </c>
      <c r="J44" s="180"/>
      <c r="K44" s="180"/>
      <c r="L44" s="180"/>
      <c r="M44" s="213" t="s">
        <v>439</v>
      </c>
      <c r="N44" s="40"/>
      <c r="O44" s="40"/>
      <c r="P44" s="36"/>
      <c r="Q44" s="36"/>
      <c r="R44" s="36"/>
      <c r="S44" s="36"/>
      <c r="T44" s="36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36"/>
      <c r="BE44" s="180"/>
      <c r="BF44" s="180"/>
      <c r="BG44" s="180"/>
      <c r="BH44" s="207"/>
      <c r="BI44" s="207"/>
      <c r="BJ44" s="180"/>
      <c r="BK44" s="180"/>
      <c r="BL44" s="180"/>
      <c r="BM44" s="36"/>
      <c r="BN44" s="26"/>
      <c r="BO44" s="180"/>
      <c r="BP44" s="202">
        <v>43132</v>
      </c>
      <c r="BQ44" s="194">
        <v>6</v>
      </c>
      <c r="BR44" s="22">
        <f t="shared" si="7"/>
        <v>180</v>
      </c>
      <c r="BS44" s="193">
        <f t="shared" si="124"/>
        <v>43312</v>
      </c>
    </row>
    <row r="45" spans="1:71" s="22" customFormat="1" ht="209.25" customHeight="1" x14ac:dyDescent="0.25">
      <c r="A45" s="213" t="s">
        <v>435</v>
      </c>
      <c r="B45" s="30"/>
      <c r="C45" s="207"/>
      <c r="D45" s="207"/>
      <c r="E45" s="180"/>
      <c r="F45" s="180"/>
      <c r="G45" s="180"/>
      <c r="H45" s="180"/>
      <c r="I45" s="213" t="s">
        <v>438</v>
      </c>
      <c r="J45" s="180"/>
      <c r="K45" s="180"/>
      <c r="L45" s="180"/>
      <c r="M45" s="213" t="s">
        <v>440</v>
      </c>
      <c r="N45" s="36"/>
      <c r="O45" s="36"/>
      <c r="P45" s="36"/>
      <c r="Q45" s="36"/>
      <c r="R45" s="36"/>
      <c r="S45" s="36"/>
      <c r="T45" s="36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36"/>
      <c r="BE45" s="180"/>
      <c r="BF45" s="36"/>
      <c r="BG45" s="180"/>
      <c r="BH45" s="207"/>
      <c r="BI45" s="207"/>
      <c r="BJ45" s="180"/>
      <c r="BK45" s="180"/>
      <c r="BL45" s="180"/>
      <c r="BM45" s="36"/>
      <c r="BN45" s="26"/>
      <c r="BO45" s="180"/>
      <c r="BP45" s="202">
        <v>43132</v>
      </c>
      <c r="BQ45" s="194">
        <v>6</v>
      </c>
      <c r="BR45" s="22">
        <f t="shared" si="7"/>
        <v>180</v>
      </c>
      <c r="BS45" s="193">
        <f t="shared" si="124"/>
        <v>43312</v>
      </c>
    </row>
    <row r="46" spans="1:71" s="22" customFormat="1" ht="209.25" customHeight="1" x14ac:dyDescent="0.25">
      <c r="A46" s="213" t="s">
        <v>436</v>
      </c>
      <c r="B46" s="30"/>
      <c r="C46" s="207"/>
      <c r="D46" s="207"/>
      <c r="E46" s="180"/>
      <c r="F46" s="180"/>
      <c r="G46" s="180"/>
      <c r="H46" s="180"/>
      <c r="I46" s="213" t="s">
        <v>438</v>
      </c>
      <c r="J46" s="180"/>
      <c r="K46" s="180"/>
      <c r="L46" s="180"/>
      <c r="M46" s="213" t="s">
        <v>441</v>
      </c>
      <c r="N46" s="40"/>
      <c r="O46" s="40"/>
      <c r="P46" s="36"/>
      <c r="Q46" s="36"/>
      <c r="R46" s="36"/>
      <c r="S46" s="36"/>
      <c r="T46" s="36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0"/>
      <c r="AI46" s="180"/>
      <c r="AJ46" s="180"/>
      <c r="AK46" s="180"/>
      <c r="AL46" s="180"/>
      <c r="AM46" s="180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0"/>
      <c r="BD46" s="36"/>
      <c r="BE46" s="180"/>
      <c r="BF46" s="36"/>
      <c r="BG46" s="180"/>
      <c r="BH46" s="207"/>
      <c r="BI46" s="207"/>
      <c r="BJ46" s="180"/>
      <c r="BK46" s="180"/>
      <c r="BL46" s="180"/>
      <c r="BM46" s="36"/>
      <c r="BN46" s="26"/>
      <c r="BO46" s="180"/>
      <c r="BP46" s="202">
        <v>43137</v>
      </c>
      <c r="BQ46" s="194">
        <v>6</v>
      </c>
      <c r="BR46" s="22">
        <f t="shared" si="7"/>
        <v>180</v>
      </c>
      <c r="BS46" s="193">
        <f t="shared" si="124"/>
        <v>43317</v>
      </c>
    </row>
    <row r="47" spans="1:71" s="22" customFormat="1" ht="209.25" customHeight="1" x14ac:dyDescent="0.25">
      <c r="A47" s="213" t="s">
        <v>437</v>
      </c>
      <c r="B47" s="30"/>
      <c r="C47" s="207"/>
      <c r="D47" s="207"/>
      <c r="E47" s="180"/>
      <c r="F47" s="180"/>
      <c r="G47" s="180"/>
      <c r="H47" s="180"/>
      <c r="I47" s="213" t="s">
        <v>438</v>
      </c>
      <c r="J47" s="180"/>
      <c r="K47" s="180"/>
      <c r="L47" s="180"/>
      <c r="M47" s="213" t="s">
        <v>442</v>
      </c>
      <c r="N47" s="40"/>
      <c r="O47" s="40"/>
      <c r="P47" s="36"/>
      <c r="Q47" s="36"/>
      <c r="R47" s="36"/>
      <c r="S47" s="36"/>
      <c r="T47" s="36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0"/>
      <c r="BD47" s="36"/>
      <c r="BE47" s="180"/>
      <c r="BF47" s="180"/>
      <c r="BG47" s="180"/>
      <c r="BH47" s="207"/>
      <c r="BI47" s="207"/>
      <c r="BJ47" s="180"/>
      <c r="BK47" s="180"/>
      <c r="BL47" s="180"/>
      <c r="BM47" s="36"/>
      <c r="BN47" s="26"/>
      <c r="BO47" s="180"/>
      <c r="BP47" s="202">
        <v>43139</v>
      </c>
      <c r="BQ47" s="194">
        <v>6</v>
      </c>
      <c r="BR47" s="22">
        <f t="shared" si="7"/>
        <v>180</v>
      </c>
      <c r="BS47" s="193">
        <f>BP47+BR47</f>
        <v>43319</v>
      </c>
    </row>
    <row r="48" spans="1:71" s="22" customFormat="1" ht="249.75" customHeight="1" x14ac:dyDescent="0.25">
      <c r="A48" s="201"/>
      <c r="B48" s="203"/>
      <c r="C48" s="191"/>
      <c r="D48" s="191"/>
      <c r="E48" s="201"/>
      <c r="F48" s="201"/>
      <c r="G48" s="201"/>
      <c r="H48" s="201"/>
      <c r="I48" s="204"/>
      <c r="J48" s="201"/>
      <c r="K48" s="201"/>
      <c r="L48" s="201"/>
      <c r="M48" s="201"/>
      <c r="N48" s="181"/>
      <c r="O48" s="181"/>
      <c r="P48" s="181"/>
      <c r="Q48" s="181"/>
      <c r="R48" s="181"/>
      <c r="S48" s="181"/>
      <c r="T48" s="181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1"/>
      <c r="AW48" s="201"/>
      <c r="AX48" s="201"/>
      <c r="AY48" s="201"/>
      <c r="AZ48" s="201"/>
      <c r="BA48" s="201"/>
      <c r="BB48" s="201"/>
      <c r="BC48" s="201"/>
      <c r="BD48" s="181"/>
      <c r="BE48" s="201"/>
      <c r="BF48" s="181"/>
      <c r="BG48" s="201"/>
      <c r="BH48" s="191"/>
      <c r="BI48" s="191"/>
      <c r="BJ48" s="201"/>
      <c r="BK48" s="201"/>
      <c r="BL48" s="201"/>
      <c r="BM48" s="181">
        <f t="shared" si="6"/>
        <v>0</v>
      </c>
      <c r="BN48" s="205"/>
      <c r="BO48" s="206"/>
      <c r="BP48" s="24">
        <v>43133</v>
      </c>
      <c r="BQ48" s="194">
        <v>6</v>
      </c>
      <c r="BR48" s="22">
        <f t="shared" ref="BR48:BR99" si="125">BQ48*30</f>
        <v>180</v>
      </c>
      <c r="BS48" s="193">
        <f t="shared" ref="BS48:BS58" si="126">BP48+BR48</f>
        <v>43313</v>
      </c>
    </row>
    <row r="49" spans="1:71" s="22" customFormat="1" ht="264.75" customHeight="1" x14ac:dyDescent="0.25">
      <c r="A49" s="20"/>
      <c r="B49" s="192"/>
      <c r="C49" s="29"/>
      <c r="D49" s="29"/>
      <c r="E49" s="20"/>
      <c r="F49" s="20"/>
      <c r="G49" s="20"/>
      <c r="H49" s="20"/>
      <c r="I49" s="200"/>
      <c r="J49" s="20"/>
      <c r="K49" s="20"/>
      <c r="L49" s="20"/>
      <c r="M49" s="21"/>
      <c r="N49" s="21"/>
      <c r="O49" s="21"/>
      <c r="P49" s="21"/>
      <c r="Q49" s="21"/>
      <c r="R49" s="21"/>
      <c r="S49" s="21"/>
      <c r="T49" s="21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1"/>
      <c r="AL49" s="20"/>
      <c r="AM49" s="20"/>
      <c r="AN49" s="20"/>
      <c r="AO49" s="20"/>
      <c r="AP49" s="20"/>
      <c r="AQ49" s="20"/>
      <c r="AR49" s="20"/>
      <c r="AS49" s="201"/>
      <c r="AT49" s="20"/>
      <c r="AU49" s="20"/>
      <c r="AV49" s="20"/>
      <c r="AW49" s="20"/>
      <c r="AX49" s="20"/>
      <c r="AY49" s="20"/>
      <c r="AZ49" s="20"/>
      <c r="BA49" s="20"/>
      <c r="BB49" s="20"/>
      <c r="BC49" s="201"/>
      <c r="BD49" s="21"/>
      <c r="BE49" s="20"/>
      <c r="BF49" s="20"/>
      <c r="BG49" s="20"/>
      <c r="BH49" s="29"/>
      <c r="BI49" s="29"/>
      <c r="BJ49" s="20"/>
      <c r="BK49" s="20"/>
      <c r="BL49" s="20"/>
      <c r="BM49" s="181">
        <f t="shared" si="6"/>
        <v>0</v>
      </c>
      <c r="BN49" s="24"/>
      <c r="BO49" s="179"/>
      <c r="BP49" s="24">
        <v>43139</v>
      </c>
      <c r="BQ49" s="194">
        <v>6</v>
      </c>
      <c r="BR49" s="22">
        <f t="shared" si="125"/>
        <v>180</v>
      </c>
      <c r="BS49" s="193">
        <f t="shared" si="126"/>
        <v>43319</v>
      </c>
    </row>
    <row r="50" spans="1:71" s="22" customFormat="1" ht="409.5" customHeight="1" x14ac:dyDescent="0.25">
      <c r="A50" s="20"/>
      <c r="B50" s="192"/>
      <c r="C50" s="29"/>
      <c r="D50" s="29"/>
      <c r="E50" s="20"/>
      <c r="F50" s="20"/>
      <c r="G50" s="20"/>
      <c r="H50" s="20"/>
      <c r="I50" s="200"/>
      <c r="J50" s="20"/>
      <c r="K50" s="20"/>
      <c r="L50" s="20"/>
      <c r="M50" s="21"/>
      <c r="N50" s="23"/>
      <c r="O50" s="23"/>
      <c r="P50" s="21"/>
      <c r="Q50" s="21"/>
      <c r="R50" s="21"/>
      <c r="S50" s="21"/>
      <c r="T50" s="21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1"/>
      <c r="AL50" s="20"/>
      <c r="AM50" s="20"/>
      <c r="AN50" s="20"/>
      <c r="AO50" s="20"/>
      <c r="AP50" s="20"/>
      <c r="AQ50" s="20"/>
      <c r="AR50" s="20"/>
      <c r="AS50" s="201"/>
      <c r="AT50" s="20"/>
      <c r="AU50" s="20"/>
      <c r="AV50" s="20"/>
      <c r="AW50" s="20"/>
      <c r="AX50" s="20"/>
      <c r="AY50" s="20"/>
      <c r="AZ50" s="20"/>
      <c r="BA50" s="20"/>
      <c r="BB50" s="20"/>
      <c r="BC50" s="201"/>
      <c r="BD50" s="21"/>
      <c r="BE50" s="20"/>
      <c r="BF50" s="20"/>
      <c r="BG50" s="20"/>
      <c r="BH50" s="29"/>
      <c r="BI50" s="29"/>
      <c r="BJ50" s="20"/>
      <c r="BK50" s="20"/>
      <c r="BL50" s="20"/>
      <c r="BM50" s="181">
        <f t="shared" si="6"/>
        <v>0</v>
      </c>
      <c r="BN50" s="24"/>
      <c r="BO50" s="179"/>
      <c r="BP50" s="24">
        <v>43144</v>
      </c>
      <c r="BQ50" s="194">
        <v>6</v>
      </c>
      <c r="BR50" s="22">
        <f t="shared" si="125"/>
        <v>180</v>
      </c>
      <c r="BS50" s="193">
        <f>BP50+BR50</f>
        <v>43324</v>
      </c>
    </row>
    <row r="51" spans="1:71" s="22" customFormat="1" ht="330.75" customHeight="1" x14ac:dyDescent="0.25">
      <c r="A51" s="20"/>
      <c r="B51" s="192"/>
      <c r="C51" s="29"/>
      <c r="D51" s="29"/>
      <c r="E51" s="20"/>
      <c r="F51" s="20"/>
      <c r="G51" s="20"/>
      <c r="H51" s="20"/>
      <c r="I51" s="200"/>
      <c r="J51" s="20"/>
      <c r="K51" s="20"/>
      <c r="L51" s="20"/>
      <c r="M51" s="21"/>
      <c r="N51" s="21"/>
      <c r="O51" s="21"/>
      <c r="P51" s="21"/>
      <c r="Q51" s="21"/>
      <c r="R51" s="21"/>
      <c r="S51" s="21"/>
      <c r="T51" s="21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1"/>
      <c r="AL51" s="20"/>
      <c r="AM51" s="20"/>
      <c r="AN51" s="20"/>
      <c r="AO51" s="20"/>
      <c r="AP51" s="20"/>
      <c r="AQ51" s="20"/>
      <c r="AR51" s="20"/>
      <c r="AS51" s="201"/>
      <c r="AT51" s="20"/>
      <c r="AU51" s="20"/>
      <c r="AV51" s="20"/>
      <c r="AW51" s="20"/>
      <c r="AX51" s="20"/>
      <c r="AY51" s="20"/>
      <c r="AZ51" s="20"/>
      <c r="BA51" s="20"/>
      <c r="BB51" s="20"/>
      <c r="BC51" s="201"/>
      <c r="BD51" s="21"/>
      <c r="BE51" s="20"/>
      <c r="BF51" s="21"/>
      <c r="BG51" s="20"/>
      <c r="BH51" s="29"/>
      <c r="BI51" s="29"/>
      <c r="BJ51" s="20"/>
      <c r="BK51" s="20"/>
      <c r="BL51" s="20"/>
      <c r="BM51" s="181">
        <f t="shared" si="6"/>
        <v>0</v>
      </c>
      <c r="BN51" s="24"/>
      <c r="BO51" s="179"/>
      <c r="BP51" s="24">
        <v>43095</v>
      </c>
      <c r="BQ51" s="194" t="s">
        <v>330</v>
      </c>
      <c r="BR51" s="22">
        <f t="shared" si="125"/>
        <v>180</v>
      </c>
      <c r="BS51" s="193">
        <f t="shared" si="126"/>
        <v>43275</v>
      </c>
    </row>
    <row r="52" spans="1:71" s="22" customFormat="1" ht="168" customHeight="1" x14ac:dyDescent="0.25">
      <c r="A52" s="20"/>
      <c r="B52" s="192"/>
      <c r="C52" s="29"/>
      <c r="D52" s="29"/>
      <c r="E52" s="20"/>
      <c r="F52" s="20"/>
      <c r="G52" s="20"/>
      <c r="H52" s="20"/>
      <c r="I52" s="200"/>
      <c r="J52" s="20"/>
      <c r="K52" s="20"/>
      <c r="L52" s="20"/>
      <c r="M52" s="21"/>
      <c r="N52" s="23"/>
      <c r="O52" s="23"/>
      <c r="P52" s="21"/>
      <c r="Q52" s="21"/>
      <c r="R52" s="21"/>
      <c r="S52" s="21"/>
      <c r="T52" s="21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1"/>
      <c r="AL52" s="20"/>
      <c r="AM52" s="20"/>
      <c r="AN52" s="20"/>
      <c r="AO52" s="20"/>
      <c r="AP52" s="20"/>
      <c r="AQ52" s="20"/>
      <c r="AR52" s="20"/>
      <c r="AS52" s="201"/>
      <c r="AT52" s="20"/>
      <c r="AU52" s="20"/>
      <c r="AV52" s="20"/>
      <c r="AW52" s="20"/>
      <c r="AX52" s="20"/>
      <c r="AY52" s="20"/>
      <c r="AZ52" s="20"/>
      <c r="BA52" s="20"/>
      <c r="BB52" s="20"/>
      <c r="BC52" s="201"/>
      <c r="BD52" s="21"/>
      <c r="BE52" s="20"/>
      <c r="BF52" s="21"/>
      <c r="BG52" s="20"/>
      <c r="BH52" s="29"/>
      <c r="BI52" s="29"/>
      <c r="BJ52" s="20"/>
      <c r="BK52" s="20"/>
      <c r="BL52" s="20"/>
      <c r="BM52" s="181">
        <f t="shared" si="6"/>
        <v>0</v>
      </c>
      <c r="BN52" s="24"/>
      <c r="BO52" s="179"/>
      <c r="BP52" s="24">
        <v>43097</v>
      </c>
      <c r="BQ52" s="194" t="s">
        <v>330</v>
      </c>
      <c r="BR52" s="22">
        <f t="shared" si="125"/>
        <v>180</v>
      </c>
      <c r="BS52" s="193"/>
    </row>
    <row r="53" spans="1:71" s="22" customFormat="1" ht="189.75" customHeight="1" x14ac:dyDescent="0.25">
      <c r="A53" s="20"/>
      <c r="B53" s="192"/>
      <c r="C53" s="29"/>
      <c r="D53" s="29"/>
      <c r="E53" s="20"/>
      <c r="F53" s="20"/>
      <c r="G53" s="20"/>
      <c r="H53" s="20"/>
      <c r="I53" s="200"/>
      <c r="J53" s="20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1"/>
      <c r="AL53" s="20"/>
      <c r="AM53" s="20"/>
      <c r="AN53" s="20"/>
      <c r="AO53" s="20"/>
      <c r="AP53" s="20"/>
      <c r="AQ53" s="20"/>
      <c r="AR53" s="20"/>
      <c r="AS53" s="201"/>
      <c r="AT53" s="20"/>
      <c r="AU53" s="20"/>
      <c r="AV53" s="20"/>
      <c r="AW53" s="20"/>
      <c r="AX53" s="20"/>
      <c r="AY53" s="20"/>
      <c r="AZ53" s="20"/>
      <c r="BA53" s="20"/>
      <c r="BB53" s="20"/>
      <c r="BC53" s="201"/>
      <c r="BD53" s="20"/>
      <c r="BE53" s="20"/>
      <c r="BF53" s="20"/>
      <c r="BG53" s="20"/>
      <c r="BH53" s="20"/>
      <c r="BI53" s="20"/>
      <c r="BJ53" s="20"/>
      <c r="BK53" s="20"/>
      <c r="BL53" s="20"/>
      <c r="BM53" s="181">
        <f t="shared" ref="BM53:BM79" si="127">V53+X53+Z53+AB53+AD53+AF53+AH53+AL53+AN53+AP53+AR53+AT53+AV53+AX53+AZ53+BB53+BD53+BF53+BH53+BJ53+BL53</f>
        <v>0</v>
      </c>
      <c r="BN53" s="24"/>
      <c r="BO53" s="179"/>
      <c r="BP53" s="24">
        <v>43112</v>
      </c>
      <c r="BQ53" s="194" t="s">
        <v>330</v>
      </c>
      <c r="BR53" s="22">
        <f t="shared" si="125"/>
        <v>180</v>
      </c>
      <c r="BS53" s="193">
        <f t="shared" si="126"/>
        <v>43292</v>
      </c>
    </row>
    <row r="54" spans="1:71" s="22" customFormat="1" ht="218.25" customHeight="1" x14ac:dyDescent="0.25">
      <c r="A54" s="20"/>
      <c r="B54" s="192"/>
      <c r="C54" s="29"/>
      <c r="D54" s="29"/>
      <c r="E54" s="20"/>
      <c r="F54" s="20"/>
      <c r="G54" s="20"/>
      <c r="H54" s="20"/>
      <c r="I54" s="200"/>
      <c r="J54" s="20"/>
      <c r="K54" s="20"/>
      <c r="L54" s="20"/>
      <c r="M54" s="20"/>
      <c r="N54" s="21"/>
      <c r="O54" s="21"/>
      <c r="P54" s="21"/>
      <c r="Q54" s="21"/>
      <c r="R54" s="21"/>
      <c r="S54" s="21"/>
      <c r="T54" s="21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1"/>
      <c r="AL54" s="20"/>
      <c r="AM54" s="20"/>
      <c r="AN54" s="20"/>
      <c r="AO54" s="20"/>
      <c r="AP54" s="20"/>
      <c r="AQ54" s="20"/>
      <c r="AR54" s="20"/>
      <c r="AS54" s="201"/>
      <c r="AT54" s="20"/>
      <c r="AU54" s="20"/>
      <c r="AV54" s="20"/>
      <c r="AW54" s="20"/>
      <c r="AX54" s="20"/>
      <c r="AY54" s="20"/>
      <c r="AZ54" s="20"/>
      <c r="BA54" s="20"/>
      <c r="BB54" s="20"/>
      <c r="BC54" s="201"/>
      <c r="BD54" s="21"/>
      <c r="BE54" s="20"/>
      <c r="BF54" s="21"/>
      <c r="BG54" s="20"/>
      <c r="BH54" s="29"/>
      <c r="BI54" s="29"/>
      <c r="BJ54" s="20"/>
      <c r="BK54" s="20"/>
      <c r="BL54" s="20"/>
      <c r="BM54" s="181">
        <f t="shared" si="127"/>
        <v>0</v>
      </c>
      <c r="BN54" s="24"/>
      <c r="BO54" s="198"/>
      <c r="BP54" s="24">
        <v>43115</v>
      </c>
      <c r="BQ54" s="194" t="s">
        <v>330</v>
      </c>
      <c r="BR54" s="22">
        <f t="shared" si="125"/>
        <v>180</v>
      </c>
      <c r="BS54" s="193">
        <f t="shared" si="126"/>
        <v>43295</v>
      </c>
    </row>
    <row r="55" spans="1:71" s="22" customFormat="1" ht="408.75" customHeight="1" x14ac:dyDescent="0.25">
      <c r="A55" s="20"/>
      <c r="B55" s="192"/>
      <c r="C55" s="29"/>
      <c r="D55" s="29"/>
      <c r="E55" s="20"/>
      <c r="F55" s="20"/>
      <c r="G55" s="20"/>
      <c r="H55" s="20"/>
      <c r="I55" s="200"/>
      <c r="J55" s="20"/>
      <c r="K55" s="20"/>
      <c r="L55" s="20"/>
      <c r="M55" s="29"/>
      <c r="N55" s="21"/>
      <c r="O55" s="21"/>
      <c r="P55" s="21"/>
      <c r="Q55" s="21"/>
      <c r="R55" s="21"/>
      <c r="S55" s="21"/>
      <c r="T55" s="21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1"/>
      <c r="AL55" s="20"/>
      <c r="AM55" s="20"/>
      <c r="AN55" s="20"/>
      <c r="AO55" s="20"/>
      <c r="AP55" s="20"/>
      <c r="AQ55" s="20"/>
      <c r="AR55" s="20"/>
      <c r="AS55" s="201"/>
      <c r="AT55" s="20"/>
      <c r="AU55" s="20"/>
      <c r="AV55" s="20"/>
      <c r="AW55" s="20"/>
      <c r="AX55" s="20"/>
      <c r="AY55" s="20"/>
      <c r="AZ55" s="20"/>
      <c r="BA55" s="20"/>
      <c r="BB55" s="20"/>
      <c r="BC55" s="201"/>
      <c r="BD55" s="21"/>
      <c r="BE55" s="20"/>
      <c r="BF55" s="21"/>
      <c r="BG55" s="20"/>
      <c r="BH55" s="29"/>
      <c r="BI55" s="29"/>
      <c r="BJ55" s="20"/>
      <c r="BK55" s="20"/>
      <c r="BL55" s="20"/>
      <c r="BM55" s="181">
        <f t="shared" si="127"/>
        <v>0</v>
      </c>
      <c r="BN55" s="24"/>
      <c r="BO55" s="198"/>
      <c r="BP55" s="24">
        <v>43116</v>
      </c>
      <c r="BQ55" s="194" t="s">
        <v>330</v>
      </c>
      <c r="BR55" s="22">
        <f t="shared" si="125"/>
        <v>180</v>
      </c>
      <c r="BS55" s="193">
        <f t="shared" si="126"/>
        <v>43296</v>
      </c>
    </row>
    <row r="56" spans="1:71" s="22" customFormat="1" ht="147" customHeight="1" x14ac:dyDescent="0.25">
      <c r="A56" s="20"/>
      <c r="B56" s="192"/>
      <c r="C56" s="29"/>
      <c r="D56" s="29"/>
      <c r="E56" s="20"/>
      <c r="F56" s="20"/>
      <c r="G56" s="20"/>
      <c r="H56" s="20"/>
      <c r="I56" s="200"/>
      <c r="J56" s="20"/>
      <c r="K56" s="20"/>
      <c r="L56" s="20"/>
      <c r="M56" s="20"/>
      <c r="N56" s="21"/>
      <c r="O56" s="21"/>
      <c r="P56" s="21"/>
      <c r="Q56" s="21"/>
      <c r="R56" s="21"/>
      <c r="S56" s="21"/>
      <c r="T56" s="21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1"/>
      <c r="AL56" s="20"/>
      <c r="AM56" s="20"/>
      <c r="AN56" s="20"/>
      <c r="AO56" s="20"/>
      <c r="AP56" s="20"/>
      <c r="AQ56" s="20"/>
      <c r="AR56" s="20"/>
      <c r="AS56" s="201"/>
      <c r="AT56" s="20"/>
      <c r="AU56" s="20"/>
      <c r="AV56" s="20"/>
      <c r="AW56" s="20"/>
      <c r="AX56" s="20"/>
      <c r="AY56" s="20"/>
      <c r="AZ56" s="20"/>
      <c r="BA56" s="20"/>
      <c r="BB56" s="20"/>
      <c r="BC56" s="201"/>
      <c r="BD56" s="21"/>
      <c r="BE56" s="20"/>
      <c r="BF56" s="20"/>
      <c r="BG56" s="20"/>
      <c r="BH56" s="20"/>
      <c r="BI56" s="20"/>
      <c r="BJ56" s="20"/>
      <c r="BK56" s="20"/>
      <c r="BL56" s="20"/>
      <c r="BM56" s="181">
        <f t="shared" si="127"/>
        <v>0</v>
      </c>
      <c r="BN56" s="24"/>
      <c r="BO56" s="179"/>
      <c r="BP56" s="24">
        <v>43109</v>
      </c>
      <c r="BQ56" s="194" t="s">
        <v>330</v>
      </c>
      <c r="BR56" s="22">
        <f t="shared" si="125"/>
        <v>180</v>
      </c>
      <c r="BS56" s="193">
        <f t="shared" si="126"/>
        <v>43289</v>
      </c>
    </row>
    <row r="57" spans="1:71" s="22" customFormat="1" ht="196.5" customHeight="1" x14ac:dyDescent="0.25">
      <c r="A57" s="20"/>
      <c r="B57" s="192"/>
      <c r="C57" s="29"/>
      <c r="D57" s="29"/>
      <c r="E57" s="20"/>
      <c r="F57" s="20"/>
      <c r="G57" s="20"/>
      <c r="H57" s="20"/>
      <c r="I57" s="200"/>
      <c r="J57" s="20"/>
      <c r="K57" s="20"/>
      <c r="L57" s="20"/>
      <c r="M57" s="20"/>
      <c r="N57" s="21"/>
      <c r="O57" s="21"/>
      <c r="P57" s="21"/>
      <c r="Q57" s="21"/>
      <c r="R57" s="21"/>
      <c r="S57" s="21"/>
      <c r="T57" s="21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1"/>
      <c r="AL57" s="20"/>
      <c r="AM57" s="20"/>
      <c r="AN57" s="20"/>
      <c r="AO57" s="20"/>
      <c r="AP57" s="20"/>
      <c r="AQ57" s="20"/>
      <c r="AR57" s="20"/>
      <c r="AS57" s="201"/>
      <c r="AT57" s="20"/>
      <c r="AU57" s="20"/>
      <c r="AV57" s="20"/>
      <c r="AW57" s="20"/>
      <c r="AX57" s="20"/>
      <c r="AY57" s="20"/>
      <c r="AZ57" s="20"/>
      <c r="BA57" s="20"/>
      <c r="BB57" s="20"/>
      <c r="BC57" s="201"/>
      <c r="BD57" s="21"/>
      <c r="BE57" s="20"/>
      <c r="BF57" s="21"/>
      <c r="BG57" s="20"/>
      <c r="BH57" s="29"/>
      <c r="BI57" s="29"/>
      <c r="BJ57" s="20"/>
      <c r="BK57" s="20"/>
      <c r="BL57" s="20"/>
      <c r="BM57" s="181">
        <f t="shared" si="127"/>
        <v>0</v>
      </c>
      <c r="BN57" s="24"/>
      <c r="BO57" s="179"/>
      <c r="BP57" s="24">
        <v>43096</v>
      </c>
      <c r="BQ57" s="194" t="s">
        <v>330</v>
      </c>
      <c r="BR57" s="22">
        <f t="shared" si="125"/>
        <v>180</v>
      </c>
      <c r="BS57" s="193">
        <f t="shared" si="126"/>
        <v>43276</v>
      </c>
    </row>
    <row r="58" spans="1:71" s="22" customFormat="1" ht="216" customHeight="1" x14ac:dyDescent="0.25">
      <c r="A58" s="20"/>
      <c r="B58" s="192"/>
      <c r="C58" s="29"/>
      <c r="D58" s="29"/>
      <c r="E58" s="20"/>
      <c r="F58" s="20"/>
      <c r="G58" s="20"/>
      <c r="H58" s="20"/>
      <c r="I58" s="200"/>
      <c r="J58" s="20"/>
      <c r="K58" s="20"/>
      <c r="L58" s="20"/>
      <c r="M58" s="21"/>
      <c r="N58" s="21"/>
      <c r="O58" s="21"/>
      <c r="P58" s="21"/>
      <c r="Q58" s="21"/>
      <c r="R58" s="21"/>
      <c r="S58" s="21"/>
      <c r="T58" s="21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1"/>
      <c r="AL58" s="20"/>
      <c r="AM58" s="20"/>
      <c r="AN58" s="20"/>
      <c r="AO58" s="20"/>
      <c r="AP58" s="20"/>
      <c r="AQ58" s="20"/>
      <c r="AR58" s="20"/>
      <c r="AS58" s="201"/>
      <c r="AT58" s="20"/>
      <c r="AU58" s="20"/>
      <c r="AV58" s="20"/>
      <c r="AW58" s="20"/>
      <c r="AX58" s="20"/>
      <c r="AY58" s="20"/>
      <c r="AZ58" s="20"/>
      <c r="BA58" s="20"/>
      <c r="BB58" s="20"/>
      <c r="BC58" s="201"/>
      <c r="BD58" s="21"/>
      <c r="BE58" s="20"/>
      <c r="BF58" s="20"/>
      <c r="BG58" s="20"/>
      <c r="BH58" s="20"/>
      <c r="BI58" s="20"/>
      <c r="BJ58" s="20"/>
      <c r="BK58" s="20"/>
      <c r="BL58" s="20"/>
      <c r="BM58" s="181">
        <f t="shared" si="127"/>
        <v>0</v>
      </c>
      <c r="BN58" s="24"/>
      <c r="BO58" s="179"/>
      <c r="BP58" s="24">
        <v>43098</v>
      </c>
      <c r="BQ58" s="194" t="s">
        <v>330</v>
      </c>
      <c r="BR58" s="22">
        <f t="shared" si="125"/>
        <v>180</v>
      </c>
      <c r="BS58" s="193">
        <f t="shared" si="126"/>
        <v>43278</v>
      </c>
    </row>
    <row r="59" spans="1:71" s="22" customFormat="1" ht="276.75" customHeight="1" x14ac:dyDescent="0.25">
      <c r="A59" s="20"/>
      <c r="B59" s="192"/>
      <c r="C59" s="29"/>
      <c r="D59" s="29"/>
      <c r="E59" s="20"/>
      <c r="F59" s="20"/>
      <c r="G59" s="20"/>
      <c r="H59" s="20"/>
      <c r="I59" s="200"/>
      <c r="J59" s="20"/>
      <c r="K59" s="20"/>
      <c r="L59" s="20"/>
      <c r="M59" s="20"/>
      <c r="N59" s="21"/>
      <c r="O59" s="21"/>
      <c r="P59" s="21"/>
      <c r="Q59" s="21"/>
      <c r="R59" s="21"/>
      <c r="S59" s="21"/>
      <c r="T59" s="21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1"/>
      <c r="AL59" s="20"/>
      <c r="AM59" s="20"/>
      <c r="AN59" s="20"/>
      <c r="AO59" s="20"/>
      <c r="AP59" s="20"/>
      <c r="AQ59" s="20"/>
      <c r="AR59" s="20"/>
      <c r="AS59" s="201"/>
      <c r="AT59" s="20"/>
      <c r="AU59" s="20"/>
      <c r="AV59" s="20"/>
      <c r="AW59" s="20"/>
      <c r="AX59" s="20"/>
      <c r="AY59" s="20"/>
      <c r="AZ59" s="20"/>
      <c r="BA59" s="20"/>
      <c r="BB59" s="20"/>
      <c r="BC59" s="201"/>
      <c r="BD59" s="29"/>
      <c r="BE59" s="29"/>
      <c r="BF59" s="20"/>
      <c r="BG59" s="20"/>
      <c r="BH59" s="20"/>
      <c r="BI59" s="20"/>
      <c r="BJ59" s="20"/>
      <c r="BK59" s="20"/>
      <c r="BL59" s="20"/>
      <c r="BM59" s="181">
        <f t="shared" si="127"/>
        <v>0</v>
      </c>
      <c r="BN59" s="24"/>
      <c r="BO59" s="179"/>
      <c r="BP59" s="24">
        <v>43116</v>
      </c>
      <c r="BQ59" s="194" t="s">
        <v>330</v>
      </c>
      <c r="BR59" s="22">
        <f t="shared" si="125"/>
        <v>180</v>
      </c>
      <c r="BS59" s="193">
        <f t="shared" ref="BS59:BS62" si="128">BP59+BR59</f>
        <v>43296</v>
      </c>
    </row>
    <row r="60" spans="1:71" s="22" customFormat="1" ht="246.75" customHeight="1" x14ac:dyDescent="0.25">
      <c r="A60" s="20"/>
      <c r="B60" s="192"/>
      <c r="C60" s="29"/>
      <c r="D60" s="29"/>
      <c r="E60" s="20"/>
      <c r="F60" s="20"/>
      <c r="G60" s="20"/>
      <c r="H60" s="20"/>
      <c r="I60" s="200"/>
      <c r="J60" s="20"/>
      <c r="K60" s="20"/>
      <c r="L60" s="20"/>
      <c r="M60" s="20"/>
      <c r="N60" s="21"/>
      <c r="O60" s="21"/>
      <c r="P60" s="21"/>
      <c r="Q60" s="21"/>
      <c r="R60" s="21"/>
      <c r="S60" s="21"/>
      <c r="T60" s="21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1"/>
      <c r="AL60" s="20"/>
      <c r="AM60" s="20"/>
      <c r="AN60" s="20"/>
      <c r="AO60" s="20"/>
      <c r="AP60" s="20"/>
      <c r="AQ60" s="20"/>
      <c r="AR60" s="20"/>
      <c r="AS60" s="201"/>
      <c r="AT60" s="20"/>
      <c r="AU60" s="20"/>
      <c r="AV60" s="20"/>
      <c r="AW60" s="20"/>
      <c r="AX60" s="20"/>
      <c r="AY60" s="20"/>
      <c r="AZ60" s="20"/>
      <c r="BA60" s="20"/>
      <c r="BB60" s="20"/>
      <c r="BC60" s="201"/>
      <c r="BD60" s="20"/>
      <c r="BE60" s="29"/>
      <c r="BF60" s="20"/>
      <c r="BG60" s="20"/>
      <c r="BH60" s="20"/>
      <c r="BI60" s="20"/>
      <c r="BJ60" s="20"/>
      <c r="BK60" s="20"/>
      <c r="BL60" s="20"/>
      <c r="BM60" s="181">
        <f t="shared" si="127"/>
        <v>0</v>
      </c>
      <c r="BN60" s="24"/>
      <c r="BO60" s="179"/>
      <c r="BP60" s="24">
        <v>43098</v>
      </c>
      <c r="BQ60" s="194" t="s">
        <v>330</v>
      </c>
      <c r="BR60" s="22">
        <f t="shared" si="125"/>
        <v>180</v>
      </c>
      <c r="BS60" s="193">
        <f t="shared" si="128"/>
        <v>43278</v>
      </c>
    </row>
    <row r="61" spans="1:71" s="22" customFormat="1" ht="169.5" customHeight="1" x14ac:dyDescent="0.25">
      <c r="A61" s="20"/>
      <c r="B61" s="192"/>
      <c r="C61" s="29"/>
      <c r="D61" s="29"/>
      <c r="E61" s="20"/>
      <c r="F61" s="20"/>
      <c r="G61" s="20"/>
      <c r="H61" s="20"/>
      <c r="I61" s="200"/>
      <c r="J61" s="20"/>
      <c r="K61" s="20"/>
      <c r="L61" s="20"/>
      <c r="M61" s="20"/>
      <c r="N61" s="21"/>
      <c r="O61" s="21"/>
      <c r="P61" s="21"/>
      <c r="Q61" s="21"/>
      <c r="R61" s="21"/>
      <c r="S61" s="21"/>
      <c r="T61" s="21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1"/>
      <c r="AL61" s="20"/>
      <c r="AM61" s="20"/>
      <c r="AN61" s="20"/>
      <c r="AO61" s="20"/>
      <c r="AP61" s="20"/>
      <c r="AQ61" s="20"/>
      <c r="AR61" s="20"/>
      <c r="AS61" s="201"/>
      <c r="AT61" s="20"/>
      <c r="AU61" s="20"/>
      <c r="AV61" s="20"/>
      <c r="AW61" s="20"/>
      <c r="AX61" s="20"/>
      <c r="AY61" s="20"/>
      <c r="AZ61" s="20"/>
      <c r="BA61" s="20"/>
      <c r="BB61" s="20"/>
      <c r="BC61" s="201"/>
      <c r="BD61" s="29"/>
      <c r="BE61" s="29"/>
      <c r="BF61" s="20"/>
      <c r="BG61" s="20"/>
      <c r="BH61" s="20"/>
      <c r="BI61" s="20"/>
      <c r="BJ61" s="20"/>
      <c r="BK61" s="20"/>
      <c r="BL61" s="20"/>
      <c r="BM61" s="181">
        <f t="shared" si="127"/>
        <v>0</v>
      </c>
      <c r="BN61" s="24"/>
      <c r="BO61" s="179"/>
      <c r="BP61" s="24">
        <v>43109</v>
      </c>
      <c r="BQ61" s="194" t="s">
        <v>330</v>
      </c>
      <c r="BR61" s="22">
        <f t="shared" si="125"/>
        <v>180</v>
      </c>
      <c r="BS61" s="193">
        <f t="shared" si="128"/>
        <v>43289</v>
      </c>
    </row>
    <row r="62" spans="1:71" s="22" customFormat="1" ht="244.5" customHeight="1" x14ac:dyDescent="0.25">
      <c r="A62" s="20"/>
      <c r="B62" s="192"/>
      <c r="C62" s="29"/>
      <c r="D62" s="29"/>
      <c r="E62" s="20"/>
      <c r="F62" s="20"/>
      <c r="G62" s="20"/>
      <c r="H62" s="20"/>
      <c r="I62" s="200"/>
      <c r="J62" s="20"/>
      <c r="K62" s="20"/>
      <c r="L62" s="20"/>
      <c r="M62" s="20"/>
      <c r="N62" s="21"/>
      <c r="O62" s="21"/>
      <c r="P62" s="21"/>
      <c r="Q62" s="21"/>
      <c r="R62" s="21"/>
      <c r="S62" s="21"/>
      <c r="T62" s="21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1"/>
      <c r="AI62" s="20"/>
      <c r="AJ62" s="20"/>
      <c r="AK62" s="201"/>
      <c r="AL62" s="21"/>
      <c r="AM62" s="20"/>
      <c r="AN62" s="20"/>
      <c r="AO62" s="20"/>
      <c r="AP62" s="20"/>
      <c r="AQ62" s="20"/>
      <c r="AR62" s="20"/>
      <c r="AS62" s="201"/>
      <c r="AT62" s="21"/>
      <c r="AU62" s="20"/>
      <c r="AV62" s="20"/>
      <c r="AW62" s="20"/>
      <c r="AX62" s="20"/>
      <c r="AY62" s="20"/>
      <c r="AZ62" s="20"/>
      <c r="BA62" s="20"/>
      <c r="BB62" s="20"/>
      <c r="BC62" s="201"/>
      <c r="BD62" s="20"/>
      <c r="BE62" s="20"/>
      <c r="BF62" s="20"/>
      <c r="BG62" s="20"/>
      <c r="BH62" s="20"/>
      <c r="BI62" s="20"/>
      <c r="BJ62" s="20"/>
      <c r="BK62" s="20"/>
      <c r="BL62" s="20"/>
      <c r="BM62" s="181">
        <f t="shared" si="127"/>
        <v>0</v>
      </c>
      <c r="BN62" s="24"/>
      <c r="BO62" s="179"/>
      <c r="BP62" s="24">
        <v>43117</v>
      </c>
      <c r="BQ62" s="194" t="s">
        <v>330</v>
      </c>
      <c r="BR62" s="22">
        <f t="shared" si="125"/>
        <v>180</v>
      </c>
      <c r="BS62" s="193">
        <f t="shared" si="128"/>
        <v>43297</v>
      </c>
    </row>
    <row r="63" spans="1:71" s="22" customFormat="1" ht="211.5" customHeight="1" x14ac:dyDescent="0.25">
      <c r="A63" s="20"/>
      <c r="B63" s="192"/>
      <c r="C63" s="29"/>
      <c r="D63" s="29"/>
      <c r="E63" s="20"/>
      <c r="F63" s="20"/>
      <c r="G63" s="20"/>
      <c r="H63" s="20"/>
      <c r="I63" s="200"/>
      <c r="J63" s="20"/>
      <c r="K63" s="20"/>
      <c r="L63" s="20"/>
      <c r="M63" s="20"/>
      <c r="N63" s="21"/>
      <c r="O63" s="21"/>
      <c r="P63" s="21"/>
      <c r="Q63" s="21"/>
      <c r="R63" s="21"/>
      <c r="S63" s="21"/>
      <c r="T63" s="21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1"/>
      <c r="AL63" s="20"/>
      <c r="AM63" s="20"/>
      <c r="AN63" s="20"/>
      <c r="AO63" s="20"/>
      <c r="AP63" s="20"/>
      <c r="AQ63" s="20"/>
      <c r="AR63" s="20"/>
      <c r="AS63" s="201"/>
      <c r="AT63" s="20"/>
      <c r="AU63" s="20"/>
      <c r="AV63" s="20"/>
      <c r="AW63" s="20"/>
      <c r="AX63" s="20"/>
      <c r="AY63" s="20"/>
      <c r="AZ63" s="20"/>
      <c r="BA63" s="20"/>
      <c r="BB63" s="20"/>
      <c r="BC63" s="201"/>
      <c r="BD63" s="20"/>
      <c r="BE63" s="20"/>
      <c r="BF63" s="20"/>
      <c r="BG63" s="20"/>
      <c r="BH63" s="20"/>
      <c r="BI63" s="20"/>
      <c r="BJ63" s="20"/>
      <c r="BK63" s="20"/>
      <c r="BL63" s="20"/>
      <c r="BM63" s="181">
        <f t="shared" si="127"/>
        <v>0</v>
      </c>
      <c r="BN63" s="24"/>
      <c r="BO63" s="179"/>
      <c r="BP63" s="24">
        <v>43082</v>
      </c>
      <c r="BQ63" s="194" t="s">
        <v>330</v>
      </c>
      <c r="BR63" s="22">
        <f t="shared" si="125"/>
        <v>180</v>
      </c>
      <c r="BS63" s="193">
        <f t="shared" ref="BS63:BS69" si="129">BP63+BR63</f>
        <v>43262</v>
      </c>
    </row>
    <row r="64" spans="1:71" s="22" customFormat="1" ht="231.75" customHeight="1" x14ac:dyDescent="0.25">
      <c r="A64" s="20"/>
      <c r="B64" s="192"/>
      <c r="C64" s="29"/>
      <c r="D64" s="29"/>
      <c r="E64" s="20"/>
      <c r="F64" s="20"/>
      <c r="G64" s="20"/>
      <c r="H64" s="20"/>
      <c r="I64" s="200"/>
      <c r="J64" s="20"/>
      <c r="K64" s="20"/>
      <c r="L64" s="20"/>
      <c r="M64" s="20"/>
      <c r="N64" s="21"/>
      <c r="O64" s="21"/>
      <c r="P64" s="21"/>
      <c r="Q64" s="21"/>
      <c r="R64" s="21"/>
      <c r="S64" s="21"/>
      <c r="T64" s="21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1"/>
      <c r="AL64" s="20"/>
      <c r="AM64" s="20"/>
      <c r="AN64" s="20"/>
      <c r="AO64" s="20"/>
      <c r="AP64" s="20"/>
      <c r="AQ64" s="20"/>
      <c r="AR64" s="20"/>
      <c r="AS64" s="201"/>
      <c r="AT64" s="20"/>
      <c r="AU64" s="20"/>
      <c r="AV64" s="20"/>
      <c r="AW64" s="20"/>
      <c r="AX64" s="20"/>
      <c r="AY64" s="20"/>
      <c r="AZ64" s="20"/>
      <c r="BA64" s="20"/>
      <c r="BB64" s="20"/>
      <c r="BC64" s="201"/>
      <c r="BD64" s="20"/>
      <c r="BE64" s="20"/>
      <c r="BF64" s="20"/>
      <c r="BG64" s="20"/>
      <c r="BH64" s="20"/>
      <c r="BI64" s="20"/>
      <c r="BJ64" s="20"/>
      <c r="BK64" s="20"/>
      <c r="BL64" s="20"/>
      <c r="BM64" s="181">
        <f t="shared" si="127"/>
        <v>0</v>
      </c>
      <c r="BN64" s="24"/>
      <c r="BO64" s="179"/>
      <c r="BP64" s="24">
        <v>43088</v>
      </c>
      <c r="BQ64" s="194" t="s">
        <v>330</v>
      </c>
      <c r="BR64" s="22">
        <f t="shared" si="125"/>
        <v>180</v>
      </c>
      <c r="BS64" s="193">
        <f t="shared" si="129"/>
        <v>43268</v>
      </c>
    </row>
    <row r="65" spans="1:71" s="22" customFormat="1" ht="212.25" customHeight="1" x14ac:dyDescent="0.25">
      <c r="A65" s="20"/>
      <c r="B65" s="192"/>
      <c r="C65" s="29"/>
      <c r="D65" s="29"/>
      <c r="E65" s="20"/>
      <c r="F65" s="20"/>
      <c r="G65" s="20"/>
      <c r="H65" s="20"/>
      <c r="I65" s="200"/>
      <c r="J65" s="20"/>
      <c r="K65" s="20"/>
      <c r="L65" s="20"/>
      <c r="M65" s="20"/>
      <c r="N65" s="21"/>
      <c r="O65" s="21"/>
      <c r="P65" s="21"/>
      <c r="Q65" s="21"/>
      <c r="R65" s="21"/>
      <c r="S65" s="21"/>
      <c r="T65" s="21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1"/>
      <c r="AL65" s="20"/>
      <c r="AM65" s="20"/>
      <c r="AN65" s="20"/>
      <c r="AO65" s="20"/>
      <c r="AP65" s="20"/>
      <c r="AQ65" s="20"/>
      <c r="AR65" s="20"/>
      <c r="AS65" s="201"/>
      <c r="AT65" s="20"/>
      <c r="AU65" s="20"/>
      <c r="AV65" s="20"/>
      <c r="AW65" s="20"/>
      <c r="AX65" s="20"/>
      <c r="AY65" s="20"/>
      <c r="AZ65" s="20"/>
      <c r="BA65" s="20"/>
      <c r="BB65" s="20"/>
      <c r="BC65" s="201"/>
      <c r="BD65" s="20"/>
      <c r="BE65" s="20"/>
      <c r="BF65" s="20"/>
      <c r="BG65" s="20"/>
      <c r="BH65" s="20"/>
      <c r="BI65" s="20"/>
      <c r="BJ65" s="20"/>
      <c r="BK65" s="20"/>
      <c r="BL65" s="20"/>
      <c r="BM65" s="181">
        <f t="shared" si="127"/>
        <v>0</v>
      </c>
      <c r="BN65" s="24"/>
      <c r="BO65" s="179"/>
      <c r="BP65" s="24">
        <v>43082</v>
      </c>
      <c r="BQ65" s="194" t="s">
        <v>330</v>
      </c>
      <c r="BR65" s="22">
        <f t="shared" si="125"/>
        <v>180</v>
      </c>
      <c r="BS65" s="193">
        <f t="shared" si="129"/>
        <v>43262</v>
      </c>
    </row>
    <row r="66" spans="1:71" s="22" customFormat="1" ht="231.75" customHeight="1" x14ac:dyDescent="0.25">
      <c r="A66" s="20"/>
      <c r="B66" s="192"/>
      <c r="C66" s="29"/>
      <c r="D66" s="29"/>
      <c r="E66" s="20"/>
      <c r="F66" s="20"/>
      <c r="G66" s="20"/>
      <c r="H66" s="20"/>
      <c r="I66" s="200"/>
      <c r="J66" s="20"/>
      <c r="K66" s="20"/>
      <c r="L66" s="20"/>
      <c r="M66" s="20"/>
      <c r="N66" s="21"/>
      <c r="O66" s="21"/>
      <c r="P66" s="21"/>
      <c r="Q66" s="21"/>
      <c r="R66" s="21"/>
      <c r="S66" s="21"/>
      <c r="T66" s="21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1"/>
      <c r="AL66" s="20"/>
      <c r="AM66" s="20"/>
      <c r="AN66" s="20"/>
      <c r="AO66" s="20"/>
      <c r="AP66" s="20"/>
      <c r="AQ66" s="20"/>
      <c r="AR66" s="20"/>
      <c r="AS66" s="201"/>
      <c r="AT66" s="20"/>
      <c r="AU66" s="20"/>
      <c r="AV66" s="20"/>
      <c r="AW66" s="20"/>
      <c r="AX66" s="20"/>
      <c r="AY66" s="20"/>
      <c r="AZ66" s="20"/>
      <c r="BA66" s="20"/>
      <c r="BB66" s="20"/>
      <c r="BC66" s="201"/>
      <c r="BD66" s="20"/>
      <c r="BE66" s="20"/>
      <c r="BF66" s="20"/>
      <c r="BG66" s="20"/>
      <c r="BH66" s="20"/>
      <c r="BI66" s="20"/>
      <c r="BJ66" s="20"/>
      <c r="BK66" s="20"/>
      <c r="BL66" s="20"/>
      <c r="BM66" s="181">
        <f t="shared" si="127"/>
        <v>0</v>
      </c>
      <c r="BN66" s="24"/>
      <c r="BO66" s="179"/>
      <c r="BP66" s="24">
        <v>43031</v>
      </c>
      <c r="BQ66" s="194" t="s">
        <v>330</v>
      </c>
      <c r="BR66" s="22">
        <f t="shared" si="125"/>
        <v>180</v>
      </c>
      <c r="BS66" s="193">
        <f t="shared" si="129"/>
        <v>43211</v>
      </c>
    </row>
    <row r="67" spans="1:71" s="22" customFormat="1" ht="216.75" customHeight="1" x14ac:dyDescent="0.25">
      <c r="A67" s="20"/>
      <c r="B67" s="192"/>
      <c r="C67" s="29"/>
      <c r="D67" s="29"/>
      <c r="E67" s="20"/>
      <c r="F67" s="20"/>
      <c r="G67" s="20"/>
      <c r="H67" s="20"/>
      <c r="I67" s="200"/>
      <c r="J67" s="20"/>
      <c r="K67" s="20"/>
      <c r="L67" s="20"/>
      <c r="M67" s="20"/>
      <c r="N67" s="21"/>
      <c r="O67" s="21"/>
      <c r="P67" s="21"/>
      <c r="Q67" s="21"/>
      <c r="R67" s="21"/>
      <c r="S67" s="21"/>
      <c r="T67" s="21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1"/>
      <c r="AL67" s="20"/>
      <c r="AM67" s="20"/>
      <c r="AN67" s="20"/>
      <c r="AO67" s="20"/>
      <c r="AP67" s="20"/>
      <c r="AQ67" s="20"/>
      <c r="AR67" s="20"/>
      <c r="AS67" s="201"/>
      <c r="AT67" s="20"/>
      <c r="AU67" s="20"/>
      <c r="AV67" s="20"/>
      <c r="AW67" s="20"/>
      <c r="AX67" s="20"/>
      <c r="AY67" s="20"/>
      <c r="AZ67" s="20"/>
      <c r="BA67" s="20"/>
      <c r="BB67" s="20"/>
      <c r="BC67" s="201"/>
      <c r="BD67" s="21"/>
      <c r="BE67" s="20"/>
      <c r="BF67" s="20"/>
      <c r="BG67" s="20"/>
      <c r="BH67" s="20"/>
      <c r="BI67" s="20"/>
      <c r="BJ67" s="20"/>
      <c r="BK67" s="20"/>
      <c r="BL67" s="20"/>
      <c r="BM67" s="181">
        <f t="shared" si="127"/>
        <v>0</v>
      </c>
      <c r="BN67" s="24"/>
      <c r="BO67" s="179"/>
      <c r="BP67" s="24">
        <v>43032</v>
      </c>
      <c r="BQ67" s="194" t="s">
        <v>330</v>
      </c>
      <c r="BR67" s="22">
        <f t="shared" si="125"/>
        <v>180</v>
      </c>
      <c r="BS67" s="193">
        <f t="shared" si="129"/>
        <v>43212</v>
      </c>
    </row>
    <row r="68" spans="1:71" s="22" customFormat="1" ht="261.75" customHeight="1" x14ac:dyDescent="0.25">
      <c r="A68" s="20"/>
      <c r="B68" s="192"/>
      <c r="C68" s="29"/>
      <c r="D68" s="29"/>
      <c r="E68" s="20"/>
      <c r="F68" s="20"/>
      <c r="G68" s="20"/>
      <c r="H68" s="20"/>
      <c r="I68" s="200"/>
      <c r="J68" s="20"/>
      <c r="K68" s="20"/>
      <c r="L68" s="20"/>
      <c r="M68" s="20"/>
      <c r="N68" s="21"/>
      <c r="O68" s="21"/>
      <c r="P68" s="21"/>
      <c r="Q68" s="21"/>
      <c r="R68" s="21"/>
      <c r="S68" s="21"/>
      <c r="T68" s="21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1"/>
      <c r="AL68" s="20"/>
      <c r="AM68" s="20"/>
      <c r="AN68" s="20"/>
      <c r="AO68" s="20"/>
      <c r="AP68" s="20"/>
      <c r="AQ68" s="20"/>
      <c r="AR68" s="20"/>
      <c r="AS68" s="201"/>
      <c r="AT68" s="20"/>
      <c r="AU68" s="20"/>
      <c r="AV68" s="20"/>
      <c r="AW68" s="20"/>
      <c r="AX68" s="20"/>
      <c r="AY68" s="20"/>
      <c r="AZ68" s="20"/>
      <c r="BA68" s="20"/>
      <c r="BB68" s="20"/>
      <c r="BC68" s="201"/>
      <c r="BD68" s="20"/>
      <c r="BE68" s="20"/>
      <c r="BF68" s="20"/>
      <c r="BG68" s="20"/>
      <c r="BH68" s="20"/>
      <c r="BI68" s="20"/>
      <c r="BJ68" s="20"/>
      <c r="BK68" s="20"/>
      <c r="BL68" s="20"/>
      <c r="BM68" s="181">
        <f t="shared" si="127"/>
        <v>0</v>
      </c>
      <c r="BN68" s="24"/>
      <c r="BO68" s="179"/>
      <c r="BP68" s="24">
        <v>43031</v>
      </c>
      <c r="BQ68" s="194" t="s">
        <v>330</v>
      </c>
      <c r="BR68" s="22">
        <f t="shared" si="125"/>
        <v>180</v>
      </c>
      <c r="BS68" s="193">
        <f t="shared" si="129"/>
        <v>43211</v>
      </c>
    </row>
    <row r="69" spans="1:71" s="22" customFormat="1" ht="214.5" customHeight="1" x14ac:dyDescent="0.25">
      <c r="A69" s="20"/>
      <c r="B69" s="192"/>
      <c r="C69" s="29"/>
      <c r="D69" s="29"/>
      <c r="E69" s="20"/>
      <c r="F69" s="20"/>
      <c r="G69" s="20"/>
      <c r="H69" s="20"/>
      <c r="I69" s="200"/>
      <c r="J69" s="20"/>
      <c r="K69" s="20"/>
      <c r="L69" s="20"/>
      <c r="M69" s="20"/>
      <c r="N69" s="20"/>
      <c r="O69" s="20"/>
      <c r="P69" s="23"/>
      <c r="Q69" s="23"/>
      <c r="R69" s="23"/>
      <c r="S69" s="23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1"/>
      <c r="AL69" s="20"/>
      <c r="AM69" s="20"/>
      <c r="AN69" s="20"/>
      <c r="AO69" s="20"/>
      <c r="AP69" s="20"/>
      <c r="AQ69" s="20"/>
      <c r="AR69" s="20"/>
      <c r="AS69" s="201"/>
      <c r="AT69" s="20"/>
      <c r="AU69" s="20"/>
      <c r="AV69" s="20"/>
      <c r="AW69" s="20"/>
      <c r="AX69" s="20"/>
      <c r="AY69" s="20"/>
      <c r="AZ69" s="20"/>
      <c r="BA69" s="20"/>
      <c r="BB69" s="20"/>
      <c r="BC69" s="201"/>
      <c r="BD69" s="20"/>
      <c r="BE69" s="20"/>
      <c r="BF69" s="20"/>
      <c r="BG69" s="20"/>
      <c r="BH69" s="20"/>
      <c r="BI69" s="20"/>
      <c r="BJ69" s="20"/>
      <c r="BK69" s="20"/>
      <c r="BL69" s="20"/>
      <c r="BM69" s="181">
        <f t="shared" si="127"/>
        <v>0</v>
      </c>
      <c r="BN69" s="24"/>
      <c r="BO69" s="179"/>
      <c r="BP69" s="26">
        <v>43026</v>
      </c>
      <c r="BQ69" s="194" t="s">
        <v>330</v>
      </c>
      <c r="BR69" s="22">
        <f t="shared" si="125"/>
        <v>180</v>
      </c>
      <c r="BS69" s="193">
        <f t="shared" si="129"/>
        <v>43206</v>
      </c>
    </row>
    <row r="70" spans="1:71" s="22" customFormat="1" ht="194.25" customHeight="1" x14ac:dyDescent="0.25">
      <c r="A70" s="20"/>
      <c r="B70" s="192"/>
      <c r="C70" s="20"/>
      <c r="D70" s="20"/>
      <c r="E70" s="20"/>
      <c r="F70" s="20"/>
      <c r="G70" s="20"/>
      <c r="H70" s="20"/>
      <c r="I70" s="200"/>
      <c r="J70" s="20"/>
      <c r="K70" s="20"/>
      <c r="L70" s="20"/>
      <c r="M70" s="20"/>
      <c r="N70" s="23"/>
      <c r="O70" s="23"/>
      <c r="P70" s="23"/>
      <c r="Q70" s="23"/>
      <c r="R70" s="23"/>
      <c r="S70" s="23"/>
      <c r="T70" s="23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1"/>
      <c r="AI70" s="21"/>
      <c r="AJ70" s="20"/>
      <c r="AK70" s="201"/>
      <c r="AL70" s="21"/>
      <c r="AM70" s="21"/>
      <c r="AN70" s="20"/>
      <c r="AO70" s="20"/>
      <c r="AP70" s="20"/>
      <c r="AQ70" s="20"/>
      <c r="AR70" s="20"/>
      <c r="AS70" s="201"/>
      <c r="AT70" s="20"/>
      <c r="AU70" s="20"/>
      <c r="AV70" s="20"/>
      <c r="AW70" s="20"/>
      <c r="AX70" s="20"/>
      <c r="AY70" s="20"/>
      <c r="AZ70" s="20"/>
      <c r="BA70" s="20"/>
      <c r="BB70" s="23"/>
      <c r="BC70" s="201"/>
      <c r="BD70" s="20"/>
      <c r="BE70" s="20"/>
      <c r="BF70" s="20"/>
      <c r="BG70" s="20"/>
      <c r="BH70" s="20"/>
      <c r="BI70" s="20"/>
      <c r="BJ70" s="20"/>
      <c r="BK70" s="20"/>
      <c r="BL70" s="20"/>
      <c r="BM70" s="181">
        <f t="shared" si="127"/>
        <v>0</v>
      </c>
      <c r="BN70" s="24"/>
      <c r="BO70" s="179"/>
      <c r="BP70" s="195">
        <v>43025</v>
      </c>
      <c r="BQ70" s="194" t="s">
        <v>330</v>
      </c>
      <c r="BR70" s="22">
        <f t="shared" si="125"/>
        <v>180</v>
      </c>
      <c r="BS70" s="193">
        <f t="shared" ref="BS70:BS112" si="130">BP70+BR70</f>
        <v>43205</v>
      </c>
    </row>
    <row r="71" spans="1:71" s="22" customFormat="1" ht="194.25" customHeight="1" x14ac:dyDescent="0.25">
      <c r="A71" s="20"/>
      <c r="B71" s="192"/>
      <c r="C71" s="20"/>
      <c r="D71" s="20"/>
      <c r="E71" s="20"/>
      <c r="F71" s="20"/>
      <c r="G71" s="20"/>
      <c r="H71" s="20"/>
      <c r="I71" s="200"/>
      <c r="J71" s="20"/>
      <c r="K71" s="20"/>
      <c r="L71" s="20"/>
      <c r="M71" s="20"/>
      <c r="N71" s="23"/>
      <c r="O71" s="23"/>
      <c r="P71" s="23"/>
      <c r="Q71" s="23"/>
      <c r="R71" s="23"/>
      <c r="S71" s="23"/>
      <c r="T71" s="23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1"/>
      <c r="AI71" s="21"/>
      <c r="AJ71" s="20"/>
      <c r="AK71" s="201"/>
      <c r="AL71" s="21"/>
      <c r="AM71" s="21"/>
      <c r="AN71" s="20"/>
      <c r="AO71" s="20"/>
      <c r="AP71" s="20"/>
      <c r="AQ71" s="20"/>
      <c r="AR71" s="20"/>
      <c r="AS71" s="201"/>
      <c r="AT71" s="20"/>
      <c r="AU71" s="20"/>
      <c r="AV71" s="20"/>
      <c r="AW71" s="20"/>
      <c r="AX71" s="20"/>
      <c r="AY71" s="20"/>
      <c r="AZ71" s="20"/>
      <c r="BA71" s="20"/>
      <c r="BB71" s="20"/>
      <c r="BC71" s="201"/>
      <c r="BD71" s="20"/>
      <c r="BE71" s="20"/>
      <c r="BF71" s="20"/>
      <c r="BG71" s="20"/>
      <c r="BH71" s="20"/>
      <c r="BI71" s="20"/>
      <c r="BJ71" s="20"/>
      <c r="BK71" s="20"/>
      <c r="BL71" s="20"/>
      <c r="BM71" s="181">
        <f t="shared" si="127"/>
        <v>0</v>
      </c>
      <c r="BN71" s="24"/>
      <c r="BO71" s="179"/>
      <c r="BP71" s="195">
        <v>43025</v>
      </c>
      <c r="BQ71" s="194" t="s">
        <v>330</v>
      </c>
      <c r="BR71" s="22">
        <f t="shared" si="125"/>
        <v>180</v>
      </c>
      <c r="BS71" s="193">
        <f t="shared" si="130"/>
        <v>43205</v>
      </c>
    </row>
    <row r="72" spans="1:71" s="22" customFormat="1" ht="194.25" customHeight="1" x14ac:dyDescent="0.25">
      <c r="A72" s="20"/>
      <c r="B72" s="192"/>
      <c r="C72" s="20"/>
      <c r="D72" s="20"/>
      <c r="E72" s="20"/>
      <c r="F72" s="20"/>
      <c r="G72" s="20"/>
      <c r="H72" s="20"/>
      <c r="I72" s="200"/>
      <c r="J72" s="20"/>
      <c r="K72" s="20"/>
      <c r="L72" s="20"/>
      <c r="M72" s="20"/>
      <c r="N72" s="20"/>
      <c r="O72" s="20"/>
      <c r="P72" s="23"/>
      <c r="Q72" s="23"/>
      <c r="R72" s="23"/>
      <c r="S72" s="23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1"/>
      <c r="AI72" s="21"/>
      <c r="AJ72" s="20"/>
      <c r="AK72" s="201"/>
      <c r="AL72" s="21"/>
      <c r="AM72" s="21"/>
      <c r="AN72" s="20"/>
      <c r="AO72" s="20"/>
      <c r="AP72" s="20"/>
      <c r="AQ72" s="20"/>
      <c r="AR72" s="20"/>
      <c r="AS72" s="201"/>
      <c r="AT72" s="20"/>
      <c r="AU72" s="20"/>
      <c r="AV72" s="20"/>
      <c r="AW72" s="20"/>
      <c r="AX72" s="20"/>
      <c r="AY72" s="20"/>
      <c r="AZ72" s="20"/>
      <c r="BA72" s="20"/>
      <c r="BB72" s="20"/>
      <c r="BC72" s="201"/>
      <c r="BD72" s="20"/>
      <c r="BE72" s="20"/>
      <c r="BF72" s="20"/>
      <c r="BG72" s="20"/>
      <c r="BH72" s="20"/>
      <c r="BI72" s="20"/>
      <c r="BJ72" s="20"/>
      <c r="BK72" s="20"/>
      <c r="BL72" s="20"/>
      <c r="BM72" s="181">
        <f t="shared" si="127"/>
        <v>0</v>
      </c>
      <c r="BN72" s="24"/>
      <c r="BO72" s="179"/>
      <c r="BP72" s="195">
        <v>43027</v>
      </c>
      <c r="BQ72" s="194" t="s">
        <v>330</v>
      </c>
      <c r="BR72" s="22">
        <f t="shared" si="125"/>
        <v>180</v>
      </c>
      <c r="BS72" s="193">
        <f t="shared" si="130"/>
        <v>43207</v>
      </c>
    </row>
    <row r="73" spans="1:71" s="22" customFormat="1" ht="194.25" customHeight="1" x14ac:dyDescent="0.25">
      <c r="A73" s="20"/>
      <c r="B73" s="192"/>
      <c r="C73" s="20"/>
      <c r="D73" s="20"/>
      <c r="E73" s="20"/>
      <c r="F73" s="20"/>
      <c r="G73" s="20"/>
      <c r="H73" s="20"/>
      <c r="I73" s="200"/>
      <c r="J73" s="20"/>
      <c r="K73" s="20"/>
      <c r="L73" s="20"/>
      <c r="M73" s="20"/>
      <c r="N73" s="23"/>
      <c r="O73" s="23"/>
      <c r="P73" s="23"/>
      <c r="Q73" s="23"/>
      <c r="R73" s="23"/>
      <c r="S73" s="23"/>
      <c r="T73" s="23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1"/>
      <c r="AI73" s="21"/>
      <c r="AJ73" s="20"/>
      <c r="AK73" s="201"/>
      <c r="AL73" s="21"/>
      <c r="AM73" s="21"/>
      <c r="AN73" s="20"/>
      <c r="AO73" s="20"/>
      <c r="AP73" s="20"/>
      <c r="AQ73" s="20"/>
      <c r="AR73" s="20"/>
      <c r="AS73" s="201"/>
      <c r="AT73" s="20"/>
      <c r="AU73" s="20"/>
      <c r="AV73" s="20"/>
      <c r="AW73" s="20"/>
      <c r="AX73" s="20"/>
      <c r="AY73" s="20"/>
      <c r="AZ73" s="20"/>
      <c r="BA73" s="20"/>
      <c r="BB73" s="20"/>
      <c r="BC73" s="201"/>
      <c r="BD73" s="20"/>
      <c r="BE73" s="20"/>
      <c r="BF73" s="20"/>
      <c r="BG73" s="20"/>
      <c r="BH73" s="20"/>
      <c r="BI73" s="20"/>
      <c r="BJ73" s="20"/>
      <c r="BK73" s="20"/>
      <c r="BL73" s="20"/>
      <c r="BM73" s="181">
        <f t="shared" si="127"/>
        <v>0</v>
      </c>
      <c r="BN73" s="24"/>
      <c r="BO73" s="179"/>
      <c r="BP73" s="195">
        <v>43041</v>
      </c>
      <c r="BQ73" s="194" t="s">
        <v>330</v>
      </c>
      <c r="BR73" s="22">
        <f t="shared" si="125"/>
        <v>180</v>
      </c>
      <c r="BS73" s="193">
        <f t="shared" si="130"/>
        <v>43221</v>
      </c>
    </row>
    <row r="74" spans="1:71" s="22" customFormat="1" ht="194.25" customHeight="1" x14ac:dyDescent="0.25">
      <c r="A74" s="20"/>
      <c r="B74" s="192"/>
      <c r="C74" s="20"/>
      <c r="D74" s="20"/>
      <c r="E74" s="20"/>
      <c r="F74" s="20"/>
      <c r="G74" s="20"/>
      <c r="H74" s="20"/>
      <c r="I74" s="200"/>
      <c r="J74" s="20"/>
      <c r="K74" s="20"/>
      <c r="L74" s="20"/>
      <c r="M74" s="20"/>
      <c r="N74" s="20"/>
      <c r="O74" s="20"/>
      <c r="P74" s="23"/>
      <c r="Q74" s="23"/>
      <c r="R74" s="23"/>
      <c r="S74" s="23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1"/>
      <c r="AI74" s="21"/>
      <c r="AJ74" s="20"/>
      <c r="AK74" s="201"/>
      <c r="AL74" s="21"/>
      <c r="AM74" s="21"/>
      <c r="AN74" s="20"/>
      <c r="AO74" s="20"/>
      <c r="AP74" s="20"/>
      <c r="AQ74" s="20"/>
      <c r="AR74" s="20"/>
      <c r="AS74" s="201"/>
      <c r="AT74" s="20"/>
      <c r="AU74" s="20"/>
      <c r="AV74" s="20"/>
      <c r="AW74" s="20"/>
      <c r="AX74" s="20"/>
      <c r="AY74" s="20"/>
      <c r="AZ74" s="20"/>
      <c r="BA74" s="20"/>
      <c r="BB74" s="20"/>
      <c r="BC74" s="201"/>
      <c r="BD74" s="20"/>
      <c r="BE74" s="20"/>
      <c r="BF74" s="20"/>
      <c r="BG74" s="20"/>
      <c r="BH74" s="20"/>
      <c r="BI74" s="20"/>
      <c r="BJ74" s="20"/>
      <c r="BK74" s="20"/>
      <c r="BL74" s="20"/>
      <c r="BM74" s="181">
        <f t="shared" si="127"/>
        <v>0</v>
      </c>
      <c r="BN74" s="24"/>
      <c r="BO74" s="179"/>
      <c r="BP74" s="195">
        <v>43027</v>
      </c>
      <c r="BQ74" s="194" t="s">
        <v>330</v>
      </c>
      <c r="BR74" s="22">
        <f t="shared" si="125"/>
        <v>180</v>
      </c>
      <c r="BS74" s="193">
        <f t="shared" si="130"/>
        <v>43207</v>
      </c>
    </row>
    <row r="75" spans="1:71" s="22" customFormat="1" ht="194.25" customHeight="1" x14ac:dyDescent="0.25">
      <c r="A75" s="20"/>
      <c r="B75" s="192"/>
      <c r="C75" s="20"/>
      <c r="D75" s="20"/>
      <c r="E75" s="20"/>
      <c r="F75" s="20"/>
      <c r="G75" s="20"/>
      <c r="H75" s="20"/>
      <c r="I75" s="200"/>
      <c r="J75" s="20"/>
      <c r="K75" s="20"/>
      <c r="L75" s="20"/>
      <c r="M75" s="20"/>
      <c r="N75" s="20"/>
      <c r="O75" s="20"/>
      <c r="P75" s="23"/>
      <c r="Q75" s="23"/>
      <c r="R75" s="23"/>
      <c r="S75" s="23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1"/>
      <c r="AI75" s="21"/>
      <c r="AJ75" s="20"/>
      <c r="AK75" s="201"/>
      <c r="AL75" s="21"/>
      <c r="AM75" s="21"/>
      <c r="AN75" s="20"/>
      <c r="AO75" s="20"/>
      <c r="AP75" s="20"/>
      <c r="AQ75" s="20"/>
      <c r="AR75" s="20"/>
      <c r="AS75" s="201"/>
      <c r="AT75" s="20"/>
      <c r="AU75" s="20"/>
      <c r="AV75" s="20"/>
      <c r="AW75" s="20"/>
      <c r="AX75" s="20"/>
      <c r="AY75" s="20"/>
      <c r="AZ75" s="20"/>
      <c r="BA75" s="20"/>
      <c r="BB75" s="20"/>
      <c r="BC75" s="201"/>
      <c r="BD75" s="20"/>
      <c r="BE75" s="20"/>
      <c r="BF75" s="20"/>
      <c r="BG75" s="20"/>
      <c r="BH75" s="20"/>
      <c r="BI75" s="20"/>
      <c r="BJ75" s="20"/>
      <c r="BK75" s="20"/>
      <c r="BL75" s="20"/>
      <c r="BM75" s="181">
        <f t="shared" si="127"/>
        <v>0</v>
      </c>
      <c r="BN75" s="24"/>
      <c r="BO75" s="179"/>
      <c r="BP75" s="195">
        <v>43032</v>
      </c>
      <c r="BQ75" s="194" t="s">
        <v>330</v>
      </c>
      <c r="BR75" s="22">
        <f t="shared" si="125"/>
        <v>180</v>
      </c>
      <c r="BS75" s="193">
        <f t="shared" si="130"/>
        <v>43212</v>
      </c>
    </row>
    <row r="76" spans="1:71" s="22" customFormat="1" ht="186.75" customHeight="1" x14ac:dyDescent="0.25">
      <c r="A76" s="20"/>
      <c r="B76" s="192"/>
      <c r="C76" s="20"/>
      <c r="D76" s="20"/>
      <c r="E76" s="20"/>
      <c r="F76" s="20"/>
      <c r="G76" s="20"/>
      <c r="H76" s="20"/>
      <c r="I76" s="20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1"/>
      <c r="AI76" s="21"/>
      <c r="AJ76" s="20"/>
      <c r="AK76" s="201"/>
      <c r="AL76" s="21"/>
      <c r="AM76" s="21"/>
      <c r="AN76" s="20"/>
      <c r="AO76" s="20"/>
      <c r="AP76" s="20"/>
      <c r="AQ76" s="20"/>
      <c r="AR76" s="20"/>
      <c r="AS76" s="201"/>
      <c r="AT76" s="20"/>
      <c r="AU76" s="20"/>
      <c r="AV76" s="20"/>
      <c r="AW76" s="20"/>
      <c r="AX76" s="20"/>
      <c r="AY76" s="20"/>
      <c r="AZ76" s="20"/>
      <c r="BA76" s="20"/>
      <c r="BB76" s="20"/>
      <c r="BC76" s="201"/>
      <c r="BD76" s="20"/>
      <c r="BE76" s="20"/>
      <c r="BF76" s="20"/>
      <c r="BG76" s="20"/>
      <c r="BH76" s="20"/>
      <c r="BI76" s="20"/>
      <c r="BJ76" s="20"/>
      <c r="BK76" s="20"/>
      <c r="BL76" s="20"/>
      <c r="BM76" s="181">
        <f t="shared" si="127"/>
        <v>0</v>
      </c>
      <c r="BN76" s="24"/>
      <c r="BO76" s="179"/>
      <c r="BP76" s="195">
        <v>43024</v>
      </c>
      <c r="BQ76" s="194" t="s">
        <v>330</v>
      </c>
      <c r="BR76" s="22">
        <f t="shared" si="125"/>
        <v>180</v>
      </c>
      <c r="BS76" s="193">
        <f t="shared" si="130"/>
        <v>43204</v>
      </c>
    </row>
    <row r="77" spans="1:71" s="22" customFormat="1" ht="409.6" customHeight="1" x14ac:dyDescent="0.25">
      <c r="A77" s="20"/>
      <c r="B77" s="192"/>
      <c r="C77" s="20"/>
      <c r="D77" s="20"/>
      <c r="E77" s="20"/>
      <c r="F77" s="20"/>
      <c r="G77" s="20"/>
      <c r="H77" s="20"/>
      <c r="I77" s="200"/>
      <c r="J77" s="20"/>
      <c r="K77" s="20"/>
      <c r="L77" s="20"/>
      <c r="M77" s="20"/>
      <c r="N77" s="23"/>
      <c r="O77" s="23"/>
      <c r="P77" s="23"/>
      <c r="Q77" s="23"/>
      <c r="R77" s="23"/>
      <c r="S77" s="23"/>
      <c r="T77" s="23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1"/>
      <c r="AL77" s="20"/>
      <c r="AM77" s="20"/>
      <c r="AN77" s="20"/>
      <c r="AO77" s="20"/>
      <c r="AP77" s="29"/>
      <c r="AQ77" s="20"/>
      <c r="AR77" s="20"/>
      <c r="AS77" s="201"/>
      <c r="AT77" s="20"/>
      <c r="AU77" s="20"/>
      <c r="AV77" s="20"/>
      <c r="AW77" s="20"/>
      <c r="AX77" s="20"/>
      <c r="AY77" s="20"/>
      <c r="AZ77" s="20"/>
      <c r="BA77" s="20"/>
      <c r="BB77" s="20"/>
      <c r="BC77" s="201"/>
      <c r="BD77" s="20"/>
      <c r="BE77" s="20"/>
      <c r="BF77" s="20"/>
      <c r="BG77" s="20"/>
      <c r="BH77" s="20"/>
      <c r="BI77" s="20"/>
      <c r="BJ77" s="20"/>
      <c r="BK77" s="20"/>
      <c r="BL77" s="20"/>
      <c r="BM77" s="181">
        <f t="shared" si="127"/>
        <v>0</v>
      </c>
      <c r="BN77" s="24"/>
      <c r="BO77" s="179"/>
      <c r="BP77" s="195">
        <v>43031</v>
      </c>
      <c r="BQ77" s="194" t="s">
        <v>330</v>
      </c>
      <c r="BR77" s="22">
        <f t="shared" si="125"/>
        <v>180</v>
      </c>
      <c r="BS77" s="193">
        <f t="shared" si="130"/>
        <v>43211</v>
      </c>
    </row>
    <row r="78" spans="1:71" s="22" customFormat="1" ht="201.75" customHeight="1" x14ac:dyDescent="0.25">
      <c r="A78" s="20"/>
      <c r="B78" s="192"/>
      <c r="C78" s="20"/>
      <c r="D78" s="20"/>
      <c r="E78" s="20"/>
      <c r="F78" s="20"/>
      <c r="G78" s="20"/>
      <c r="H78" s="20"/>
      <c r="I78" s="20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1"/>
      <c r="AL78" s="20"/>
      <c r="AM78" s="20"/>
      <c r="AN78" s="20"/>
      <c r="AO78" s="20"/>
      <c r="AP78" s="29"/>
      <c r="AQ78" s="20"/>
      <c r="AR78" s="20"/>
      <c r="AS78" s="201"/>
      <c r="AT78" s="20"/>
      <c r="AU78" s="20"/>
      <c r="AV78" s="20"/>
      <c r="AW78" s="20"/>
      <c r="AX78" s="20"/>
      <c r="AY78" s="20"/>
      <c r="AZ78" s="20"/>
      <c r="BA78" s="20"/>
      <c r="BB78" s="20"/>
      <c r="BC78" s="201"/>
      <c r="BD78" s="20"/>
      <c r="BE78" s="20"/>
      <c r="BF78" s="20"/>
      <c r="BG78" s="20"/>
      <c r="BH78" s="20"/>
      <c r="BI78" s="20"/>
      <c r="BJ78" s="20"/>
      <c r="BK78" s="20"/>
      <c r="BL78" s="20"/>
      <c r="BM78" s="181">
        <f t="shared" si="127"/>
        <v>0</v>
      </c>
      <c r="BN78" s="24"/>
      <c r="BO78" s="179"/>
      <c r="BP78" s="195">
        <v>43031</v>
      </c>
      <c r="BQ78" s="194" t="s">
        <v>330</v>
      </c>
      <c r="BR78" s="22">
        <f t="shared" si="125"/>
        <v>180</v>
      </c>
      <c r="BS78" s="193">
        <f t="shared" si="130"/>
        <v>43211</v>
      </c>
    </row>
    <row r="79" spans="1:71" s="22" customFormat="1" ht="201.75" customHeight="1" x14ac:dyDescent="0.25">
      <c r="A79" s="20"/>
      <c r="B79" s="192"/>
      <c r="C79" s="20"/>
      <c r="D79" s="20"/>
      <c r="E79" s="20"/>
      <c r="F79" s="20"/>
      <c r="G79" s="20"/>
      <c r="H79" s="20"/>
      <c r="I79" s="20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1"/>
      <c r="AL79" s="20"/>
      <c r="AM79" s="20"/>
      <c r="AN79" s="20"/>
      <c r="AO79" s="20"/>
      <c r="AP79" s="29"/>
      <c r="AQ79" s="20"/>
      <c r="AR79" s="20"/>
      <c r="AS79" s="201"/>
      <c r="AT79" s="20"/>
      <c r="AU79" s="20"/>
      <c r="AV79" s="20"/>
      <c r="AW79" s="20"/>
      <c r="AX79" s="20"/>
      <c r="AY79" s="20"/>
      <c r="AZ79" s="20"/>
      <c r="BA79" s="20"/>
      <c r="BB79" s="20"/>
      <c r="BC79" s="201"/>
      <c r="BD79" s="20"/>
      <c r="BE79" s="20"/>
      <c r="BF79" s="20"/>
      <c r="BG79" s="20"/>
      <c r="BH79" s="20"/>
      <c r="BI79" s="20"/>
      <c r="BJ79" s="20"/>
      <c r="BK79" s="20"/>
      <c r="BL79" s="20"/>
      <c r="BM79" s="181">
        <f t="shared" si="127"/>
        <v>0</v>
      </c>
      <c r="BN79" s="24"/>
      <c r="BO79" s="179"/>
      <c r="BP79" s="195">
        <v>43033</v>
      </c>
      <c r="BQ79" s="194" t="s">
        <v>330</v>
      </c>
      <c r="BR79" s="22">
        <f t="shared" si="125"/>
        <v>180</v>
      </c>
      <c r="BS79" s="193">
        <f t="shared" si="130"/>
        <v>43213</v>
      </c>
    </row>
    <row r="80" spans="1:71" s="22" customFormat="1" ht="201.75" customHeight="1" x14ac:dyDescent="0.25">
      <c r="A80" s="20"/>
      <c r="B80" s="192"/>
      <c r="C80" s="20"/>
      <c r="D80" s="20"/>
      <c r="E80" s="20"/>
      <c r="F80" s="20"/>
      <c r="G80" s="20"/>
      <c r="H80" s="20"/>
      <c r="I80" s="20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1"/>
      <c r="AL80" s="20"/>
      <c r="AM80" s="20"/>
      <c r="AN80" s="20"/>
      <c r="AO80" s="20"/>
      <c r="AP80" s="29"/>
      <c r="AQ80" s="20"/>
      <c r="AR80" s="20"/>
      <c r="AS80" s="201"/>
      <c r="AT80" s="20"/>
      <c r="AU80" s="20"/>
      <c r="AV80" s="20"/>
      <c r="AW80" s="20"/>
      <c r="AX80" s="20"/>
      <c r="AY80" s="20"/>
      <c r="AZ80" s="20"/>
      <c r="BA80" s="20"/>
      <c r="BB80" s="20"/>
      <c r="BC80" s="201"/>
      <c r="BD80" s="20"/>
      <c r="BE80" s="20"/>
      <c r="BF80" s="20"/>
      <c r="BG80" s="20"/>
      <c r="BH80" s="20"/>
      <c r="BI80" s="20"/>
      <c r="BJ80" s="20"/>
      <c r="BK80" s="20"/>
      <c r="BL80" s="20"/>
      <c r="BM80" s="181">
        <f t="shared" ref="BM80:BM97" si="131">V80+X80+Z80+AB80+AD80+AF80+AH80+AL80+AN80+AP80+AR80+AT80+AV80+AX80+AZ80+BB80+BD80+BF80+BH80+BJ80+BL80</f>
        <v>0</v>
      </c>
      <c r="BN80" s="24"/>
      <c r="BO80" s="179"/>
      <c r="BP80" s="195">
        <v>43040</v>
      </c>
      <c r="BQ80" s="194" t="s">
        <v>330</v>
      </c>
      <c r="BR80" s="22">
        <f t="shared" si="125"/>
        <v>180</v>
      </c>
      <c r="BS80" s="193">
        <f t="shared" si="130"/>
        <v>43220</v>
      </c>
    </row>
    <row r="81" spans="1:71" s="22" customFormat="1" ht="201.75" customHeight="1" x14ac:dyDescent="0.25">
      <c r="A81" s="20"/>
      <c r="B81" s="192"/>
      <c r="C81" s="20"/>
      <c r="D81" s="20"/>
      <c r="E81" s="20"/>
      <c r="F81" s="20"/>
      <c r="G81" s="20"/>
      <c r="H81" s="20"/>
      <c r="I81" s="200"/>
      <c r="J81" s="20"/>
      <c r="K81" s="20"/>
      <c r="L81" s="20"/>
      <c r="M81" s="20"/>
      <c r="N81" s="20"/>
      <c r="O81" s="20"/>
      <c r="P81" s="23"/>
      <c r="Q81" s="23"/>
      <c r="R81" s="23"/>
      <c r="S81" s="23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1"/>
      <c r="AL81" s="20"/>
      <c r="AM81" s="20"/>
      <c r="AN81" s="20"/>
      <c r="AO81" s="20"/>
      <c r="AP81" s="29"/>
      <c r="AQ81" s="20"/>
      <c r="AR81" s="20"/>
      <c r="AS81" s="201"/>
      <c r="AT81" s="20"/>
      <c r="AU81" s="20"/>
      <c r="AV81" s="20"/>
      <c r="AW81" s="20"/>
      <c r="AX81" s="20"/>
      <c r="AY81" s="20"/>
      <c r="AZ81" s="20"/>
      <c r="BA81" s="20"/>
      <c r="BB81" s="20"/>
      <c r="BC81" s="201"/>
      <c r="BD81" s="20"/>
      <c r="BE81" s="20"/>
      <c r="BF81" s="20"/>
      <c r="BG81" s="20"/>
      <c r="BH81" s="20"/>
      <c r="BI81" s="20"/>
      <c r="BJ81" s="20"/>
      <c r="BK81" s="20"/>
      <c r="BL81" s="20"/>
      <c r="BM81" s="181">
        <f t="shared" si="131"/>
        <v>0</v>
      </c>
      <c r="BN81" s="24"/>
      <c r="BO81" s="179"/>
      <c r="BP81" s="195">
        <v>43034</v>
      </c>
      <c r="BQ81" s="194" t="s">
        <v>330</v>
      </c>
      <c r="BR81" s="22">
        <f t="shared" si="125"/>
        <v>180</v>
      </c>
      <c r="BS81" s="193">
        <f t="shared" si="130"/>
        <v>43214</v>
      </c>
    </row>
    <row r="82" spans="1:71" s="22" customFormat="1" ht="179.25" customHeight="1" x14ac:dyDescent="0.25">
      <c r="A82" s="20"/>
      <c r="B82" s="192"/>
      <c r="C82" s="20"/>
      <c r="D82" s="20"/>
      <c r="E82" s="20"/>
      <c r="F82" s="20"/>
      <c r="G82" s="20"/>
      <c r="H82" s="20"/>
      <c r="I82" s="200"/>
      <c r="J82" s="20"/>
      <c r="K82" s="20"/>
      <c r="L82" s="20"/>
      <c r="M82" s="20"/>
      <c r="N82" s="23"/>
      <c r="O82" s="23"/>
      <c r="P82" s="23"/>
      <c r="Q82" s="23"/>
      <c r="R82" s="23"/>
      <c r="S82" s="23"/>
      <c r="T82" s="23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1"/>
      <c r="AL82" s="20"/>
      <c r="AM82" s="20"/>
      <c r="AN82" s="20"/>
      <c r="AO82" s="20"/>
      <c r="AP82" s="20"/>
      <c r="AQ82" s="20"/>
      <c r="AR82" s="20"/>
      <c r="AS82" s="201"/>
      <c r="AT82" s="20"/>
      <c r="AU82" s="20"/>
      <c r="AV82" s="20"/>
      <c r="AW82" s="20"/>
      <c r="AX82" s="20"/>
      <c r="AY82" s="20"/>
      <c r="AZ82" s="20"/>
      <c r="BA82" s="20"/>
      <c r="BB82" s="20"/>
      <c r="BC82" s="201"/>
      <c r="BD82" s="20"/>
      <c r="BE82" s="20"/>
      <c r="BF82" s="20"/>
      <c r="BG82" s="20"/>
      <c r="BH82" s="20"/>
      <c r="BI82" s="20"/>
      <c r="BJ82" s="20"/>
      <c r="BK82" s="20"/>
      <c r="BL82" s="20"/>
      <c r="BM82" s="181">
        <f t="shared" si="131"/>
        <v>0</v>
      </c>
      <c r="BN82" s="24"/>
      <c r="BO82" s="179"/>
      <c r="BP82" s="195">
        <v>43034</v>
      </c>
      <c r="BQ82" s="194" t="s">
        <v>330</v>
      </c>
      <c r="BR82" s="22">
        <f t="shared" si="125"/>
        <v>180</v>
      </c>
      <c r="BS82" s="193">
        <f t="shared" si="130"/>
        <v>43214</v>
      </c>
    </row>
    <row r="83" spans="1:71" s="22" customFormat="1" ht="152.25" customHeight="1" x14ac:dyDescent="0.25">
      <c r="A83" s="20"/>
      <c r="B83" s="192"/>
      <c r="C83" s="20"/>
      <c r="D83" s="20"/>
      <c r="E83" s="20"/>
      <c r="F83" s="20"/>
      <c r="G83" s="20"/>
      <c r="H83" s="20"/>
      <c r="I83" s="200"/>
      <c r="J83" s="20"/>
      <c r="K83" s="20"/>
      <c r="L83" s="20"/>
      <c r="M83" s="20"/>
      <c r="N83" s="20"/>
      <c r="O83" s="20"/>
      <c r="P83" s="23"/>
      <c r="Q83" s="23"/>
      <c r="R83" s="23"/>
      <c r="S83" s="23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1"/>
      <c r="AL83" s="20"/>
      <c r="AM83" s="20"/>
      <c r="AN83" s="20"/>
      <c r="AO83" s="20"/>
      <c r="AP83" s="20"/>
      <c r="AQ83" s="20"/>
      <c r="AR83" s="20"/>
      <c r="AS83" s="201"/>
      <c r="AT83" s="20"/>
      <c r="AU83" s="20"/>
      <c r="AV83" s="20"/>
      <c r="AW83" s="20"/>
      <c r="AX83" s="20"/>
      <c r="AY83" s="20"/>
      <c r="AZ83" s="20"/>
      <c r="BA83" s="20"/>
      <c r="BB83" s="20"/>
      <c r="BC83" s="201"/>
      <c r="BD83" s="20"/>
      <c r="BE83" s="20"/>
      <c r="BF83" s="20"/>
      <c r="BG83" s="20"/>
      <c r="BH83" s="20"/>
      <c r="BI83" s="20"/>
      <c r="BJ83" s="20"/>
      <c r="BK83" s="20"/>
      <c r="BL83" s="20"/>
      <c r="BM83" s="181">
        <f t="shared" si="131"/>
        <v>0</v>
      </c>
      <c r="BN83" s="24"/>
      <c r="BO83" s="179"/>
      <c r="BP83" s="195">
        <v>43031</v>
      </c>
      <c r="BQ83" s="194" t="s">
        <v>330</v>
      </c>
      <c r="BR83" s="22">
        <f t="shared" si="125"/>
        <v>180</v>
      </c>
      <c r="BS83" s="193">
        <f t="shared" si="130"/>
        <v>43211</v>
      </c>
    </row>
    <row r="84" spans="1:71" s="22" customFormat="1" ht="237" customHeight="1" x14ac:dyDescent="0.25">
      <c r="A84" s="20"/>
      <c r="B84" s="192"/>
      <c r="C84" s="20"/>
      <c r="D84" s="20"/>
      <c r="E84" s="20"/>
      <c r="F84" s="20"/>
      <c r="G84" s="20"/>
      <c r="H84" s="20"/>
      <c r="I84" s="20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1"/>
      <c r="AL84" s="20"/>
      <c r="AM84" s="20"/>
      <c r="AN84" s="20"/>
      <c r="AO84" s="20"/>
      <c r="AP84" s="20"/>
      <c r="AQ84" s="20"/>
      <c r="AR84" s="20"/>
      <c r="AS84" s="201"/>
      <c r="AT84" s="20"/>
      <c r="AU84" s="20"/>
      <c r="AV84" s="20"/>
      <c r="AW84" s="20"/>
      <c r="AX84" s="20"/>
      <c r="AY84" s="20"/>
      <c r="AZ84" s="20"/>
      <c r="BA84" s="20"/>
      <c r="BB84" s="20"/>
      <c r="BC84" s="201"/>
      <c r="BD84" s="20"/>
      <c r="BE84" s="20"/>
      <c r="BF84" s="20"/>
      <c r="BG84" s="20"/>
      <c r="BH84" s="20"/>
      <c r="BI84" s="20"/>
      <c r="BJ84" s="20"/>
      <c r="BK84" s="20"/>
      <c r="BL84" s="20"/>
      <c r="BM84" s="181">
        <f t="shared" si="131"/>
        <v>0</v>
      </c>
      <c r="BN84" s="24"/>
      <c r="BO84" s="179"/>
      <c r="BP84" s="195">
        <v>43035</v>
      </c>
      <c r="BQ84" s="194" t="s">
        <v>330</v>
      </c>
      <c r="BR84" s="22">
        <f t="shared" si="125"/>
        <v>180</v>
      </c>
      <c r="BS84" s="193">
        <f t="shared" si="130"/>
        <v>43215</v>
      </c>
    </row>
    <row r="85" spans="1:71" s="22" customFormat="1" ht="210" customHeight="1" x14ac:dyDescent="0.25">
      <c r="A85" s="20"/>
      <c r="B85" s="192"/>
      <c r="C85" s="20"/>
      <c r="D85" s="20"/>
      <c r="E85" s="20"/>
      <c r="F85" s="20"/>
      <c r="G85" s="20"/>
      <c r="H85" s="20"/>
      <c r="I85" s="200"/>
      <c r="J85" s="20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1"/>
      <c r="AL85" s="20"/>
      <c r="AM85" s="20"/>
      <c r="AN85" s="20"/>
      <c r="AO85" s="20"/>
      <c r="AP85" s="20"/>
      <c r="AQ85" s="20"/>
      <c r="AR85" s="20"/>
      <c r="AS85" s="201"/>
      <c r="AT85" s="20"/>
      <c r="AU85" s="20"/>
      <c r="AV85" s="20"/>
      <c r="AW85" s="20"/>
      <c r="AX85" s="20"/>
      <c r="AY85" s="20"/>
      <c r="AZ85" s="20"/>
      <c r="BA85" s="20"/>
      <c r="BB85" s="20"/>
      <c r="BC85" s="201"/>
      <c r="BD85" s="29"/>
      <c r="BE85" s="20"/>
      <c r="BF85" s="20"/>
      <c r="BG85" s="20"/>
      <c r="BH85" s="20"/>
      <c r="BI85" s="20"/>
      <c r="BJ85" s="20"/>
      <c r="BK85" s="20"/>
      <c r="BL85" s="20"/>
      <c r="BM85" s="181">
        <f t="shared" si="131"/>
        <v>0</v>
      </c>
      <c r="BN85" s="24"/>
      <c r="BO85" s="179"/>
      <c r="BP85" s="195">
        <v>43034</v>
      </c>
      <c r="BQ85" s="194" t="s">
        <v>330</v>
      </c>
      <c r="BR85" s="22">
        <f t="shared" si="125"/>
        <v>180</v>
      </c>
      <c r="BS85" s="193">
        <f t="shared" si="130"/>
        <v>43214</v>
      </c>
    </row>
    <row r="86" spans="1:71" s="22" customFormat="1" ht="150" customHeight="1" x14ac:dyDescent="0.25">
      <c r="A86" s="20"/>
      <c r="B86" s="192"/>
      <c r="C86" s="20"/>
      <c r="D86" s="20"/>
      <c r="E86" s="20"/>
      <c r="F86" s="20"/>
      <c r="G86" s="20"/>
      <c r="H86" s="20"/>
      <c r="I86" s="200"/>
      <c r="J86" s="20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1"/>
      <c r="AL86" s="20"/>
      <c r="AM86" s="20"/>
      <c r="AN86" s="20"/>
      <c r="AO86" s="20"/>
      <c r="AP86" s="20"/>
      <c r="AQ86" s="20"/>
      <c r="AR86" s="20"/>
      <c r="AS86" s="201"/>
      <c r="AT86" s="20"/>
      <c r="AU86" s="20"/>
      <c r="AV86" s="20"/>
      <c r="AW86" s="20"/>
      <c r="AX86" s="20"/>
      <c r="AY86" s="20"/>
      <c r="AZ86" s="20"/>
      <c r="BA86" s="20"/>
      <c r="BB86" s="20"/>
      <c r="BC86" s="201"/>
      <c r="BD86" s="20"/>
      <c r="BE86" s="20"/>
      <c r="BF86" s="20"/>
      <c r="BG86" s="20"/>
      <c r="BH86" s="20"/>
      <c r="BI86" s="20"/>
      <c r="BJ86" s="20"/>
      <c r="BK86" s="20"/>
      <c r="BL86" s="20"/>
      <c r="BM86" s="181">
        <f t="shared" si="131"/>
        <v>0</v>
      </c>
      <c r="BN86" s="24"/>
      <c r="BO86" s="179"/>
      <c r="BP86" s="195">
        <v>43035</v>
      </c>
      <c r="BQ86" s="194" t="s">
        <v>330</v>
      </c>
      <c r="BR86" s="22">
        <f t="shared" si="125"/>
        <v>180</v>
      </c>
      <c r="BS86" s="193">
        <f t="shared" si="130"/>
        <v>43215</v>
      </c>
    </row>
    <row r="87" spans="1:71" s="22" customFormat="1" ht="202.5" customHeight="1" x14ac:dyDescent="0.25">
      <c r="A87" s="20"/>
      <c r="B87" s="192"/>
      <c r="C87" s="20"/>
      <c r="D87" s="20"/>
      <c r="E87" s="20"/>
      <c r="F87" s="20"/>
      <c r="G87" s="20"/>
      <c r="H87" s="20"/>
      <c r="I87" s="200"/>
      <c r="J87" s="20"/>
      <c r="K87" s="20"/>
      <c r="L87" s="20"/>
      <c r="M87" s="20"/>
      <c r="N87" s="20"/>
      <c r="O87" s="20"/>
      <c r="P87" s="29"/>
      <c r="Q87" s="29"/>
      <c r="R87" s="29"/>
      <c r="S87" s="29"/>
      <c r="T87" s="29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1"/>
      <c r="AL87" s="20"/>
      <c r="AM87" s="20"/>
      <c r="AN87" s="20"/>
      <c r="AO87" s="20"/>
      <c r="AP87" s="20"/>
      <c r="AQ87" s="20"/>
      <c r="AR87" s="20"/>
      <c r="AS87" s="201"/>
      <c r="AT87" s="20"/>
      <c r="AU87" s="20"/>
      <c r="AV87" s="20"/>
      <c r="AW87" s="20"/>
      <c r="AX87" s="20"/>
      <c r="AY87" s="20"/>
      <c r="AZ87" s="20"/>
      <c r="BA87" s="20"/>
      <c r="BB87" s="20"/>
      <c r="BC87" s="201"/>
      <c r="BD87" s="29"/>
      <c r="BE87" s="20"/>
      <c r="BF87" s="20"/>
      <c r="BG87" s="20"/>
      <c r="BH87" s="20"/>
      <c r="BI87" s="20"/>
      <c r="BJ87" s="20"/>
      <c r="BK87" s="20"/>
      <c r="BL87" s="20"/>
      <c r="BM87" s="181">
        <f t="shared" si="131"/>
        <v>0</v>
      </c>
      <c r="BN87" s="24"/>
      <c r="BO87" s="179"/>
      <c r="BP87" s="195">
        <v>43041</v>
      </c>
      <c r="BQ87" s="194" t="s">
        <v>330</v>
      </c>
      <c r="BR87" s="22">
        <f t="shared" si="125"/>
        <v>180</v>
      </c>
      <c r="BS87" s="193">
        <f t="shared" si="130"/>
        <v>43221</v>
      </c>
    </row>
    <row r="88" spans="1:71" s="22" customFormat="1" ht="144.75" customHeight="1" x14ac:dyDescent="0.25">
      <c r="A88" s="20"/>
      <c r="B88" s="192"/>
      <c r="C88" s="20"/>
      <c r="D88" s="20"/>
      <c r="E88" s="20"/>
      <c r="F88" s="20"/>
      <c r="G88" s="20"/>
      <c r="H88" s="20"/>
      <c r="I88" s="200"/>
      <c r="J88" s="20"/>
      <c r="K88" s="201"/>
      <c r="L88" s="201"/>
      <c r="M88" s="201"/>
      <c r="N88" s="201"/>
      <c r="O88" s="201"/>
      <c r="P88" s="191"/>
      <c r="Q88" s="191"/>
      <c r="R88" s="191"/>
      <c r="S88" s="191"/>
      <c r="T88" s="191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1"/>
      <c r="AL88" s="20"/>
      <c r="AM88" s="20"/>
      <c r="AN88" s="20"/>
      <c r="AO88" s="20"/>
      <c r="AP88" s="20"/>
      <c r="AQ88" s="20"/>
      <c r="AR88" s="20"/>
      <c r="AS88" s="201"/>
      <c r="AT88" s="20"/>
      <c r="AU88" s="20"/>
      <c r="AV88" s="20"/>
      <c r="AW88" s="20"/>
      <c r="AX88" s="20"/>
      <c r="AY88" s="20"/>
      <c r="AZ88" s="20"/>
      <c r="BA88" s="20"/>
      <c r="BB88" s="20"/>
      <c r="BC88" s="201"/>
      <c r="BD88" s="20"/>
      <c r="BE88" s="20"/>
      <c r="BF88" s="20"/>
      <c r="BG88" s="20"/>
      <c r="BH88" s="20"/>
      <c r="BI88" s="20"/>
      <c r="BJ88" s="20"/>
      <c r="BK88" s="20"/>
      <c r="BL88" s="20"/>
      <c r="BM88" s="181">
        <f t="shared" si="131"/>
        <v>0</v>
      </c>
      <c r="BN88" s="24"/>
      <c r="BO88" s="179"/>
      <c r="BP88" s="195">
        <v>43034</v>
      </c>
      <c r="BQ88" s="194" t="s">
        <v>330</v>
      </c>
      <c r="BR88" s="22">
        <f t="shared" si="125"/>
        <v>180</v>
      </c>
      <c r="BS88" s="193">
        <f t="shared" si="130"/>
        <v>43214</v>
      </c>
    </row>
    <row r="89" spans="1:71" s="22" customFormat="1" ht="223.5" customHeight="1" x14ac:dyDescent="0.25">
      <c r="A89" s="20"/>
      <c r="B89" s="192"/>
      <c r="C89" s="20"/>
      <c r="D89" s="20"/>
      <c r="E89" s="20"/>
      <c r="F89" s="20"/>
      <c r="G89" s="20"/>
      <c r="H89" s="20"/>
      <c r="I89" s="200"/>
      <c r="J89" s="20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1"/>
      <c r="AL89" s="20"/>
      <c r="AM89" s="20"/>
      <c r="AN89" s="20"/>
      <c r="AO89" s="20"/>
      <c r="AP89" s="20"/>
      <c r="AQ89" s="20"/>
      <c r="AR89" s="20"/>
      <c r="AS89" s="201"/>
      <c r="AT89" s="20"/>
      <c r="AU89" s="20"/>
      <c r="AV89" s="20"/>
      <c r="AW89" s="20"/>
      <c r="AX89" s="20"/>
      <c r="AY89" s="20"/>
      <c r="AZ89" s="20"/>
      <c r="BA89" s="20"/>
      <c r="BB89" s="20"/>
      <c r="BC89" s="201"/>
      <c r="BD89" s="29"/>
      <c r="BE89" s="20"/>
      <c r="BF89" s="20"/>
      <c r="BG89" s="20"/>
      <c r="BH89" s="20"/>
      <c r="BI89" s="20"/>
      <c r="BJ89" s="20"/>
      <c r="BK89" s="20"/>
      <c r="BL89" s="20"/>
      <c r="BM89" s="181">
        <f t="shared" si="131"/>
        <v>0</v>
      </c>
      <c r="BN89" s="24"/>
      <c r="BO89" s="179"/>
      <c r="BP89" s="195">
        <v>43046</v>
      </c>
      <c r="BQ89" s="194" t="s">
        <v>330</v>
      </c>
      <c r="BR89" s="22">
        <f t="shared" si="125"/>
        <v>180</v>
      </c>
      <c r="BS89" s="193">
        <f t="shared" si="130"/>
        <v>43226</v>
      </c>
    </row>
    <row r="90" spans="1:71" s="22" customFormat="1" ht="178.5" customHeight="1" x14ac:dyDescent="0.25">
      <c r="A90" s="20"/>
      <c r="B90" s="192"/>
      <c r="C90" s="20"/>
      <c r="D90" s="20"/>
      <c r="E90" s="20"/>
      <c r="F90" s="20"/>
      <c r="G90" s="20"/>
      <c r="H90" s="20"/>
      <c r="I90" s="20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1"/>
      <c r="AL90" s="20"/>
      <c r="AM90" s="20"/>
      <c r="AN90" s="20"/>
      <c r="AO90" s="20"/>
      <c r="AP90" s="20"/>
      <c r="AQ90" s="20"/>
      <c r="AR90" s="20"/>
      <c r="AS90" s="201"/>
      <c r="AT90" s="20"/>
      <c r="AU90" s="20"/>
      <c r="AV90" s="20"/>
      <c r="AW90" s="20"/>
      <c r="AX90" s="20"/>
      <c r="AY90" s="20"/>
      <c r="AZ90" s="20"/>
      <c r="BA90" s="20"/>
      <c r="BB90" s="20"/>
      <c r="BC90" s="201"/>
      <c r="BD90" s="20"/>
      <c r="BE90" s="20"/>
      <c r="BF90" s="20"/>
      <c r="BG90" s="20"/>
      <c r="BH90" s="20"/>
      <c r="BI90" s="20"/>
      <c r="BJ90" s="20"/>
      <c r="BK90" s="20"/>
      <c r="BL90" s="20"/>
      <c r="BM90" s="181">
        <f t="shared" si="131"/>
        <v>0</v>
      </c>
      <c r="BN90" s="24"/>
      <c r="BO90" s="179"/>
      <c r="BP90" s="195">
        <v>43046</v>
      </c>
      <c r="BQ90" s="194" t="s">
        <v>329</v>
      </c>
      <c r="BR90" s="22">
        <f t="shared" si="125"/>
        <v>360</v>
      </c>
      <c r="BS90" s="193">
        <f t="shared" si="130"/>
        <v>43406</v>
      </c>
    </row>
    <row r="91" spans="1:71" s="22" customFormat="1" ht="176.25" customHeight="1" x14ac:dyDescent="0.25">
      <c r="A91" s="20"/>
      <c r="B91" s="192"/>
      <c r="C91" s="20"/>
      <c r="D91" s="20"/>
      <c r="E91" s="20"/>
      <c r="F91" s="20"/>
      <c r="G91" s="20"/>
      <c r="H91" s="20"/>
      <c r="I91" s="200"/>
      <c r="J91" s="20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1"/>
      <c r="AL91" s="20"/>
      <c r="AM91" s="20"/>
      <c r="AN91" s="20"/>
      <c r="AO91" s="20"/>
      <c r="AP91" s="20"/>
      <c r="AQ91" s="20"/>
      <c r="AR91" s="20"/>
      <c r="AS91" s="201"/>
      <c r="AT91" s="20"/>
      <c r="AU91" s="20"/>
      <c r="AV91" s="20"/>
      <c r="AW91" s="20"/>
      <c r="AX91" s="20"/>
      <c r="AY91" s="20"/>
      <c r="AZ91" s="20"/>
      <c r="BA91" s="20"/>
      <c r="BB91" s="20"/>
      <c r="BC91" s="201"/>
      <c r="BD91" s="20"/>
      <c r="BE91" s="20"/>
      <c r="BF91" s="20"/>
      <c r="BG91" s="20"/>
      <c r="BH91" s="20"/>
      <c r="BI91" s="20"/>
      <c r="BJ91" s="20"/>
      <c r="BK91" s="20"/>
      <c r="BL91" s="20"/>
      <c r="BM91" s="181">
        <f t="shared" si="131"/>
        <v>0</v>
      </c>
      <c r="BN91" s="24"/>
      <c r="BO91" s="179"/>
      <c r="BP91" s="195">
        <v>43035</v>
      </c>
      <c r="BQ91" s="194" t="s">
        <v>330</v>
      </c>
      <c r="BR91" s="22">
        <f t="shared" si="125"/>
        <v>180</v>
      </c>
      <c r="BS91" s="193">
        <f t="shared" si="130"/>
        <v>43215</v>
      </c>
    </row>
    <row r="92" spans="1:71" s="22" customFormat="1" ht="326.25" customHeight="1" x14ac:dyDescent="0.25">
      <c r="A92" s="20"/>
      <c r="B92" s="192"/>
      <c r="C92" s="20"/>
      <c r="D92" s="20"/>
      <c r="E92" s="20"/>
      <c r="F92" s="20"/>
      <c r="G92" s="20"/>
      <c r="H92" s="20"/>
      <c r="I92" s="20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1"/>
      <c r="AL92" s="20"/>
      <c r="AM92" s="20"/>
      <c r="AN92" s="20"/>
      <c r="AO92" s="20"/>
      <c r="AP92" s="20"/>
      <c r="AQ92" s="20"/>
      <c r="AR92" s="20"/>
      <c r="AS92" s="201"/>
      <c r="AT92" s="20"/>
      <c r="AU92" s="20"/>
      <c r="AV92" s="20"/>
      <c r="AW92" s="20"/>
      <c r="AX92" s="20"/>
      <c r="AY92" s="20"/>
      <c r="AZ92" s="20"/>
      <c r="BA92" s="20"/>
      <c r="BB92" s="20"/>
      <c r="BC92" s="201"/>
      <c r="BD92" s="20"/>
      <c r="BE92" s="20"/>
      <c r="BF92" s="20"/>
      <c r="BG92" s="20"/>
      <c r="BH92" s="20"/>
      <c r="BI92" s="20"/>
      <c r="BJ92" s="20"/>
      <c r="BK92" s="20"/>
      <c r="BL92" s="20"/>
      <c r="BM92" s="181">
        <f t="shared" si="131"/>
        <v>0</v>
      </c>
      <c r="BN92" s="24"/>
      <c r="BO92" s="179"/>
      <c r="BP92" s="195">
        <v>43039</v>
      </c>
      <c r="BQ92" s="194" t="s">
        <v>330</v>
      </c>
      <c r="BR92" s="22">
        <f t="shared" si="125"/>
        <v>180</v>
      </c>
      <c r="BS92" s="193">
        <f t="shared" si="130"/>
        <v>43219</v>
      </c>
    </row>
    <row r="93" spans="1:71" s="22" customFormat="1" ht="223.5" customHeight="1" x14ac:dyDescent="0.25">
      <c r="A93" s="20"/>
      <c r="B93" s="192"/>
      <c r="C93" s="20"/>
      <c r="D93" s="20"/>
      <c r="E93" s="20"/>
      <c r="F93" s="20"/>
      <c r="G93" s="20"/>
      <c r="H93" s="20"/>
      <c r="I93" s="200"/>
      <c r="J93" s="20"/>
      <c r="K93" s="20"/>
      <c r="L93" s="20"/>
      <c r="M93" s="20"/>
      <c r="N93" s="29"/>
      <c r="O93" s="29"/>
      <c r="P93" s="29"/>
      <c r="Q93" s="29"/>
      <c r="R93" s="29"/>
      <c r="S93" s="29"/>
      <c r="T93" s="29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9"/>
      <c r="AI93" s="20"/>
      <c r="AJ93" s="20"/>
      <c r="AK93" s="201"/>
      <c r="AL93" s="29"/>
      <c r="AM93" s="20"/>
      <c r="AN93" s="20"/>
      <c r="AO93" s="20"/>
      <c r="AP93" s="20"/>
      <c r="AQ93" s="20"/>
      <c r="AR93" s="20"/>
      <c r="AS93" s="201"/>
      <c r="AT93" s="20"/>
      <c r="AU93" s="20"/>
      <c r="AV93" s="20"/>
      <c r="AW93" s="20"/>
      <c r="AX93" s="20"/>
      <c r="AY93" s="20"/>
      <c r="AZ93" s="20"/>
      <c r="BA93" s="20"/>
      <c r="BB93" s="29"/>
      <c r="BC93" s="201"/>
      <c r="BD93" s="29"/>
      <c r="BE93" s="20"/>
      <c r="BF93" s="20"/>
      <c r="BG93" s="20"/>
      <c r="BH93" s="20"/>
      <c r="BI93" s="20"/>
      <c r="BJ93" s="20"/>
      <c r="BK93" s="20"/>
      <c r="BL93" s="20"/>
      <c r="BM93" s="181">
        <f t="shared" si="131"/>
        <v>0</v>
      </c>
      <c r="BN93" s="24"/>
      <c r="BO93" s="179"/>
      <c r="BP93" s="195">
        <v>43046</v>
      </c>
      <c r="BQ93" s="194" t="s">
        <v>330</v>
      </c>
      <c r="BR93" s="22">
        <f t="shared" si="125"/>
        <v>180</v>
      </c>
      <c r="BS93" s="193">
        <f t="shared" si="130"/>
        <v>43226</v>
      </c>
    </row>
    <row r="94" spans="1:71" s="22" customFormat="1" ht="223.5" customHeight="1" x14ac:dyDescent="0.25">
      <c r="A94" s="20"/>
      <c r="B94" s="192"/>
      <c r="C94" s="20"/>
      <c r="D94" s="20"/>
      <c r="E94" s="20"/>
      <c r="F94" s="20"/>
      <c r="G94" s="20"/>
      <c r="H94" s="20"/>
      <c r="I94" s="200"/>
      <c r="J94" s="20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9"/>
      <c r="AI94" s="20"/>
      <c r="AJ94" s="20"/>
      <c r="AK94" s="201"/>
      <c r="AL94" s="29"/>
      <c r="AM94" s="20"/>
      <c r="AN94" s="20"/>
      <c r="AO94" s="20"/>
      <c r="AP94" s="20"/>
      <c r="AQ94" s="20"/>
      <c r="AR94" s="20"/>
      <c r="AS94" s="201"/>
      <c r="AT94" s="20"/>
      <c r="AU94" s="20"/>
      <c r="AV94" s="20"/>
      <c r="AW94" s="20"/>
      <c r="AX94" s="20"/>
      <c r="AY94" s="20"/>
      <c r="AZ94" s="20"/>
      <c r="BA94" s="20"/>
      <c r="BB94" s="20"/>
      <c r="BC94" s="201"/>
      <c r="BD94" s="20"/>
      <c r="BE94" s="20"/>
      <c r="BF94" s="20"/>
      <c r="BG94" s="20"/>
      <c r="BH94" s="20"/>
      <c r="BI94" s="20"/>
      <c r="BJ94" s="20"/>
      <c r="BK94" s="20"/>
      <c r="BL94" s="20"/>
      <c r="BM94" s="181">
        <f t="shared" si="131"/>
        <v>0</v>
      </c>
      <c r="BN94" s="24"/>
      <c r="BO94" s="179"/>
      <c r="BP94" s="195">
        <v>43046</v>
      </c>
      <c r="BQ94" s="194" t="s">
        <v>330</v>
      </c>
      <c r="BR94" s="22">
        <f t="shared" si="125"/>
        <v>180</v>
      </c>
      <c r="BS94" s="193">
        <f t="shared" si="130"/>
        <v>43226</v>
      </c>
    </row>
    <row r="95" spans="1:71" s="22" customFormat="1" ht="223.5" customHeight="1" x14ac:dyDescent="0.25">
      <c r="A95" s="20"/>
      <c r="B95" s="192"/>
      <c r="C95" s="20"/>
      <c r="D95" s="20"/>
      <c r="E95" s="20"/>
      <c r="F95" s="20"/>
      <c r="G95" s="20"/>
      <c r="H95" s="20"/>
      <c r="I95" s="200"/>
      <c r="J95" s="20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9"/>
      <c r="AI95" s="20"/>
      <c r="AJ95" s="20"/>
      <c r="AK95" s="201"/>
      <c r="AL95" s="29"/>
      <c r="AM95" s="20"/>
      <c r="AN95" s="20"/>
      <c r="AO95" s="20"/>
      <c r="AP95" s="20"/>
      <c r="AQ95" s="20"/>
      <c r="AR95" s="20"/>
      <c r="AS95" s="201"/>
      <c r="AT95" s="20"/>
      <c r="AU95" s="20"/>
      <c r="AV95" s="20"/>
      <c r="AW95" s="20"/>
      <c r="AX95" s="20"/>
      <c r="AY95" s="20"/>
      <c r="AZ95" s="20"/>
      <c r="BA95" s="20"/>
      <c r="BB95" s="20"/>
      <c r="BC95" s="201"/>
      <c r="BD95" s="20"/>
      <c r="BE95" s="20"/>
      <c r="BF95" s="20"/>
      <c r="BG95" s="20"/>
      <c r="BH95" s="20"/>
      <c r="BI95" s="20"/>
      <c r="BJ95" s="20"/>
      <c r="BK95" s="20"/>
      <c r="BL95" s="20"/>
      <c r="BM95" s="181">
        <f t="shared" si="131"/>
        <v>0</v>
      </c>
      <c r="BN95" s="24"/>
      <c r="BO95" s="179"/>
      <c r="BP95" s="195">
        <v>43040</v>
      </c>
      <c r="BQ95" s="194" t="s">
        <v>330</v>
      </c>
      <c r="BR95" s="22">
        <f t="shared" si="125"/>
        <v>180</v>
      </c>
      <c r="BS95" s="193">
        <f t="shared" si="130"/>
        <v>43220</v>
      </c>
    </row>
    <row r="96" spans="1:71" s="22" customFormat="1" ht="236.25" customHeight="1" x14ac:dyDescent="0.25">
      <c r="A96" s="20"/>
      <c r="B96" s="192"/>
      <c r="C96" s="20"/>
      <c r="D96" s="20"/>
      <c r="E96" s="20"/>
      <c r="F96" s="20"/>
      <c r="G96" s="20"/>
      <c r="H96" s="20"/>
      <c r="I96" s="200"/>
      <c r="J96" s="20"/>
      <c r="K96" s="20"/>
      <c r="L96" s="20"/>
      <c r="M96" s="20"/>
      <c r="N96" s="29"/>
      <c r="O96" s="29"/>
      <c r="P96" s="29"/>
      <c r="Q96" s="29"/>
      <c r="R96" s="29"/>
      <c r="S96" s="29"/>
      <c r="T96" s="29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1"/>
      <c r="AL96" s="20"/>
      <c r="AM96" s="20"/>
      <c r="AN96" s="20"/>
      <c r="AO96" s="20"/>
      <c r="AP96" s="20"/>
      <c r="AQ96" s="20"/>
      <c r="AR96" s="20"/>
      <c r="AS96" s="201"/>
      <c r="AT96" s="20"/>
      <c r="AU96" s="20"/>
      <c r="AV96" s="20"/>
      <c r="AW96" s="20"/>
      <c r="AX96" s="20"/>
      <c r="AY96" s="20"/>
      <c r="AZ96" s="20"/>
      <c r="BA96" s="20"/>
      <c r="BB96" s="20"/>
      <c r="BC96" s="201"/>
      <c r="BD96" s="20"/>
      <c r="BE96" s="20"/>
      <c r="BF96" s="20"/>
      <c r="BG96" s="20"/>
      <c r="BH96" s="20"/>
      <c r="BI96" s="20"/>
      <c r="BJ96" s="20"/>
      <c r="BK96" s="20"/>
      <c r="BL96" s="20"/>
      <c r="BM96" s="181">
        <f t="shared" si="131"/>
        <v>0</v>
      </c>
      <c r="BN96" s="24"/>
      <c r="BO96" s="179"/>
      <c r="BP96" s="195">
        <v>43046</v>
      </c>
      <c r="BQ96" s="194" t="s">
        <v>330</v>
      </c>
      <c r="BR96" s="22">
        <f t="shared" si="125"/>
        <v>180</v>
      </c>
      <c r="BS96" s="193">
        <f t="shared" si="130"/>
        <v>43226</v>
      </c>
    </row>
    <row r="97" spans="1:72" s="22" customFormat="1" ht="226.5" customHeight="1" x14ac:dyDescent="0.25">
      <c r="A97" s="20"/>
      <c r="B97" s="192"/>
      <c r="C97" s="20"/>
      <c r="D97" s="20"/>
      <c r="E97" s="20"/>
      <c r="F97" s="20"/>
      <c r="G97" s="20"/>
      <c r="H97" s="20"/>
      <c r="I97" s="200"/>
      <c r="J97" s="20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1"/>
      <c r="AL97" s="20"/>
      <c r="AM97" s="20"/>
      <c r="AN97" s="20"/>
      <c r="AO97" s="20"/>
      <c r="AP97" s="20"/>
      <c r="AQ97" s="20"/>
      <c r="AR97" s="20"/>
      <c r="AS97" s="201"/>
      <c r="AT97" s="20"/>
      <c r="AU97" s="20"/>
      <c r="AV97" s="20"/>
      <c r="AW97" s="20"/>
      <c r="AX97" s="20"/>
      <c r="AY97" s="20"/>
      <c r="AZ97" s="20"/>
      <c r="BA97" s="20"/>
      <c r="BB97" s="20"/>
      <c r="BC97" s="201"/>
      <c r="BD97" s="29"/>
      <c r="BE97" s="20"/>
      <c r="BF97" s="20"/>
      <c r="BG97" s="20"/>
      <c r="BH97" s="20"/>
      <c r="BI97" s="20"/>
      <c r="BJ97" s="20"/>
      <c r="BK97" s="20"/>
      <c r="BL97" s="20"/>
      <c r="BM97" s="181">
        <f t="shared" si="131"/>
        <v>0</v>
      </c>
      <c r="BN97" s="24"/>
      <c r="BO97" s="179"/>
      <c r="BP97" s="195">
        <v>43025</v>
      </c>
      <c r="BQ97" s="194" t="s">
        <v>330</v>
      </c>
      <c r="BR97" s="22">
        <f t="shared" si="125"/>
        <v>180</v>
      </c>
      <c r="BS97" s="193">
        <f t="shared" si="130"/>
        <v>43205</v>
      </c>
    </row>
    <row r="98" spans="1:72" s="22" customFormat="1" ht="176.25" customHeight="1" x14ac:dyDescent="0.25">
      <c r="A98" s="20"/>
      <c r="B98" s="192"/>
      <c r="C98" s="20"/>
      <c r="D98" s="20"/>
      <c r="E98" s="20"/>
      <c r="F98" s="20"/>
      <c r="G98" s="20"/>
      <c r="H98" s="20"/>
      <c r="I98" s="200"/>
      <c r="J98" s="20"/>
      <c r="K98" s="20"/>
      <c r="L98" s="20"/>
      <c r="M98" s="20"/>
      <c r="N98" s="29"/>
      <c r="O98" s="29"/>
      <c r="P98" s="29"/>
      <c r="Q98" s="29"/>
      <c r="R98" s="29"/>
      <c r="S98" s="29"/>
      <c r="T98" s="29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1"/>
      <c r="AL98" s="20"/>
      <c r="AM98" s="20"/>
      <c r="AN98" s="20"/>
      <c r="AO98" s="20"/>
      <c r="AP98" s="20"/>
      <c r="AQ98" s="20"/>
      <c r="AR98" s="20"/>
      <c r="AS98" s="201"/>
      <c r="AT98" s="20"/>
      <c r="AU98" s="20"/>
      <c r="AV98" s="20"/>
      <c r="AW98" s="20"/>
      <c r="AX98" s="20"/>
      <c r="AY98" s="20"/>
      <c r="AZ98" s="20"/>
      <c r="BA98" s="20"/>
      <c r="BB98" s="20"/>
      <c r="BC98" s="201"/>
      <c r="BD98" s="20"/>
      <c r="BE98" s="20"/>
      <c r="BF98" s="20"/>
      <c r="BG98" s="20"/>
      <c r="BH98" s="20"/>
      <c r="BI98" s="20"/>
      <c r="BJ98" s="20"/>
      <c r="BK98" s="20"/>
      <c r="BL98" s="20"/>
      <c r="BM98" s="181"/>
      <c r="BN98" s="24"/>
      <c r="BO98" s="179"/>
      <c r="BP98" s="195">
        <v>43020</v>
      </c>
      <c r="BQ98" s="194" t="s">
        <v>330</v>
      </c>
      <c r="BR98" s="22">
        <f t="shared" si="125"/>
        <v>180</v>
      </c>
      <c r="BS98" s="193">
        <f t="shared" si="130"/>
        <v>43200</v>
      </c>
    </row>
    <row r="99" spans="1:72" s="22" customFormat="1" ht="228" customHeight="1" x14ac:dyDescent="0.25">
      <c r="A99" s="20"/>
      <c r="B99" s="192"/>
      <c r="C99" s="20"/>
      <c r="D99" s="20"/>
      <c r="E99" s="20"/>
      <c r="F99" s="20"/>
      <c r="G99" s="20"/>
      <c r="H99" s="20"/>
      <c r="I99" s="200"/>
      <c r="J99" s="20"/>
      <c r="K99" s="20"/>
      <c r="L99" s="20"/>
      <c r="M99" s="20"/>
      <c r="N99" s="29"/>
      <c r="O99" s="29"/>
      <c r="P99" s="29"/>
      <c r="Q99" s="29"/>
      <c r="R99" s="29"/>
      <c r="S99" s="29"/>
      <c r="T99" s="29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1"/>
      <c r="AL99" s="20"/>
      <c r="AM99" s="20"/>
      <c r="AN99" s="20"/>
      <c r="AO99" s="20"/>
      <c r="AP99" s="20"/>
      <c r="AQ99" s="20"/>
      <c r="AR99" s="20"/>
      <c r="AS99" s="201"/>
      <c r="AT99" s="20"/>
      <c r="AU99" s="20"/>
      <c r="AV99" s="20"/>
      <c r="AW99" s="20"/>
      <c r="AX99" s="20"/>
      <c r="AY99" s="20"/>
      <c r="AZ99" s="20"/>
      <c r="BA99" s="20"/>
      <c r="BB99" s="20"/>
      <c r="BC99" s="201"/>
      <c r="BD99" s="20"/>
      <c r="BE99" s="20"/>
      <c r="BF99" s="20"/>
      <c r="BG99" s="20"/>
      <c r="BH99" s="20"/>
      <c r="BI99" s="20"/>
      <c r="BJ99" s="20"/>
      <c r="BK99" s="20"/>
      <c r="BL99" s="20"/>
      <c r="BM99" s="181"/>
      <c r="BN99" s="24"/>
      <c r="BO99" s="179"/>
      <c r="BP99" s="195">
        <v>43041</v>
      </c>
      <c r="BQ99" s="194" t="s">
        <v>330</v>
      </c>
      <c r="BR99" s="22">
        <f t="shared" si="125"/>
        <v>180</v>
      </c>
      <c r="BS99" s="193">
        <f t="shared" si="130"/>
        <v>43221</v>
      </c>
    </row>
    <row r="100" spans="1:72" s="22" customFormat="1" ht="220.5" customHeight="1" x14ac:dyDescent="0.25">
      <c r="A100" s="20"/>
      <c r="B100" s="192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9"/>
      <c r="O100" s="29"/>
      <c r="P100" s="29"/>
      <c r="Q100" s="29"/>
      <c r="R100" s="29"/>
      <c r="S100" s="29"/>
      <c r="T100" s="29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1"/>
      <c r="AL100" s="20"/>
      <c r="AM100" s="20"/>
      <c r="AN100" s="20"/>
      <c r="AO100" s="20"/>
      <c r="AP100" s="20"/>
      <c r="AQ100" s="20"/>
      <c r="AR100" s="20"/>
      <c r="AS100" s="201"/>
      <c r="AT100" s="20"/>
      <c r="AU100" s="20"/>
      <c r="AV100" s="20"/>
      <c r="AW100" s="20"/>
      <c r="AX100" s="20"/>
      <c r="AY100" s="20"/>
      <c r="AZ100" s="20"/>
      <c r="BA100" s="20"/>
      <c r="BB100" s="29"/>
      <c r="BC100" s="201"/>
      <c r="BD100" s="29"/>
      <c r="BE100" s="20"/>
      <c r="BF100" s="20"/>
      <c r="BG100" s="20"/>
      <c r="BH100" s="20"/>
      <c r="BI100" s="20"/>
      <c r="BJ100" s="20"/>
      <c r="BK100" s="20"/>
      <c r="BL100" s="20"/>
      <c r="BM100" s="181"/>
      <c r="BN100" s="24"/>
      <c r="BO100" s="179"/>
      <c r="BP100" s="195">
        <v>43038</v>
      </c>
      <c r="BQ100" s="194" t="s">
        <v>330</v>
      </c>
      <c r="BR100" s="22">
        <f t="shared" ref="BR100:BR112" si="132">BQ100*30</f>
        <v>180</v>
      </c>
      <c r="BS100" s="193">
        <f t="shared" si="130"/>
        <v>43218</v>
      </c>
    </row>
    <row r="101" spans="1:72" s="22" customFormat="1" ht="220.5" customHeight="1" x14ac:dyDescent="0.25">
      <c r="A101" s="20"/>
      <c r="B101" s="192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9"/>
      <c r="Q101" s="29"/>
      <c r="R101" s="29"/>
      <c r="S101" s="29"/>
      <c r="T101" s="29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1"/>
      <c r="AL101" s="20"/>
      <c r="AM101" s="20"/>
      <c r="AN101" s="20"/>
      <c r="AO101" s="20"/>
      <c r="AP101" s="20"/>
      <c r="AQ101" s="20"/>
      <c r="AR101" s="20"/>
      <c r="AS101" s="201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1"/>
      <c r="BD101" s="20"/>
      <c r="BE101" s="20"/>
      <c r="BF101" s="20"/>
      <c r="BG101" s="20"/>
      <c r="BH101" s="20"/>
      <c r="BI101" s="20"/>
      <c r="BJ101" s="20"/>
      <c r="BK101" s="20"/>
      <c r="BL101" s="20"/>
      <c r="BM101" s="181"/>
      <c r="BN101" s="24"/>
      <c r="BO101" s="179"/>
      <c r="BP101" s="195">
        <v>43026</v>
      </c>
      <c r="BQ101" s="194" t="s">
        <v>330</v>
      </c>
      <c r="BR101" s="22">
        <f t="shared" si="132"/>
        <v>180</v>
      </c>
      <c r="BS101" s="193">
        <f t="shared" si="130"/>
        <v>43206</v>
      </c>
    </row>
    <row r="102" spans="1:72" s="22" customFormat="1" ht="220.5" customHeight="1" x14ac:dyDescent="0.25">
      <c r="A102" s="20"/>
      <c r="B102" s="192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9"/>
      <c r="O102" s="29"/>
      <c r="P102" s="29"/>
      <c r="Q102" s="29"/>
      <c r="R102" s="29"/>
      <c r="S102" s="29"/>
      <c r="T102" s="29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1"/>
      <c r="AL102" s="20"/>
      <c r="AM102" s="20"/>
      <c r="AN102" s="20"/>
      <c r="AO102" s="20"/>
      <c r="AP102" s="20"/>
      <c r="AQ102" s="20"/>
      <c r="AR102" s="20"/>
      <c r="AS102" s="201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1"/>
      <c r="BD102" s="20"/>
      <c r="BE102" s="20"/>
      <c r="BF102" s="20"/>
      <c r="BG102" s="20"/>
      <c r="BH102" s="20"/>
      <c r="BI102" s="20"/>
      <c r="BJ102" s="20"/>
      <c r="BK102" s="20"/>
      <c r="BL102" s="20"/>
      <c r="BM102" s="181"/>
      <c r="BN102" s="24"/>
      <c r="BO102" s="179"/>
      <c r="BP102" s="195">
        <v>43026</v>
      </c>
      <c r="BQ102" s="194" t="s">
        <v>330</v>
      </c>
      <c r="BR102" s="22">
        <f t="shared" si="132"/>
        <v>180</v>
      </c>
      <c r="BS102" s="193">
        <f t="shared" si="130"/>
        <v>43206</v>
      </c>
    </row>
    <row r="103" spans="1:72" s="22" customFormat="1" ht="409.6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9"/>
      <c r="O103" s="29"/>
      <c r="P103" s="29"/>
      <c r="Q103" s="29"/>
      <c r="R103" s="29"/>
      <c r="S103" s="29"/>
      <c r="T103" s="29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0"/>
      <c r="AH103" s="29"/>
      <c r="AI103" s="21"/>
      <c r="AJ103" s="21"/>
      <c r="AK103" s="201"/>
      <c r="AL103" s="29"/>
      <c r="AM103" s="21"/>
      <c r="AN103" s="21"/>
      <c r="AO103" s="21"/>
      <c r="AP103" s="21"/>
      <c r="AQ103" s="21"/>
      <c r="AR103" s="21"/>
      <c r="AS103" s="201"/>
      <c r="AT103" s="29"/>
      <c r="AU103" s="21"/>
      <c r="AV103" s="21"/>
      <c r="AW103" s="21"/>
      <c r="AX103" s="21"/>
      <c r="AY103" s="21"/>
      <c r="AZ103" s="21"/>
      <c r="BA103" s="21"/>
      <c r="BB103" s="21"/>
      <c r="BC103" s="201"/>
      <c r="BD103" s="29"/>
      <c r="BE103" s="20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195">
        <v>43026</v>
      </c>
      <c r="BQ103" s="194" t="s">
        <v>330</v>
      </c>
      <c r="BR103" s="22">
        <f t="shared" si="132"/>
        <v>180</v>
      </c>
      <c r="BS103" s="193">
        <f t="shared" si="130"/>
        <v>43206</v>
      </c>
      <c r="BT103" s="25"/>
    </row>
    <row r="104" spans="1:72" s="22" customFormat="1" ht="122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9"/>
      <c r="O104" s="29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18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01"/>
      <c r="BD104" s="21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195">
        <v>43026</v>
      </c>
      <c r="BQ104" s="194" t="s">
        <v>330</v>
      </c>
      <c r="BR104" s="22">
        <f t="shared" si="132"/>
        <v>180</v>
      </c>
      <c r="BS104" s="193">
        <f t="shared" si="130"/>
        <v>43206</v>
      </c>
      <c r="BT104" s="25"/>
    </row>
    <row r="105" spans="1:72" s="22" customFormat="1" ht="122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9"/>
      <c r="O105" s="29"/>
      <c r="P105" s="29"/>
      <c r="Q105" s="29"/>
      <c r="R105" s="29"/>
      <c r="S105" s="29"/>
      <c r="T105" s="29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18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01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195">
        <v>43026</v>
      </c>
      <c r="BQ105" s="194" t="s">
        <v>330</v>
      </c>
      <c r="BR105" s="22">
        <f t="shared" si="132"/>
        <v>180</v>
      </c>
      <c r="BS105" s="193">
        <f t="shared" si="130"/>
        <v>43206</v>
      </c>
      <c r="BT105" s="25"/>
    </row>
    <row r="106" spans="1:72" s="22" customFormat="1" ht="122.2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9"/>
      <c r="O106" s="29"/>
      <c r="P106" s="29"/>
      <c r="Q106" s="29"/>
      <c r="R106" s="29"/>
      <c r="S106" s="29"/>
      <c r="T106" s="29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18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01"/>
      <c r="BD106" s="21"/>
      <c r="BE106" s="20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195">
        <v>43026</v>
      </c>
      <c r="BQ106" s="194" t="s">
        <v>330</v>
      </c>
      <c r="BR106" s="22">
        <f t="shared" si="132"/>
        <v>180</v>
      </c>
      <c r="BS106" s="193">
        <f t="shared" si="130"/>
        <v>43206</v>
      </c>
      <c r="BT106" s="25"/>
    </row>
    <row r="107" spans="1:72" s="22" customFormat="1" ht="122.2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9"/>
      <c r="O107" s="29"/>
      <c r="P107" s="29"/>
      <c r="Q107" s="29"/>
      <c r="R107" s="29"/>
      <c r="S107" s="29"/>
      <c r="T107" s="29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18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01"/>
      <c r="BD107" s="21"/>
      <c r="BE107" s="20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195">
        <v>43026</v>
      </c>
      <c r="BQ107" s="194" t="s">
        <v>330</v>
      </c>
      <c r="BR107" s="22">
        <f t="shared" si="132"/>
        <v>180</v>
      </c>
      <c r="BS107" s="193">
        <f t="shared" si="130"/>
        <v>43206</v>
      </c>
      <c r="BT107" s="25"/>
    </row>
    <row r="108" spans="1:72" s="22" customFormat="1" ht="282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0"/>
      <c r="AH108" s="29"/>
      <c r="AI108" s="21"/>
      <c r="AJ108" s="21"/>
      <c r="AK108" s="201"/>
      <c r="AL108" s="29"/>
      <c r="AM108" s="21"/>
      <c r="AN108" s="21"/>
      <c r="AO108" s="21"/>
      <c r="AP108" s="21"/>
      <c r="AQ108" s="21"/>
      <c r="AR108" s="21"/>
      <c r="AS108" s="201"/>
      <c r="AT108" s="29"/>
      <c r="AU108" s="21"/>
      <c r="AV108" s="21"/>
      <c r="AW108" s="21"/>
      <c r="AX108" s="21"/>
      <c r="AY108" s="21"/>
      <c r="AZ108" s="21"/>
      <c r="BA108" s="20"/>
      <c r="BB108" s="29"/>
      <c r="BC108" s="201"/>
      <c r="BD108" s="29"/>
      <c r="BE108" s="20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195">
        <v>43026</v>
      </c>
      <c r="BQ108" s="194" t="s">
        <v>330</v>
      </c>
      <c r="BR108" s="22">
        <f t="shared" si="132"/>
        <v>180</v>
      </c>
      <c r="BS108" s="193">
        <f t="shared" si="130"/>
        <v>43206</v>
      </c>
      <c r="BT108" s="25"/>
    </row>
    <row r="109" spans="1:72" s="22" customFormat="1" ht="164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9"/>
      <c r="Q109" s="29"/>
      <c r="R109" s="29"/>
      <c r="S109" s="29"/>
      <c r="T109" s="29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0"/>
      <c r="AH109" s="29"/>
      <c r="AI109" s="21"/>
      <c r="AJ109" s="21"/>
      <c r="AK109" s="201"/>
      <c r="AL109" s="29"/>
      <c r="AM109" s="21"/>
      <c r="AN109" s="21"/>
      <c r="AO109" s="21"/>
      <c r="AP109" s="21"/>
      <c r="AQ109" s="21"/>
      <c r="AR109" s="21"/>
      <c r="AS109" s="201"/>
      <c r="AT109" s="29"/>
      <c r="AU109" s="21"/>
      <c r="AV109" s="21"/>
      <c r="AW109" s="21"/>
      <c r="AX109" s="21"/>
      <c r="AY109" s="21"/>
      <c r="AZ109" s="21"/>
      <c r="BA109" s="21"/>
      <c r="BB109" s="21"/>
      <c r="BC109" s="201"/>
      <c r="BD109" s="29"/>
      <c r="BE109" s="20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195">
        <v>43026</v>
      </c>
      <c r="BQ109" s="194" t="s">
        <v>330</v>
      </c>
      <c r="BR109" s="22">
        <f t="shared" si="132"/>
        <v>180</v>
      </c>
      <c r="BS109" s="193">
        <f t="shared" si="130"/>
        <v>43206</v>
      </c>
      <c r="BT109" s="25"/>
    </row>
    <row r="110" spans="1:72" s="22" customFormat="1" ht="222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9"/>
      <c r="O110" s="29"/>
      <c r="P110" s="29"/>
      <c r="Q110" s="29"/>
      <c r="R110" s="29"/>
      <c r="S110" s="29"/>
      <c r="T110" s="29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18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01"/>
      <c r="BD110" s="21"/>
      <c r="BE110" s="20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195">
        <v>43026</v>
      </c>
      <c r="BQ110" s="194" t="s">
        <v>330</v>
      </c>
      <c r="BR110" s="22">
        <f t="shared" si="132"/>
        <v>180</v>
      </c>
      <c r="BS110" s="193">
        <f t="shared" si="130"/>
        <v>43206</v>
      </c>
      <c r="BT110" s="25"/>
    </row>
    <row r="111" spans="1:72" s="22" customFormat="1" ht="244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9"/>
      <c r="O111" s="29"/>
      <c r="P111" s="29"/>
      <c r="Q111" s="29"/>
      <c r="R111" s="29"/>
      <c r="S111" s="29"/>
      <c r="T111" s="29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18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01"/>
      <c r="BD111" s="21"/>
      <c r="BE111" s="20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195">
        <v>43026</v>
      </c>
      <c r="BQ111" s="194" t="s">
        <v>330</v>
      </c>
      <c r="BR111" s="22">
        <f t="shared" si="132"/>
        <v>180</v>
      </c>
      <c r="BS111" s="193">
        <f t="shared" si="130"/>
        <v>43206</v>
      </c>
      <c r="BT111" s="25"/>
    </row>
    <row r="112" spans="1:72" s="22" customFormat="1" ht="179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9"/>
      <c r="O112" s="29"/>
      <c r="P112" s="29"/>
      <c r="Q112" s="29"/>
      <c r="R112" s="29"/>
      <c r="S112" s="29"/>
      <c r="T112" s="29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18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01"/>
      <c r="BD112" s="21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195">
        <v>43026</v>
      </c>
      <c r="BQ112" s="194" t="s">
        <v>330</v>
      </c>
      <c r="BR112" s="22">
        <f t="shared" si="132"/>
        <v>180</v>
      </c>
      <c r="BS112" s="193">
        <f t="shared" si="130"/>
        <v>43206</v>
      </c>
      <c r="BT112" s="25"/>
    </row>
    <row r="113" spans="1:72" s="22" customFormat="1" ht="25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0"/>
      <c r="O113" s="20"/>
      <c r="P113" s="29"/>
      <c r="Q113" s="29"/>
      <c r="R113" s="29"/>
      <c r="S113" s="29"/>
      <c r="T113" s="29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1"/>
      <c r="AL113" s="21"/>
      <c r="AM113" s="21"/>
      <c r="AN113" s="21"/>
      <c r="AO113" s="21"/>
      <c r="AP113" s="21"/>
      <c r="AQ113" s="21"/>
      <c r="AR113" s="21"/>
      <c r="AS113" s="18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01"/>
      <c r="BD113" s="20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52.2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9"/>
      <c r="Q114" s="29"/>
      <c r="R114" s="29"/>
      <c r="S114" s="29"/>
      <c r="T114" s="29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18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01"/>
      <c r="BD114" s="2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232.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1"/>
      <c r="L115" s="201"/>
      <c r="M115" s="201"/>
      <c r="N115" s="181"/>
      <c r="O115" s="181"/>
      <c r="P115" s="181"/>
      <c r="Q115" s="181"/>
      <c r="R115" s="181"/>
      <c r="S115" s="181"/>
      <c r="T115" s="18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181"/>
      <c r="AT115" s="21"/>
      <c r="AU115" s="21"/>
      <c r="AV115" s="21"/>
      <c r="AW115" s="21"/>
      <c r="AX115" s="21"/>
      <c r="AY115" s="21"/>
      <c r="AZ115" s="21"/>
      <c r="BA115" s="20"/>
      <c r="BB115" s="29"/>
      <c r="BC115" s="201"/>
      <c r="BD115" s="181"/>
      <c r="BE115" s="29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32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1"/>
      <c r="L116" s="201"/>
      <c r="M116" s="201"/>
      <c r="N116" s="181"/>
      <c r="O116" s="181"/>
      <c r="P116" s="181"/>
      <c r="Q116" s="181"/>
      <c r="R116" s="181"/>
      <c r="S116" s="181"/>
      <c r="T116" s="18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1"/>
      <c r="AL116" s="21"/>
      <c r="AM116" s="21"/>
      <c r="AN116" s="21"/>
      <c r="AO116" s="21"/>
      <c r="AP116" s="21"/>
      <c r="AQ116" s="21"/>
      <c r="AR116" s="21"/>
      <c r="AS116" s="181"/>
      <c r="AT116" s="21"/>
      <c r="AU116" s="21"/>
      <c r="AV116" s="21"/>
      <c r="AW116" s="21"/>
      <c r="AX116" s="21"/>
      <c r="AY116" s="21"/>
      <c r="AZ116" s="21"/>
      <c r="BA116" s="20"/>
      <c r="BB116" s="29"/>
      <c r="BC116" s="201"/>
      <c r="BD116" s="29"/>
      <c r="BE116" s="29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232.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9"/>
      <c r="O117" s="29"/>
      <c r="P117" s="29"/>
      <c r="Q117" s="29"/>
      <c r="R117" s="29"/>
      <c r="S117" s="29"/>
      <c r="T117" s="29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1"/>
      <c r="AL117" s="21"/>
      <c r="AM117" s="21"/>
      <c r="AN117" s="21"/>
      <c r="AO117" s="21"/>
      <c r="AP117" s="21"/>
      <c r="AQ117" s="21"/>
      <c r="AR117" s="21"/>
      <c r="AS117" s="181"/>
      <c r="AT117" s="21"/>
      <c r="AU117" s="21"/>
      <c r="AV117" s="21"/>
      <c r="AW117" s="21"/>
      <c r="AX117" s="21"/>
      <c r="AY117" s="21"/>
      <c r="AZ117" s="21"/>
      <c r="BA117" s="20"/>
      <c r="BB117" s="29"/>
      <c r="BC117" s="201"/>
      <c r="BD117" s="29"/>
      <c r="BE117" s="29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40.2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9"/>
      <c r="O118" s="29"/>
      <c r="P118" s="29"/>
      <c r="Q118" s="29"/>
      <c r="R118" s="29"/>
      <c r="S118" s="29"/>
      <c r="T118" s="29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1"/>
      <c r="AL118" s="21"/>
      <c r="AM118" s="21"/>
      <c r="AN118" s="21"/>
      <c r="AO118" s="21"/>
      <c r="AP118" s="21"/>
      <c r="AQ118" s="21"/>
      <c r="AR118" s="21"/>
      <c r="AS118" s="181"/>
      <c r="AT118" s="21"/>
      <c r="AU118" s="21"/>
      <c r="AV118" s="21"/>
      <c r="AW118" s="21"/>
      <c r="AX118" s="21"/>
      <c r="AY118" s="21"/>
      <c r="AZ118" s="21"/>
      <c r="BA118" s="20"/>
      <c r="BB118" s="29"/>
      <c r="BC118" s="201"/>
      <c r="BD118" s="29"/>
      <c r="BE118" s="29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232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9"/>
      <c r="N119" s="29"/>
      <c r="O119" s="29"/>
      <c r="P119" s="29"/>
      <c r="Q119" s="29"/>
      <c r="R119" s="29"/>
      <c r="S119" s="29"/>
      <c r="T119" s="29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1"/>
      <c r="AL119" s="21"/>
      <c r="AM119" s="21"/>
      <c r="AN119" s="21"/>
      <c r="AO119" s="21"/>
      <c r="AP119" s="21"/>
      <c r="AQ119" s="21"/>
      <c r="AR119" s="21"/>
      <c r="AS119" s="181"/>
      <c r="AT119" s="21"/>
      <c r="AU119" s="21"/>
      <c r="AV119" s="21"/>
      <c r="AW119" s="21"/>
      <c r="AX119" s="21"/>
      <c r="AY119" s="21"/>
      <c r="AZ119" s="21"/>
      <c r="BA119" s="20"/>
      <c r="BB119" s="29"/>
      <c r="BC119" s="201"/>
      <c r="BD119" s="29"/>
      <c r="BE119" s="29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42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9"/>
      <c r="N120" s="29"/>
      <c r="O120" s="29"/>
      <c r="P120" s="29"/>
      <c r="Q120" s="29"/>
      <c r="R120" s="29"/>
      <c r="S120" s="29"/>
      <c r="T120" s="29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181"/>
      <c r="AT120" s="21"/>
      <c r="AU120" s="21"/>
      <c r="AV120" s="21"/>
      <c r="AW120" s="21"/>
      <c r="AX120" s="21"/>
      <c r="AY120" s="21"/>
      <c r="AZ120" s="21"/>
      <c r="BA120" s="20"/>
      <c r="BB120" s="29"/>
      <c r="BC120" s="201"/>
      <c r="BD120" s="29"/>
      <c r="BE120" s="29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232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9"/>
      <c r="O121" s="29"/>
      <c r="P121" s="29"/>
      <c r="Q121" s="29"/>
      <c r="R121" s="29"/>
      <c r="S121" s="29"/>
      <c r="T121" s="29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18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01"/>
      <c r="BD121" s="21"/>
      <c r="BE121" s="20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28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1"/>
      <c r="L122" s="201"/>
      <c r="M122" s="201"/>
      <c r="N122" s="182"/>
      <c r="O122" s="182"/>
      <c r="P122" s="182"/>
      <c r="Q122" s="182"/>
      <c r="R122" s="182"/>
      <c r="S122" s="182"/>
      <c r="T122" s="182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181"/>
      <c r="AF122" s="181"/>
      <c r="AG122" s="181"/>
      <c r="AH122" s="20"/>
      <c r="AI122" s="21"/>
      <c r="AJ122" s="21"/>
      <c r="AK122" s="181"/>
      <c r="AL122" s="20"/>
      <c r="AM122" s="21"/>
      <c r="AN122" s="21"/>
      <c r="AO122" s="21"/>
      <c r="AP122" s="21"/>
      <c r="AQ122" s="21"/>
      <c r="AR122" s="21"/>
      <c r="AS122" s="18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01"/>
      <c r="BD122" s="2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56.7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3"/>
      <c r="O123" s="20"/>
      <c r="P123" s="23"/>
      <c r="Q123" s="23"/>
      <c r="R123" s="23"/>
      <c r="S123" s="23"/>
      <c r="T123" s="23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18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01"/>
      <c r="BD123" s="2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56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3"/>
      <c r="O124" s="20"/>
      <c r="P124" s="23"/>
      <c r="Q124" s="23"/>
      <c r="R124" s="23"/>
      <c r="S124" s="23"/>
      <c r="T124" s="23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18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01"/>
      <c r="BD124" s="21"/>
      <c r="BE124" s="20"/>
      <c r="BF124" s="21"/>
      <c r="BG124" s="20"/>
      <c r="BH124" s="23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34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3"/>
      <c r="O125" s="23"/>
      <c r="P125" s="23"/>
      <c r="Q125" s="23"/>
      <c r="R125" s="23"/>
      <c r="S125" s="23"/>
      <c r="T125" s="23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1"/>
      <c r="AK125" s="181"/>
      <c r="AL125" s="20"/>
      <c r="AM125" s="20"/>
      <c r="AN125" s="21"/>
      <c r="AO125" s="21"/>
      <c r="AP125" s="21"/>
      <c r="AQ125" s="21"/>
      <c r="AR125" s="21"/>
      <c r="AS125" s="20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01"/>
      <c r="BD125" s="21"/>
      <c r="BE125" s="20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29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3"/>
      <c r="O126" s="20"/>
      <c r="P126" s="23"/>
      <c r="Q126" s="23"/>
      <c r="R126" s="23"/>
      <c r="S126" s="23"/>
      <c r="T126" s="23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1"/>
      <c r="AI126" s="20"/>
      <c r="AJ126" s="21"/>
      <c r="AK126" s="201"/>
      <c r="AL126" s="21"/>
      <c r="AM126" s="20"/>
      <c r="AN126" s="21"/>
      <c r="AO126" s="21"/>
      <c r="AP126" s="21"/>
      <c r="AQ126" s="21"/>
      <c r="AR126" s="21"/>
      <c r="AS126" s="20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01"/>
      <c r="BD126" s="181"/>
      <c r="BE126" s="20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2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3"/>
      <c r="O127" s="20"/>
      <c r="P127" s="23"/>
      <c r="Q127" s="23"/>
      <c r="R127" s="23"/>
      <c r="S127" s="23"/>
      <c r="T127" s="23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0"/>
      <c r="AH127" s="21"/>
      <c r="AI127" s="20"/>
      <c r="AJ127" s="21"/>
      <c r="AK127" s="201"/>
      <c r="AL127" s="21"/>
      <c r="AM127" s="20"/>
      <c r="AN127" s="21"/>
      <c r="AO127" s="21"/>
      <c r="AP127" s="21"/>
      <c r="AQ127" s="21"/>
      <c r="AR127" s="21"/>
      <c r="AS127" s="20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01"/>
      <c r="BD127" s="181"/>
      <c r="BE127" s="20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409.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9"/>
      <c r="O128" s="29"/>
      <c r="P128" s="29"/>
      <c r="Q128" s="29"/>
      <c r="R128" s="29"/>
      <c r="S128" s="29"/>
      <c r="T128" s="29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0"/>
      <c r="AH128" s="20"/>
      <c r="AI128" s="20"/>
      <c r="AJ128" s="21"/>
      <c r="AK128" s="201"/>
      <c r="AL128" s="20"/>
      <c r="AM128" s="20"/>
      <c r="AN128" s="21"/>
      <c r="AO128" s="21"/>
      <c r="AP128" s="21"/>
      <c r="AQ128" s="21"/>
      <c r="AR128" s="21"/>
      <c r="AS128" s="201"/>
      <c r="AT128" s="20"/>
      <c r="AU128" s="21"/>
      <c r="AV128" s="21"/>
      <c r="AW128" s="21"/>
      <c r="AX128" s="21"/>
      <c r="AY128" s="21"/>
      <c r="AZ128" s="21"/>
      <c r="BA128" s="21"/>
      <c r="BB128" s="21"/>
      <c r="BC128" s="201"/>
      <c r="BD128" s="20"/>
      <c r="BE128" s="20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34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1"/>
      <c r="N129" s="20"/>
      <c r="O129" s="20"/>
      <c r="P129" s="20"/>
      <c r="Q129" s="20"/>
      <c r="R129" s="20"/>
      <c r="S129" s="20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201"/>
      <c r="AT129" s="23"/>
      <c r="AU129" s="21"/>
      <c r="AV129" s="21"/>
      <c r="AW129" s="21"/>
      <c r="AX129" s="21"/>
      <c r="AY129" s="21"/>
      <c r="AZ129" s="21"/>
      <c r="BA129" s="21"/>
      <c r="BB129" s="21"/>
      <c r="BC129" s="201"/>
      <c r="BD129" s="181"/>
      <c r="BE129" s="20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34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1"/>
      <c r="AL130" s="21"/>
      <c r="AM130" s="21"/>
      <c r="AN130" s="21"/>
      <c r="AO130" s="21"/>
      <c r="AP130" s="21"/>
      <c r="AQ130" s="21"/>
      <c r="AR130" s="21"/>
      <c r="AS130" s="201"/>
      <c r="AT130" s="23"/>
      <c r="AU130" s="21"/>
      <c r="AV130" s="21"/>
      <c r="AW130" s="21"/>
      <c r="AX130" s="21"/>
      <c r="AY130" s="21"/>
      <c r="AZ130" s="21"/>
      <c r="BA130" s="21"/>
      <c r="BB130" s="21"/>
      <c r="BC130" s="201"/>
      <c r="BD130" s="181"/>
      <c r="BE130" s="20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34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1"/>
      <c r="AL131" s="21"/>
      <c r="AM131" s="21"/>
      <c r="AN131" s="21"/>
      <c r="AO131" s="21"/>
      <c r="AP131" s="21"/>
      <c r="AQ131" s="21"/>
      <c r="AR131" s="21"/>
      <c r="AS131" s="201"/>
      <c r="AT131" s="23"/>
      <c r="AU131" s="21"/>
      <c r="AV131" s="21"/>
      <c r="AW131" s="21"/>
      <c r="AX131" s="21"/>
      <c r="AY131" s="21"/>
      <c r="AZ131" s="21"/>
      <c r="BA131" s="21"/>
      <c r="BB131" s="21"/>
      <c r="BC131" s="201"/>
      <c r="BD131" s="181"/>
      <c r="BE131" s="20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134.2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1"/>
      <c r="AL132" s="21"/>
      <c r="AM132" s="21"/>
      <c r="AN132" s="21"/>
      <c r="AO132" s="21"/>
      <c r="AP132" s="21"/>
      <c r="AQ132" s="21"/>
      <c r="AR132" s="21"/>
      <c r="AS132" s="201"/>
      <c r="AT132" s="23"/>
      <c r="AU132" s="21"/>
      <c r="AV132" s="21"/>
      <c r="AW132" s="21"/>
      <c r="AX132" s="21"/>
      <c r="AY132" s="21"/>
      <c r="AZ132" s="21"/>
      <c r="BA132" s="21"/>
      <c r="BB132" s="21"/>
      <c r="BC132" s="201"/>
      <c r="BD132" s="181"/>
      <c r="BE132" s="20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216.7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3"/>
      <c r="O133" s="23"/>
      <c r="P133" s="23"/>
      <c r="Q133" s="23"/>
      <c r="R133" s="23"/>
      <c r="S133" s="23"/>
      <c r="T133" s="23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1"/>
      <c r="AL133" s="21"/>
      <c r="AM133" s="21"/>
      <c r="AN133" s="21"/>
      <c r="AO133" s="21"/>
      <c r="AP133" s="21"/>
      <c r="AQ133" s="21"/>
      <c r="AR133" s="21"/>
      <c r="AS133" s="201"/>
      <c r="AT133" s="23"/>
      <c r="AU133" s="21"/>
      <c r="AV133" s="21"/>
      <c r="AW133" s="21"/>
      <c r="AX133" s="21"/>
      <c r="AY133" s="21"/>
      <c r="AZ133" s="21"/>
      <c r="BA133" s="21"/>
      <c r="BB133" s="21"/>
      <c r="BC133" s="201"/>
      <c r="BD133" s="181"/>
      <c r="BE133" s="20"/>
      <c r="BF133" s="21"/>
      <c r="BG133" s="20"/>
      <c r="BH133" s="29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14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9"/>
      <c r="O134" s="29"/>
      <c r="P134" s="29"/>
      <c r="Q134" s="29"/>
      <c r="R134" s="29"/>
      <c r="S134" s="29"/>
      <c r="T134" s="29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1"/>
      <c r="AL134" s="21"/>
      <c r="AM134" s="21"/>
      <c r="AN134" s="21"/>
      <c r="AO134" s="21"/>
      <c r="AP134" s="21"/>
      <c r="AQ134" s="21"/>
      <c r="AR134" s="21"/>
      <c r="AS134" s="201"/>
      <c r="AT134" s="23"/>
      <c r="AU134" s="21"/>
      <c r="AV134" s="21"/>
      <c r="AW134" s="21"/>
      <c r="AX134" s="21"/>
      <c r="AY134" s="21"/>
      <c r="AZ134" s="21"/>
      <c r="BA134" s="21"/>
      <c r="BB134" s="21"/>
      <c r="BC134" s="201"/>
      <c r="BD134" s="18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49.2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1"/>
      <c r="AL135" s="21"/>
      <c r="AM135" s="21"/>
      <c r="AN135" s="21"/>
      <c r="AO135" s="21"/>
      <c r="AP135" s="21"/>
      <c r="AQ135" s="21"/>
      <c r="AR135" s="21"/>
      <c r="AS135" s="201"/>
      <c r="AT135" s="23"/>
      <c r="AU135" s="21"/>
      <c r="AV135" s="21"/>
      <c r="AW135" s="21"/>
      <c r="AX135" s="21"/>
      <c r="AY135" s="21"/>
      <c r="AZ135" s="21"/>
      <c r="BA135" s="21"/>
      <c r="BB135" s="21"/>
      <c r="BC135" s="201"/>
      <c r="BD135" s="181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216.7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1"/>
      <c r="AL136" s="21"/>
      <c r="AM136" s="21"/>
      <c r="AN136" s="21"/>
      <c r="AO136" s="21"/>
      <c r="AP136" s="21"/>
      <c r="AQ136" s="21"/>
      <c r="AR136" s="21"/>
      <c r="AS136" s="201"/>
      <c r="AT136" s="23"/>
      <c r="AU136" s="21"/>
      <c r="AV136" s="21"/>
      <c r="AW136" s="21"/>
      <c r="AX136" s="21"/>
      <c r="AY136" s="21"/>
      <c r="AZ136" s="21"/>
      <c r="BA136" s="21"/>
      <c r="BB136" s="21"/>
      <c r="BC136" s="201"/>
      <c r="BD136" s="182"/>
      <c r="BE136" s="23"/>
      <c r="BF136" s="21"/>
      <c r="BG136" s="20"/>
      <c r="BH136" s="23"/>
      <c r="BI136" s="23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204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30"/>
      <c r="M137" s="20"/>
      <c r="N137" s="23"/>
      <c r="O137" s="23"/>
      <c r="P137" s="23"/>
      <c r="Q137" s="23"/>
      <c r="R137" s="23"/>
      <c r="S137" s="23"/>
      <c r="T137" s="23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1"/>
      <c r="AL137" s="21"/>
      <c r="AM137" s="21"/>
      <c r="AN137" s="21"/>
      <c r="AO137" s="21"/>
      <c r="AP137" s="21"/>
      <c r="AQ137" s="21"/>
      <c r="AR137" s="21"/>
      <c r="AS137" s="18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81"/>
      <c r="BD137" s="181"/>
      <c r="BE137" s="21"/>
      <c r="BF137" s="21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319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31"/>
      <c r="M138" s="20"/>
      <c r="N138" s="23"/>
      <c r="O138" s="23"/>
      <c r="P138" s="23"/>
      <c r="Q138" s="23"/>
      <c r="R138" s="23"/>
      <c r="S138" s="23"/>
      <c r="T138" s="23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1"/>
      <c r="AL138" s="21"/>
      <c r="AM138" s="21"/>
      <c r="AN138" s="21"/>
      <c r="AO138" s="21"/>
      <c r="AP138" s="21"/>
      <c r="AQ138" s="21"/>
      <c r="AR138" s="21"/>
      <c r="AS138" s="18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81"/>
      <c r="BD138" s="181"/>
      <c r="BE138" s="21"/>
      <c r="BF138" s="21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247.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9"/>
      <c r="O139" s="29"/>
      <c r="P139" s="29"/>
      <c r="Q139" s="29"/>
      <c r="R139" s="29"/>
      <c r="S139" s="29"/>
      <c r="T139" s="29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181"/>
      <c r="AL139" s="21"/>
      <c r="AM139" s="21"/>
      <c r="AN139" s="21"/>
      <c r="AO139" s="21"/>
      <c r="AP139" s="21"/>
      <c r="AQ139" s="21"/>
      <c r="AR139" s="21"/>
      <c r="AS139" s="18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01"/>
      <c r="BD139" s="29"/>
      <c r="BE139" s="29"/>
      <c r="BF139" s="21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40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9"/>
      <c r="O140" s="29"/>
      <c r="P140" s="29"/>
      <c r="Q140" s="29"/>
      <c r="R140" s="29"/>
      <c r="S140" s="29"/>
      <c r="T140" s="29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181"/>
      <c r="AL140" s="21"/>
      <c r="AM140" s="21"/>
      <c r="AN140" s="21"/>
      <c r="AO140" s="21"/>
      <c r="AP140" s="21"/>
      <c r="AQ140" s="21"/>
      <c r="AR140" s="21"/>
      <c r="AS140" s="18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81"/>
      <c r="BD140" s="181"/>
      <c r="BE140" s="21"/>
      <c r="BF140" s="21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246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0"/>
      <c r="AH141" s="23"/>
      <c r="AI141" s="23"/>
      <c r="AJ141" s="21"/>
      <c r="AK141" s="201"/>
      <c r="AL141" s="23"/>
      <c r="AM141" s="23"/>
      <c r="AN141" s="21"/>
      <c r="AO141" s="21"/>
      <c r="AP141" s="21"/>
      <c r="AQ141" s="21"/>
      <c r="AR141" s="21"/>
      <c r="AS141" s="201"/>
      <c r="AT141" s="23"/>
      <c r="AU141" s="21"/>
      <c r="AV141" s="21"/>
      <c r="AW141" s="21"/>
      <c r="AX141" s="21"/>
      <c r="AY141" s="21"/>
      <c r="AZ141" s="21"/>
      <c r="BA141" s="21"/>
      <c r="BB141" s="21"/>
      <c r="BC141" s="201"/>
      <c r="BD141" s="21"/>
      <c r="BE141" s="20"/>
      <c r="BF141" s="21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97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0"/>
      <c r="AH142" s="23"/>
      <c r="AI142" s="23"/>
      <c r="AJ142" s="21"/>
      <c r="AK142" s="201"/>
      <c r="AL142" s="23"/>
      <c r="AM142" s="23"/>
      <c r="AN142" s="21"/>
      <c r="AO142" s="21"/>
      <c r="AP142" s="21"/>
      <c r="AQ142" s="21"/>
      <c r="AR142" s="21"/>
      <c r="AS142" s="201"/>
      <c r="AT142" s="23"/>
      <c r="AU142" s="21"/>
      <c r="AV142" s="21"/>
      <c r="AW142" s="21"/>
      <c r="AX142" s="21"/>
      <c r="AY142" s="21"/>
      <c r="AZ142" s="21"/>
      <c r="BA142" s="21"/>
      <c r="BB142" s="21"/>
      <c r="BC142" s="201"/>
      <c r="BD142" s="181"/>
      <c r="BE142" s="20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409.6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0"/>
      <c r="P143" s="20"/>
      <c r="Q143" s="20"/>
      <c r="R143" s="20"/>
      <c r="S143" s="20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3"/>
      <c r="AI143" s="23"/>
      <c r="AJ143" s="21"/>
      <c r="AK143" s="201"/>
      <c r="AL143" s="23"/>
      <c r="AM143" s="23"/>
      <c r="AN143" s="21"/>
      <c r="AO143" s="21"/>
      <c r="AP143" s="21"/>
      <c r="AQ143" s="21"/>
      <c r="AR143" s="21"/>
      <c r="AS143" s="201"/>
      <c r="AT143" s="23"/>
      <c r="AU143" s="21"/>
      <c r="AV143" s="21"/>
      <c r="AW143" s="21"/>
      <c r="AX143" s="21"/>
      <c r="AY143" s="21"/>
      <c r="AZ143" s="21"/>
      <c r="BA143" s="21"/>
      <c r="BB143" s="21"/>
      <c r="BC143" s="201"/>
      <c r="BD143" s="181"/>
      <c r="BE143" s="20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273.7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0"/>
      <c r="AH144" s="23"/>
      <c r="AI144" s="23"/>
      <c r="AJ144" s="21"/>
      <c r="AK144" s="201"/>
      <c r="AL144" s="23"/>
      <c r="AM144" s="23"/>
      <c r="AN144" s="21"/>
      <c r="AO144" s="21"/>
      <c r="AP144" s="21"/>
      <c r="AQ144" s="21"/>
      <c r="AR144" s="21"/>
      <c r="AS144" s="201"/>
      <c r="AT144" s="23"/>
      <c r="AU144" s="21"/>
      <c r="AV144" s="21"/>
      <c r="AW144" s="21"/>
      <c r="AX144" s="21"/>
      <c r="AY144" s="21"/>
      <c r="AZ144" s="21"/>
      <c r="BA144" s="21"/>
      <c r="BB144" s="21"/>
      <c r="BC144" s="201"/>
      <c r="BD144" s="181"/>
      <c r="BE144" s="20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211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3"/>
      <c r="AI145" s="23"/>
      <c r="AJ145" s="21"/>
      <c r="AK145" s="201"/>
      <c r="AL145" s="23"/>
      <c r="AM145" s="23"/>
      <c r="AN145" s="21"/>
      <c r="AO145" s="21"/>
      <c r="AP145" s="21"/>
      <c r="AQ145" s="21"/>
      <c r="AR145" s="21"/>
      <c r="AS145" s="201"/>
      <c r="AT145" s="23"/>
      <c r="AU145" s="21"/>
      <c r="AV145" s="21"/>
      <c r="AW145" s="21"/>
      <c r="AX145" s="21"/>
      <c r="AY145" s="21"/>
      <c r="AZ145" s="21"/>
      <c r="BA145" s="21"/>
      <c r="BB145" s="21"/>
      <c r="BC145" s="201"/>
      <c r="BD145" s="182"/>
      <c r="BE145" s="23"/>
      <c r="BF145" s="21"/>
      <c r="BG145" s="20"/>
      <c r="BH145" s="23"/>
      <c r="BI145" s="20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408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201"/>
      <c r="AL146" s="20"/>
      <c r="AM146" s="20"/>
      <c r="AN146" s="20"/>
      <c r="AO146" s="20"/>
      <c r="AP146" s="21"/>
      <c r="AQ146" s="21"/>
      <c r="AR146" s="21"/>
      <c r="AS146" s="201"/>
      <c r="AT146" s="20"/>
      <c r="AU146" s="21"/>
      <c r="AV146" s="21"/>
      <c r="AW146" s="21"/>
      <c r="AX146" s="21"/>
      <c r="AY146" s="21"/>
      <c r="AZ146" s="21"/>
      <c r="BA146" s="21"/>
      <c r="BB146" s="21"/>
      <c r="BC146" s="201"/>
      <c r="BD146" s="20"/>
      <c r="BE146" s="20"/>
      <c r="BF146" s="20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38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201"/>
      <c r="AL147" s="20"/>
      <c r="AM147" s="20"/>
      <c r="AN147" s="21"/>
      <c r="AO147" s="21"/>
      <c r="AP147" s="21"/>
      <c r="AQ147" s="21"/>
      <c r="AR147" s="21"/>
      <c r="AS147" s="201"/>
      <c r="AT147" s="20"/>
      <c r="AU147" s="21"/>
      <c r="AV147" s="21"/>
      <c r="AW147" s="21"/>
      <c r="AX147" s="21"/>
      <c r="AY147" s="21"/>
      <c r="AZ147" s="21"/>
      <c r="BA147" s="21"/>
      <c r="BB147" s="21"/>
      <c r="BC147" s="201"/>
      <c r="BD147" s="201"/>
      <c r="BE147" s="20"/>
      <c r="BF147" s="20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38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201"/>
      <c r="AL148" s="20"/>
      <c r="AM148" s="20"/>
      <c r="AN148" s="21"/>
      <c r="AO148" s="21"/>
      <c r="AP148" s="21"/>
      <c r="AQ148" s="21"/>
      <c r="AR148" s="21"/>
      <c r="AS148" s="201"/>
      <c r="AT148" s="20"/>
      <c r="AU148" s="21"/>
      <c r="AV148" s="21"/>
      <c r="AW148" s="21"/>
      <c r="AX148" s="21"/>
      <c r="AY148" s="21"/>
      <c r="AZ148" s="21"/>
      <c r="BA148" s="21"/>
      <c r="BB148" s="21"/>
      <c r="BC148" s="201"/>
      <c r="BD148" s="201"/>
      <c r="BE148" s="20"/>
      <c r="BF148" s="20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138.7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201"/>
      <c r="AL149" s="20"/>
      <c r="AM149" s="20"/>
      <c r="AN149" s="21"/>
      <c r="AO149" s="21"/>
      <c r="AP149" s="21"/>
      <c r="AQ149" s="21"/>
      <c r="AR149" s="21"/>
      <c r="AS149" s="201"/>
      <c r="AT149" s="20"/>
      <c r="AU149" s="21"/>
      <c r="AV149" s="21"/>
      <c r="AW149" s="21"/>
      <c r="AX149" s="21"/>
      <c r="AY149" s="21"/>
      <c r="AZ149" s="21"/>
      <c r="BA149" s="21"/>
      <c r="BB149" s="21"/>
      <c r="BC149" s="201"/>
      <c r="BD149" s="201"/>
      <c r="BE149" s="20"/>
      <c r="BF149" s="20"/>
      <c r="BG149" s="20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38.7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201"/>
      <c r="AL150" s="20"/>
      <c r="AM150" s="20"/>
      <c r="AN150" s="21"/>
      <c r="AO150" s="21"/>
      <c r="AP150" s="21"/>
      <c r="AQ150" s="21"/>
      <c r="AR150" s="21"/>
      <c r="AS150" s="201"/>
      <c r="AT150" s="20"/>
      <c r="AU150" s="21"/>
      <c r="AV150" s="21"/>
      <c r="AW150" s="21"/>
      <c r="AX150" s="21"/>
      <c r="AY150" s="21"/>
      <c r="AZ150" s="21"/>
      <c r="BA150" s="21"/>
      <c r="BB150" s="21"/>
      <c r="BC150" s="201"/>
      <c r="BD150" s="201"/>
      <c r="BE150" s="20"/>
      <c r="BF150" s="20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294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3"/>
      <c r="AI151" s="23"/>
      <c r="AJ151" s="21"/>
      <c r="AK151" s="201"/>
      <c r="AL151" s="23"/>
      <c r="AM151" s="23"/>
      <c r="AN151" s="21"/>
      <c r="AO151" s="21"/>
      <c r="AP151" s="21"/>
      <c r="AQ151" s="21"/>
      <c r="AR151" s="21"/>
      <c r="AS151" s="201"/>
      <c r="AT151" s="23"/>
      <c r="AU151" s="21"/>
      <c r="AV151" s="21"/>
      <c r="AW151" s="21"/>
      <c r="AX151" s="21"/>
      <c r="AY151" s="21"/>
      <c r="AZ151" s="21"/>
      <c r="BA151" s="21"/>
      <c r="BB151" s="21"/>
      <c r="BC151" s="201"/>
      <c r="BD151" s="182"/>
      <c r="BE151" s="23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231.7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3"/>
      <c r="O152" s="23"/>
      <c r="P152" s="23"/>
      <c r="Q152" s="23"/>
      <c r="R152" s="23"/>
      <c r="S152" s="23"/>
      <c r="T152" s="23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3"/>
      <c r="AI152" s="23"/>
      <c r="AJ152" s="21"/>
      <c r="AK152" s="201"/>
      <c r="AL152" s="23"/>
      <c r="AM152" s="23"/>
      <c r="AN152" s="21"/>
      <c r="AO152" s="21"/>
      <c r="AP152" s="21"/>
      <c r="AQ152" s="21"/>
      <c r="AR152" s="21"/>
      <c r="AS152" s="201"/>
      <c r="AT152" s="23"/>
      <c r="AU152" s="21"/>
      <c r="AV152" s="21"/>
      <c r="AW152" s="21"/>
      <c r="AX152" s="21"/>
      <c r="AY152" s="21"/>
      <c r="AZ152" s="21"/>
      <c r="BA152" s="21"/>
      <c r="BB152" s="21"/>
      <c r="BC152" s="201"/>
      <c r="BD152" s="23"/>
      <c r="BE152" s="23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4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3"/>
      <c r="O153" s="20"/>
      <c r="P153" s="23"/>
      <c r="Q153" s="23"/>
      <c r="R153" s="23"/>
      <c r="S153" s="23"/>
      <c r="T153" s="23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3"/>
      <c r="AI153" s="23"/>
      <c r="AJ153" s="21"/>
      <c r="AK153" s="201"/>
      <c r="AL153" s="23"/>
      <c r="AM153" s="23"/>
      <c r="AN153" s="21"/>
      <c r="AO153" s="21"/>
      <c r="AP153" s="21"/>
      <c r="AQ153" s="21"/>
      <c r="AR153" s="21"/>
      <c r="AS153" s="201"/>
      <c r="AT153" s="23"/>
      <c r="AU153" s="21"/>
      <c r="AV153" s="21"/>
      <c r="AW153" s="21"/>
      <c r="AX153" s="21"/>
      <c r="AY153" s="21"/>
      <c r="AZ153" s="21"/>
      <c r="BA153" s="21"/>
      <c r="BB153" s="21"/>
      <c r="BC153" s="201"/>
      <c r="BD153" s="182"/>
      <c r="BE153" s="23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213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3"/>
      <c r="AI154" s="23"/>
      <c r="AJ154" s="21"/>
      <c r="AK154" s="201"/>
      <c r="AL154" s="23"/>
      <c r="AM154" s="23"/>
      <c r="AN154" s="21"/>
      <c r="AO154" s="21"/>
      <c r="AP154" s="21"/>
      <c r="AQ154" s="21"/>
      <c r="AR154" s="21"/>
      <c r="AS154" s="201"/>
      <c r="AT154" s="23"/>
      <c r="AU154" s="21"/>
      <c r="AV154" s="21"/>
      <c r="AW154" s="21"/>
      <c r="AX154" s="21"/>
      <c r="AY154" s="21"/>
      <c r="AZ154" s="21"/>
      <c r="BA154" s="21"/>
      <c r="BB154" s="21"/>
      <c r="BC154" s="201"/>
      <c r="BD154" s="182"/>
      <c r="BE154" s="23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80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0"/>
      <c r="BB155" s="20"/>
      <c r="BC155" s="201"/>
      <c r="BD155" s="20"/>
      <c r="BE155" s="20"/>
      <c r="BF155" s="21"/>
      <c r="BG155" s="20"/>
      <c r="BH155" s="23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80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01"/>
      <c r="BD156" s="21"/>
      <c r="BE156" s="20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80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01"/>
      <c r="BD157" s="21"/>
      <c r="BE157" s="20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226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9"/>
      <c r="O158" s="29"/>
      <c r="P158" s="29"/>
      <c r="Q158" s="29"/>
      <c r="R158" s="29"/>
      <c r="S158" s="29"/>
      <c r="T158" s="29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01"/>
      <c r="BD158" s="21"/>
      <c r="BE158" s="201"/>
      <c r="BF158" s="29"/>
      <c r="BG158" s="29"/>
      <c r="BH158" s="23"/>
      <c r="BI158" s="23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174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9"/>
      <c r="O159" s="29"/>
      <c r="P159" s="29"/>
      <c r="Q159" s="29"/>
      <c r="R159" s="29"/>
      <c r="S159" s="29"/>
      <c r="T159" s="29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0"/>
      <c r="BB159" s="20"/>
      <c r="BC159" s="201"/>
      <c r="BD159" s="20"/>
      <c r="BE159" s="20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74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01"/>
      <c r="BD160" s="181"/>
      <c r="BE160" s="21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74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01"/>
      <c r="BD161" s="181"/>
      <c r="BE161" s="21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189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181"/>
      <c r="BD162" s="181"/>
      <c r="BE162" s="21"/>
      <c r="BF162" s="21"/>
      <c r="BG162" s="20"/>
      <c r="BH162" s="23"/>
      <c r="BI162" s="23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409.6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1"/>
      <c r="AI163" s="20"/>
      <c r="AJ163" s="21"/>
      <c r="AK163" s="201"/>
      <c r="AL163" s="20"/>
      <c r="AM163" s="20"/>
      <c r="AN163" s="21"/>
      <c r="AO163" s="21"/>
      <c r="AP163" s="21"/>
      <c r="AQ163" s="21"/>
      <c r="AR163" s="21"/>
      <c r="AS163" s="201"/>
      <c r="AT163" s="20"/>
      <c r="AU163" s="20"/>
      <c r="AV163" s="21"/>
      <c r="AW163" s="21"/>
      <c r="AX163" s="21"/>
      <c r="AY163" s="21"/>
      <c r="AZ163" s="21"/>
      <c r="BA163" s="21"/>
      <c r="BB163" s="21"/>
      <c r="BC163" s="201"/>
      <c r="BD163" s="20"/>
      <c r="BE163" s="20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39.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0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1"/>
      <c r="AL164" s="21"/>
      <c r="AM164" s="21"/>
      <c r="AN164" s="21"/>
      <c r="AO164" s="21"/>
      <c r="AP164" s="21"/>
      <c r="AQ164" s="21"/>
      <c r="AR164" s="21"/>
      <c r="AS164" s="20"/>
      <c r="AT164" s="21"/>
      <c r="AU164" s="20"/>
      <c r="AV164" s="21"/>
      <c r="AW164" s="21"/>
      <c r="AX164" s="21"/>
      <c r="AY164" s="21"/>
      <c r="AZ164" s="21"/>
      <c r="BA164" s="21"/>
      <c r="BB164" s="21"/>
      <c r="BC164" s="201"/>
      <c r="BD164" s="181"/>
      <c r="BE164" s="20"/>
      <c r="BF164" s="21"/>
      <c r="BG164" s="20"/>
      <c r="BH164" s="23"/>
      <c r="BI164" s="23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39.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1"/>
      <c r="AL165" s="21"/>
      <c r="AM165" s="21"/>
      <c r="AN165" s="21"/>
      <c r="AO165" s="21"/>
      <c r="AP165" s="21"/>
      <c r="AQ165" s="21"/>
      <c r="AR165" s="21"/>
      <c r="AS165" s="20"/>
      <c r="AT165" s="21"/>
      <c r="AU165" s="20"/>
      <c r="AV165" s="21"/>
      <c r="AW165" s="21"/>
      <c r="AX165" s="21"/>
      <c r="AY165" s="21"/>
      <c r="AZ165" s="21"/>
      <c r="BA165" s="21"/>
      <c r="BB165" s="21"/>
      <c r="BC165" s="201"/>
      <c r="BD165" s="181"/>
      <c r="BE165" s="20"/>
      <c r="BF165" s="21"/>
      <c r="BG165" s="20"/>
      <c r="BH165" s="23"/>
      <c r="BI165" s="23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39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1"/>
      <c r="AL166" s="21"/>
      <c r="AM166" s="21"/>
      <c r="AN166" s="21"/>
      <c r="AO166" s="21"/>
      <c r="AP166" s="21"/>
      <c r="AQ166" s="21"/>
      <c r="AR166" s="21"/>
      <c r="AS166" s="20"/>
      <c r="AT166" s="21"/>
      <c r="AU166" s="20"/>
      <c r="AV166" s="21"/>
      <c r="AW166" s="21"/>
      <c r="AX166" s="21"/>
      <c r="AY166" s="21"/>
      <c r="AZ166" s="21"/>
      <c r="BA166" s="21"/>
      <c r="BB166" s="21"/>
      <c r="BC166" s="201"/>
      <c r="BD166" s="181"/>
      <c r="BE166" s="20"/>
      <c r="BF166" s="21"/>
      <c r="BG166" s="20"/>
      <c r="BH166" s="23"/>
      <c r="BI166" s="23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39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1"/>
      <c r="Q167" s="21"/>
      <c r="R167" s="21"/>
      <c r="S167" s="21"/>
      <c r="T167" s="20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1"/>
      <c r="AL167" s="21"/>
      <c r="AM167" s="21"/>
      <c r="AN167" s="21"/>
      <c r="AO167" s="21"/>
      <c r="AP167" s="21"/>
      <c r="AQ167" s="21"/>
      <c r="AR167" s="21"/>
      <c r="AS167" s="20"/>
      <c r="AT167" s="21"/>
      <c r="AU167" s="20"/>
      <c r="AV167" s="21"/>
      <c r="AW167" s="21"/>
      <c r="AX167" s="21"/>
      <c r="AY167" s="21"/>
      <c r="AZ167" s="21"/>
      <c r="BA167" s="21"/>
      <c r="BB167" s="21"/>
      <c r="BC167" s="201"/>
      <c r="BD167" s="181"/>
      <c r="BE167" s="20"/>
      <c r="BF167" s="21"/>
      <c r="BG167" s="20"/>
      <c r="BH167" s="23"/>
      <c r="BI167" s="23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67.2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1"/>
      <c r="Q168" s="21"/>
      <c r="R168" s="21"/>
      <c r="S168" s="21"/>
      <c r="T168" s="20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1"/>
      <c r="AL168" s="21"/>
      <c r="AM168" s="21"/>
      <c r="AN168" s="21"/>
      <c r="AO168" s="21"/>
      <c r="AP168" s="21"/>
      <c r="AQ168" s="21"/>
      <c r="AR168" s="21"/>
      <c r="AS168" s="20"/>
      <c r="AT168" s="21"/>
      <c r="AU168" s="20"/>
      <c r="AV168" s="21"/>
      <c r="AW168" s="21"/>
      <c r="AX168" s="21"/>
      <c r="AY168" s="21"/>
      <c r="AZ168" s="21"/>
      <c r="BA168" s="21"/>
      <c r="BB168" s="21"/>
      <c r="BC168" s="201"/>
      <c r="BD168" s="20"/>
      <c r="BE168" s="20"/>
      <c r="BF168" s="21"/>
      <c r="BG168" s="20"/>
      <c r="BH168" s="23"/>
      <c r="BI168" s="23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67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0"/>
      <c r="O169" s="20"/>
      <c r="P169" s="21"/>
      <c r="Q169" s="21"/>
      <c r="R169" s="21"/>
      <c r="S169" s="21"/>
      <c r="T169" s="20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1"/>
      <c r="AL169" s="21"/>
      <c r="AM169" s="21"/>
      <c r="AN169" s="21"/>
      <c r="AO169" s="21"/>
      <c r="AP169" s="21"/>
      <c r="AQ169" s="21"/>
      <c r="AR169" s="21"/>
      <c r="AS169" s="20"/>
      <c r="AT169" s="21"/>
      <c r="AU169" s="20"/>
      <c r="AV169" s="21"/>
      <c r="AW169" s="21"/>
      <c r="AX169" s="21"/>
      <c r="AY169" s="21"/>
      <c r="AZ169" s="21"/>
      <c r="BA169" s="21"/>
      <c r="BB169" s="21"/>
      <c r="BC169" s="201"/>
      <c r="BD169" s="181"/>
      <c r="BE169" s="20"/>
      <c r="BF169" s="21"/>
      <c r="BG169" s="20"/>
      <c r="BH169" s="23"/>
      <c r="BI169" s="23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79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1"/>
      <c r="BD170" s="21"/>
      <c r="BE170" s="20"/>
      <c r="BF170" s="21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249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1"/>
      <c r="Q171" s="21"/>
      <c r="R171" s="21"/>
      <c r="S171" s="21"/>
      <c r="T171" s="20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1"/>
      <c r="BD171" s="21"/>
      <c r="BE171" s="20"/>
      <c r="BF171" s="21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249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0"/>
      <c r="O172" s="20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81"/>
      <c r="BD172" s="181"/>
      <c r="BE172" s="21"/>
      <c r="BF172" s="21"/>
      <c r="BG172" s="20"/>
      <c r="BH172" s="23"/>
      <c r="BI172" s="23"/>
      <c r="BJ172" s="21"/>
      <c r="BK172" s="21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207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0"/>
      <c r="O173" s="20"/>
      <c r="P173" s="21"/>
      <c r="Q173" s="21"/>
      <c r="R173" s="21"/>
      <c r="S173" s="21"/>
      <c r="T173" s="20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18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01"/>
      <c r="BD173" s="21"/>
      <c r="BE173" s="20"/>
      <c r="BF173" s="21"/>
      <c r="BG173" s="20"/>
      <c r="BH173" s="23"/>
      <c r="BI173" s="23"/>
      <c r="BJ173" s="21"/>
      <c r="BK173" s="21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207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0"/>
      <c r="O174" s="20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18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01"/>
      <c r="BD174" s="181"/>
      <c r="BE174" s="20"/>
      <c r="BF174" s="21"/>
      <c r="BG174" s="20"/>
      <c r="BH174" s="23"/>
      <c r="BI174" s="23"/>
      <c r="BJ174" s="21"/>
      <c r="BK174" s="21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54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18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0"/>
      <c r="BB175" s="21"/>
      <c r="BC175" s="201"/>
      <c r="BD175" s="21"/>
      <c r="BE175" s="20"/>
      <c r="BF175" s="21"/>
      <c r="BG175" s="20"/>
      <c r="BH175" s="23"/>
      <c r="BI175" s="23"/>
      <c r="BJ175" s="21"/>
      <c r="BK175" s="21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54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0"/>
      <c r="O176" s="20"/>
      <c r="P176" s="20"/>
      <c r="Q176" s="20"/>
      <c r="R176" s="20"/>
      <c r="S176" s="20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18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81"/>
      <c r="BD176" s="181"/>
      <c r="BE176" s="21"/>
      <c r="BF176" s="21"/>
      <c r="BG176" s="20"/>
      <c r="BH176" s="23"/>
      <c r="BI176" s="23"/>
      <c r="BJ176" s="21"/>
      <c r="BK176" s="21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54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0"/>
      <c r="O177" s="20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18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81"/>
      <c r="BD177" s="181"/>
      <c r="BE177" s="21"/>
      <c r="BF177" s="21"/>
      <c r="BG177" s="20"/>
      <c r="BH177" s="23"/>
      <c r="BI177" s="23"/>
      <c r="BJ177" s="21"/>
      <c r="BK177" s="21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93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1"/>
      <c r="BD178" s="21"/>
      <c r="BE178" s="21"/>
      <c r="BF178" s="21"/>
      <c r="BG178" s="20"/>
      <c r="BH178" s="23"/>
      <c r="BI178" s="20"/>
      <c r="BJ178" s="21"/>
      <c r="BK178" s="21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93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18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1"/>
      <c r="BD179" s="21"/>
      <c r="BE179" s="21"/>
      <c r="BF179" s="21"/>
      <c r="BG179" s="20"/>
      <c r="BH179" s="23"/>
      <c r="BI179" s="23"/>
      <c r="BJ179" s="21"/>
      <c r="BK179" s="21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93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0"/>
      <c r="O180" s="20"/>
      <c r="P180" s="21"/>
      <c r="Q180" s="21"/>
      <c r="R180" s="21"/>
      <c r="S180" s="21"/>
      <c r="T180" s="20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18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1"/>
      <c r="BD180" s="20"/>
      <c r="BE180" s="20"/>
      <c r="BF180" s="21"/>
      <c r="BG180" s="20"/>
      <c r="BH180" s="23"/>
      <c r="BI180" s="23"/>
      <c r="BJ180" s="21"/>
      <c r="BK180" s="21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93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0"/>
      <c r="O181" s="20"/>
      <c r="P181" s="21"/>
      <c r="Q181" s="21"/>
      <c r="R181" s="21"/>
      <c r="S181" s="21"/>
      <c r="T181" s="20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181"/>
      <c r="AL181" s="21"/>
      <c r="AM181" s="21"/>
      <c r="AN181" s="21"/>
      <c r="AO181" s="21"/>
      <c r="AP181" s="21"/>
      <c r="AQ181" s="21"/>
      <c r="AR181" s="21"/>
      <c r="AS181" s="18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1"/>
      <c r="BD181" s="181"/>
      <c r="BE181" s="21"/>
      <c r="BF181" s="21"/>
      <c r="BG181" s="20"/>
      <c r="BH181" s="23"/>
      <c r="BI181" s="23"/>
      <c r="BJ181" s="21"/>
      <c r="BK181" s="21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201.7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0"/>
      <c r="AI182" s="20"/>
      <c r="AJ182" s="21"/>
      <c r="AK182" s="201"/>
      <c r="AL182" s="20"/>
      <c r="AM182" s="20"/>
      <c r="AN182" s="21"/>
      <c r="AO182" s="21"/>
      <c r="AP182" s="21"/>
      <c r="AQ182" s="21"/>
      <c r="AR182" s="21"/>
      <c r="AS182" s="201"/>
      <c r="AT182" s="20"/>
      <c r="AU182" s="21"/>
      <c r="AV182" s="21"/>
      <c r="AW182" s="21"/>
      <c r="AX182" s="21"/>
      <c r="AY182" s="21"/>
      <c r="AZ182" s="21"/>
      <c r="BA182" s="21"/>
      <c r="BB182" s="21"/>
      <c r="BC182" s="201"/>
      <c r="BD182" s="21"/>
      <c r="BE182" s="21"/>
      <c r="BF182" s="21"/>
      <c r="BG182" s="20"/>
      <c r="BH182" s="23"/>
      <c r="BI182" s="20"/>
      <c r="BJ182" s="21"/>
      <c r="BK182" s="21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201.7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0"/>
      <c r="AI183" s="20"/>
      <c r="AJ183" s="21"/>
      <c r="AK183" s="201"/>
      <c r="AL183" s="20"/>
      <c r="AM183" s="20"/>
      <c r="AN183" s="21"/>
      <c r="AO183" s="21"/>
      <c r="AP183" s="21"/>
      <c r="AQ183" s="21"/>
      <c r="AR183" s="21"/>
      <c r="AS183" s="201"/>
      <c r="AT183" s="20"/>
      <c r="AU183" s="21"/>
      <c r="AV183" s="21"/>
      <c r="AW183" s="21"/>
      <c r="AX183" s="21"/>
      <c r="AY183" s="21"/>
      <c r="AZ183" s="21"/>
      <c r="BA183" s="21"/>
      <c r="BB183" s="21"/>
      <c r="BC183" s="201"/>
      <c r="BD183" s="181"/>
      <c r="BE183" s="21"/>
      <c r="BF183" s="21"/>
      <c r="BG183" s="20"/>
      <c r="BH183" s="23"/>
      <c r="BI183" s="23"/>
      <c r="BJ183" s="21"/>
      <c r="BK183" s="21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47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0"/>
      <c r="O184" s="20"/>
      <c r="P184" s="21"/>
      <c r="Q184" s="21"/>
      <c r="R184" s="21"/>
      <c r="S184" s="21"/>
      <c r="T184" s="20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18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01"/>
      <c r="BD184" s="20"/>
      <c r="BE184" s="20"/>
      <c r="BF184" s="21"/>
      <c r="BG184" s="20"/>
      <c r="BH184" s="23"/>
      <c r="BI184" s="23"/>
      <c r="BJ184" s="21"/>
      <c r="BK184" s="21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47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0"/>
      <c r="O185" s="20"/>
      <c r="P185" s="21"/>
      <c r="Q185" s="21"/>
      <c r="R185" s="21"/>
      <c r="S185" s="21"/>
      <c r="T185" s="20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18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01"/>
      <c r="BD185" s="181"/>
      <c r="BE185" s="20"/>
      <c r="BF185" s="21"/>
      <c r="BG185" s="20"/>
      <c r="BH185" s="23"/>
      <c r="BI185" s="23"/>
      <c r="BJ185" s="21"/>
      <c r="BK185" s="21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47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18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01"/>
      <c r="BD186" s="21"/>
      <c r="BE186" s="20"/>
      <c r="BF186" s="21"/>
      <c r="BG186" s="20"/>
      <c r="BH186" s="23"/>
      <c r="BI186" s="23"/>
      <c r="BJ186" s="21"/>
      <c r="BK186" s="21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147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18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01"/>
      <c r="BD187" s="181"/>
      <c r="BE187" s="20"/>
      <c r="BF187" s="21"/>
      <c r="BG187" s="20"/>
      <c r="BH187" s="23"/>
      <c r="BI187" s="23"/>
      <c r="BJ187" s="21"/>
      <c r="BK187" s="21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147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18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01"/>
      <c r="BD188" s="21"/>
      <c r="BE188" s="20"/>
      <c r="BF188" s="21"/>
      <c r="BG188" s="20"/>
      <c r="BH188" s="23"/>
      <c r="BI188" s="23"/>
      <c r="BJ188" s="21"/>
      <c r="BK188" s="21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147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18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01"/>
      <c r="BD189" s="181"/>
      <c r="BE189" s="20"/>
      <c r="BF189" s="21"/>
      <c r="BG189" s="20"/>
      <c r="BH189" s="23"/>
      <c r="BI189" s="23"/>
      <c r="BJ189" s="21"/>
      <c r="BK189" s="21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47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18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1"/>
      <c r="BD190" s="21"/>
      <c r="BE190" s="20"/>
      <c r="BF190" s="21"/>
      <c r="BG190" s="20"/>
      <c r="BH190" s="23"/>
      <c r="BI190" s="23"/>
      <c r="BJ190" s="21"/>
      <c r="BK190" s="21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47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18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1"/>
      <c r="BD191" s="181"/>
      <c r="BE191" s="20"/>
      <c r="BF191" s="21"/>
      <c r="BG191" s="20"/>
      <c r="BH191" s="23"/>
      <c r="BI191" s="23"/>
      <c r="BJ191" s="21"/>
      <c r="BK191" s="21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93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18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01"/>
      <c r="BD192" s="21"/>
      <c r="BE192" s="20"/>
      <c r="BF192" s="21"/>
      <c r="BG192" s="20"/>
      <c r="BH192" s="23"/>
      <c r="BI192" s="23"/>
      <c r="BJ192" s="21"/>
      <c r="BK192" s="21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93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18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1"/>
      <c r="BD193" s="181"/>
      <c r="BE193" s="20"/>
      <c r="BF193" s="21"/>
      <c r="BG193" s="20"/>
      <c r="BH193" s="23"/>
      <c r="BI193" s="23"/>
      <c r="BJ193" s="21"/>
      <c r="BK193" s="21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93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18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01"/>
      <c r="BD194" s="21"/>
      <c r="BE194" s="20"/>
      <c r="BF194" s="21"/>
      <c r="BG194" s="20"/>
      <c r="BH194" s="23"/>
      <c r="BI194" s="23"/>
      <c r="BJ194" s="21"/>
      <c r="BK194" s="21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93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18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81"/>
      <c r="BD195" s="181"/>
      <c r="BE195" s="21"/>
      <c r="BF195" s="21"/>
      <c r="BG195" s="20"/>
      <c r="BH195" s="23"/>
      <c r="BI195" s="23"/>
      <c r="BJ195" s="21"/>
      <c r="BK195" s="21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23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1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1"/>
      <c r="BD196" s="21"/>
      <c r="BE196" s="20"/>
      <c r="BF196" s="20"/>
      <c r="BG196" s="20"/>
      <c r="BH196" s="23"/>
      <c r="BI196" s="23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239.2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1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01"/>
      <c r="BD197" s="21"/>
      <c r="BE197" s="20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409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0"/>
      <c r="P198" s="21"/>
      <c r="Q198" s="21"/>
      <c r="R198" s="20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1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01"/>
      <c r="BD198" s="21"/>
      <c r="BE198" s="21"/>
      <c r="BF198" s="20"/>
      <c r="BG198" s="20"/>
      <c r="BH198" s="23"/>
      <c r="BI198" s="23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229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1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01"/>
      <c r="BD199" s="21"/>
      <c r="BE199" s="20"/>
      <c r="BF199" s="20"/>
      <c r="BG199" s="20"/>
      <c r="BH199" s="23"/>
      <c r="BI199" s="23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229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1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01"/>
      <c r="BD200" s="21"/>
      <c r="BE200" s="20"/>
      <c r="BF200" s="20"/>
      <c r="BG200" s="20"/>
      <c r="BH200" s="23"/>
      <c r="BI200" s="23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229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1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01"/>
      <c r="BD201" s="21"/>
      <c r="BE201" s="20"/>
      <c r="BF201" s="20"/>
      <c r="BG201" s="20"/>
      <c r="BH201" s="23"/>
      <c r="BI201" s="23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229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1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01"/>
      <c r="BD202" s="21"/>
      <c r="BE202" s="20"/>
      <c r="BF202" s="20"/>
      <c r="BG202" s="20"/>
      <c r="BH202" s="23"/>
      <c r="BI202" s="23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94.2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1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01"/>
      <c r="BD203" s="21"/>
      <c r="BE203" s="20"/>
      <c r="BF203" s="20"/>
      <c r="BG203" s="20"/>
      <c r="BH203" s="23"/>
      <c r="BI203" s="23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409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0"/>
      <c r="P204" s="21"/>
      <c r="Q204" s="21"/>
      <c r="R204" s="20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1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01"/>
      <c r="BD204" s="23"/>
      <c r="BE204" s="23"/>
      <c r="BF204" s="20"/>
      <c r="BG204" s="20"/>
      <c r="BH204" s="23"/>
      <c r="BI204" s="23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409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1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01"/>
      <c r="BD205" s="21"/>
      <c r="BE205" s="20"/>
      <c r="BF205" s="20"/>
      <c r="BG205" s="20"/>
      <c r="BH205" s="23"/>
      <c r="BI205" s="23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409.6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1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01"/>
      <c r="BD206" s="21"/>
      <c r="BE206" s="20"/>
      <c r="BF206" s="20"/>
      <c r="BG206" s="20"/>
      <c r="BH206" s="23"/>
      <c r="BI206" s="23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8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1"/>
      <c r="AL207" s="20"/>
      <c r="AM207" s="20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01"/>
      <c r="BD207" s="23"/>
      <c r="BE207" s="23"/>
      <c r="BF207" s="20"/>
      <c r="BG207" s="20"/>
      <c r="BH207" s="23"/>
      <c r="BI207" s="23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221.2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1"/>
      <c r="AL208" s="20"/>
      <c r="AM208" s="20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0"/>
      <c r="BB208" s="20"/>
      <c r="BC208" s="201"/>
      <c r="BD208" s="21"/>
      <c r="BE208" s="20"/>
      <c r="BF208" s="20"/>
      <c r="BG208" s="20"/>
      <c r="BH208" s="23"/>
      <c r="BI208" s="23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56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0"/>
      <c r="P209" s="21"/>
      <c r="Q209" s="21"/>
      <c r="R209" s="20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1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0"/>
      <c r="BB209" s="20"/>
      <c r="BC209" s="201"/>
      <c r="BD209" s="23"/>
      <c r="BE209" s="23"/>
      <c r="BF209" s="20"/>
      <c r="BG209" s="20"/>
      <c r="BH209" s="23"/>
      <c r="BI209" s="23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216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1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01"/>
      <c r="BD210" s="21"/>
      <c r="BE210" s="20"/>
      <c r="BF210" s="20"/>
      <c r="BG210" s="20"/>
      <c r="BH210" s="23"/>
      <c r="BI210" s="23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216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0"/>
      <c r="P211" s="21"/>
      <c r="Q211" s="21"/>
      <c r="R211" s="20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1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01"/>
      <c r="BD211" s="21"/>
      <c r="BE211" s="20"/>
      <c r="BF211" s="20"/>
      <c r="BG211" s="20"/>
      <c r="BH211" s="23"/>
      <c r="BI211" s="23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71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1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01"/>
      <c r="BD212" s="21"/>
      <c r="BE212" s="20"/>
      <c r="BF212" s="20"/>
      <c r="BG212" s="20"/>
      <c r="BH212" s="23"/>
      <c r="BI212" s="23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7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0"/>
      <c r="P213" s="21"/>
      <c r="Q213" s="21"/>
      <c r="R213" s="20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1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01"/>
      <c r="BD213" s="23"/>
      <c r="BE213" s="23"/>
      <c r="BF213" s="20"/>
      <c r="BG213" s="20"/>
      <c r="BH213" s="23"/>
      <c r="BI213" s="23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71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0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201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1"/>
      <c r="BD214" s="23"/>
      <c r="BE214" s="23"/>
      <c r="BF214" s="20"/>
      <c r="BG214" s="20"/>
      <c r="BH214" s="23"/>
      <c r="BI214" s="23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227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0"/>
      <c r="O215" s="20"/>
      <c r="P215" s="21"/>
      <c r="Q215" s="21"/>
      <c r="R215" s="21"/>
      <c r="S215" s="21"/>
      <c r="T215" s="20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201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1"/>
      <c r="BD215" s="20"/>
      <c r="BE215" s="20"/>
      <c r="BF215" s="20"/>
      <c r="BG215" s="20"/>
      <c r="BH215" s="23"/>
      <c r="BI215" s="23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5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0"/>
      <c r="O216" s="20"/>
      <c r="P216" s="21"/>
      <c r="Q216" s="21"/>
      <c r="R216" s="21"/>
      <c r="S216" s="21"/>
      <c r="T216" s="20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201"/>
      <c r="AL216" s="20"/>
      <c r="AM216" s="20"/>
      <c r="AN216" s="21"/>
      <c r="AO216" s="21"/>
      <c r="AP216" s="21"/>
      <c r="AQ216" s="21"/>
      <c r="AR216" s="21"/>
      <c r="AS216" s="18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01"/>
      <c r="BD216" s="23"/>
      <c r="BE216" s="23"/>
      <c r="BF216" s="20"/>
      <c r="BG216" s="20"/>
      <c r="BH216" s="23"/>
      <c r="BI216" s="23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69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0"/>
      <c r="O217" s="20"/>
      <c r="P217" s="21"/>
      <c r="Q217" s="21"/>
      <c r="R217" s="21"/>
      <c r="S217" s="21"/>
      <c r="T217" s="20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201"/>
      <c r="AL217" s="21"/>
      <c r="AM217" s="20"/>
      <c r="AN217" s="21"/>
      <c r="AO217" s="21"/>
      <c r="AP217" s="21"/>
      <c r="AQ217" s="21"/>
      <c r="AR217" s="21"/>
      <c r="AS217" s="201"/>
      <c r="AT217" s="21"/>
      <c r="AU217" s="21"/>
      <c r="AV217" s="21"/>
      <c r="AW217" s="21"/>
      <c r="AX217" s="21"/>
      <c r="AY217" s="21"/>
      <c r="AZ217" s="21"/>
      <c r="BA217" s="20"/>
      <c r="BB217" s="20"/>
      <c r="BC217" s="201"/>
      <c r="BD217" s="20"/>
      <c r="BE217" s="20"/>
      <c r="BF217" s="20"/>
      <c r="BG217" s="20"/>
      <c r="BH217" s="23"/>
      <c r="BI217" s="23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71.7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0"/>
      <c r="O218" s="20"/>
      <c r="P218" s="21"/>
      <c r="Q218" s="21"/>
      <c r="R218" s="21"/>
      <c r="S218" s="21"/>
      <c r="T218" s="20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1"/>
      <c r="AL218" s="20"/>
      <c r="AM218" s="20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0"/>
      <c r="BB218" s="20"/>
      <c r="BC218" s="201"/>
      <c r="BD218" s="23"/>
      <c r="BE218" s="23"/>
      <c r="BF218" s="20"/>
      <c r="BG218" s="20"/>
      <c r="BH218" s="23"/>
      <c r="BI218" s="23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71.7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1"/>
      <c r="AL219" s="20"/>
      <c r="AM219" s="20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0"/>
      <c r="BB219" s="20"/>
      <c r="BC219" s="201"/>
      <c r="BD219" s="23"/>
      <c r="BE219" s="23"/>
      <c r="BF219" s="20"/>
      <c r="BG219" s="20"/>
      <c r="BH219" s="23"/>
      <c r="BI219" s="23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71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201"/>
      <c r="AL220" s="20"/>
      <c r="AM220" s="20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0"/>
      <c r="BB220" s="20"/>
      <c r="BC220" s="201"/>
      <c r="BD220" s="23"/>
      <c r="BE220" s="23"/>
      <c r="BF220" s="20"/>
      <c r="BG220" s="20"/>
      <c r="BH220" s="23"/>
      <c r="BI220" s="23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71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201"/>
      <c r="AL221" s="20"/>
      <c r="AM221" s="20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0"/>
      <c r="BB221" s="20"/>
      <c r="BC221" s="201"/>
      <c r="BD221" s="23"/>
      <c r="BE221" s="23"/>
      <c r="BF221" s="20"/>
      <c r="BG221" s="20"/>
      <c r="BH221" s="23"/>
      <c r="BI221" s="23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71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201"/>
      <c r="AL222" s="20"/>
      <c r="AM222" s="20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0"/>
      <c r="BB222" s="20"/>
      <c r="BC222" s="201"/>
      <c r="BD222" s="23"/>
      <c r="BE222" s="23"/>
      <c r="BF222" s="20"/>
      <c r="BG222" s="20"/>
      <c r="BH222" s="23"/>
      <c r="BI222" s="23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171.7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201"/>
      <c r="AL223" s="20"/>
      <c r="AM223" s="20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1"/>
      <c r="BD223" s="21"/>
      <c r="BE223" s="21"/>
      <c r="BF223" s="20"/>
      <c r="BG223" s="20"/>
      <c r="BH223" s="23"/>
      <c r="BI223" s="23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71.7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201"/>
      <c r="AL224" s="20"/>
      <c r="AM224" s="20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1"/>
      <c r="BD224" s="23"/>
      <c r="BE224" s="23"/>
      <c r="BF224" s="20"/>
      <c r="BG224" s="20"/>
      <c r="BH224" s="23"/>
      <c r="BI224" s="23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71.7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75"/>
      <c r="J225" s="18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1"/>
      <c r="AL225" s="20"/>
      <c r="AM225" s="20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0"/>
      <c r="BB225" s="21"/>
      <c r="BC225" s="20"/>
      <c r="BD225" s="23"/>
      <c r="BE225" s="23"/>
      <c r="BF225" s="20"/>
      <c r="BG225" s="20"/>
      <c r="BH225" s="23"/>
      <c r="BI225" s="23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97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201"/>
      <c r="AL226" s="20"/>
      <c r="AM226" s="20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01"/>
      <c r="BD226" s="21"/>
      <c r="BE226" s="21"/>
      <c r="BF226" s="20"/>
      <c r="BG226" s="20"/>
      <c r="BH226" s="23"/>
      <c r="BI226" s="20"/>
      <c r="BJ226" s="23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97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201"/>
      <c r="AL227" s="20"/>
      <c r="AM227" s="20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1"/>
      <c r="BD227" s="182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197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1"/>
      <c r="N228" s="21"/>
      <c r="O228" s="20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0"/>
      <c r="AI228" s="20"/>
      <c r="AJ228" s="21"/>
      <c r="AK228" s="201"/>
      <c r="AL228" s="20"/>
      <c r="AM228" s="20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1"/>
      <c r="BD228" s="182"/>
      <c r="BE228" s="23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197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1"/>
      <c r="N229" s="23"/>
      <c r="O229" s="20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0"/>
      <c r="AI229" s="20"/>
      <c r="AJ229" s="21"/>
      <c r="AK229" s="201"/>
      <c r="AL229" s="20"/>
      <c r="AM229" s="20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1"/>
      <c r="BD229" s="182"/>
      <c r="BE229" s="23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171.7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0"/>
      <c r="AI230" s="20"/>
      <c r="AJ230" s="21"/>
      <c r="AK230" s="201"/>
      <c r="AL230" s="20"/>
      <c r="AM230" s="20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0"/>
      <c r="BB230" s="21"/>
      <c r="BC230" s="20"/>
      <c r="BD230" s="23"/>
      <c r="BE230" s="23"/>
      <c r="BF230" s="20"/>
      <c r="BG230" s="20"/>
      <c r="BH230" s="23"/>
      <c r="BI230" s="23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197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0"/>
      <c r="AI231" s="20"/>
      <c r="AJ231" s="21"/>
      <c r="AK231" s="201"/>
      <c r="AL231" s="20"/>
      <c r="AM231" s="20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01"/>
      <c r="BD231" s="21"/>
      <c r="BE231" s="21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97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0"/>
      <c r="AI232" s="20"/>
      <c r="AJ232" s="21"/>
      <c r="AK232" s="201"/>
      <c r="AL232" s="20"/>
      <c r="AM232" s="20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01"/>
      <c r="BD232" s="182"/>
      <c r="BE232" s="23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97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0"/>
      <c r="AI233" s="20"/>
      <c r="AJ233" s="21"/>
      <c r="AK233" s="201"/>
      <c r="AL233" s="20"/>
      <c r="AM233" s="20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01"/>
      <c r="BD233" s="21"/>
      <c r="BE233" s="21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97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0"/>
      <c r="AI234" s="20"/>
      <c r="AJ234" s="21"/>
      <c r="AK234" s="201"/>
      <c r="AL234" s="20"/>
      <c r="AM234" s="20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01"/>
      <c r="BD234" s="181"/>
      <c r="BE234" s="21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97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0"/>
      <c r="AI235" s="20"/>
      <c r="AJ235" s="21"/>
      <c r="AK235" s="201"/>
      <c r="AL235" s="20"/>
      <c r="AM235" s="20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01"/>
      <c r="BD235" s="21"/>
      <c r="BE235" s="21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197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0"/>
      <c r="AI236" s="20"/>
      <c r="AJ236" s="21"/>
      <c r="AK236" s="201"/>
      <c r="AL236" s="20"/>
      <c r="AM236" s="20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01"/>
      <c r="BD236" s="182"/>
      <c r="BE236" s="23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252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3"/>
      <c r="AJ237" s="21"/>
      <c r="AK237" s="201"/>
      <c r="AL237" s="23"/>
      <c r="AM237" s="23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01"/>
      <c r="BD237" s="21"/>
      <c r="BE237" s="20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252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201"/>
      <c r="AL238" s="23"/>
      <c r="AM238" s="23"/>
      <c r="AN238" s="21"/>
      <c r="AO238" s="21"/>
      <c r="AP238" s="21"/>
      <c r="AQ238" s="21"/>
      <c r="AR238" s="21"/>
      <c r="AS238" s="18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01"/>
      <c r="BD238" s="181"/>
      <c r="BE238" s="21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2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3"/>
      <c r="AI239" s="23"/>
      <c r="AJ239" s="21"/>
      <c r="AK239" s="201"/>
      <c r="AL239" s="23"/>
      <c r="AM239" s="23"/>
      <c r="AN239" s="21"/>
      <c r="AO239" s="21"/>
      <c r="AP239" s="21"/>
      <c r="AQ239" s="21"/>
      <c r="AR239" s="21"/>
      <c r="AS239" s="18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01"/>
      <c r="BD239" s="201"/>
      <c r="BE239" s="20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209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3"/>
      <c r="AI240" s="20"/>
      <c r="AJ240" s="21"/>
      <c r="AK240" s="201"/>
      <c r="AL240" s="23"/>
      <c r="AM240" s="20"/>
      <c r="AN240" s="21"/>
      <c r="AO240" s="20"/>
      <c r="AP240" s="23"/>
      <c r="AQ240" s="20"/>
      <c r="AR240" s="21"/>
      <c r="AS240" s="201"/>
      <c r="AT240" s="23"/>
      <c r="AU240" s="21"/>
      <c r="AV240" s="21"/>
      <c r="AW240" s="21"/>
      <c r="AX240" s="21"/>
      <c r="AY240" s="21"/>
      <c r="AZ240" s="21"/>
      <c r="BA240" s="21"/>
      <c r="BB240" s="21"/>
      <c r="BC240" s="20"/>
      <c r="BD240" s="21"/>
      <c r="BE240" s="21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36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0"/>
      <c r="AI241" s="20"/>
      <c r="AJ241" s="21"/>
      <c r="AK241" s="201"/>
      <c r="AL241" s="20"/>
      <c r="AM241" s="20"/>
      <c r="AN241" s="21"/>
      <c r="AO241" s="21"/>
      <c r="AP241" s="21"/>
      <c r="AQ241" s="21"/>
      <c r="AR241" s="21"/>
      <c r="AS241" s="18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01"/>
      <c r="BD241" s="181"/>
      <c r="BE241" s="21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36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0"/>
      <c r="AI242" s="20"/>
      <c r="AJ242" s="21"/>
      <c r="AK242" s="201"/>
      <c r="AL242" s="20"/>
      <c r="AM242" s="20"/>
      <c r="AN242" s="21"/>
      <c r="AO242" s="21"/>
      <c r="AP242" s="21"/>
      <c r="AQ242" s="21"/>
      <c r="AR242" s="21"/>
      <c r="AS242" s="18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01"/>
      <c r="BD242" s="181"/>
      <c r="BE242" s="21"/>
      <c r="BF242" s="20"/>
      <c r="BG242" s="20"/>
      <c r="BH242" s="23"/>
      <c r="BI242" s="20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36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0"/>
      <c r="O243" s="20"/>
      <c r="P243" s="20"/>
      <c r="Q243" s="20"/>
      <c r="R243" s="20"/>
      <c r="S243" s="20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0"/>
      <c r="AI243" s="20"/>
      <c r="AJ243" s="21"/>
      <c r="AK243" s="201"/>
      <c r="AL243" s="20"/>
      <c r="AM243" s="20"/>
      <c r="AN243" s="21"/>
      <c r="AO243" s="21"/>
      <c r="AP243" s="21"/>
      <c r="AQ243" s="21"/>
      <c r="AR243" s="21"/>
      <c r="AS243" s="18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01"/>
      <c r="BD243" s="181"/>
      <c r="BE243" s="21"/>
      <c r="BF243" s="20"/>
      <c r="BG243" s="20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36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1"/>
      <c r="M244" s="20"/>
      <c r="N244" s="23"/>
      <c r="O244" s="20"/>
      <c r="P244" s="20"/>
      <c r="Q244" s="20"/>
      <c r="R244" s="20"/>
      <c r="S244" s="20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0"/>
      <c r="AI244" s="20"/>
      <c r="AJ244" s="21"/>
      <c r="AK244" s="201"/>
      <c r="AL244" s="20"/>
      <c r="AM244" s="20"/>
      <c r="AN244" s="21"/>
      <c r="AO244" s="21"/>
      <c r="AP244" s="21"/>
      <c r="AQ244" s="21"/>
      <c r="AR244" s="21"/>
      <c r="AS244" s="18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01"/>
      <c r="BD244" s="181"/>
      <c r="BE244" s="21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209.2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0"/>
      <c r="AI245" s="20"/>
      <c r="AJ245" s="21"/>
      <c r="AK245" s="201"/>
      <c r="AL245" s="20"/>
      <c r="AM245" s="20"/>
      <c r="AN245" s="21"/>
      <c r="AO245" s="21"/>
      <c r="AP245" s="21"/>
      <c r="AQ245" s="21"/>
      <c r="AR245" s="21"/>
      <c r="AS245" s="18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01"/>
      <c r="BD245" s="21"/>
      <c r="BE245" s="20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5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0"/>
      <c r="AI246" s="20"/>
      <c r="AJ246" s="21"/>
      <c r="AK246" s="201"/>
      <c r="AL246" s="20"/>
      <c r="AM246" s="20"/>
      <c r="AN246" s="21"/>
      <c r="AO246" s="21"/>
      <c r="AP246" s="21"/>
      <c r="AQ246" s="21"/>
      <c r="AR246" s="21"/>
      <c r="AS246" s="18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01"/>
      <c r="BD246" s="201"/>
      <c r="BE246" s="20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249.7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0"/>
      <c r="AI247" s="20"/>
      <c r="AJ247" s="21"/>
      <c r="AK247" s="201"/>
      <c r="AL247" s="20"/>
      <c r="AM247" s="20"/>
      <c r="AN247" s="21"/>
      <c r="AO247" s="21"/>
      <c r="AP247" s="21"/>
      <c r="AQ247" s="21"/>
      <c r="AR247" s="21"/>
      <c r="AS247" s="18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01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52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0"/>
      <c r="AI248" s="20"/>
      <c r="AJ248" s="21"/>
      <c r="AK248" s="201"/>
      <c r="AL248" s="20"/>
      <c r="AM248" s="20"/>
      <c r="AN248" s="21"/>
      <c r="AO248" s="21"/>
      <c r="AP248" s="21"/>
      <c r="AQ248" s="21"/>
      <c r="AR248" s="21"/>
      <c r="AS248" s="18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01"/>
      <c r="BD248" s="21"/>
      <c r="BE248" s="21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52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0"/>
      <c r="AI249" s="20"/>
      <c r="AJ249" s="21"/>
      <c r="AK249" s="201"/>
      <c r="AL249" s="20"/>
      <c r="AM249" s="20"/>
      <c r="AN249" s="21"/>
      <c r="AO249" s="21"/>
      <c r="AP249" s="21"/>
      <c r="AQ249" s="21"/>
      <c r="AR249" s="21"/>
      <c r="AS249" s="18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01"/>
      <c r="BD249" s="201"/>
      <c r="BE249" s="20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192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1"/>
      <c r="AI250" s="20"/>
      <c r="AJ250" s="21"/>
      <c r="AK250" s="201"/>
      <c r="AL250" s="21"/>
      <c r="AM250" s="20"/>
      <c r="AN250" s="21"/>
      <c r="AO250" s="21"/>
      <c r="AP250" s="21"/>
      <c r="AQ250" s="21"/>
      <c r="AR250" s="21"/>
      <c r="AS250" s="201"/>
      <c r="AT250" s="21"/>
      <c r="AU250" s="21"/>
      <c r="AV250" s="21"/>
      <c r="AW250" s="21"/>
      <c r="AX250" s="21"/>
      <c r="AY250" s="21"/>
      <c r="AZ250" s="21"/>
      <c r="BA250" s="20"/>
      <c r="BB250" s="21"/>
      <c r="BC250" s="20"/>
      <c r="BD250" s="21"/>
      <c r="BE250" s="21"/>
      <c r="BF250" s="20"/>
      <c r="BG250" s="20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29.7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0"/>
      <c r="O251" s="20"/>
      <c r="P251" s="20"/>
      <c r="Q251" s="20"/>
      <c r="R251" s="20"/>
      <c r="S251" s="20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1"/>
      <c r="AI251" s="20"/>
      <c r="AJ251" s="21"/>
      <c r="AK251" s="201"/>
      <c r="AL251" s="21"/>
      <c r="AM251" s="20"/>
      <c r="AN251" s="21"/>
      <c r="AO251" s="21"/>
      <c r="AP251" s="21"/>
      <c r="AQ251" s="21"/>
      <c r="AR251" s="21"/>
      <c r="AS251" s="20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01"/>
      <c r="BD251" s="21"/>
      <c r="BE251" s="21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54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0"/>
      <c r="AH252" s="23"/>
      <c r="AI252" s="23"/>
      <c r="AJ252" s="21"/>
      <c r="AK252" s="201"/>
      <c r="AL252" s="20"/>
      <c r="AM252" s="20"/>
      <c r="AN252" s="21"/>
      <c r="AO252" s="21"/>
      <c r="AP252" s="21"/>
      <c r="AQ252" s="21"/>
      <c r="AR252" s="21"/>
      <c r="AS252" s="201"/>
      <c r="AT252" s="20"/>
      <c r="AU252" s="21"/>
      <c r="AV252" s="21"/>
      <c r="AW252" s="21"/>
      <c r="AX252" s="21"/>
      <c r="AY252" s="21"/>
      <c r="AZ252" s="21"/>
      <c r="BA252" s="21"/>
      <c r="BB252" s="21"/>
      <c r="BC252" s="201"/>
      <c r="BD252" s="23"/>
      <c r="BE252" s="23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54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0"/>
      <c r="AH253" s="23"/>
      <c r="AI253" s="23"/>
      <c r="AJ253" s="21"/>
      <c r="AK253" s="201"/>
      <c r="AL253" s="20"/>
      <c r="AM253" s="20"/>
      <c r="AN253" s="21"/>
      <c r="AO253" s="21"/>
      <c r="AP253" s="21"/>
      <c r="AQ253" s="21"/>
      <c r="AR253" s="21"/>
      <c r="AS253" s="201"/>
      <c r="AT253" s="20"/>
      <c r="AU253" s="21"/>
      <c r="AV253" s="21"/>
      <c r="AW253" s="21"/>
      <c r="AX253" s="21"/>
      <c r="AY253" s="21"/>
      <c r="AZ253" s="21"/>
      <c r="BA253" s="21"/>
      <c r="BB253" s="21"/>
      <c r="BC253" s="201"/>
      <c r="BD253" s="21"/>
      <c r="BE253" s="20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54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0"/>
      <c r="AH254" s="23"/>
      <c r="AI254" s="23"/>
      <c r="AJ254" s="21"/>
      <c r="AK254" s="201"/>
      <c r="AL254" s="20"/>
      <c r="AM254" s="20"/>
      <c r="AN254" s="21"/>
      <c r="AO254" s="21"/>
      <c r="AP254" s="21"/>
      <c r="AQ254" s="21"/>
      <c r="AR254" s="21"/>
      <c r="AS254" s="201"/>
      <c r="AT254" s="20"/>
      <c r="AU254" s="21"/>
      <c r="AV254" s="21"/>
      <c r="AW254" s="21"/>
      <c r="AX254" s="21"/>
      <c r="AY254" s="21"/>
      <c r="AZ254" s="21"/>
      <c r="BA254" s="21"/>
      <c r="BB254" s="21"/>
      <c r="BC254" s="201"/>
      <c r="BD254" s="23"/>
      <c r="BE254" s="23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54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0"/>
      <c r="AH255" s="23"/>
      <c r="AI255" s="23"/>
      <c r="AJ255" s="21"/>
      <c r="AK255" s="201"/>
      <c r="AL255" s="20"/>
      <c r="AM255" s="20"/>
      <c r="AN255" s="21"/>
      <c r="AO255" s="21"/>
      <c r="AP255" s="21"/>
      <c r="AQ255" s="21"/>
      <c r="AR255" s="21"/>
      <c r="AS255" s="201"/>
      <c r="AT255" s="20"/>
      <c r="AU255" s="21"/>
      <c r="AV255" s="21"/>
      <c r="AW255" s="21"/>
      <c r="AX255" s="21"/>
      <c r="AY255" s="21"/>
      <c r="AZ255" s="21"/>
      <c r="BA255" s="21"/>
      <c r="BB255" s="21"/>
      <c r="BC255" s="201"/>
      <c r="BD255" s="21"/>
      <c r="BE255" s="20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154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0"/>
      <c r="AH256" s="23"/>
      <c r="AI256" s="23"/>
      <c r="AJ256" s="21"/>
      <c r="AK256" s="201"/>
      <c r="AL256" s="20"/>
      <c r="AM256" s="20"/>
      <c r="AN256" s="21"/>
      <c r="AO256" s="21"/>
      <c r="AP256" s="21"/>
      <c r="AQ256" s="21"/>
      <c r="AR256" s="21"/>
      <c r="AS256" s="201"/>
      <c r="AT256" s="20"/>
      <c r="AU256" s="21"/>
      <c r="AV256" s="21"/>
      <c r="AW256" s="21"/>
      <c r="AX256" s="21"/>
      <c r="AY256" s="21"/>
      <c r="AZ256" s="21"/>
      <c r="BA256" s="21"/>
      <c r="BB256" s="21"/>
      <c r="BC256" s="201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154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0"/>
      <c r="AH257" s="23"/>
      <c r="AI257" s="23"/>
      <c r="AJ257" s="21"/>
      <c r="AK257" s="201"/>
      <c r="AL257" s="20"/>
      <c r="AM257" s="20"/>
      <c r="AN257" s="21"/>
      <c r="AO257" s="21"/>
      <c r="AP257" s="21"/>
      <c r="AQ257" s="21"/>
      <c r="AR257" s="21"/>
      <c r="AS257" s="201"/>
      <c r="AT257" s="20"/>
      <c r="AU257" s="21"/>
      <c r="AV257" s="21"/>
      <c r="AW257" s="21"/>
      <c r="AX257" s="21"/>
      <c r="AY257" s="21"/>
      <c r="AZ257" s="21"/>
      <c r="BA257" s="21"/>
      <c r="BB257" s="21"/>
      <c r="BC257" s="201"/>
      <c r="BD257" s="21"/>
      <c r="BE257" s="21"/>
      <c r="BF257" s="20"/>
      <c r="BG257" s="20"/>
      <c r="BH257" s="23"/>
      <c r="BI257" s="20"/>
      <c r="BJ257" s="20"/>
      <c r="BK257" s="23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54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0"/>
      <c r="AH258" s="23"/>
      <c r="AI258" s="23"/>
      <c r="AJ258" s="21"/>
      <c r="AK258" s="201"/>
      <c r="AL258" s="20"/>
      <c r="AM258" s="20"/>
      <c r="AN258" s="21"/>
      <c r="AO258" s="21"/>
      <c r="AP258" s="21"/>
      <c r="AQ258" s="21"/>
      <c r="AR258" s="21"/>
      <c r="AS258" s="201"/>
      <c r="AT258" s="20"/>
      <c r="AU258" s="21"/>
      <c r="AV258" s="21"/>
      <c r="AW258" s="21"/>
      <c r="AX258" s="21"/>
      <c r="AY258" s="21"/>
      <c r="AZ258" s="21"/>
      <c r="BA258" s="21"/>
      <c r="BB258" s="21"/>
      <c r="BC258" s="201"/>
      <c r="BD258" s="23"/>
      <c r="BE258" s="23"/>
      <c r="BF258" s="20"/>
      <c r="BG258" s="20"/>
      <c r="BH258" s="23"/>
      <c r="BI258" s="20"/>
      <c r="BJ258" s="20"/>
      <c r="BK258" s="23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249.7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3"/>
      <c r="AI259" s="23"/>
      <c r="AJ259" s="21"/>
      <c r="AK259" s="201"/>
      <c r="AL259" s="23"/>
      <c r="AM259" s="23"/>
      <c r="AN259" s="21"/>
      <c r="AO259" s="21"/>
      <c r="AP259" s="21"/>
      <c r="AQ259" s="21"/>
      <c r="AR259" s="21"/>
      <c r="AS259" s="201"/>
      <c r="AT259" s="23"/>
      <c r="AU259" s="21"/>
      <c r="AV259" s="21"/>
      <c r="AW259" s="21"/>
      <c r="AX259" s="21"/>
      <c r="AY259" s="21"/>
      <c r="AZ259" s="21"/>
      <c r="BA259" s="21"/>
      <c r="BB259" s="21"/>
      <c r="BC259" s="201"/>
      <c r="BD259" s="21"/>
      <c r="BE259" s="20"/>
      <c r="BF259" s="21"/>
      <c r="BG259" s="21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24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0"/>
      <c r="AH260" s="23"/>
      <c r="AI260" s="23"/>
      <c r="AJ260" s="21"/>
      <c r="AK260" s="201"/>
      <c r="AL260" s="20"/>
      <c r="AM260" s="20"/>
      <c r="AN260" s="21"/>
      <c r="AO260" s="21"/>
      <c r="AP260" s="21"/>
      <c r="AQ260" s="21"/>
      <c r="AR260" s="21"/>
      <c r="AS260" s="201"/>
      <c r="AT260" s="20"/>
      <c r="AU260" s="21"/>
      <c r="AV260" s="21"/>
      <c r="AW260" s="21"/>
      <c r="AX260" s="21"/>
      <c r="AY260" s="21"/>
      <c r="AZ260" s="21"/>
      <c r="BA260" s="21"/>
      <c r="BB260" s="21"/>
      <c r="BC260" s="201"/>
      <c r="BD260" s="21"/>
      <c r="BE260" s="21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24.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0"/>
      <c r="AH261" s="23"/>
      <c r="AI261" s="23"/>
      <c r="AJ261" s="21"/>
      <c r="AK261" s="201"/>
      <c r="AL261" s="20"/>
      <c r="AM261" s="20"/>
      <c r="AN261" s="21"/>
      <c r="AO261" s="21"/>
      <c r="AP261" s="21"/>
      <c r="AQ261" s="21"/>
      <c r="AR261" s="21"/>
      <c r="AS261" s="201"/>
      <c r="AT261" s="20"/>
      <c r="AU261" s="21"/>
      <c r="AV261" s="21"/>
      <c r="AW261" s="21"/>
      <c r="AX261" s="21"/>
      <c r="AY261" s="21"/>
      <c r="AZ261" s="21"/>
      <c r="BA261" s="21"/>
      <c r="BB261" s="21"/>
      <c r="BC261" s="201"/>
      <c r="BD261" s="21"/>
      <c r="BE261" s="21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124.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0"/>
      <c r="AH262" s="23"/>
      <c r="AI262" s="23"/>
      <c r="AJ262" s="21"/>
      <c r="AK262" s="201"/>
      <c r="AL262" s="20"/>
      <c r="AM262" s="20"/>
      <c r="AN262" s="21"/>
      <c r="AO262" s="21"/>
      <c r="AP262" s="21"/>
      <c r="AQ262" s="21"/>
      <c r="AR262" s="21"/>
      <c r="AS262" s="201"/>
      <c r="AT262" s="20"/>
      <c r="AU262" s="21"/>
      <c r="AV262" s="21"/>
      <c r="AW262" s="21"/>
      <c r="AX262" s="21"/>
      <c r="AY262" s="21"/>
      <c r="AZ262" s="21"/>
      <c r="BA262" s="21"/>
      <c r="BB262" s="21"/>
      <c r="BC262" s="201"/>
      <c r="BD262" s="21"/>
      <c r="BE262" s="21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24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0"/>
      <c r="AH263" s="23"/>
      <c r="AI263" s="23"/>
      <c r="AJ263" s="21"/>
      <c r="AK263" s="201"/>
      <c r="AL263" s="20"/>
      <c r="AM263" s="20"/>
      <c r="AN263" s="21"/>
      <c r="AO263" s="21"/>
      <c r="AP263" s="21"/>
      <c r="AQ263" s="21"/>
      <c r="AR263" s="21"/>
      <c r="AS263" s="201"/>
      <c r="AT263" s="20"/>
      <c r="AU263" s="21"/>
      <c r="AV263" s="21"/>
      <c r="AW263" s="21"/>
      <c r="AX263" s="21"/>
      <c r="AY263" s="21"/>
      <c r="AZ263" s="21"/>
      <c r="BA263" s="21"/>
      <c r="BB263" s="21"/>
      <c r="BC263" s="201"/>
      <c r="BD263" s="21"/>
      <c r="BE263" s="21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2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0"/>
      <c r="AH264" s="23"/>
      <c r="AI264" s="23"/>
      <c r="AJ264" s="21"/>
      <c r="AK264" s="201"/>
      <c r="AL264" s="20"/>
      <c r="AM264" s="20"/>
      <c r="AN264" s="21"/>
      <c r="AO264" s="21"/>
      <c r="AP264" s="21"/>
      <c r="AQ264" s="21"/>
      <c r="AR264" s="21"/>
      <c r="AS264" s="201"/>
      <c r="AT264" s="20"/>
      <c r="AU264" s="21"/>
      <c r="AV264" s="21"/>
      <c r="AW264" s="21"/>
      <c r="AX264" s="21"/>
      <c r="AY264" s="21"/>
      <c r="AZ264" s="21"/>
      <c r="BA264" s="21"/>
      <c r="BB264" s="21"/>
      <c r="BC264" s="201"/>
      <c r="BD264" s="21"/>
      <c r="BE264" s="21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409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0"/>
      <c r="AH265" s="23"/>
      <c r="AI265" s="23"/>
      <c r="AJ265" s="21"/>
      <c r="AK265" s="201"/>
      <c r="AL265" s="20"/>
      <c r="AM265" s="20"/>
      <c r="AN265" s="21"/>
      <c r="AO265" s="21"/>
      <c r="AP265" s="21"/>
      <c r="AQ265" s="21"/>
      <c r="AR265" s="21"/>
      <c r="AS265" s="201"/>
      <c r="AT265" s="20"/>
      <c r="AU265" s="21"/>
      <c r="AV265" s="21"/>
      <c r="AW265" s="21"/>
      <c r="AX265" s="21"/>
      <c r="AY265" s="21"/>
      <c r="AZ265" s="21"/>
      <c r="BA265" s="21"/>
      <c r="BB265" s="21"/>
      <c r="BC265" s="201"/>
      <c r="BD265" s="23"/>
      <c r="BE265" s="23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23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01"/>
      <c r="BD266" s="21"/>
      <c r="BE266" s="20"/>
      <c r="BF266" s="20"/>
      <c r="BG266" s="20"/>
      <c r="BH266" s="23"/>
      <c r="BI266" s="20"/>
      <c r="BJ266" s="21"/>
      <c r="BK266" s="20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139.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01"/>
      <c r="BD267" s="23"/>
      <c r="BE267" s="23"/>
      <c r="BF267" s="20"/>
      <c r="BG267" s="20"/>
      <c r="BH267" s="23"/>
      <c r="BI267" s="20"/>
      <c r="BJ267" s="21"/>
      <c r="BK267" s="20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237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3"/>
      <c r="O268" s="23"/>
      <c r="P268" s="23"/>
      <c r="Q268" s="23"/>
      <c r="R268" s="23"/>
      <c r="S268" s="23"/>
      <c r="T268" s="23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0"/>
      <c r="AH268" s="23"/>
      <c r="AI268" s="23"/>
      <c r="AJ268" s="21"/>
      <c r="AK268" s="201"/>
      <c r="AL268" s="23"/>
      <c r="AM268" s="23"/>
      <c r="AN268" s="21"/>
      <c r="AO268" s="21"/>
      <c r="AP268" s="21"/>
      <c r="AQ268" s="21"/>
      <c r="AR268" s="21"/>
      <c r="AS268" s="201"/>
      <c r="AT268" s="23"/>
      <c r="AU268" s="21"/>
      <c r="AV268" s="21"/>
      <c r="AW268" s="21"/>
      <c r="AX268" s="21"/>
      <c r="AY268" s="21"/>
      <c r="AZ268" s="21"/>
      <c r="BA268" s="21"/>
      <c r="BB268" s="21"/>
      <c r="BC268" s="201"/>
      <c r="BD268" s="23"/>
      <c r="BE268" s="20"/>
      <c r="BF268" s="21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22.2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3"/>
      <c r="O269" s="23"/>
      <c r="P269" s="23"/>
      <c r="Q269" s="23"/>
      <c r="R269" s="23"/>
      <c r="S269" s="23"/>
      <c r="T269" s="23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01"/>
      <c r="BD269" s="23"/>
      <c r="BE269" s="23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122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01"/>
      <c r="BD270" s="23"/>
      <c r="BE270" s="23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22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3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01"/>
      <c r="BD271" s="23"/>
      <c r="BE271" s="23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22.2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01"/>
      <c r="BD272" s="23"/>
      <c r="BE272" s="23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22.2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01"/>
      <c r="BD273" s="23"/>
      <c r="BE273" s="23"/>
      <c r="BF273" s="20"/>
      <c r="BG273" s="20"/>
      <c r="BH273" s="23"/>
      <c r="BI273" s="20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25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01"/>
      <c r="BD274" s="21"/>
      <c r="BE274" s="21"/>
      <c r="BF274" s="20"/>
      <c r="BG274" s="20"/>
      <c r="BH274" s="23"/>
      <c r="BI274" s="20"/>
      <c r="BJ274" s="20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55.2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01"/>
      <c r="BD275" s="23"/>
      <c r="BE275" s="23"/>
      <c r="BF275" s="20"/>
      <c r="BG275" s="20"/>
      <c r="BH275" s="23"/>
      <c r="BI275" s="20"/>
      <c r="BJ275" s="20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25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0"/>
      <c r="O276" s="20"/>
      <c r="P276" s="21"/>
      <c r="Q276" s="21"/>
      <c r="R276" s="21"/>
      <c r="S276" s="21"/>
      <c r="T276" s="20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0"/>
      <c r="BB276" s="21"/>
      <c r="BC276" s="201"/>
      <c r="BD276" s="21"/>
      <c r="BE276" s="21"/>
      <c r="BF276" s="20"/>
      <c r="BG276" s="20"/>
      <c r="BH276" s="23"/>
      <c r="BI276" s="20"/>
      <c r="BJ276" s="20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62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0"/>
      <c r="O277" s="20"/>
      <c r="P277" s="20"/>
      <c r="Q277" s="20"/>
      <c r="R277" s="20"/>
      <c r="S277" s="20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01"/>
      <c r="BD277" s="23"/>
      <c r="BE277" s="23"/>
      <c r="BF277" s="20"/>
      <c r="BG277" s="20"/>
      <c r="BH277" s="23"/>
      <c r="BI277" s="20"/>
      <c r="BJ277" s="20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162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01"/>
      <c r="BD278" s="23"/>
      <c r="BE278" s="23"/>
      <c r="BF278" s="20"/>
      <c r="BG278" s="20"/>
      <c r="BH278" s="23"/>
      <c r="BI278" s="20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294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0"/>
      <c r="AH279" s="23"/>
      <c r="AI279" s="23"/>
      <c r="AJ279" s="21"/>
      <c r="AK279" s="201"/>
      <c r="AL279" s="23"/>
      <c r="AM279" s="23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01"/>
      <c r="BD279" s="23"/>
      <c r="BE279" s="23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142.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0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01"/>
      <c r="BD280" s="23"/>
      <c r="BE280" s="23"/>
      <c r="BF280" s="20"/>
      <c r="BG280" s="20"/>
      <c r="BH280" s="23"/>
      <c r="BI280" s="20"/>
      <c r="BJ280" s="20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142.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3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01"/>
      <c r="BD281" s="23"/>
      <c r="BE281" s="23"/>
      <c r="BF281" s="20"/>
      <c r="BG281" s="20"/>
      <c r="BH281" s="23"/>
      <c r="BI281" s="20"/>
      <c r="BJ281" s="20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87.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0"/>
      <c r="AP282" s="23"/>
      <c r="AQ282" s="20"/>
      <c r="AR282" s="21"/>
      <c r="AS282" s="21"/>
      <c r="AT282" s="21"/>
      <c r="AU282" s="21"/>
      <c r="AV282" s="21"/>
      <c r="AW282" s="21"/>
      <c r="AX282" s="21"/>
      <c r="AY282" s="21"/>
      <c r="AZ282" s="21"/>
      <c r="BA282" s="20"/>
      <c r="BB282" s="23"/>
      <c r="BC282" s="20"/>
      <c r="BD282" s="23"/>
      <c r="BE282" s="20"/>
      <c r="BF282" s="20"/>
      <c r="BG282" s="20"/>
      <c r="BH282" s="23"/>
      <c r="BI282" s="20"/>
      <c r="BJ282" s="20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187.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3"/>
      <c r="O283" s="23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0"/>
      <c r="BB283" s="20"/>
      <c r="BC283" s="201"/>
      <c r="BD283" s="182"/>
      <c r="BE283" s="20"/>
      <c r="BF283" s="20"/>
      <c r="BG283" s="20"/>
      <c r="BH283" s="23"/>
      <c r="BI283" s="20"/>
      <c r="BJ283" s="20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187.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0"/>
      <c r="O284" s="20"/>
      <c r="P284" s="20"/>
      <c r="Q284" s="20"/>
      <c r="R284" s="20"/>
      <c r="S284" s="20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0"/>
      <c r="BB284" s="20"/>
      <c r="BC284" s="201"/>
      <c r="BD284" s="182"/>
      <c r="BE284" s="20"/>
      <c r="BF284" s="20"/>
      <c r="BG284" s="20"/>
      <c r="BH284" s="23"/>
      <c r="BI284" s="20"/>
      <c r="BJ284" s="20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87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0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01"/>
      <c r="BD285" s="23"/>
      <c r="BE285" s="23"/>
      <c r="BF285" s="20"/>
      <c r="BG285" s="20"/>
      <c r="BH285" s="23"/>
      <c r="BI285" s="20"/>
      <c r="BJ285" s="20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187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1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01"/>
      <c r="BD286" s="201"/>
      <c r="BE286" s="20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349.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1"/>
      <c r="BD287" s="201"/>
      <c r="BE287" s="20"/>
      <c r="BF287" s="20"/>
      <c r="BG287" s="20"/>
      <c r="BH287" s="23"/>
      <c r="BI287" s="23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167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181"/>
      <c r="AL288" s="21"/>
      <c r="AM288" s="21"/>
      <c r="AN288" s="21"/>
      <c r="AO288" s="21"/>
      <c r="AP288" s="21"/>
      <c r="AQ288" s="21"/>
      <c r="AR288" s="21"/>
      <c r="AS288" s="18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1"/>
      <c r="BD288" s="201"/>
      <c r="BE288" s="20"/>
      <c r="BF288" s="20"/>
      <c r="BG288" s="20"/>
      <c r="BH288" s="23"/>
      <c r="BI288" s="20"/>
      <c r="BJ288" s="20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409.6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3"/>
      <c r="P289" s="23"/>
      <c r="Q289" s="23"/>
      <c r="R289" s="23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0"/>
      <c r="AH289" s="23"/>
      <c r="AI289" s="20"/>
      <c r="AJ289" s="21"/>
      <c r="AK289" s="201"/>
      <c r="AL289" s="23"/>
      <c r="AM289" s="20"/>
      <c r="AN289" s="23"/>
      <c r="AO289" s="20"/>
      <c r="AP289" s="21"/>
      <c r="AQ289" s="21"/>
      <c r="AR289" s="21"/>
      <c r="AS289" s="201"/>
      <c r="AT289" s="23"/>
      <c r="AU289" s="21"/>
      <c r="AV289" s="21"/>
      <c r="AW289" s="21"/>
      <c r="AX289" s="21"/>
      <c r="AY289" s="21"/>
      <c r="AZ289" s="21"/>
      <c r="BA289" s="21"/>
      <c r="BB289" s="21"/>
      <c r="BC289" s="201"/>
      <c r="BD289" s="23"/>
      <c r="BE289" s="20"/>
      <c r="BF289" s="23"/>
      <c r="BG289" s="20"/>
      <c r="BH289" s="23"/>
      <c r="BI289" s="20"/>
      <c r="BJ289" s="23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134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0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0"/>
      <c r="AH290" s="23"/>
      <c r="AI290" s="20"/>
      <c r="AJ290" s="21"/>
      <c r="AK290" s="201"/>
      <c r="AL290" s="20"/>
      <c r="AM290" s="20"/>
      <c r="AN290" s="21"/>
      <c r="AO290" s="21"/>
      <c r="AP290" s="21"/>
      <c r="AQ290" s="21"/>
      <c r="AR290" s="21"/>
      <c r="AS290" s="201"/>
      <c r="AT290" s="20"/>
      <c r="AU290" s="21"/>
      <c r="AV290" s="21"/>
      <c r="AW290" s="21"/>
      <c r="AX290" s="21"/>
      <c r="AY290" s="21"/>
      <c r="AZ290" s="21"/>
      <c r="BA290" s="21"/>
      <c r="BB290" s="21"/>
      <c r="BC290" s="201"/>
      <c r="BD290" s="23"/>
      <c r="BE290" s="20"/>
      <c r="BF290" s="23"/>
      <c r="BG290" s="20"/>
      <c r="BH290" s="23"/>
      <c r="BI290" s="20"/>
      <c r="BJ290" s="23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134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0"/>
      <c r="AH291" s="23"/>
      <c r="AI291" s="20"/>
      <c r="AJ291" s="21"/>
      <c r="AK291" s="201"/>
      <c r="AL291" s="20"/>
      <c r="AM291" s="20"/>
      <c r="AN291" s="21"/>
      <c r="AO291" s="21"/>
      <c r="AP291" s="21"/>
      <c r="AQ291" s="21"/>
      <c r="AR291" s="21"/>
      <c r="AS291" s="201"/>
      <c r="AT291" s="20"/>
      <c r="AU291" s="21"/>
      <c r="AV291" s="21"/>
      <c r="AW291" s="21"/>
      <c r="AX291" s="21"/>
      <c r="AY291" s="21"/>
      <c r="AZ291" s="21"/>
      <c r="BA291" s="21"/>
      <c r="BB291" s="21"/>
      <c r="BC291" s="201"/>
      <c r="BD291" s="23"/>
      <c r="BE291" s="20"/>
      <c r="BF291" s="23"/>
      <c r="BG291" s="20"/>
      <c r="BH291" s="23"/>
      <c r="BI291" s="20"/>
      <c r="BJ291" s="23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134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0"/>
      <c r="O292" s="20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0"/>
      <c r="AH292" s="23"/>
      <c r="AI292" s="20"/>
      <c r="AJ292" s="21"/>
      <c r="AK292" s="201"/>
      <c r="AL292" s="20"/>
      <c r="AM292" s="20"/>
      <c r="AN292" s="21"/>
      <c r="AO292" s="21"/>
      <c r="AP292" s="21"/>
      <c r="AQ292" s="21"/>
      <c r="AR292" s="21"/>
      <c r="AS292" s="201"/>
      <c r="AT292" s="20"/>
      <c r="AU292" s="21"/>
      <c r="AV292" s="21"/>
      <c r="AW292" s="21"/>
      <c r="AX292" s="21"/>
      <c r="AY292" s="21"/>
      <c r="AZ292" s="21"/>
      <c r="BA292" s="21"/>
      <c r="BB292" s="21"/>
      <c r="BC292" s="201"/>
      <c r="BD292" s="23"/>
      <c r="BE292" s="20"/>
      <c r="BF292" s="23"/>
      <c r="BG292" s="20"/>
      <c r="BH292" s="23"/>
      <c r="BI292" s="20"/>
      <c r="BJ292" s="23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134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0"/>
      <c r="P293" s="20"/>
      <c r="Q293" s="20"/>
      <c r="R293" s="20"/>
      <c r="S293" s="20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0"/>
      <c r="AH293" s="23"/>
      <c r="AI293" s="20"/>
      <c r="AJ293" s="21"/>
      <c r="AK293" s="201"/>
      <c r="AL293" s="20"/>
      <c r="AM293" s="20"/>
      <c r="AN293" s="21"/>
      <c r="AO293" s="21"/>
      <c r="AP293" s="21"/>
      <c r="AQ293" s="21"/>
      <c r="AR293" s="21"/>
      <c r="AS293" s="201"/>
      <c r="AT293" s="20"/>
      <c r="AU293" s="21"/>
      <c r="AV293" s="21"/>
      <c r="AW293" s="21"/>
      <c r="AX293" s="21"/>
      <c r="AY293" s="21"/>
      <c r="AZ293" s="21"/>
      <c r="BA293" s="21"/>
      <c r="BB293" s="21"/>
      <c r="BC293" s="201"/>
      <c r="BD293" s="23"/>
      <c r="BE293" s="20"/>
      <c r="BF293" s="23"/>
      <c r="BG293" s="20"/>
      <c r="BH293" s="23"/>
      <c r="BI293" s="20"/>
      <c r="BJ293" s="23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134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0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0"/>
      <c r="AH294" s="23"/>
      <c r="AI294" s="20"/>
      <c r="AJ294" s="21"/>
      <c r="AK294" s="201"/>
      <c r="AL294" s="20"/>
      <c r="AM294" s="20"/>
      <c r="AN294" s="21"/>
      <c r="AO294" s="21"/>
      <c r="AP294" s="21"/>
      <c r="AQ294" s="21"/>
      <c r="AR294" s="21"/>
      <c r="AS294" s="201"/>
      <c r="AT294" s="20"/>
      <c r="AU294" s="21"/>
      <c r="AV294" s="21"/>
      <c r="AW294" s="21"/>
      <c r="AX294" s="21"/>
      <c r="AY294" s="21"/>
      <c r="AZ294" s="21"/>
      <c r="BA294" s="21"/>
      <c r="BB294" s="21"/>
      <c r="BC294" s="201"/>
      <c r="BD294" s="23"/>
      <c r="BE294" s="20"/>
      <c r="BF294" s="23"/>
      <c r="BG294" s="20"/>
      <c r="BH294" s="23"/>
      <c r="BI294" s="20"/>
      <c r="BJ294" s="23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409.6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0"/>
      <c r="AH295" s="23"/>
      <c r="AI295" s="23"/>
      <c r="AJ295" s="21"/>
      <c r="AK295" s="201"/>
      <c r="AL295" s="23"/>
      <c r="AM295" s="23"/>
      <c r="AN295" s="21"/>
      <c r="AO295" s="21"/>
      <c r="AP295" s="21"/>
      <c r="AQ295" s="21"/>
      <c r="AR295" s="21"/>
      <c r="AS295" s="201"/>
      <c r="AT295" s="23"/>
      <c r="AU295" s="21"/>
      <c r="AV295" s="21"/>
      <c r="AW295" s="21"/>
      <c r="AX295" s="21"/>
      <c r="AY295" s="21"/>
      <c r="AZ295" s="21"/>
      <c r="BA295" s="21"/>
      <c r="BB295" s="21"/>
      <c r="BC295" s="201"/>
      <c r="BD295" s="23"/>
      <c r="BE295" s="23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134.2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1"/>
      <c r="BD296" s="201"/>
      <c r="BE296" s="20"/>
      <c r="BF296" s="20"/>
      <c r="BG296" s="20"/>
      <c r="BH296" s="23"/>
      <c r="BI296" s="20"/>
      <c r="BJ296" s="20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134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3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1"/>
      <c r="BD297" s="201"/>
      <c r="BE297" s="20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134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0"/>
      <c r="P298" s="20"/>
      <c r="Q298" s="20"/>
      <c r="R298" s="20"/>
      <c r="S298" s="20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01"/>
      <c r="BD298" s="201"/>
      <c r="BE298" s="20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134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3"/>
      <c r="P299" s="23"/>
      <c r="Q299" s="23"/>
      <c r="R299" s="23"/>
      <c r="S299" s="23"/>
      <c r="T299" s="23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1"/>
      <c r="BD299" s="201"/>
      <c r="BE299" s="20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409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3"/>
      <c r="P300" s="23"/>
      <c r="Q300" s="23"/>
      <c r="R300" s="23"/>
      <c r="S300" s="23"/>
      <c r="T300" s="23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0"/>
      <c r="AJ300" s="23"/>
      <c r="AK300" s="20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1"/>
      <c r="BD300" s="23"/>
      <c r="BE300" s="23"/>
      <c r="BF300" s="20"/>
      <c r="BG300" s="20"/>
      <c r="BH300" s="23"/>
      <c r="BI300" s="20"/>
      <c r="BJ300" s="20"/>
      <c r="BK300" s="23"/>
      <c r="BL300" s="21"/>
      <c r="BM300" s="181"/>
      <c r="BN300" s="24"/>
      <c r="BO300" s="21"/>
      <c r="BP300" s="21"/>
      <c r="BQ300" s="23"/>
      <c r="BR300" s="23"/>
      <c r="BS300" s="24"/>
      <c r="BT300" s="25"/>
    </row>
    <row r="301" spans="1:72" s="22" customFormat="1" ht="132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0"/>
      <c r="O301" s="20"/>
      <c r="P301" s="23"/>
      <c r="Q301" s="23"/>
      <c r="R301" s="23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01"/>
      <c r="BD301" s="201"/>
      <c r="BE301" s="20"/>
      <c r="BF301" s="20"/>
      <c r="BG301" s="20"/>
      <c r="BH301" s="23"/>
      <c r="BI301" s="20"/>
      <c r="BJ301" s="20"/>
      <c r="BK301" s="23"/>
      <c r="BL301" s="21"/>
      <c r="BM301" s="181"/>
      <c r="BN301" s="24"/>
      <c r="BO301" s="21"/>
      <c r="BP301" s="21"/>
      <c r="BQ301" s="23"/>
      <c r="BR301" s="23"/>
      <c r="BS301" s="24"/>
      <c r="BT301" s="25"/>
    </row>
    <row r="302" spans="1:72" s="22" customFormat="1" ht="132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3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1"/>
      <c r="BD302" s="201"/>
      <c r="BE302" s="20"/>
      <c r="BF302" s="20"/>
      <c r="BG302" s="20"/>
      <c r="BH302" s="23"/>
      <c r="BI302" s="20"/>
      <c r="BJ302" s="20"/>
      <c r="BK302" s="23"/>
      <c r="BL302" s="21"/>
      <c r="BM302" s="181"/>
      <c r="BN302" s="24"/>
      <c r="BO302" s="21"/>
      <c r="BP302" s="21"/>
      <c r="BQ302" s="23"/>
      <c r="BR302" s="23"/>
      <c r="BS302" s="24"/>
      <c r="BT302" s="25"/>
    </row>
    <row r="303" spans="1:72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3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01"/>
      <c r="BD303" s="23"/>
      <c r="BE303" s="23"/>
      <c r="BF303" s="20"/>
      <c r="BG303" s="20"/>
      <c r="BH303" s="23"/>
      <c r="BI303" s="20"/>
      <c r="BJ303" s="20"/>
      <c r="BK303" s="23"/>
      <c r="BL303" s="21"/>
      <c r="BM303" s="181"/>
      <c r="BN303" s="24"/>
      <c r="BO303" s="21"/>
      <c r="BP303" s="21"/>
      <c r="BQ303" s="23"/>
      <c r="BR303" s="23"/>
      <c r="BS303" s="24"/>
      <c r="BT303" s="25"/>
    </row>
    <row r="304" spans="1:72" s="22" customFormat="1" ht="169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3"/>
      <c r="O304" s="23"/>
      <c r="P304" s="23"/>
      <c r="Q304" s="23"/>
      <c r="R304" s="23"/>
      <c r="S304" s="23"/>
      <c r="T304" s="23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01"/>
      <c r="BD304" s="201"/>
      <c r="BE304" s="20"/>
      <c r="BF304" s="20"/>
      <c r="BG304" s="20"/>
      <c r="BH304" s="23"/>
      <c r="BI304" s="20"/>
      <c r="BJ304" s="20"/>
      <c r="BK304" s="23"/>
      <c r="BL304" s="21"/>
      <c r="BM304" s="181"/>
      <c r="BN304" s="24"/>
      <c r="BO304" s="21"/>
      <c r="BP304" s="21"/>
      <c r="BQ304" s="23"/>
      <c r="BR304" s="23"/>
      <c r="BS304" s="24"/>
      <c r="BT304" s="25"/>
    </row>
    <row r="305" spans="1:72" s="22" customFormat="1" ht="162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3"/>
      <c r="O305" s="23"/>
      <c r="P305" s="23"/>
      <c r="Q305" s="23"/>
      <c r="R305" s="23"/>
      <c r="S305" s="23"/>
      <c r="T305" s="23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1"/>
      <c r="BD305" s="201"/>
      <c r="BE305" s="20"/>
      <c r="BF305" s="20"/>
      <c r="BG305" s="20"/>
      <c r="BH305" s="23"/>
      <c r="BI305" s="20"/>
      <c r="BJ305" s="23"/>
      <c r="BK305" s="23"/>
      <c r="BL305" s="21"/>
      <c r="BM305" s="181"/>
      <c r="BN305" s="24"/>
      <c r="BO305" s="21"/>
      <c r="BP305" s="21"/>
      <c r="BQ305" s="23"/>
      <c r="BR305" s="23"/>
      <c r="BS305" s="24"/>
      <c r="BT305" s="25"/>
    </row>
    <row r="306" spans="1:72" s="22" customFormat="1" ht="162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3"/>
      <c r="O306" s="20"/>
      <c r="P306" s="23"/>
      <c r="Q306" s="23"/>
      <c r="R306" s="23"/>
      <c r="S306" s="23"/>
      <c r="T306" s="23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01"/>
      <c r="BD306" s="201"/>
      <c r="BE306" s="20"/>
      <c r="BF306" s="20"/>
      <c r="BG306" s="20"/>
      <c r="BH306" s="23"/>
      <c r="BI306" s="20"/>
      <c r="BJ306" s="20"/>
      <c r="BK306" s="23"/>
      <c r="BL306" s="21"/>
      <c r="BM306" s="181"/>
      <c r="BN306" s="24"/>
      <c r="BO306" s="21"/>
      <c r="BP306" s="21"/>
      <c r="BQ306" s="23"/>
      <c r="BR306" s="23"/>
      <c r="BS306" s="24"/>
      <c r="BT306" s="25"/>
    </row>
    <row r="307" spans="1:72" s="22" customFormat="1" ht="409.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3"/>
      <c r="O307" s="23"/>
      <c r="P307" s="23"/>
      <c r="Q307" s="23"/>
      <c r="R307" s="23"/>
      <c r="S307" s="23"/>
      <c r="T307" s="23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01"/>
      <c r="BD307" s="23"/>
      <c r="BE307" s="23"/>
      <c r="BF307" s="20"/>
      <c r="BG307" s="20"/>
      <c r="BH307" s="23"/>
      <c r="BI307" s="20"/>
      <c r="BJ307" s="20"/>
      <c r="BK307" s="23"/>
      <c r="BL307" s="21"/>
      <c r="BM307" s="181"/>
      <c r="BN307" s="24"/>
      <c r="BO307" s="21"/>
      <c r="BP307" s="21"/>
      <c r="BQ307" s="23"/>
      <c r="BR307" s="23"/>
      <c r="BS307" s="24"/>
      <c r="BT307" s="25"/>
    </row>
    <row r="308" spans="1:72" s="22" customFormat="1" ht="154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3"/>
      <c r="O308" s="23"/>
      <c r="P308" s="23"/>
      <c r="Q308" s="23"/>
      <c r="R308" s="23"/>
      <c r="S308" s="23"/>
      <c r="T308" s="23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1"/>
      <c r="BD308" s="201"/>
      <c r="BE308" s="20"/>
      <c r="BF308" s="20"/>
      <c r="BG308" s="20"/>
      <c r="BH308" s="23"/>
      <c r="BI308" s="20"/>
      <c r="BJ308" s="20"/>
      <c r="BK308" s="23"/>
      <c r="BL308" s="21"/>
      <c r="BM308" s="181"/>
      <c r="BN308" s="24"/>
      <c r="BO308" s="21"/>
      <c r="BP308" s="21"/>
      <c r="BQ308" s="23"/>
      <c r="BR308" s="23"/>
      <c r="BS308" s="24"/>
      <c r="BT308" s="25"/>
    </row>
    <row r="309" spans="1:72" s="22" customFormat="1" ht="186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3"/>
      <c r="O309" s="23"/>
      <c r="P309" s="23"/>
      <c r="Q309" s="23"/>
      <c r="R309" s="23"/>
      <c r="S309" s="23"/>
      <c r="T309" s="23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1"/>
      <c r="BD309" s="201"/>
      <c r="BE309" s="20"/>
      <c r="BF309" s="20"/>
      <c r="BG309" s="20"/>
      <c r="BH309" s="23"/>
      <c r="BI309" s="20"/>
      <c r="BJ309" s="20"/>
      <c r="BK309" s="23"/>
      <c r="BL309" s="21"/>
      <c r="BM309" s="181"/>
      <c r="BN309" s="24"/>
      <c r="BO309" s="21"/>
      <c r="BP309" s="21"/>
      <c r="BQ309" s="23"/>
      <c r="BR309" s="23"/>
      <c r="BS309" s="24"/>
      <c r="BT309" s="25"/>
    </row>
    <row r="310" spans="1:72" s="22" customFormat="1" ht="177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3"/>
      <c r="O310" s="23"/>
      <c r="P310" s="23"/>
      <c r="Q310" s="23"/>
      <c r="R310" s="23"/>
      <c r="S310" s="23"/>
      <c r="T310" s="23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01"/>
      <c r="BD310" s="23"/>
      <c r="BE310" s="23"/>
      <c r="BF310" s="20"/>
      <c r="BG310" s="20"/>
      <c r="BH310" s="23"/>
      <c r="BI310" s="20"/>
      <c r="BJ310" s="20"/>
      <c r="BK310" s="23"/>
      <c r="BL310" s="21"/>
      <c r="BM310" s="181"/>
      <c r="BN310" s="24"/>
      <c r="BO310" s="21"/>
      <c r="BP310" s="21"/>
      <c r="BQ310" s="23"/>
      <c r="BR310" s="23"/>
      <c r="BS310" s="24"/>
      <c r="BT310" s="25"/>
    </row>
    <row r="311" spans="1:72" s="22" customFormat="1" ht="177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3"/>
      <c r="O311" s="23"/>
      <c r="P311" s="23"/>
      <c r="Q311" s="23"/>
      <c r="R311" s="23"/>
      <c r="S311" s="23"/>
      <c r="T311" s="23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01"/>
      <c r="BD311" s="182"/>
      <c r="BE311" s="23"/>
      <c r="BF311" s="20"/>
      <c r="BG311" s="20"/>
      <c r="BH311" s="23"/>
      <c r="BI311" s="20"/>
      <c r="BJ311" s="20"/>
      <c r="BK311" s="23"/>
      <c r="BL311" s="21"/>
      <c r="BM311" s="181"/>
      <c r="BN311" s="24"/>
      <c r="BO311" s="21"/>
      <c r="BP311" s="21"/>
      <c r="BQ311" s="23"/>
      <c r="BR311" s="23"/>
      <c r="BS311" s="24"/>
      <c r="BT311" s="25"/>
    </row>
    <row r="312" spans="1:72" s="22" customFormat="1" ht="244.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3"/>
      <c r="O312" s="23"/>
      <c r="P312" s="23"/>
      <c r="Q312" s="23"/>
      <c r="R312" s="23"/>
      <c r="S312" s="23"/>
      <c r="T312" s="23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83"/>
      <c r="BD312" s="23"/>
      <c r="BE312" s="23"/>
      <c r="BF312" s="20"/>
      <c r="BG312" s="20"/>
      <c r="BH312" s="23"/>
      <c r="BI312" s="20"/>
      <c r="BJ312" s="20"/>
      <c r="BK312" s="23"/>
      <c r="BL312" s="21"/>
      <c r="BM312" s="181"/>
      <c r="BN312" s="24"/>
      <c r="BO312" s="21"/>
      <c r="BP312" s="21"/>
      <c r="BQ312" s="23"/>
      <c r="BR312" s="23"/>
      <c r="BS312" s="24"/>
      <c r="BT312" s="25"/>
    </row>
    <row r="313" spans="1:72" s="22" customFormat="1" ht="244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3"/>
      <c r="O313" s="20"/>
      <c r="P313" s="23"/>
      <c r="Q313" s="23"/>
      <c r="R313" s="23"/>
      <c r="S313" s="23"/>
      <c r="T313" s="23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01"/>
      <c r="BD313" s="182"/>
      <c r="BE313" s="23"/>
      <c r="BF313" s="20"/>
      <c r="BG313" s="20"/>
      <c r="BH313" s="23"/>
      <c r="BI313" s="20"/>
      <c r="BJ313" s="20"/>
      <c r="BK313" s="23"/>
      <c r="BL313" s="21"/>
      <c r="BM313" s="181"/>
      <c r="BN313" s="24"/>
      <c r="BO313" s="21"/>
      <c r="BP313" s="21"/>
      <c r="BQ313" s="23"/>
      <c r="BR313" s="23"/>
      <c r="BS313" s="24"/>
      <c r="BT313" s="25"/>
    </row>
    <row r="314" spans="1:72" s="22" customFormat="1" ht="231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3"/>
      <c r="O314" s="23"/>
      <c r="P314" s="23"/>
      <c r="Q314" s="23"/>
      <c r="R314" s="23"/>
      <c r="S314" s="23"/>
      <c r="T314" s="23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01"/>
      <c r="BD314" s="23"/>
      <c r="BE314" s="23"/>
      <c r="BF314" s="20"/>
      <c r="BG314" s="20"/>
      <c r="BH314" s="23"/>
      <c r="BI314" s="20"/>
      <c r="BJ314" s="20"/>
      <c r="BK314" s="23"/>
      <c r="BL314" s="21"/>
      <c r="BM314" s="181"/>
      <c r="BN314" s="24"/>
      <c r="BO314" s="21"/>
      <c r="BP314" s="21"/>
      <c r="BQ314" s="23"/>
      <c r="BR314" s="23"/>
      <c r="BS314" s="24"/>
      <c r="BT314" s="25"/>
    </row>
    <row r="315" spans="1:72" s="22" customFormat="1" ht="231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0"/>
      <c r="O315" s="20"/>
      <c r="P315" s="20"/>
      <c r="Q315" s="21"/>
      <c r="R315" s="20"/>
      <c r="S315" s="21"/>
      <c r="T315" s="20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0"/>
      <c r="AP315" s="20"/>
      <c r="AQ315" s="20"/>
      <c r="AR315" s="21"/>
      <c r="AS315" s="21"/>
      <c r="AT315" s="21"/>
      <c r="AU315" s="21"/>
      <c r="AV315" s="21"/>
      <c r="AW315" s="21"/>
      <c r="AX315" s="21"/>
      <c r="AY315" s="21"/>
      <c r="AZ315" s="21"/>
      <c r="BA315" s="20"/>
      <c r="BB315" s="20"/>
      <c r="BC315" s="20"/>
      <c r="BD315" s="201"/>
      <c r="BE315" s="20"/>
      <c r="BF315" s="20"/>
      <c r="BG315" s="20"/>
      <c r="BH315" s="23"/>
      <c r="BI315" s="20"/>
      <c r="BJ315" s="20"/>
      <c r="BK315" s="23"/>
      <c r="BL315" s="21"/>
      <c r="BM315" s="181"/>
      <c r="BN315" s="24"/>
      <c r="BO315" s="21"/>
      <c r="BP315" s="21"/>
      <c r="BQ315" s="23"/>
      <c r="BR315" s="23"/>
      <c r="BS315" s="24"/>
      <c r="BT315" s="25"/>
    </row>
    <row r="316" spans="1:72" s="22" customFormat="1" ht="159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0"/>
      <c r="O316" s="20"/>
      <c r="P316" s="20"/>
      <c r="Q316" s="21"/>
      <c r="R316" s="20"/>
      <c r="S316" s="21"/>
      <c r="T316" s="20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01"/>
      <c r="BD316" s="201"/>
      <c r="BE316" s="20"/>
      <c r="BF316" s="20"/>
      <c r="BG316" s="20"/>
      <c r="BH316" s="23"/>
      <c r="BI316" s="20"/>
      <c r="BJ316" s="20"/>
      <c r="BK316" s="23"/>
      <c r="BL316" s="21"/>
      <c r="BM316" s="181"/>
      <c r="BN316" s="24"/>
      <c r="BO316" s="21"/>
      <c r="BP316" s="21"/>
      <c r="BQ316" s="23"/>
      <c r="BR316" s="23"/>
      <c r="BS316" s="24"/>
      <c r="BT316" s="25"/>
    </row>
    <row r="317" spans="1:72" s="22" customFormat="1" ht="159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01"/>
      <c r="BD317" s="201"/>
      <c r="BE317" s="20"/>
      <c r="BF317" s="20"/>
      <c r="BG317" s="20"/>
      <c r="BH317" s="23"/>
      <c r="BI317" s="20"/>
      <c r="BJ317" s="20"/>
      <c r="BK317" s="23"/>
      <c r="BL317" s="21"/>
      <c r="BM317" s="181"/>
      <c r="BN317" s="24"/>
      <c r="BO317" s="21"/>
      <c r="BP317" s="21"/>
      <c r="BQ317" s="23"/>
      <c r="BR317" s="23"/>
      <c r="BS317" s="24"/>
      <c r="BT317" s="25"/>
    </row>
    <row r="318" spans="1:72" s="22" customFormat="1" ht="408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0"/>
      <c r="AH318" s="20"/>
      <c r="AI318" s="20"/>
      <c r="AJ318" s="21"/>
      <c r="AK318" s="201"/>
      <c r="AL318" s="21"/>
      <c r="AM318" s="20"/>
      <c r="AN318" s="21"/>
      <c r="AO318" s="20"/>
      <c r="AP318" s="21"/>
      <c r="AQ318" s="21"/>
      <c r="AR318" s="21"/>
      <c r="AS318" s="20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01"/>
      <c r="BD318" s="21"/>
      <c r="BE318" s="20"/>
      <c r="BF318" s="20"/>
      <c r="BG318" s="20"/>
      <c r="BH318" s="23"/>
      <c r="BI318" s="20"/>
      <c r="BJ318" s="20"/>
      <c r="BK318" s="23"/>
      <c r="BL318" s="21"/>
      <c r="BM318" s="181"/>
      <c r="BN318" s="24"/>
      <c r="BO318" s="21"/>
      <c r="BP318" s="21"/>
      <c r="BQ318" s="23"/>
      <c r="BR318" s="23"/>
      <c r="BS318" s="24"/>
      <c r="BT318" s="25"/>
    </row>
    <row r="319" spans="1:72" s="22" customFormat="1" ht="138.7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0"/>
      <c r="O319" s="20"/>
      <c r="P319" s="21"/>
      <c r="Q319" s="21"/>
      <c r="R319" s="21"/>
      <c r="S319" s="21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18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01"/>
      <c r="BD319" s="201"/>
      <c r="BE319" s="20"/>
      <c r="BF319" s="20"/>
      <c r="BG319" s="20"/>
      <c r="BH319" s="23"/>
      <c r="BI319" s="20"/>
      <c r="BJ319" s="20"/>
      <c r="BK319" s="23"/>
      <c r="BL319" s="21"/>
      <c r="BM319" s="181"/>
      <c r="BN319" s="24"/>
      <c r="BO319" s="21"/>
      <c r="BP319" s="21"/>
      <c r="BQ319" s="23"/>
      <c r="BR319" s="23"/>
      <c r="BS319" s="24"/>
      <c r="BT319" s="25"/>
    </row>
    <row r="320" spans="1:72" s="22" customFormat="1" ht="138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18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01"/>
      <c r="BD320" s="201"/>
      <c r="BE320" s="20"/>
      <c r="BF320" s="20"/>
      <c r="BG320" s="20"/>
      <c r="BH320" s="23"/>
      <c r="BI320" s="20"/>
      <c r="BJ320" s="20"/>
      <c r="BK320" s="23"/>
      <c r="BL320" s="21"/>
      <c r="BM320" s="181"/>
      <c r="BN320" s="24"/>
      <c r="BO320" s="21"/>
      <c r="BP320" s="21"/>
      <c r="BQ320" s="23"/>
      <c r="BR320" s="23"/>
      <c r="BS320" s="24"/>
      <c r="BT320" s="25"/>
    </row>
    <row r="321" spans="1:72" s="22" customFormat="1" ht="138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18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01"/>
      <c r="BD321" s="201"/>
      <c r="BE321" s="20"/>
      <c r="BF321" s="20"/>
      <c r="BG321" s="20"/>
      <c r="BH321" s="23"/>
      <c r="BI321" s="20"/>
      <c r="BJ321" s="20"/>
      <c r="BK321" s="23"/>
      <c r="BL321" s="21"/>
      <c r="BM321" s="181"/>
      <c r="BN321" s="24"/>
      <c r="BO321" s="21"/>
      <c r="BP321" s="21"/>
      <c r="BQ321" s="23"/>
      <c r="BR321" s="23"/>
      <c r="BS321" s="24"/>
      <c r="BT321" s="25"/>
    </row>
    <row r="322" spans="1:72" s="22" customFormat="1" ht="138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18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01"/>
      <c r="BD322" s="201"/>
      <c r="BE322" s="20"/>
      <c r="BF322" s="20"/>
      <c r="BG322" s="20"/>
      <c r="BH322" s="23"/>
      <c r="BI322" s="20"/>
      <c r="BJ322" s="20"/>
      <c r="BK322" s="23"/>
      <c r="BL322" s="21"/>
      <c r="BM322" s="181"/>
      <c r="BN322" s="24"/>
      <c r="BO322" s="21"/>
      <c r="BP322" s="21"/>
      <c r="BQ322" s="23"/>
      <c r="BR322" s="23"/>
      <c r="BS322" s="24"/>
      <c r="BT322" s="25"/>
    </row>
    <row r="323" spans="1:72" s="22" customFormat="1" ht="138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18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01"/>
      <c r="BD323" s="201"/>
      <c r="BE323" s="20"/>
      <c r="BF323" s="20"/>
      <c r="BG323" s="20"/>
      <c r="BH323" s="23"/>
      <c r="BI323" s="20"/>
      <c r="BJ323" s="20"/>
      <c r="BK323" s="23"/>
      <c r="BL323" s="21"/>
      <c r="BM323" s="181"/>
      <c r="BN323" s="24"/>
      <c r="BO323" s="21"/>
      <c r="BP323" s="21"/>
      <c r="BQ323" s="23"/>
      <c r="BR323" s="23"/>
      <c r="BS323" s="24"/>
      <c r="BT323" s="25"/>
    </row>
    <row r="324" spans="1:72" s="22" customFormat="1" ht="282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0"/>
      <c r="AH324" s="21"/>
      <c r="AI324" s="20"/>
      <c r="AJ324" s="21"/>
      <c r="AK324" s="20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0"/>
      <c r="BB324" s="20"/>
      <c r="BC324" s="20"/>
      <c r="BD324" s="23"/>
      <c r="BE324" s="23"/>
      <c r="BF324" s="20"/>
      <c r="BG324" s="20"/>
      <c r="BH324" s="21"/>
      <c r="BI324" s="20"/>
      <c r="BJ324" s="23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37.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01"/>
      <c r="BD325" s="23"/>
      <c r="BE325" s="23"/>
      <c r="BF325" s="20"/>
      <c r="BG325" s="20"/>
      <c r="BH325" s="23"/>
      <c r="BI325" s="20"/>
      <c r="BJ325" s="23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22.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01"/>
      <c r="BD326" s="23"/>
      <c r="BE326" s="23"/>
      <c r="BF326" s="20"/>
      <c r="BG326" s="20"/>
      <c r="BH326" s="23"/>
      <c r="BI326" s="20"/>
      <c r="BJ326" s="23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22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0"/>
      <c r="M327" s="20"/>
      <c r="N327" s="20"/>
      <c r="O327" s="20"/>
      <c r="P327" s="20"/>
      <c r="Q327" s="20"/>
      <c r="R327" s="20"/>
      <c r="S327" s="20"/>
      <c r="T327" s="20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01"/>
      <c r="BD327" s="23"/>
      <c r="BE327" s="23"/>
      <c r="BF327" s="20"/>
      <c r="BG327" s="20"/>
      <c r="BH327" s="23"/>
      <c r="BI327" s="20"/>
      <c r="BJ327" s="23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22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01"/>
      <c r="BD328" s="23"/>
      <c r="BE328" s="23"/>
      <c r="BF328" s="20"/>
      <c r="BG328" s="20"/>
      <c r="BH328" s="23"/>
      <c r="BI328" s="20"/>
      <c r="BJ328" s="23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84.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01"/>
      <c r="BD329" s="21"/>
      <c r="BE329" s="21"/>
      <c r="BF329" s="20"/>
      <c r="BG329" s="20"/>
      <c r="BH329" s="23"/>
      <c r="BI329" s="20"/>
      <c r="BJ329" s="23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84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01"/>
      <c r="BD330" s="23"/>
      <c r="BE330" s="23"/>
      <c r="BF330" s="20"/>
      <c r="BG330" s="20"/>
      <c r="BH330" s="23"/>
      <c r="BI330" s="20"/>
      <c r="BJ330" s="23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409.6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3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01"/>
      <c r="BD331" s="2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204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3"/>
      <c r="O332" s="20"/>
      <c r="P332" s="23"/>
      <c r="Q332" s="23"/>
      <c r="R332" s="23"/>
      <c r="S332" s="23"/>
      <c r="T332" s="23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01"/>
      <c r="BD332" s="20"/>
      <c r="BE332" s="20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201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3"/>
      <c r="O333" s="23"/>
      <c r="P333" s="23"/>
      <c r="Q333" s="23"/>
      <c r="R333" s="23"/>
      <c r="S333" s="23"/>
      <c r="T333" s="23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181"/>
      <c r="AL333" s="21"/>
      <c r="AM333" s="21"/>
      <c r="AN333" s="21"/>
      <c r="AO333" s="21"/>
      <c r="AP333" s="21"/>
      <c r="AQ333" s="21"/>
      <c r="AR333" s="21"/>
      <c r="AS333" s="181"/>
      <c r="AT333" s="21"/>
      <c r="AU333" s="181"/>
      <c r="AV333" s="21"/>
      <c r="AW333" s="21"/>
      <c r="AX333" s="21"/>
      <c r="AY333" s="21"/>
      <c r="AZ333" s="21"/>
      <c r="BA333" s="21"/>
      <c r="BB333" s="21"/>
      <c r="BC333" s="201"/>
      <c r="BD333" s="23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409.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0"/>
      <c r="AH334" s="21"/>
      <c r="AI334" s="21"/>
      <c r="AJ334" s="21"/>
      <c r="AK334" s="201"/>
      <c r="AL334" s="21"/>
      <c r="AM334" s="20"/>
      <c r="AN334" s="21"/>
      <c r="AO334" s="21"/>
      <c r="AP334" s="21"/>
      <c r="AQ334" s="21"/>
      <c r="AR334" s="21"/>
      <c r="AS334" s="201"/>
      <c r="AT334" s="21"/>
      <c r="AU334" s="181"/>
      <c r="AV334" s="21"/>
      <c r="AW334" s="21"/>
      <c r="AX334" s="21"/>
      <c r="AY334" s="21"/>
      <c r="AZ334" s="21"/>
      <c r="BA334" s="21"/>
      <c r="BB334" s="21"/>
      <c r="BC334" s="201"/>
      <c r="BD334" s="21"/>
      <c r="BE334" s="21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2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181"/>
      <c r="AL335" s="21"/>
      <c r="AM335" s="21"/>
      <c r="AN335" s="21"/>
      <c r="AO335" s="21"/>
      <c r="AP335" s="21"/>
      <c r="AQ335" s="21"/>
      <c r="AR335" s="21"/>
      <c r="AS335" s="181"/>
      <c r="AT335" s="21"/>
      <c r="AU335" s="181"/>
      <c r="AV335" s="21"/>
      <c r="AW335" s="21"/>
      <c r="AX335" s="21"/>
      <c r="AY335" s="21"/>
      <c r="AZ335" s="21"/>
      <c r="BA335" s="21"/>
      <c r="BB335" s="21"/>
      <c r="BC335" s="201"/>
      <c r="BD335" s="182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52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181"/>
      <c r="AL336" s="21"/>
      <c r="AM336" s="21"/>
      <c r="AN336" s="21"/>
      <c r="AO336" s="21"/>
      <c r="AP336" s="21"/>
      <c r="AQ336" s="21"/>
      <c r="AR336" s="21"/>
      <c r="AS336" s="181"/>
      <c r="AT336" s="21"/>
      <c r="AU336" s="181"/>
      <c r="AV336" s="21"/>
      <c r="AW336" s="21"/>
      <c r="AX336" s="21"/>
      <c r="AY336" s="21"/>
      <c r="AZ336" s="21"/>
      <c r="BA336" s="21"/>
      <c r="BB336" s="21"/>
      <c r="BC336" s="201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52.2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181"/>
      <c r="AL337" s="21"/>
      <c r="AM337" s="21"/>
      <c r="AN337" s="21"/>
      <c r="AO337" s="21"/>
      <c r="AP337" s="21"/>
      <c r="AQ337" s="21"/>
      <c r="AR337" s="21"/>
      <c r="AS337" s="181"/>
      <c r="AT337" s="21"/>
      <c r="AU337" s="181"/>
      <c r="AV337" s="21"/>
      <c r="AW337" s="21"/>
      <c r="AX337" s="21"/>
      <c r="AY337" s="21"/>
      <c r="AZ337" s="21"/>
      <c r="BA337" s="21"/>
      <c r="BB337" s="21"/>
      <c r="BC337" s="201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52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181"/>
      <c r="AL338" s="21"/>
      <c r="AM338" s="21"/>
      <c r="AN338" s="21"/>
      <c r="AO338" s="21"/>
      <c r="AP338" s="21"/>
      <c r="AQ338" s="21"/>
      <c r="AR338" s="21"/>
      <c r="AS338" s="181"/>
      <c r="AT338" s="21"/>
      <c r="AU338" s="181"/>
      <c r="AV338" s="21"/>
      <c r="AW338" s="21"/>
      <c r="AX338" s="21"/>
      <c r="AY338" s="21"/>
      <c r="AZ338" s="21"/>
      <c r="BA338" s="21"/>
      <c r="BB338" s="21"/>
      <c r="BC338" s="201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52.2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181"/>
      <c r="AL339" s="21"/>
      <c r="AM339" s="21"/>
      <c r="AN339" s="21"/>
      <c r="AO339" s="21"/>
      <c r="AP339" s="21"/>
      <c r="AQ339" s="21"/>
      <c r="AR339" s="21"/>
      <c r="AS339" s="181"/>
      <c r="AT339" s="21"/>
      <c r="AU339" s="181"/>
      <c r="AV339" s="21"/>
      <c r="AW339" s="21"/>
      <c r="AX339" s="21"/>
      <c r="AY339" s="21"/>
      <c r="AZ339" s="21"/>
      <c r="BA339" s="21"/>
      <c r="BB339" s="21"/>
      <c r="BC339" s="201"/>
      <c r="BD339" s="182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409.6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0"/>
      <c r="AH340" s="21"/>
      <c r="AI340" s="21"/>
      <c r="AJ340" s="21"/>
      <c r="AK340" s="201"/>
      <c r="AL340" s="21"/>
      <c r="AM340" s="21"/>
      <c r="AN340" s="21"/>
      <c r="AO340" s="21"/>
      <c r="AP340" s="21"/>
      <c r="AQ340" s="21"/>
      <c r="AR340" s="21"/>
      <c r="AS340" s="201"/>
      <c r="AT340" s="21"/>
      <c r="AU340" s="201"/>
      <c r="AV340" s="23"/>
      <c r="AW340" s="21"/>
      <c r="AX340" s="21"/>
      <c r="AY340" s="21"/>
      <c r="AZ340" s="21"/>
      <c r="BA340" s="21"/>
      <c r="BB340" s="21"/>
      <c r="BC340" s="201"/>
      <c r="BD340" s="21"/>
      <c r="BE340" s="21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52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0"/>
      <c r="AH341" s="23"/>
      <c r="AI341" s="20"/>
      <c r="AJ341" s="21"/>
      <c r="AK341" s="201"/>
      <c r="AL341" s="23"/>
      <c r="AM341" s="20"/>
      <c r="AN341" s="21"/>
      <c r="AO341" s="21"/>
      <c r="AP341" s="21"/>
      <c r="AQ341" s="21"/>
      <c r="AR341" s="21"/>
      <c r="AS341" s="201"/>
      <c r="AT341" s="23"/>
      <c r="AU341" s="201"/>
      <c r="AV341" s="23"/>
      <c r="AW341" s="21"/>
      <c r="AX341" s="21"/>
      <c r="AY341" s="21"/>
      <c r="AZ341" s="21"/>
      <c r="BA341" s="21"/>
      <c r="BB341" s="21"/>
      <c r="BC341" s="201"/>
      <c r="BD341" s="23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52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0"/>
      <c r="AH342" s="23"/>
      <c r="AI342" s="20"/>
      <c r="AJ342" s="21"/>
      <c r="AK342" s="201"/>
      <c r="AL342" s="23"/>
      <c r="AM342" s="20"/>
      <c r="AN342" s="21"/>
      <c r="AO342" s="21"/>
      <c r="AP342" s="21"/>
      <c r="AQ342" s="21"/>
      <c r="AR342" s="21"/>
      <c r="AS342" s="201"/>
      <c r="AT342" s="23"/>
      <c r="AU342" s="201"/>
      <c r="AV342" s="23"/>
      <c r="AW342" s="21"/>
      <c r="AX342" s="21"/>
      <c r="AY342" s="21"/>
      <c r="AZ342" s="21"/>
      <c r="BA342" s="21"/>
      <c r="BB342" s="21"/>
      <c r="BC342" s="201"/>
      <c r="BD342" s="23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52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0"/>
      <c r="AH343" s="23"/>
      <c r="AI343" s="20"/>
      <c r="AJ343" s="21"/>
      <c r="AK343" s="201"/>
      <c r="AL343" s="23"/>
      <c r="AM343" s="20"/>
      <c r="AN343" s="21"/>
      <c r="AO343" s="21"/>
      <c r="AP343" s="21"/>
      <c r="AQ343" s="21"/>
      <c r="AR343" s="21"/>
      <c r="AS343" s="201"/>
      <c r="AT343" s="23"/>
      <c r="AU343" s="201"/>
      <c r="AV343" s="23"/>
      <c r="AW343" s="21"/>
      <c r="AX343" s="21"/>
      <c r="AY343" s="21"/>
      <c r="AZ343" s="21"/>
      <c r="BA343" s="21"/>
      <c r="BB343" s="21"/>
      <c r="BC343" s="201"/>
      <c r="BD343" s="2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52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0"/>
      <c r="AH344" s="23"/>
      <c r="AI344" s="20"/>
      <c r="AJ344" s="21"/>
      <c r="AK344" s="201"/>
      <c r="AL344" s="23"/>
      <c r="AM344" s="20"/>
      <c r="AN344" s="21"/>
      <c r="AO344" s="21"/>
      <c r="AP344" s="21"/>
      <c r="AQ344" s="21"/>
      <c r="AR344" s="21"/>
      <c r="AS344" s="201"/>
      <c r="AT344" s="23"/>
      <c r="AU344" s="201"/>
      <c r="AV344" s="23"/>
      <c r="AW344" s="21"/>
      <c r="AX344" s="21"/>
      <c r="AY344" s="21"/>
      <c r="AZ344" s="21"/>
      <c r="BA344" s="21"/>
      <c r="BB344" s="21"/>
      <c r="BC344" s="201"/>
      <c r="BD344" s="23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349.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3"/>
      <c r="O345" s="20"/>
      <c r="P345" s="23"/>
      <c r="Q345" s="23"/>
      <c r="R345" s="23"/>
      <c r="S345" s="23"/>
      <c r="T345" s="23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0"/>
      <c r="AH345" s="23"/>
      <c r="AI345" s="23"/>
      <c r="AJ345" s="21"/>
      <c r="AK345" s="201"/>
      <c r="AL345" s="20"/>
      <c r="AM345" s="20"/>
      <c r="AN345" s="21"/>
      <c r="AO345" s="21"/>
      <c r="AP345" s="21"/>
      <c r="AQ345" s="21"/>
      <c r="AR345" s="21"/>
      <c r="AS345" s="201"/>
      <c r="AT345" s="23"/>
      <c r="AU345" s="201"/>
      <c r="AV345" s="20"/>
      <c r="AW345" s="21"/>
      <c r="AX345" s="21"/>
      <c r="AY345" s="21"/>
      <c r="AZ345" s="21"/>
      <c r="BA345" s="21"/>
      <c r="BB345" s="21"/>
      <c r="BC345" s="201"/>
      <c r="BD345" s="2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237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0"/>
      <c r="O346" s="20"/>
      <c r="P346" s="23"/>
      <c r="Q346" s="23"/>
      <c r="R346" s="20"/>
      <c r="S346" s="23"/>
      <c r="T346" s="23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01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409.6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3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0"/>
      <c r="BB347" s="20"/>
      <c r="BC347" s="201"/>
      <c r="BD347" s="23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80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1"/>
      <c r="BD348" s="21"/>
      <c r="BE348" s="21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80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1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80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01"/>
      <c r="BD350" s="21"/>
      <c r="BE350" s="20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80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01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409.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01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44.7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1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336.7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3"/>
      <c r="O354" s="20"/>
      <c r="P354" s="23"/>
      <c r="Q354" s="23"/>
      <c r="R354" s="23"/>
      <c r="S354" s="23"/>
      <c r="T354" s="23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1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2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0"/>
      <c r="BB355" s="20"/>
      <c r="BC355" s="20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22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1"/>
      <c r="BD356" s="182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229.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1"/>
      <c r="BD357" s="21"/>
      <c r="BE357" s="21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52.2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181"/>
      <c r="AL358" s="21"/>
      <c r="AM358" s="21"/>
      <c r="AN358" s="21"/>
      <c r="AO358" s="21"/>
      <c r="AP358" s="21"/>
      <c r="AQ358" s="21"/>
      <c r="AR358" s="21"/>
      <c r="AS358" s="18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1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249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0"/>
      <c r="AH359" s="23"/>
      <c r="AI359" s="23"/>
      <c r="AJ359" s="21"/>
      <c r="AK359" s="201"/>
      <c r="AL359" s="23"/>
      <c r="AM359" s="20"/>
      <c r="AN359" s="21"/>
      <c r="AO359" s="21"/>
      <c r="AP359" s="21"/>
      <c r="AQ359" s="21"/>
      <c r="AR359" s="21"/>
      <c r="AS359" s="201"/>
      <c r="AT359" s="23"/>
      <c r="AU359" s="21"/>
      <c r="AV359" s="21"/>
      <c r="AW359" s="21"/>
      <c r="AX359" s="21"/>
      <c r="AY359" s="21"/>
      <c r="AZ359" s="21"/>
      <c r="BA359" s="21"/>
      <c r="BB359" s="21"/>
      <c r="BC359" s="201"/>
      <c r="BD359" s="21"/>
      <c r="BE359" s="21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249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0"/>
      <c r="AH360" s="23"/>
      <c r="AI360" s="23"/>
      <c r="AJ360" s="21"/>
      <c r="AK360" s="201"/>
      <c r="AL360" s="23"/>
      <c r="AM360" s="20"/>
      <c r="AN360" s="21"/>
      <c r="AO360" s="21"/>
      <c r="AP360" s="21"/>
      <c r="AQ360" s="21"/>
      <c r="AR360" s="21"/>
      <c r="AS360" s="201"/>
      <c r="AT360" s="23"/>
      <c r="AU360" s="21"/>
      <c r="AV360" s="21"/>
      <c r="AW360" s="21"/>
      <c r="AX360" s="21"/>
      <c r="AY360" s="21"/>
      <c r="AZ360" s="21"/>
      <c r="BA360" s="21"/>
      <c r="BB360" s="21"/>
      <c r="BC360" s="201"/>
      <c r="BD360" s="182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234.7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01"/>
      <c r="BD361" s="21"/>
      <c r="BE361" s="21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47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01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409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1"/>
      <c r="BD363" s="21"/>
      <c r="BE363" s="21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52.2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01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409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01"/>
      <c r="BD365" s="21"/>
      <c r="BE365" s="21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44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1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41.75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01"/>
      <c r="BD367" s="21"/>
      <c r="BE367" s="20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41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01"/>
      <c r="BD368" s="182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201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0"/>
      <c r="BB369" s="20"/>
      <c r="BC369" s="201"/>
      <c r="BD369" s="21"/>
      <c r="BE369" s="21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24.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01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24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01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159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1"/>
      <c r="BD372" s="21"/>
      <c r="BE372" s="21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159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01"/>
      <c r="BD373" s="182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409.6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01"/>
      <c r="BD374" s="21"/>
      <c r="BE374" s="21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41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01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237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01"/>
      <c r="BD376" s="21"/>
      <c r="BE376" s="21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74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01"/>
      <c r="BD377" s="182"/>
      <c r="BE377" s="20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59.7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0"/>
      <c r="BB378" s="20"/>
      <c r="BC378" s="201"/>
      <c r="BD378" s="21"/>
      <c r="BE378" s="21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59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1"/>
      <c r="BD379" s="182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59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1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249.7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1"/>
      <c r="BD381" s="23"/>
      <c r="BE381" s="23"/>
      <c r="BF381" s="20"/>
      <c r="BG381" s="20"/>
      <c r="BH381" s="23"/>
      <c r="BI381" s="20"/>
      <c r="BJ381" s="23"/>
      <c r="BK381" s="20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227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0"/>
      <c r="AP382" s="23"/>
      <c r="AQ382" s="20"/>
      <c r="AR382" s="21"/>
      <c r="AS382" s="21"/>
      <c r="AT382" s="21"/>
      <c r="AU382" s="21"/>
      <c r="AV382" s="21"/>
      <c r="AW382" s="21"/>
      <c r="AX382" s="21"/>
      <c r="AY382" s="21"/>
      <c r="AZ382" s="21"/>
      <c r="BA382" s="20"/>
      <c r="BB382" s="21"/>
      <c r="BC382" s="201"/>
      <c r="BD382" s="21"/>
      <c r="BE382" s="21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50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0"/>
      <c r="O383" s="20"/>
      <c r="P383" s="20"/>
      <c r="Q383" s="20"/>
      <c r="R383" s="20"/>
      <c r="S383" s="20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0"/>
      <c r="AP383" s="23"/>
      <c r="AQ383" s="20"/>
      <c r="AR383" s="21"/>
      <c r="AS383" s="21"/>
      <c r="AT383" s="21"/>
      <c r="AU383" s="21"/>
      <c r="AV383" s="21"/>
      <c r="AW383" s="21"/>
      <c r="AX383" s="21"/>
      <c r="AY383" s="21"/>
      <c r="AZ383" s="21"/>
      <c r="BA383" s="20"/>
      <c r="BB383" s="20"/>
      <c r="BC383" s="201"/>
      <c r="BD383" s="182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42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0"/>
      <c r="AP384" s="23"/>
      <c r="AQ384" s="20"/>
      <c r="AR384" s="21"/>
      <c r="AS384" s="21"/>
      <c r="AT384" s="21"/>
      <c r="AU384" s="21"/>
      <c r="AV384" s="21"/>
      <c r="AW384" s="21"/>
      <c r="AX384" s="21"/>
      <c r="AY384" s="21"/>
      <c r="AZ384" s="21"/>
      <c r="BA384" s="20"/>
      <c r="BB384" s="20"/>
      <c r="BC384" s="201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59.7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01"/>
      <c r="AT385" s="20"/>
      <c r="AU385" s="21"/>
      <c r="AV385" s="21"/>
      <c r="AW385" s="21"/>
      <c r="AX385" s="21"/>
      <c r="AY385" s="21"/>
      <c r="AZ385" s="21"/>
      <c r="BA385" s="21"/>
      <c r="BB385" s="21"/>
      <c r="BC385" s="201"/>
      <c r="BD385" s="182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59.7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30"/>
      <c r="M386" s="20"/>
      <c r="N386" s="20"/>
      <c r="O386" s="20"/>
      <c r="P386" s="20"/>
      <c r="Q386" s="20"/>
      <c r="R386" s="20"/>
      <c r="S386" s="20"/>
      <c r="T386" s="20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01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59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31"/>
      <c r="M387" s="20"/>
      <c r="N387" s="20"/>
      <c r="O387" s="20"/>
      <c r="P387" s="20"/>
      <c r="Q387" s="20"/>
      <c r="R387" s="20"/>
      <c r="S387" s="20"/>
      <c r="T387" s="20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1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409.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1"/>
      <c r="BD388" s="21"/>
      <c r="BE388" s="21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5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1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409.6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1"/>
      <c r="BD390" s="21"/>
      <c r="BE390" s="21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52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1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209.2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1"/>
      <c r="BD392" s="21"/>
      <c r="BE392" s="21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09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181"/>
      <c r="AL393" s="21"/>
      <c r="AM393" s="21"/>
      <c r="AN393" s="21"/>
      <c r="AO393" s="21"/>
      <c r="AP393" s="21"/>
      <c r="AQ393" s="21"/>
      <c r="AR393" s="21"/>
      <c r="AS393" s="18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1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89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0"/>
      <c r="AH394" s="23"/>
      <c r="AI394" s="23"/>
      <c r="AJ394" s="21"/>
      <c r="AK394" s="201"/>
      <c r="AL394" s="20"/>
      <c r="AM394" s="20"/>
      <c r="AN394" s="21"/>
      <c r="AO394" s="21"/>
      <c r="AP394" s="21"/>
      <c r="AQ394" s="21"/>
      <c r="AR394" s="21"/>
      <c r="AS394" s="201"/>
      <c r="AT394" s="23"/>
      <c r="AU394" s="21"/>
      <c r="AV394" s="21"/>
      <c r="AW394" s="21"/>
      <c r="AX394" s="21"/>
      <c r="AY394" s="21"/>
      <c r="AZ394" s="21"/>
      <c r="BA394" s="21"/>
      <c r="BB394" s="21"/>
      <c r="BC394" s="201"/>
      <c r="BD394" s="21"/>
      <c r="BE394" s="21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89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0"/>
      <c r="AH395" s="23"/>
      <c r="AI395" s="23"/>
      <c r="AJ395" s="21"/>
      <c r="AK395" s="201"/>
      <c r="AL395" s="20"/>
      <c r="AM395" s="20"/>
      <c r="AN395" s="21"/>
      <c r="AO395" s="21"/>
      <c r="AP395" s="21"/>
      <c r="AQ395" s="21"/>
      <c r="AR395" s="21"/>
      <c r="AS395" s="201"/>
      <c r="AT395" s="23"/>
      <c r="AU395" s="21"/>
      <c r="AV395" s="21"/>
      <c r="AW395" s="21"/>
      <c r="AX395" s="21"/>
      <c r="AY395" s="21"/>
      <c r="AZ395" s="21"/>
      <c r="BA395" s="21"/>
      <c r="BB395" s="21"/>
      <c r="BC395" s="201"/>
      <c r="BD395" s="23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204.7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1"/>
      <c r="BD396" s="21"/>
      <c r="BE396" s="21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47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1"/>
      <c r="BD397" s="182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52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0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1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1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1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1"/>
      <c r="N400" s="20"/>
      <c r="O400" s="20"/>
      <c r="P400" s="20"/>
      <c r="Q400" s="20"/>
      <c r="R400" s="20"/>
      <c r="S400" s="20"/>
      <c r="T400" s="20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1"/>
      <c r="BD400" s="182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409.6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0"/>
      <c r="AH401" s="21"/>
      <c r="AI401" s="21"/>
      <c r="AJ401" s="21"/>
      <c r="AK401" s="201"/>
      <c r="AL401" s="21"/>
      <c r="AM401" s="21"/>
      <c r="AN401" s="21"/>
      <c r="AO401" s="21"/>
      <c r="AP401" s="21"/>
      <c r="AQ401" s="21"/>
      <c r="AR401" s="21"/>
      <c r="AS401" s="20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1"/>
      <c r="BD401" s="21"/>
      <c r="BE401" s="21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1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92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1"/>
      <c r="BD403" s="182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9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1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1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9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1"/>
      <c r="BD406" s="21"/>
      <c r="BE406" s="21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9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1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9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1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1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92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1"/>
      <c r="BD409" s="21"/>
      <c r="BE409" s="20"/>
      <c r="BF409" s="20"/>
      <c r="BG409" s="20"/>
      <c r="BH409" s="23"/>
      <c r="BI409" s="20"/>
      <c r="BJ409" s="21"/>
      <c r="BK409" s="21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9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1"/>
      <c r="BD410" s="182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9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1"/>
      <c r="O411" s="20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1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409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0"/>
      <c r="AH412" s="21"/>
      <c r="AI412" s="21"/>
      <c r="AJ412" s="21"/>
      <c r="AK412" s="201"/>
      <c r="AL412" s="21"/>
      <c r="AM412" s="20"/>
      <c r="AN412" s="21"/>
      <c r="AO412" s="21"/>
      <c r="AP412" s="21"/>
      <c r="AQ412" s="21"/>
      <c r="AR412" s="21"/>
      <c r="AS412" s="20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1"/>
      <c r="BD412" s="21"/>
      <c r="BE412" s="21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9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01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92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01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9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1"/>
      <c r="BD415" s="182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9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01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9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1"/>
      <c r="N417" s="20"/>
      <c r="O417" s="20"/>
      <c r="P417" s="20"/>
      <c r="Q417" s="20"/>
      <c r="R417" s="20"/>
      <c r="S417" s="20"/>
      <c r="T417" s="20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1"/>
      <c r="BD417" s="182"/>
      <c r="BE417" s="23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92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1"/>
      <c r="N418" s="20"/>
      <c r="O418" s="20"/>
      <c r="P418" s="20"/>
      <c r="Q418" s="20"/>
      <c r="R418" s="20"/>
      <c r="S418" s="20"/>
      <c r="T418" s="20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1"/>
      <c r="BD418" s="182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92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01"/>
      <c r="AL419" s="21"/>
      <c r="AM419" s="20"/>
      <c r="AN419" s="21"/>
      <c r="AO419" s="21"/>
      <c r="AP419" s="21"/>
      <c r="AQ419" s="21"/>
      <c r="AR419" s="21"/>
      <c r="AS419" s="20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1"/>
      <c r="BD419" s="21"/>
      <c r="BE419" s="21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192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1"/>
      <c r="BD420" s="182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192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0"/>
      <c r="O421" s="20"/>
      <c r="P421" s="20"/>
      <c r="Q421" s="20"/>
      <c r="R421" s="20"/>
      <c r="S421" s="20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01"/>
      <c r="BD421" s="182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92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01"/>
      <c r="BD422" s="182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92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1"/>
      <c r="N423" s="20"/>
      <c r="O423" s="20"/>
      <c r="P423" s="20"/>
      <c r="Q423" s="20"/>
      <c r="R423" s="20"/>
      <c r="S423" s="20"/>
      <c r="T423" s="20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01"/>
      <c r="BD423" s="182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9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1"/>
      <c r="N424" s="20"/>
      <c r="O424" s="20"/>
      <c r="P424" s="20"/>
      <c r="Q424" s="20"/>
      <c r="R424" s="20"/>
      <c r="S424" s="20"/>
      <c r="T424" s="20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1"/>
      <c r="BD424" s="182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92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1"/>
      <c r="N425" s="20"/>
      <c r="O425" s="20"/>
      <c r="P425" s="20"/>
      <c r="Q425" s="20"/>
      <c r="R425" s="20"/>
      <c r="S425" s="20"/>
      <c r="T425" s="20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01"/>
      <c r="BD425" s="182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09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1"/>
      <c r="BD426" s="23"/>
      <c r="BE426" s="23"/>
      <c r="BF426" s="20"/>
      <c r="BG426" s="20"/>
      <c r="BH426" s="23"/>
      <c r="BI426" s="20"/>
      <c r="BJ426" s="23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62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1"/>
      <c r="BD427" s="23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151.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01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14.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3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01"/>
      <c r="BD429" s="23"/>
      <c r="BE429" s="23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409.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0"/>
      <c r="AH430" s="23"/>
      <c r="AI430" s="20"/>
      <c r="AJ430" s="21"/>
      <c r="AK430" s="201"/>
      <c r="AL430" s="23"/>
      <c r="AM430" s="20"/>
      <c r="AN430" s="21"/>
      <c r="AO430" s="21"/>
      <c r="AP430" s="21"/>
      <c r="AQ430" s="21"/>
      <c r="AR430" s="21"/>
      <c r="AS430" s="201"/>
      <c r="AT430" s="23"/>
      <c r="AU430" s="21"/>
      <c r="AV430" s="21"/>
      <c r="AW430" s="21"/>
      <c r="AX430" s="21"/>
      <c r="AY430" s="21"/>
      <c r="AZ430" s="21"/>
      <c r="BA430" s="21"/>
      <c r="BB430" s="21"/>
      <c r="BC430" s="201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26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3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01"/>
      <c r="BD431" s="182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26.7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01"/>
      <c r="BD432" s="182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26.7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66"/>
      <c r="L433" s="66"/>
      <c r="M433" s="66"/>
      <c r="N433" s="28"/>
      <c r="O433" s="66"/>
      <c r="P433" s="66"/>
      <c r="Q433" s="66"/>
      <c r="R433" s="66"/>
      <c r="S433" s="66"/>
      <c r="T433" s="28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01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26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01"/>
      <c r="BD434" s="182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39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3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01"/>
      <c r="BD435" s="2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54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0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1"/>
      <c r="AL436" s="21"/>
      <c r="AM436" s="21"/>
      <c r="AN436" s="21"/>
      <c r="AO436" s="21"/>
      <c r="AP436" s="21"/>
      <c r="AQ436" s="21"/>
      <c r="AR436" s="21"/>
      <c r="AS436" s="18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01"/>
      <c r="BD436" s="182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219.7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3"/>
      <c r="O437" s="20"/>
      <c r="P437" s="23"/>
      <c r="Q437" s="23"/>
      <c r="R437" s="23"/>
      <c r="S437" s="23"/>
      <c r="T437" s="23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0"/>
      <c r="AH437" s="23"/>
      <c r="AI437" s="23"/>
      <c r="AJ437" s="21"/>
      <c r="AK437" s="201"/>
      <c r="AL437" s="20"/>
      <c r="AM437" s="20"/>
      <c r="AN437" s="21"/>
      <c r="AO437" s="21"/>
      <c r="AP437" s="21"/>
      <c r="AQ437" s="21"/>
      <c r="AR437" s="21"/>
      <c r="AS437" s="201"/>
      <c r="AT437" s="23"/>
      <c r="AU437" s="21"/>
      <c r="AV437" s="21"/>
      <c r="AW437" s="21"/>
      <c r="AX437" s="21"/>
      <c r="AY437" s="21"/>
      <c r="AZ437" s="21"/>
      <c r="BA437" s="21"/>
      <c r="BB437" s="21"/>
      <c r="BC437" s="201"/>
      <c r="BD437" s="23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409.6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0"/>
      <c r="AH438" s="21"/>
      <c r="AI438" s="21"/>
      <c r="AJ438" s="21"/>
      <c r="AK438" s="201"/>
      <c r="AL438" s="21"/>
      <c r="AM438" s="21"/>
      <c r="AN438" s="21"/>
      <c r="AO438" s="21"/>
      <c r="AP438" s="21"/>
      <c r="AQ438" s="21"/>
      <c r="AR438" s="21"/>
      <c r="AS438" s="20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01"/>
      <c r="BD438" s="21"/>
      <c r="BE438" s="21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2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01"/>
      <c r="BD439" s="23"/>
      <c r="BE439" s="23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51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01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36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01"/>
      <c r="BD441" s="23"/>
      <c r="BE441" s="23"/>
      <c r="BF441" s="20"/>
      <c r="BG441" s="20"/>
      <c r="BH441" s="23"/>
      <c r="BI441" s="20"/>
      <c r="BJ441" s="23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149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01"/>
      <c r="BD442" s="182"/>
      <c r="BE442" s="23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211.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3"/>
      <c r="O443" s="20"/>
      <c r="P443" s="23"/>
      <c r="Q443" s="23"/>
      <c r="R443" s="23"/>
      <c r="S443" s="23"/>
      <c r="T443" s="2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1"/>
      <c r="BD443" s="182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214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1"/>
      <c r="N444" s="23"/>
      <c r="O444" s="20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01"/>
      <c r="BD444" s="182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89.7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0"/>
      <c r="BB445" s="20"/>
      <c r="BC445" s="201"/>
      <c r="BD445" s="23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94.2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01"/>
      <c r="AT446" s="20"/>
      <c r="AU446" s="21"/>
      <c r="AV446" s="21"/>
      <c r="AW446" s="21"/>
      <c r="AX446" s="21"/>
      <c r="AY446" s="21"/>
      <c r="AZ446" s="21"/>
      <c r="BA446" s="21"/>
      <c r="BB446" s="21"/>
      <c r="BC446" s="201"/>
      <c r="BD446" s="182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9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3"/>
      <c r="O447" s="23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01"/>
      <c r="AT447" s="20"/>
      <c r="AU447" s="21"/>
      <c r="AV447" s="21"/>
      <c r="AW447" s="21"/>
      <c r="AX447" s="21"/>
      <c r="AY447" s="21"/>
      <c r="AZ447" s="21"/>
      <c r="BA447" s="21"/>
      <c r="BB447" s="21"/>
      <c r="BC447" s="201"/>
      <c r="BD447" s="182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64.2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1"/>
      <c r="BD448" s="182"/>
      <c r="BE448" s="23"/>
      <c r="BF448" s="20"/>
      <c r="BG448" s="20"/>
      <c r="BH448" s="23"/>
      <c r="BI448" s="20"/>
      <c r="BJ448" s="21"/>
      <c r="BK448" s="20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94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01"/>
      <c r="AT449" s="20"/>
      <c r="AU449" s="21"/>
      <c r="AV449" s="21"/>
      <c r="AW449" s="21"/>
      <c r="AX449" s="21"/>
      <c r="AY449" s="21"/>
      <c r="AZ449" s="21"/>
      <c r="BA449" s="21"/>
      <c r="BB449" s="21"/>
      <c r="BC449" s="201"/>
      <c r="BD449" s="182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94.2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1"/>
      <c r="BD450" s="182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31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0"/>
      <c r="BB451" s="20"/>
      <c r="BC451" s="20"/>
      <c r="BD451" s="182"/>
      <c r="BE451" s="23"/>
      <c r="BF451" s="20"/>
      <c r="BG451" s="20"/>
      <c r="BH451" s="29"/>
      <c r="BI451" s="20"/>
      <c r="BJ451" s="29"/>
      <c r="BK451" s="20"/>
      <c r="BL451" s="20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31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01"/>
      <c r="BD452" s="182"/>
      <c r="BE452" s="23"/>
      <c r="BF452" s="20"/>
      <c r="BG452" s="20"/>
      <c r="BH452" s="29"/>
      <c r="BI452" s="20"/>
      <c r="BJ452" s="29"/>
      <c r="BK452" s="20"/>
      <c r="BL452" s="20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82.2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0"/>
      <c r="BB453" s="20"/>
      <c r="BC453" s="201"/>
      <c r="BD453" s="23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82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18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0"/>
      <c r="BB454" s="20"/>
      <c r="BC454" s="201"/>
      <c r="BD454" s="182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77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3"/>
      <c r="P455" s="23"/>
      <c r="Q455" s="23"/>
      <c r="R455" s="23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18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0"/>
      <c r="BB455" s="20"/>
      <c r="BC455" s="201"/>
      <c r="BD455" s="23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77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18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1"/>
      <c r="BD456" s="182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77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18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01"/>
      <c r="BD457" s="182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67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3"/>
      <c r="P458" s="23"/>
      <c r="Q458" s="23"/>
      <c r="R458" s="23"/>
      <c r="S458" s="23"/>
      <c r="T458" s="23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18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0"/>
      <c r="BB458" s="20"/>
      <c r="BC458" s="201"/>
      <c r="BD458" s="23"/>
      <c r="BE458" s="23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67.2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18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1"/>
      <c r="BD459" s="182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67.2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3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18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1"/>
      <c r="BD460" s="182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0"/>
      <c r="AH461" s="20"/>
      <c r="AI461" s="20"/>
      <c r="AJ461" s="21"/>
      <c r="AK461" s="201"/>
      <c r="AL461" s="20"/>
      <c r="AM461" s="20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01"/>
      <c r="BD461" s="23"/>
      <c r="BE461" s="20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238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3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181"/>
      <c r="AD462" s="21"/>
      <c r="AE462" s="21"/>
      <c r="AF462" s="21"/>
      <c r="AG462" s="20"/>
      <c r="AH462" s="20"/>
      <c r="AI462" s="20"/>
      <c r="AJ462" s="21"/>
      <c r="AK462" s="201"/>
      <c r="AL462" s="20"/>
      <c r="AM462" s="20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1"/>
      <c r="BD462" s="23"/>
      <c r="BE462" s="23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153.7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0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181"/>
      <c r="AD463" s="21"/>
      <c r="AE463" s="21"/>
      <c r="AF463" s="21"/>
      <c r="AG463" s="20"/>
      <c r="AH463" s="20"/>
      <c r="AI463" s="20"/>
      <c r="AJ463" s="21"/>
      <c r="AK463" s="201"/>
      <c r="AL463" s="20"/>
      <c r="AM463" s="20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01"/>
      <c r="BD463" s="182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408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1"/>
      <c r="N464" s="20"/>
      <c r="O464" s="20"/>
      <c r="P464" s="20"/>
      <c r="Q464" s="20"/>
      <c r="R464" s="20"/>
      <c r="S464" s="20"/>
      <c r="T464" s="20"/>
      <c r="U464" s="21"/>
      <c r="V464" s="21"/>
      <c r="W464" s="21"/>
      <c r="X464" s="21"/>
      <c r="Y464" s="21"/>
      <c r="Z464" s="21"/>
      <c r="AA464" s="21"/>
      <c r="AB464" s="21"/>
      <c r="AC464" s="181"/>
      <c r="AD464" s="21"/>
      <c r="AE464" s="21"/>
      <c r="AF464" s="21"/>
      <c r="AG464" s="21"/>
      <c r="AH464" s="21"/>
      <c r="AI464" s="21"/>
      <c r="AJ464" s="21"/>
      <c r="AK464" s="18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01"/>
      <c r="BD464" s="182"/>
      <c r="BE464" s="23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408.7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1"/>
      <c r="N465" s="23"/>
      <c r="O465" s="20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01"/>
      <c r="AD465" s="23"/>
      <c r="AE465" s="23"/>
      <c r="AF465" s="23"/>
      <c r="AG465" s="20"/>
      <c r="AH465" s="21"/>
      <c r="AI465" s="21"/>
      <c r="AJ465" s="21"/>
      <c r="AK465" s="201"/>
      <c r="AL465" s="20"/>
      <c r="AM465" s="20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01"/>
      <c r="BD465" s="182"/>
      <c r="BE465" s="23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408.7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3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0"/>
      <c r="BB466" s="20"/>
      <c r="BC466" s="201"/>
      <c r="BD466" s="23"/>
      <c r="BE466" s="23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59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01"/>
      <c r="BD467" s="182"/>
      <c r="BE467" s="23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59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3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01"/>
      <c r="BD468" s="182"/>
      <c r="BE468" s="23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41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01"/>
      <c r="BD469" s="182"/>
      <c r="BE469" s="23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408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01"/>
      <c r="AD470" s="23"/>
      <c r="AE470" s="23"/>
      <c r="AF470" s="23"/>
      <c r="AG470" s="23"/>
      <c r="AH470" s="21"/>
      <c r="AI470" s="21"/>
      <c r="AJ470" s="21"/>
      <c r="AK470" s="201"/>
      <c r="AL470" s="20"/>
      <c r="AM470" s="20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01"/>
      <c r="BD470" s="23"/>
      <c r="BE470" s="23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163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1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01"/>
      <c r="AD471" s="23"/>
      <c r="AE471" s="23"/>
      <c r="AF471" s="23"/>
      <c r="AG471" s="23"/>
      <c r="AH471" s="21"/>
      <c r="AI471" s="21"/>
      <c r="AJ471" s="21"/>
      <c r="AK471" s="201"/>
      <c r="AL471" s="20"/>
      <c r="AM471" s="20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01"/>
      <c r="BD471" s="20"/>
      <c r="BE471" s="20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409.6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3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0"/>
      <c r="AH472" s="23"/>
      <c r="AI472" s="23"/>
      <c r="AJ472" s="21"/>
      <c r="AK472" s="201"/>
      <c r="AL472" s="23"/>
      <c r="AM472" s="23"/>
      <c r="AN472" s="21"/>
      <c r="AO472" s="21"/>
      <c r="AP472" s="21"/>
      <c r="AQ472" s="21"/>
      <c r="AR472" s="21"/>
      <c r="AS472" s="201"/>
      <c r="AT472" s="23"/>
      <c r="AU472" s="21"/>
      <c r="AV472" s="21"/>
      <c r="AW472" s="21"/>
      <c r="AX472" s="21"/>
      <c r="AY472" s="21"/>
      <c r="AZ472" s="21"/>
      <c r="BA472" s="21"/>
      <c r="BB472" s="21"/>
      <c r="BC472" s="201"/>
      <c r="BD472" s="20"/>
      <c r="BE472" s="23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32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0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01"/>
      <c r="BD473" s="20"/>
      <c r="BE473" s="20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32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3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01"/>
      <c r="BD474" s="20"/>
      <c r="BE474" s="20"/>
      <c r="BF474" s="20"/>
      <c r="BG474" s="20"/>
      <c r="BH474" s="23"/>
      <c r="BI474" s="20"/>
      <c r="BJ474" s="20"/>
      <c r="BK474" s="23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32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3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01"/>
      <c r="BD475" s="20"/>
      <c r="BE475" s="20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32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3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01"/>
      <c r="BD476" s="20"/>
      <c r="BE476" s="20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54.2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3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01"/>
      <c r="BD477" s="23"/>
      <c r="BE477" s="23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19.7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0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01"/>
      <c r="BD478" s="20"/>
      <c r="BE478" s="20"/>
      <c r="BF478" s="20"/>
      <c r="BG478" s="20"/>
      <c r="BH478" s="23"/>
      <c r="BI478" s="20"/>
      <c r="BJ478" s="20"/>
      <c r="BK478" s="23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31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3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01"/>
      <c r="BD479" s="23"/>
      <c r="BE479" s="23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49.2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0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01"/>
      <c r="BD480" s="23"/>
      <c r="BE480" s="23"/>
      <c r="BF480" s="20"/>
      <c r="BG480" s="20"/>
      <c r="BH480" s="23"/>
      <c r="BI480" s="20"/>
      <c r="BJ480" s="20"/>
      <c r="BK480" s="23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252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3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01"/>
      <c r="BD481" s="23"/>
      <c r="BE481" s="23"/>
      <c r="BF481" s="20"/>
      <c r="BG481" s="20"/>
      <c r="BH481" s="23"/>
      <c r="BI481" s="20"/>
      <c r="BJ481" s="20"/>
      <c r="BK481" s="23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171.7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01"/>
      <c r="BD482" s="20"/>
      <c r="BE482" s="20"/>
      <c r="BF482" s="20"/>
      <c r="BG482" s="20"/>
      <c r="BH482" s="23"/>
      <c r="BI482" s="20"/>
      <c r="BJ482" s="20"/>
      <c r="BK482" s="23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409.6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3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01"/>
      <c r="BD483" s="23"/>
      <c r="BE483" s="23"/>
      <c r="BF483" s="20"/>
      <c r="BG483" s="20"/>
      <c r="BH483" s="23"/>
      <c r="BI483" s="20"/>
      <c r="BJ483" s="20"/>
      <c r="BK483" s="23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6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0"/>
      <c r="P484" s="23"/>
      <c r="Q484" s="23"/>
      <c r="R484" s="23"/>
      <c r="S484" s="23"/>
      <c r="T484" s="2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1"/>
      <c r="BB484" s="21"/>
      <c r="BC484" s="201"/>
      <c r="BD484" s="182"/>
      <c r="BE484" s="23"/>
      <c r="BF484" s="20"/>
      <c r="BG484" s="20"/>
      <c r="BH484" s="23"/>
      <c r="BI484" s="20"/>
      <c r="BJ484" s="20"/>
      <c r="BK484" s="23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23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3"/>
      <c r="O485" s="23"/>
      <c r="P485" s="23"/>
      <c r="Q485" s="23"/>
      <c r="R485" s="23"/>
      <c r="S485" s="23"/>
      <c r="T485" s="23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1"/>
      <c r="BB485" s="21"/>
      <c r="BC485" s="201"/>
      <c r="BD485" s="23"/>
      <c r="BE485" s="23"/>
      <c r="BF485" s="20"/>
      <c r="BG485" s="20"/>
      <c r="BH485" s="23"/>
      <c r="BI485" s="20"/>
      <c r="BJ485" s="20"/>
      <c r="BK485" s="23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82.2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3"/>
      <c r="O486" s="20"/>
      <c r="P486" s="23"/>
      <c r="Q486" s="23"/>
      <c r="R486" s="23"/>
      <c r="S486" s="23"/>
      <c r="T486" s="23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1"/>
      <c r="BB486" s="21"/>
      <c r="BC486" s="201"/>
      <c r="BD486" s="201"/>
      <c r="BE486" s="20"/>
      <c r="BF486" s="20"/>
      <c r="BG486" s="20"/>
      <c r="BH486" s="23"/>
      <c r="BI486" s="20"/>
      <c r="BJ486" s="20"/>
      <c r="BK486" s="23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57.2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3"/>
      <c r="O487" s="23"/>
      <c r="P487" s="23"/>
      <c r="Q487" s="23"/>
      <c r="R487" s="23"/>
      <c r="S487" s="23"/>
      <c r="T487" s="23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0"/>
      <c r="BC487" s="201"/>
      <c r="BD487" s="23"/>
      <c r="BE487" s="23"/>
      <c r="BF487" s="20"/>
      <c r="BG487" s="20"/>
      <c r="BH487" s="23"/>
      <c r="BI487" s="20"/>
      <c r="BJ487" s="20"/>
      <c r="BK487" s="23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14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3"/>
      <c r="O488" s="20"/>
      <c r="P488" s="23"/>
      <c r="Q488" s="23"/>
      <c r="R488" s="23"/>
      <c r="S488" s="23"/>
      <c r="T488" s="23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181"/>
      <c r="AL488" s="21"/>
      <c r="AM488" s="21"/>
      <c r="AN488" s="21"/>
      <c r="AO488" s="21"/>
      <c r="AP488" s="21"/>
      <c r="AQ488" s="21"/>
      <c r="AR488" s="21"/>
      <c r="AS488" s="181"/>
      <c r="AT488" s="21"/>
      <c r="AU488" s="181"/>
      <c r="AV488" s="21"/>
      <c r="AW488" s="21"/>
      <c r="AX488" s="21"/>
      <c r="AY488" s="21"/>
      <c r="AZ488" s="21"/>
      <c r="BA488" s="20"/>
      <c r="BB488" s="20"/>
      <c r="BC488" s="201"/>
      <c r="BD488" s="201"/>
      <c r="BE488" s="20"/>
      <c r="BF488" s="20"/>
      <c r="BG488" s="20"/>
      <c r="BH488" s="23"/>
      <c r="BI488" s="20"/>
      <c r="BJ488" s="20"/>
      <c r="BK488" s="23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252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3"/>
      <c r="O489" s="23"/>
      <c r="P489" s="23"/>
      <c r="Q489" s="23"/>
      <c r="R489" s="23"/>
      <c r="S489" s="23"/>
      <c r="T489" s="23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181"/>
      <c r="AL489" s="21"/>
      <c r="AM489" s="21"/>
      <c r="AN489" s="21"/>
      <c r="AO489" s="21"/>
      <c r="AP489" s="21"/>
      <c r="AQ489" s="21"/>
      <c r="AR489" s="21"/>
      <c r="AS489" s="181"/>
      <c r="AT489" s="21"/>
      <c r="AU489" s="181"/>
      <c r="AV489" s="21"/>
      <c r="AW489" s="21"/>
      <c r="AX489" s="21"/>
      <c r="AY489" s="21"/>
      <c r="AZ489" s="21"/>
      <c r="BA489" s="21"/>
      <c r="BB489" s="21"/>
      <c r="BC489" s="201"/>
      <c r="BD489" s="23"/>
      <c r="BE489" s="23"/>
      <c r="BF489" s="20"/>
      <c r="BG489" s="20"/>
      <c r="BH489" s="23"/>
      <c r="BI489" s="20"/>
      <c r="BJ489" s="20"/>
      <c r="BK489" s="23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62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3"/>
      <c r="O490" s="20"/>
      <c r="P490" s="23"/>
      <c r="Q490" s="23"/>
      <c r="R490" s="23"/>
      <c r="S490" s="23"/>
      <c r="T490" s="23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181"/>
      <c r="AL490" s="21"/>
      <c r="AM490" s="21"/>
      <c r="AN490" s="21"/>
      <c r="AO490" s="21"/>
      <c r="AP490" s="21"/>
      <c r="AQ490" s="21"/>
      <c r="AR490" s="21"/>
      <c r="AS490" s="181"/>
      <c r="AT490" s="21"/>
      <c r="AU490" s="181"/>
      <c r="AV490" s="21"/>
      <c r="AW490" s="21"/>
      <c r="AX490" s="21"/>
      <c r="AY490" s="21"/>
      <c r="AZ490" s="21"/>
      <c r="BA490" s="21"/>
      <c r="BB490" s="21"/>
      <c r="BC490" s="201"/>
      <c r="BD490" s="182"/>
      <c r="BE490" s="23"/>
      <c r="BF490" s="20"/>
      <c r="BG490" s="20"/>
      <c r="BH490" s="23"/>
      <c r="BI490" s="20"/>
      <c r="BJ490" s="20"/>
      <c r="BK490" s="23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54.2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3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181"/>
      <c r="AL491" s="21"/>
      <c r="AM491" s="21"/>
      <c r="AN491" s="21"/>
      <c r="AO491" s="21"/>
      <c r="AP491" s="21"/>
      <c r="AQ491" s="21"/>
      <c r="AR491" s="21"/>
      <c r="AS491" s="181"/>
      <c r="AT491" s="21"/>
      <c r="AU491" s="181"/>
      <c r="AV491" s="21"/>
      <c r="AW491" s="21"/>
      <c r="AX491" s="21"/>
      <c r="AY491" s="21"/>
      <c r="AZ491" s="21"/>
      <c r="BA491" s="21"/>
      <c r="BB491" s="21"/>
      <c r="BC491" s="201"/>
      <c r="BD491" s="23"/>
      <c r="BE491" s="20"/>
      <c r="BF491" s="20"/>
      <c r="BG491" s="20"/>
      <c r="BH491" s="23"/>
      <c r="BI491" s="20"/>
      <c r="BJ491" s="20"/>
      <c r="BK491" s="23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166.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0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1"/>
      <c r="AL492" s="21"/>
      <c r="AM492" s="21"/>
      <c r="AN492" s="21"/>
      <c r="AO492" s="21"/>
      <c r="AP492" s="21"/>
      <c r="AQ492" s="21"/>
      <c r="AR492" s="21"/>
      <c r="AS492" s="181"/>
      <c r="AT492" s="21"/>
      <c r="AU492" s="181"/>
      <c r="AV492" s="21"/>
      <c r="AW492" s="21"/>
      <c r="AX492" s="21"/>
      <c r="AY492" s="21"/>
      <c r="AZ492" s="21"/>
      <c r="BA492" s="21"/>
      <c r="BB492" s="21"/>
      <c r="BC492" s="201"/>
      <c r="BD492" s="182"/>
      <c r="BE492" s="23"/>
      <c r="BF492" s="20"/>
      <c r="BG492" s="20"/>
      <c r="BH492" s="23"/>
      <c r="BI492" s="20"/>
      <c r="BJ492" s="20"/>
      <c r="BK492" s="23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81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0"/>
      <c r="P493" s="23"/>
      <c r="Q493" s="23"/>
      <c r="R493" s="20"/>
      <c r="S493" s="20"/>
      <c r="T493" s="23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1"/>
      <c r="AL493" s="21"/>
      <c r="AM493" s="21"/>
      <c r="AN493" s="21"/>
      <c r="AO493" s="21"/>
      <c r="AP493" s="21"/>
      <c r="AQ493" s="21"/>
      <c r="AR493" s="21"/>
      <c r="AS493" s="181"/>
      <c r="AT493" s="21"/>
      <c r="AU493" s="181"/>
      <c r="AV493" s="21"/>
      <c r="AW493" s="21"/>
      <c r="AX493" s="21"/>
      <c r="AY493" s="21"/>
      <c r="AZ493" s="21"/>
      <c r="BA493" s="21"/>
      <c r="BB493" s="21"/>
      <c r="BC493" s="201"/>
      <c r="BD493" s="182"/>
      <c r="BE493" s="23"/>
      <c r="BF493" s="20"/>
      <c r="BG493" s="20"/>
      <c r="BH493" s="23"/>
      <c r="BI493" s="20"/>
      <c r="BJ493" s="20"/>
      <c r="BK493" s="23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71" customFormat="1" ht="197.25" customHeight="1" x14ac:dyDescent="0.25">
      <c r="A494" s="17"/>
      <c r="B494" s="18"/>
      <c r="C494" s="19"/>
      <c r="D494" s="19"/>
      <c r="E494" s="66"/>
      <c r="F494" s="18"/>
      <c r="G494" s="18"/>
      <c r="H494" s="18"/>
      <c r="I494" s="18"/>
      <c r="J494" s="18"/>
      <c r="K494" s="66"/>
      <c r="L494" s="66"/>
      <c r="M494" s="66"/>
      <c r="N494" s="19"/>
      <c r="O494" s="19"/>
      <c r="P494" s="19"/>
      <c r="Q494" s="19"/>
      <c r="R494" s="19"/>
      <c r="S494" s="19"/>
      <c r="T494" s="19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7"/>
      <c r="AH494" s="27"/>
      <c r="AI494" s="27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27"/>
      <c r="AV494" s="27"/>
      <c r="AW494" s="27"/>
      <c r="AX494" s="27"/>
      <c r="AY494" s="27"/>
      <c r="AZ494" s="27"/>
      <c r="BA494" s="27"/>
      <c r="BB494" s="27"/>
      <c r="BC494" s="183"/>
      <c r="BD494" s="183"/>
      <c r="BE494" s="66"/>
      <c r="BF494" s="66"/>
      <c r="BG494" s="66"/>
      <c r="BH494" s="28"/>
      <c r="BI494" s="66"/>
      <c r="BJ494" s="66"/>
      <c r="BK494" s="28"/>
      <c r="BL494" s="27"/>
      <c r="BM494" s="27"/>
      <c r="BN494" s="17"/>
      <c r="BO494" s="27"/>
      <c r="BP494" s="27"/>
      <c r="BQ494" s="28"/>
      <c r="BR494" s="28"/>
      <c r="BS494" s="17"/>
      <c r="BT494" s="70"/>
    </row>
    <row r="495" spans="1:72" s="22" customFormat="1" ht="13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0"/>
      <c r="O495" s="20"/>
      <c r="P495" s="23"/>
      <c r="Q495" s="23"/>
      <c r="R495" s="23"/>
      <c r="S495" s="23"/>
      <c r="T495" s="20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01"/>
      <c r="BD495" s="201"/>
      <c r="BE495" s="20"/>
      <c r="BF495" s="20"/>
      <c r="BG495" s="20"/>
      <c r="BH495" s="23"/>
      <c r="BI495" s="20"/>
      <c r="BJ495" s="20"/>
      <c r="BK495" s="23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4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0"/>
      <c r="O496" s="20"/>
      <c r="P496" s="23"/>
      <c r="Q496" s="23"/>
      <c r="R496" s="23"/>
      <c r="S496" s="23"/>
      <c r="T496" s="20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01"/>
      <c r="BD496" s="20"/>
      <c r="BE496" s="20"/>
      <c r="BF496" s="20"/>
      <c r="BG496" s="20"/>
      <c r="BH496" s="23"/>
      <c r="BI496" s="20"/>
      <c r="BJ496" s="20"/>
      <c r="BK496" s="23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43.7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0"/>
      <c r="O497" s="20"/>
      <c r="P497" s="23"/>
      <c r="Q497" s="23"/>
      <c r="R497" s="23"/>
      <c r="S497" s="23"/>
      <c r="T497" s="20"/>
      <c r="U497" s="21"/>
      <c r="V497" s="21"/>
      <c r="W497" s="21"/>
      <c r="X497" s="21"/>
      <c r="Y497" s="21"/>
      <c r="Z497" s="21"/>
      <c r="AA497" s="21"/>
      <c r="AB497" s="21"/>
      <c r="AC497" s="181"/>
      <c r="AD497" s="21"/>
      <c r="AE497" s="21"/>
      <c r="AF497" s="21"/>
      <c r="AG497" s="21"/>
      <c r="AH497" s="21"/>
      <c r="AI497" s="21"/>
      <c r="AJ497" s="21"/>
      <c r="AK497" s="181"/>
      <c r="AL497" s="21"/>
      <c r="AM497" s="21"/>
      <c r="AN497" s="21"/>
      <c r="AO497" s="21"/>
      <c r="AP497" s="21"/>
      <c r="AQ497" s="21"/>
      <c r="AR497" s="21"/>
      <c r="AS497" s="181"/>
      <c r="AT497" s="21"/>
      <c r="AU497" s="181"/>
      <c r="AV497" s="21"/>
      <c r="AW497" s="21"/>
      <c r="AX497" s="21"/>
      <c r="AY497" s="21"/>
      <c r="AZ497" s="21"/>
      <c r="BA497" s="21"/>
      <c r="BB497" s="21"/>
      <c r="BC497" s="201"/>
      <c r="BD497" s="201"/>
      <c r="BE497" s="20"/>
      <c r="BF497" s="20"/>
      <c r="BG497" s="20"/>
      <c r="BH497" s="23"/>
      <c r="BI497" s="20"/>
      <c r="BJ497" s="20"/>
      <c r="BK497" s="23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17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1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181"/>
      <c r="AD498" s="21"/>
      <c r="AE498" s="21"/>
      <c r="AF498" s="21"/>
      <c r="AG498" s="20"/>
      <c r="AH498" s="29"/>
      <c r="AI498" s="29"/>
      <c r="AJ498" s="21"/>
      <c r="AK498" s="201"/>
      <c r="AL498" s="29"/>
      <c r="AM498" s="29"/>
      <c r="AN498" s="21"/>
      <c r="AO498" s="21"/>
      <c r="AP498" s="21"/>
      <c r="AQ498" s="21"/>
      <c r="AR498" s="21"/>
      <c r="AS498" s="201"/>
      <c r="AT498" s="29"/>
      <c r="AU498" s="201"/>
      <c r="AV498" s="29"/>
      <c r="AW498" s="21"/>
      <c r="AX498" s="21"/>
      <c r="AY498" s="21"/>
      <c r="AZ498" s="21"/>
      <c r="BA498" s="20"/>
      <c r="BB498" s="23"/>
      <c r="BC498" s="201"/>
      <c r="BD498" s="29"/>
      <c r="BE498" s="29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264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"/>
      <c r="N499" s="29"/>
      <c r="O499" s="29"/>
      <c r="P499" s="29"/>
      <c r="Q499" s="29"/>
      <c r="R499" s="29"/>
      <c r="S499" s="29"/>
      <c r="T499" s="29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01"/>
      <c r="BD499" s="201"/>
      <c r="BE499" s="20"/>
      <c r="BF499" s="20"/>
      <c r="BG499" s="20"/>
      <c r="BH499" s="23"/>
      <c r="BI499" s="20"/>
      <c r="BJ499" s="20"/>
      <c r="BK499" s="23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49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01"/>
      <c r="BD500" s="182"/>
      <c r="BE500" s="23"/>
      <c r="BF500" s="20"/>
      <c r="BG500" s="20"/>
      <c r="BH500" s="23"/>
      <c r="BI500" s="20"/>
      <c r="BJ500" s="20"/>
      <c r="BK500" s="23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46.7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9"/>
      <c r="O501" s="29"/>
      <c r="P501" s="29"/>
      <c r="Q501" s="29"/>
      <c r="R501" s="29"/>
      <c r="S501" s="29"/>
      <c r="T501" s="29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1"/>
      <c r="AL501" s="21"/>
      <c r="AM501" s="21"/>
      <c r="AN501" s="21"/>
      <c r="AO501" s="21"/>
      <c r="AP501" s="21"/>
      <c r="AQ501" s="21"/>
      <c r="AR501" s="21"/>
      <c r="AS501" s="181"/>
      <c r="AT501" s="21"/>
      <c r="AU501" s="181"/>
      <c r="AV501" s="21"/>
      <c r="AW501" s="21"/>
      <c r="AX501" s="21"/>
      <c r="AY501" s="21"/>
      <c r="AZ501" s="21"/>
      <c r="BA501" s="20"/>
      <c r="BB501" s="29"/>
      <c r="BC501" s="29"/>
      <c r="BD501" s="29"/>
      <c r="BE501" s="29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92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3"/>
      <c r="O502" s="20"/>
      <c r="P502" s="23"/>
      <c r="Q502" s="23"/>
      <c r="R502" s="23"/>
      <c r="S502" s="23"/>
      <c r="T502" s="23"/>
      <c r="U502" s="21"/>
      <c r="V502" s="21"/>
      <c r="W502" s="21"/>
      <c r="X502" s="21"/>
      <c r="Y502" s="21"/>
      <c r="Z502" s="21"/>
      <c r="AA502" s="21"/>
      <c r="AB502" s="21"/>
      <c r="AC502" s="20"/>
      <c r="AD502" s="23"/>
      <c r="AE502" s="23"/>
      <c r="AF502" s="23"/>
      <c r="AG502" s="23"/>
      <c r="AH502" s="29"/>
      <c r="AI502" s="29"/>
      <c r="AJ502" s="21"/>
      <c r="AK502" s="201"/>
      <c r="AL502" s="23"/>
      <c r="AM502" s="23"/>
      <c r="AN502" s="21"/>
      <c r="AO502" s="21"/>
      <c r="AP502" s="21"/>
      <c r="AQ502" s="21"/>
      <c r="AR502" s="21"/>
      <c r="AS502" s="201"/>
      <c r="AT502" s="23"/>
      <c r="AU502" s="201"/>
      <c r="AV502" s="23"/>
      <c r="AW502" s="21"/>
      <c r="AX502" s="21"/>
      <c r="AY502" s="21"/>
      <c r="AZ502" s="21"/>
      <c r="BA502" s="20"/>
      <c r="BB502" s="23"/>
      <c r="BC502" s="201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23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3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181"/>
      <c r="AD503" s="21"/>
      <c r="AE503" s="21"/>
      <c r="AF503" s="21"/>
      <c r="AG503" s="20"/>
      <c r="AH503" s="29"/>
      <c r="AI503" s="29"/>
      <c r="AJ503" s="21"/>
      <c r="AK503" s="201"/>
      <c r="AL503" s="29"/>
      <c r="AM503" s="29"/>
      <c r="AN503" s="21"/>
      <c r="AO503" s="21"/>
      <c r="AP503" s="21"/>
      <c r="AQ503" s="21"/>
      <c r="AR503" s="21"/>
      <c r="AS503" s="201"/>
      <c r="AT503" s="29"/>
      <c r="AU503" s="201"/>
      <c r="AV503" s="29"/>
      <c r="AW503" s="21"/>
      <c r="AX503" s="21"/>
      <c r="AY503" s="21"/>
      <c r="AZ503" s="21"/>
      <c r="BA503" s="20"/>
      <c r="BB503" s="23"/>
      <c r="BC503" s="201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23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1"/>
      <c r="N504" s="23"/>
      <c r="O504" s="20"/>
      <c r="P504" s="23"/>
      <c r="Q504" s="23"/>
      <c r="R504" s="23"/>
      <c r="S504" s="23"/>
      <c r="T504" s="23"/>
      <c r="U504" s="21"/>
      <c r="V504" s="21"/>
      <c r="W504" s="21"/>
      <c r="X504" s="21"/>
      <c r="Y504" s="21"/>
      <c r="Z504" s="21"/>
      <c r="AA504" s="21"/>
      <c r="AB504" s="21"/>
      <c r="AC504" s="181"/>
      <c r="AD504" s="21"/>
      <c r="AE504" s="21"/>
      <c r="AF504" s="21"/>
      <c r="AG504" s="20"/>
      <c r="AH504" s="29"/>
      <c r="AI504" s="29"/>
      <c r="AJ504" s="21"/>
      <c r="AK504" s="201"/>
      <c r="AL504" s="29"/>
      <c r="AM504" s="29"/>
      <c r="AN504" s="21"/>
      <c r="AO504" s="21"/>
      <c r="AP504" s="21"/>
      <c r="AQ504" s="21"/>
      <c r="AR504" s="21"/>
      <c r="AS504" s="201"/>
      <c r="AT504" s="29"/>
      <c r="AU504" s="201"/>
      <c r="AV504" s="29"/>
      <c r="AW504" s="21"/>
      <c r="AX504" s="21"/>
      <c r="AY504" s="21"/>
      <c r="AZ504" s="21"/>
      <c r="BA504" s="20"/>
      <c r="BB504" s="23"/>
      <c r="BC504" s="201"/>
      <c r="BD504" s="29"/>
      <c r="BE504" s="29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408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3"/>
      <c r="O505" s="23"/>
      <c r="P505" s="23"/>
      <c r="Q505" s="23"/>
      <c r="R505" s="23"/>
      <c r="S505" s="23"/>
      <c r="T505" s="23"/>
      <c r="U505" s="21"/>
      <c r="V505" s="21"/>
      <c r="W505" s="21"/>
      <c r="X505" s="21"/>
      <c r="Y505" s="21"/>
      <c r="Z505" s="21"/>
      <c r="AA505" s="21"/>
      <c r="AB505" s="21"/>
      <c r="AC505" s="181"/>
      <c r="AD505" s="21"/>
      <c r="AE505" s="21"/>
      <c r="AF505" s="21"/>
      <c r="AG505" s="20"/>
      <c r="AH505" s="29"/>
      <c r="AI505" s="29"/>
      <c r="AJ505" s="21"/>
      <c r="AK505" s="201"/>
      <c r="AL505" s="29"/>
      <c r="AM505" s="29"/>
      <c r="AN505" s="21"/>
      <c r="AO505" s="21"/>
      <c r="AP505" s="21"/>
      <c r="AQ505" s="21"/>
      <c r="AR505" s="21"/>
      <c r="AS505" s="201"/>
      <c r="AT505" s="29"/>
      <c r="AU505" s="201"/>
      <c r="AV505" s="29"/>
      <c r="AW505" s="21"/>
      <c r="AX505" s="21"/>
      <c r="AY505" s="21"/>
      <c r="AZ505" s="21"/>
      <c r="BA505" s="20"/>
      <c r="BB505" s="23"/>
      <c r="BC505" s="201"/>
      <c r="BD505" s="23"/>
      <c r="BE505" s="23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86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0"/>
      <c r="P506" s="23"/>
      <c r="Q506" s="23"/>
      <c r="R506" s="23"/>
      <c r="S506" s="23"/>
      <c r="T506" s="23"/>
      <c r="U506" s="21"/>
      <c r="V506" s="21"/>
      <c r="W506" s="21"/>
      <c r="X506" s="21"/>
      <c r="Y506" s="21"/>
      <c r="Z506" s="21"/>
      <c r="AA506" s="21"/>
      <c r="AB506" s="21"/>
      <c r="AC506" s="181"/>
      <c r="AD506" s="21"/>
      <c r="AE506" s="21"/>
      <c r="AF506" s="21"/>
      <c r="AG506" s="20"/>
      <c r="AH506" s="29"/>
      <c r="AI506" s="29"/>
      <c r="AJ506" s="21"/>
      <c r="AK506" s="201"/>
      <c r="AL506" s="29"/>
      <c r="AM506" s="29"/>
      <c r="AN506" s="21"/>
      <c r="AO506" s="21"/>
      <c r="AP506" s="21"/>
      <c r="AQ506" s="21"/>
      <c r="AR506" s="21"/>
      <c r="AS506" s="201"/>
      <c r="AT506" s="29"/>
      <c r="AU506" s="201"/>
      <c r="AV506" s="29"/>
      <c r="AW506" s="21"/>
      <c r="AX506" s="21"/>
      <c r="AY506" s="21"/>
      <c r="AZ506" s="21"/>
      <c r="BA506" s="20"/>
      <c r="BB506" s="23"/>
      <c r="BC506" s="201"/>
      <c r="BD506" s="29"/>
      <c r="BE506" s="29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409.6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1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181"/>
      <c r="AD507" s="21"/>
      <c r="AE507" s="21"/>
      <c r="AF507" s="21"/>
      <c r="AG507" s="20"/>
      <c r="AH507" s="29"/>
      <c r="AI507" s="29"/>
      <c r="AJ507" s="21"/>
      <c r="AK507" s="201"/>
      <c r="AL507" s="29"/>
      <c r="AM507" s="29"/>
      <c r="AN507" s="21"/>
      <c r="AO507" s="21"/>
      <c r="AP507" s="21"/>
      <c r="AQ507" s="21"/>
      <c r="AR507" s="21"/>
      <c r="AS507" s="201"/>
      <c r="AT507" s="29"/>
      <c r="AU507" s="201"/>
      <c r="AV507" s="29"/>
      <c r="AW507" s="21"/>
      <c r="AX507" s="21"/>
      <c r="AY507" s="21"/>
      <c r="AZ507" s="21"/>
      <c r="BA507" s="20"/>
      <c r="BB507" s="23"/>
      <c r="BC507" s="201"/>
      <c r="BD507" s="29"/>
      <c r="BE507" s="29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16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1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181"/>
      <c r="AD508" s="21"/>
      <c r="AE508" s="21"/>
      <c r="AF508" s="21"/>
      <c r="AG508" s="20"/>
      <c r="AH508" s="29"/>
      <c r="AI508" s="29"/>
      <c r="AJ508" s="21"/>
      <c r="AK508" s="201"/>
      <c r="AL508" s="29"/>
      <c r="AM508" s="29"/>
      <c r="AN508" s="21"/>
      <c r="AO508" s="21"/>
      <c r="AP508" s="21"/>
      <c r="AQ508" s="21"/>
      <c r="AR508" s="21"/>
      <c r="AS508" s="201"/>
      <c r="AT508" s="29"/>
      <c r="AU508" s="201"/>
      <c r="AV508" s="29"/>
      <c r="AW508" s="21"/>
      <c r="AX508" s="21"/>
      <c r="AY508" s="21"/>
      <c r="AZ508" s="21"/>
      <c r="BA508" s="20"/>
      <c r="BB508" s="23"/>
      <c r="BC508" s="201"/>
      <c r="BD508" s="29"/>
      <c r="BE508" s="29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54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0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01"/>
      <c r="AD509" s="29"/>
      <c r="AE509" s="29"/>
      <c r="AF509" s="29"/>
      <c r="AG509" s="29"/>
      <c r="AH509" s="21"/>
      <c r="AI509" s="21"/>
      <c r="AJ509" s="21"/>
      <c r="AK509" s="201"/>
      <c r="AL509" s="29"/>
      <c r="AM509" s="29"/>
      <c r="AN509" s="21"/>
      <c r="AO509" s="21"/>
      <c r="AP509" s="21"/>
      <c r="AQ509" s="21"/>
      <c r="AR509" s="21"/>
      <c r="AS509" s="201"/>
      <c r="AT509" s="29"/>
      <c r="AU509" s="201"/>
      <c r="AV509" s="29"/>
      <c r="AW509" s="21"/>
      <c r="AX509" s="21"/>
      <c r="AY509" s="21"/>
      <c r="AZ509" s="21"/>
      <c r="BA509" s="20"/>
      <c r="BB509" s="23"/>
      <c r="BC509" s="201"/>
      <c r="BD509" s="23"/>
      <c r="BE509" s="23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7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1"/>
      <c r="N510" s="23"/>
      <c r="O510" s="23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01"/>
      <c r="AD510" s="29"/>
      <c r="AE510" s="29"/>
      <c r="AF510" s="29"/>
      <c r="AG510" s="29"/>
      <c r="AH510" s="21"/>
      <c r="AI510" s="21"/>
      <c r="AJ510" s="21"/>
      <c r="AK510" s="201"/>
      <c r="AL510" s="29"/>
      <c r="AM510" s="29"/>
      <c r="AN510" s="21"/>
      <c r="AO510" s="21"/>
      <c r="AP510" s="21"/>
      <c r="AQ510" s="21"/>
      <c r="AR510" s="21"/>
      <c r="AS510" s="201"/>
      <c r="AT510" s="29"/>
      <c r="AU510" s="201"/>
      <c r="AV510" s="29"/>
      <c r="AW510" s="21"/>
      <c r="AX510" s="21"/>
      <c r="AY510" s="21"/>
      <c r="AZ510" s="21"/>
      <c r="BA510" s="20"/>
      <c r="BB510" s="23"/>
      <c r="BC510" s="201"/>
      <c r="BD510" s="29"/>
      <c r="BE510" s="29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244.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3"/>
      <c r="P511" s="23"/>
      <c r="Q511" s="23"/>
      <c r="R511" s="23"/>
      <c r="S511" s="23"/>
      <c r="T511" s="23"/>
      <c r="U511" s="21"/>
      <c r="V511" s="21"/>
      <c r="W511" s="21"/>
      <c r="X511" s="21"/>
      <c r="Y511" s="21"/>
      <c r="Z511" s="21"/>
      <c r="AA511" s="21"/>
      <c r="AB511" s="21"/>
      <c r="AC511" s="201"/>
      <c r="AD511" s="63"/>
      <c r="AE511" s="63"/>
      <c r="AF511" s="63"/>
      <c r="AG511" s="63"/>
      <c r="AH511" s="21"/>
      <c r="AI511" s="21"/>
      <c r="AJ511" s="21"/>
      <c r="AK511" s="201"/>
      <c r="AL511" s="63"/>
      <c r="AM511" s="63"/>
      <c r="AN511" s="21"/>
      <c r="AO511" s="21"/>
      <c r="AP511" s="21"/>
      <c r="AQ511" s="21"/>
      <c r="AR511" s="21"/>
      <c r="AS511" s="201"/>
      <c r="AT511" s="29"/>
      <c r="AU511" s="201"/>
      <c r="AV511" s="23"/>
      <c r="AW511" s="21"/>
      <c r="AX511" s="21"/>
      <c r="AY511" s="21"/>
      <c r="AZ511" s="21"/>
      <c r="BA511" s="20"/>
      <c r="BB511" s="23"/>
      <c r="BC511" s="201"/>
      <c r="BD511" s="23"/>
      <c r="BE511" s="23"/>
      <c r="BF511" s="21"/>
      <c r="BG511" s="20"/>
      <c r="BH511" s="23"/>
      <c r="BI511" s="20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44.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3"/>
      <c r="O512" s="20"/>
      <c r="P512" s="23"/>
      <c r="Q512" s="23"/>
      <c r="R512" s="20"/>
      <c r="S512" s="23"/>
      <c r="T512" s="23"/>
      <c r="U512" s="21"/>
      <c r="V512" s="21"/>
      <c r="W512" s="21"/>
      <c r="X512" s="21"/>
      <c r="Y512" s="21"/>
      <c r="Z512" s="21"/>
      <c r="AA512" s="21"/>
      <c r="AB512" s="21"/>
      <c r="AC512" s="201"/>
      <c r="AD512" s="63"/>
      <c r="AE512" s="63"/>
      <c r="AF512" s="63"/>
      <c r="AG512" s="63"/>
      <c r="AH512" s="21"/>
      <c r="AI512" s="21"/>
      <c r="AJ512" s="21"/>
      <c r="AK512" s="201"/>
      <c r="AL512" s="63"/>
      <c r="AM512" s="63"/>
      <c r="AN512" s="21"/>
      <c r="AO512" s="21"/>
      <c r="AP512" s="21"/>
      <c r="AQ512" s="21"/>
      <c r="AR512" s="21"/>
      <c r="AS512" s="201"/>
      <c r="AT512" s="29"/>
      <c r="AU512" s="201"/>
      <c r="AV512" s="23"/>
      <c r="AW512" s="21"/>
      <c r="AX512" s="21"/>
      <c r="AY512" s="21"/>
      <c r="AZ512" s="21"/>
      <c r="BA512" s="20"/>
      <c r="BB512" s="23"/>
      <c r="BC512" s="201"/>
      <c r="BD512" s="23"/>
      <c r="BE512" s="23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44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1"/>
      <c r="V513" s="21"/>
      <c r="W513" s="21"/>
      <c r="X513" s="21"/>
      <c r="Y513" s="21"/>
      <c r="Z513" s="21"/>
      <c r="AA513" s="21"/>
      <c r="AB513" s="21"/>
      <c r="AC513" s="201"/>
      <c r="AD513" s="63"/>
      <c r="AE513" s="63"/>
      <c r="AF513" s="63"/>
      <c r="AG513" s="63"/>
      <c r="AH513" s="21"/>
      <c r="AI513" s="21"/>
      <c r="AJ513" s="21"/>
      <c r="AK513" s="201"/>
      <c r="AL513" s="63"/>
      <c r="AM513" s="63"/>
      <c r="AN513" s="21"/>
      <c r="AO513" s="21"/>
      <c r="AP513" s="21"/>
      <c r="AQ513" s="21"/>
      <c r="AR513" s="21"/>
      <c r="AS513" s="201"/>
      <c r="AT513" s="29"/>
      <c r="AU513" s="201"/>
      <c r="AV513" s="23"/>
      <c r="AW513" s="21"/>
      <c r="AX513" s="21"/>
      <c r="AY513" s="21"/>
      <c r="AZ513" s="21"/>
      <c r="BA513" s="20"/>
      <c r="BB513" s="23"/>
      <c r="BC513" s="201"/>
      <c r="BD513" s="23"/>
      <c r="BE513" s="23"/>
      <c r="BF513" s="21"/>
      <c r="BG513" s="20"/>
      <c r="BH513" s="23"/>
      <c r="BI513" s="23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44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0"/>
      <c r="P514" s="23"/>
      <c r="Q514" s="23"/>
      <c r="R514" s="23"/>
      <c r="S514" s="23"/>
      <c r="T514" s="23"/>
      <c r="U514" s="21"/>
      <c r="V514" s="21"/>
      <c r="W514" s="21"/>
      <c r="X514" s="21"/>
      <c r="Y514" s="21"/>
      <c r="Z514" s="21"/>
      <c r="AA514" s="21"/>
      <c r="AB514" s="21"/>
      <c r="AC514" s="201"/>
      <c r="AD514" s="63"/>
      <c r="AE514" s="63"/>
      <c r="AF514" s="63"/>
      <c r="AG514" s="63"/>
      <c r="AH514" s="21"/>
      <c r="AI514" s="21"/>
      <c r="AJ514" s="21"/>
      <c r="AK514" s="201"/>
      <c r="AL514" s="63"/>
      <c r="AM514" s="63"/>
      <c r="AN514" s="21"/>
      <c r="AO514" s="21"/>
      <c r="AP514" s="21"/>
      <c r="AQ514" s="21"/>
      <c r="AR514" s="21"/>
      <c r="AS514" s="201"/>
      <c r="AT514" s="29"/>
      <c r="AU514" s="201"/>
      <c r="AV514" s="23"/>
      <c r="AW514" s="21"/>
      <c r="AX514" s="21"/>
      <c r="AY514" s="21"/>
      <c r="AZ514" s="21"/>
      <c r="BA514" s="20"/>
      <c r="BB514" s="23"/>
      <c r="BC514" s="201"/>
      <c r="BD514" s="23"/>
      <c r="BE514" s="23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408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3"/>
      <c r="O515" s="20"/>
      <c r="P515" s="20"/>
      <c r="Q515" s="20"/>
      <c r="R515" s="20"/>
      <c r="S515" s="20"/>
      <c r="T515" s="23"/>
      <c r="U515" s="21"/>
      <c r="V515" s="21"/>
      <c r="W515" s="21"/>
      <c r="X515" s="21"/>
      <c r="Y515" s="21"/>
      <c r="Z515" s="21"/>
      <c r="AA515" s="21"/>
      <c r="AB515" s="21"/>
      <c r="AC515" s="201"/>
      <c r="AD515" s="63"/>
      <c r="AE515" s="63"/>
      <c r="AF515" s="63"/>
      <c r="AG515" s="63"/>
      <c r="AH515" s="21"/>
      <c r="AI515" s="21"/>
      <c r="AJ515" s="21"/>
      <c r="AK515" s="201"/>
      <c r="AL515" s="63"/>
      <c r="AM515" s="63"/>
      <c r="AN515" s="21"/>
      <c r="AO515" s="21"/>
      <c r="AP515" s="21"/>
      <c r="AQ515" s="21"/>
      <c r="AR515" s="21"/>
      <c r="AS515" s="201"/>
      <c r="AT515" s="29"/>
      <c r="AU515" s="201"/>
      <c r="AV515" s="23"/>
      <c r="AW515" s="21"/>
      <c r="AX515" s="21"/>
      <c r="AY515" s="21"/>
      <c r="AZ515" s="21"/>
      <c r="BA515" s="20"/>
      <c r="BB515" s="23"/>
      <c r="BC515" s="201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246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3"/>
      <c r="O516" s="20"/>
      <c r="P516" s="23"/>
      <c r="Q516" s="23"/>
      <c r="R516" s="23"/>
      <c r="S516" s="23"/>
      <c r="T516" s="23"/>
      <c r="U516" s="21"/>
      <c r="V516" s="21"/>
      <c r="W516" s="21"/>
      <c r="X516" s="21"/>
      <c r="Y516" s="21"/>
      <c r="Z516" s="21"/>
      <c r="AA516" s="21"/>
      <c r="AB516" s="21"/>
      <c r="AC516" s="201"/>
      <c r="AD516" s="63"/>
      <c r="AE516" s="63"/>
      <c r="AF516" s="63"/>
      <c r="AG516" s="63"/>
      <c r="AH516" s="21"/>
      <c r="AI516" s="21"/>
      <c r="AJ516" s="21"/>
      <c r="AK516" s="201"/>
      <c r="AL516" s="63"/>
      <c r="AM516" s="63"/>
      <c r="AN516" s="21"/>
      <c r="AO516" s="21"/>
      <c r="AP516" s="21"/>
      <c r="AQ516" s="21"/>
      <c r="AR516" s="21"/>
      <c r="AS516" s="201"/>
      <c r="AT516" s="29"/>
      <c r="AU516" s="201"/>
      <c r="AV516" s="23"/>
      <c r="AW516" s="21"/>
      <c r="AX516" s="21"/>
      <c r="AY516" s="21"/>
      <c r="AZ516" s="21"/>
      <c r="BA516" s="20"/>
      <c r="BB516" s="23"/>
      <c r="BC516" s="201"/>
      <c r="BD516" s="23"/>
      <c r="BE516" s="20"/>
      <c r="BF516" s="21"/>
      <c r="BG516" s="20"/>
      <c r="BH516" s="23"/>
      <c r="BI516" s="23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258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3"/>
      <c r="O517" s="20"/>
      <c r="P517" s="23"/>
      <c r="Q517" s="23"/>
      <c r="R517" s="23"/>
      <c r="S517" s="23"/>
      <c r="T517" s="23"/>
      <c r="U517" s="21"/>
      <c r="V517" s="21"/>
      <c r="W517" s="21"/>
      <c r="X517" s="21"/>
      <c r="Y517" s="21"/>
      <c r="Z517" s="21"/>
      <c r="AA517" s="21"/>
      <c r="AB517" s="21"/>
      <c r="AC517" s="201"/>
      <c r="AD517" s="63"/>
      <c r="AE517" s="63"/>
      <c r="AF517" s="63"/>
      <c r="AG517" s="20"/>
      <c r="AH517" s="21"/>
      <c r="AI517" s="21"/>
      <c r="AJ517" s="21"/>
      <c r="AK517" s="201"/>
      <c r="AL517" s="63"/>
      <c r="AM517" s="20"/>
      <c r="AN517" s="21"/>
      <c r="AO517" s="21"/>
      <c r="AP517" s="21"/>
      <c r="AQ517" s="21"/>
      <c r="AR517" s="21"/>
      <c r="AS517" s="201"/>
      <c r="AT517" s="23"/>
      <c r="AU517" s="201"/>
      <c r="AV517" s="23"/>
      <c r="AW517" s="21"/>
      <c r="AX517" s="21"/>
      <c r="AY517" s="21"/>
      <c r="AZ517" s="21"/>
      <c r="BA517" s="20"/>
      <c r="BB517" s="23"/>
      <c r="BC517" s="201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01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1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01"/>
      <c r="AD518" s="63"/>
      <c r="AE518" s="63"/>
      <c r="AF518" s="63"/>
      <c r="AG518" s="20"/>
      <c r="AH518" s="21"/>
      <c r="AI518" s="21"/>
      <c r="AJ518" s="21"/>
      <c r="AK518" s="201"/>
      <c r="AL518" s="63"/>
      <c r="AM518" s="20"/>
      <c r="AN518" s="21"/>
      <c r="AO518" s="21"/>
      <c r="AP518" s="21"/>
      <c r="AQ518" s="21"/>
      <c r="AR518" s="21"/>
      <c r="AS518" s="201"/>
      <c r="AT518" s="23"/>
      <c r="AU518" s="201"/>
      <c r="AV518" s="23"/>
      <c r="AW518" s="21"/>
      <c r="AX518" s="21"/>
      <c r="AY518" s="21"/>
      <c r="AZ518" s="21"/>
      <c r="BA518" s="20"/>
      <c r="BB518" s="23"/>
      <c r="BC518" s="201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91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3"/>
      <c r="O519" s="20"/>
      <c r="P519" s="23"/>
      <c r="Q519" s="23"/>
      <c r="R519" s="23"/>
      <c r="S519" s="23"/>
      <c r="T519" s="23"/>
      <c r="U519" s="21"/>
      <c r="V519" s="21"/>
      <c r="W519" s="21"/>
      <c r="X519" s="21"/>
      <c r="Y519" s="21"/>
      <c r="Z519" s="21"/>
      <c r="AA519" s="21"/>
      <c r="AB519" s="21"/>
      <c r="AC519" s="201"/>
      <c r="AD519" s="63"/>
      <c r="AE519" s="63"/>
      <c r="AF519" s="63"/>
      <c r="AG519" s="20"/>
      <c r="AH519" s="21"/>
      <c r="AI519" s="21"/>
      <c r="AJ519" s="21"/>
      <c r="AK519" s="201"/>
      <c r="AL519" s="63"/>
      <c r="AM519" s="20"/>
      <c r="AN519" s="21"/>
      <c r="AO519" s="21"/>
      <c r="AP519" s="21"/>
      <c r="AQ519" s="21"/>
      <c r="AR519" s="21"/>
      <c r="AS519" s="201"/>
      <c r="AT519" s="23"/>
      <c r="AU519" s="201"/>
      <c r="AV519" s="23"/>
      <c r="AW519" s="21"/>
      <c r="AX519" s="21"/>
      <c r="AY519" s="21"/>
      <c r="AZ519" s="21"/>
      <c r="BA519" s="20"/>
      <c r="BB519" s="23"/>
      <c r="BC519" s="201"/>
      <c r="BD519" s="23"/>
      <c r="BE519" s="23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91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1"/>
      <c r="N520" s="28"/>
      <c r="O520" s="18"/>
      <c r="P520" s="28"/>
      <c r="Q520" s="28"/>
      <c r="R520" s="28"/>
      <c r="S520" s="28"/>
      <c r="T520" s="28"/>
      <c r="U520" s="21"/>
      <c r="V520" s="21"/>
      <c r="W520" s="21"/>
      <c r="X520" s="21"/>
      <c r="Y520" s="21"/>
      <c r="Z520" s="21"/>
      <c r="AA520" s="21"/>
      <c r="AB520" s="21"/>
      <c r="AC520" s="201"/>
      <c r="AD520" s="63"/>
      <c r="AE520" s="63"/>
      <c r="AF520" s="63"/>
      <c r="AG520" s="20"/>
      <c r="AH520" s="21"/>
      <c r="AI520" s="21"/>
      <c r="AJ520" s="21"/>
      <c r="AK520" s="201"/>
      <c r="AL520" s="63"/>
      <c r="AM520" s="20"/>
      <c r="AN520" s="21"/>
      <c r="AO520" s="21"/>
      <c r="AP520" s="21"/>
      <c r="AQ520" s="21"/>
      <c r="AR520" s="21"/>
      <c r="AS520" s="201"/>
      <c r="AT520" s="23"/>
      <c r="AU520" s="201"/>
      <c r="AV520" s="23"/>
      <c r="AW520" s="21"/>
      <c r="AX520" s="21"/>
      <c r="AY520" s="21"/>
      <c r="AZ520" s="21"/>
      <c r="BA520" s="20"/>
      <c r="BB520" s="23"/>
      <c r="BC520" s="201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247.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1"/>
      <c r="N521" s="23"/>
      <c r="O521" s="23"/>
      <c r="P521" s="23"/>
      <c r="Q521" s="23"/>
      <c r="R521" s="23"/>
      <c r="S521" s="23"/>
      <c r="T521" s="28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201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271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1"/>
      <c r="N522" s="28"/>
      <c r="O522" s="18"/>
      <c r="P522" s="28"/>
      <c r="Q522" s="28"/>
      <c r="R522" s="28"/>
      <c r="S522" s="28"/>
      <c r="T522" s="28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1"/>
      <c r="AL522" s="21"/>
      <c r="AM522" s="21"/>
      <c r="AN522" s="21"/>
      <c r="AO522" s="21"/>
      <c r="AP522" s="21"/>
      <c r="AQ522" s="21"/>
      <c r="AR522" s="21"/>
      <c r="AS522" s="181"/>
      <c r="AT522" s="21"/>
      <c r="AU522" s="181"/>
      <c r="AV522" s="21"/>
      <c r="AW522" s="21"/>
      <c r="AX522" s="21"/>
      <c r="AY522" s="21"/>
      <c r="AZ522" s="21"/>
      <c r="BA522" s="20"/>
      <c r="BB522" s="23"/>
      <c r="BC522" s="201"/>
      <c r="BD522" s="23"/>
      <c r="BE522" s="20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261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1"/>
      <c r="N523" s="28"/>
      <c r="O523" s="18"/>
      <c r="P523" s="28"/>
      <c r="Q523" s="28"/>
      <c r="R523" s="28"/>
      <c r="S523" s="28"/>
      <c r="T523" s="28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1"/>
      <c r="AL523" s="21"/>
      <c r="AM523" s="21"/>
      <c r="AN523" s="21"/>
      <c r="AO523" s="21"/>
      <c r="AP523" s="21"/>
      <c r="AQ523" s="21"/>
      <c r="AR523" s="21"/>
      <c r="AS523" s="181"/>
      <c r="AT523" s="21"/>
      <c r="AU523" s="181"/>
      <c r="AV523" s="21"/>
      <c r="AW523" s="21"/>
      <c r="AX523" s="21"/>
      <c r="AY523" s="21"/>
      <c r="AZ523" s="21"/>
      <c r="BA523" s="20"/>
      <c r="BB523" s="23"/>
      <c r="BC523" s="201"/>
      <c r="BD523" s="23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204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1"/>
      <c r="AL524" s="21"/>
      <c r="AM524" s="21"/>
      <c r="AN524" s="21"/>
      <c r="AO524" s="21"/>
      <c r="AP524" s="21"/>
      <c r="AQ524" s="21"/>
      <c r="AR524" s="21"/>
      <c r="AS524" s="181"/>
      <c r="AT524" s="21"/>
      <c r="AU524" s="181"/>
      <c r="AV524" s="21"/>
      <c r="AW524" s="21"/>
      <c r="AX524" s="21"/>
      <c r="AY524" s="21"/>
      <c r="AZ524" s="21"/>
      <c r="BA524" s="20"/>
      <c r="BB524" s="23"/>
      <c r="BC524" s="201"/>
      <c r="BD524" s="20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204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1"/>
      <c r="N525" s="20"/>
      <c r="O525" s="20"/>
      <c r="P525" s="20"/>
      <c r="Q525" s="20"/>
      <c r="R525" s="20"/>
      <c r="S525" s="20"/>
      <c r="T525" s="20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1"/>
      <c r="AL525" s="21"/>
      <c r="AM525" s="21"/>
      <c r="AN525" s="21"/>
      <c r="AO525" s="21"/>
      <c r="AP525" s="21"/>
      <c r="AQ525" s="21"/>
      <c r="AR525" s="21"/>
      <c r="AS525" s="181"/>
      <c r="AT525" s="21"/>
      <c r="AU525" s="181"/>
      <c r="AV525" s="21"/>
      <c r="AW525" s="21"/>
      <c r="AX525" s="21"/>
      <c r="AY525" s="21"/>
      <c r="AZ525" s="21"/>
      <c r="BA525" s="20"/>
      <c r="BB525" s="23"/>
      <c r="BC525" s="201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204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1"/>
      <c r="N526" s="28"/>
      <c r="O526" s="18"/>
      <c r="P526" s="28"/>
      <c r="Q526" s="28"/>
      <c r="R526" s="28"/>
      <c r="S526" s="28"/>
      <c r="T526" s="28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1"/>
      <c r="AL526" s="21"/>
      <c r="AM526" s="21"/>
      <c r="AN526" s="21"/>
      <c r="AO526" s="21"/>
      <c r="AP526" s="21"/>
      <c r="AQ526" s="21"/>
      <c r="AR526" s="21"/>
      <c r="AS526" s="181"/>
      <c r="AT526" s="21"/>
      <c r="AU526" s="181"/>
      <c r="AV526" s="21"/>
      <c r="AW526" s="21"/>
      <c r="AX526" s="21"/>
      <c r="AY526" s="21"/>
      <c r="AZ526" s="21"/>
      <c r="BA526" s="20"/>
      <c r="BB526" s="23"/>
      <c r="BC526" s="201"/>
      <c r="BD526" s="23"/>
      <c r="BE526" s="20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283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3"/>
      <c r="O527" s="20"/>
      <c r="P527" s="23"/>
      <c r="Q527" s="23"/>
      <c r="R527" s="23"/>
      <c r="S527" s="23"/>
      <c r="T527" s="23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1"/>
      <c r="AL527" s="21"/>
      <c r="AM527" s="21"/>
      <c r="AN527" s="21"/>
      <c r="AO527" s="21"/>
      <c r="AP527" s="21"/>
      <c r="AQ527" s="21"/>
      <c r="AR527" s="21"/>
      <c r="AS527" s="181"/>
      <c r="AT527" s="21"/>
      <c r="AU527" s="181"/>
      <c r="AV527" s="21"/>
      <c r="AW527" s="21"/>
      <c r="AX527" s="21"/>
      <c r="AY527" s="21"/>
      <c r="AZ527" s="21"/>
      <c r="BA527" s="20"/>
      <c r="BB527" s="23"/>
      <c r="BC527" s="201"/>
      <c r="BD527" s="23"/>
      <c r="BE527" s="20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409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3"/>
      <c r="O528" s="20"/>
      <c r="P528" s="23"/>
      <c r="Q528" s="23"/>
      <c r="R528" s="23"/>
      <c r="S528" s="23"/>
      <c r="T528" s="23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0"/>
      <c r="AH528" s="23"/>
      <c r="AI528" s="23"/>
      <c r="AJ528" s="21"/>
      <c r="AK528" s="201"/>
      <c r="AL528" s="23"/>
      <c r="AM528" s="23"/>
      <c r="AN528" s="21"/>
      <c r="AO528" s="21"/>
      <c r="AP528" s="21"/>
      <c r="AQ528" s="21"/>
      <c r="AR528" s="21"/>
      <c r="AS528" s="201"/>
      <c r="AT528" s="23"/>
      <c r="AU528" s="201"/>
      <c r="AV528" s="23"/>
      <c r="AW528" s="21"/>
      <c r="AX528" s="21"/>
      <c r="AY528" s="21"/>
      <c r="AZ528" s="21"/>
      <c r="BA528" s="20"/>
      <c r="BB528" s="23"/>
      <c r="BC528" s="201"/>
      <c r="BD528" s="23"/>
      <c r="BE528" s="23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14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8"/>
      <c r="O529" s="18"/>
      <c r="P529" s="28"/>
      <c r="Q529" s="28"/>
      <c r="R529" s="28"/>
      <c r="S529" s="28"/>
      <c r="T529" s="28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201"/>
      <c r="BD529" s="23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1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1"/>
      <c r="N530" s="28"/>
      <c r="O530" s="18"/>
      <c r="P530" s="28"/>
      <c r="Q530" s="28"/>
      <c r="R530" s="28"/>
      <c r="S530" s="28"/>
      <c r="T530" s="28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1"/>
      <c r="AL530" s="21"/>
      <c r="AM530" s="21"/>
      <c r="AN530" s="21"/>
      <c r="AO530" s="21"/>
      <c r="AP530" s="21"/>
      <c r="AQ530" s="21"/>
      <c r="AR530" s="21"/>
      <c r="AS530" s="181"/>
      <c r="AT530" s="21"/>
      <c r="AU530" s="181"/>
      <c r="AV530" s="21"/>
      <c r="AW530" s="21"/>
      <c r="AX530" s="21"/>
      <c r="AY530" s="21"/>
      <c r="AZ530" s="21"/>
      <c r="BA530" s="20"/>
      <c r="BB530" s="23"/>
      <c r="BC530" s="201"/>
      <c r="BD530" s="23"/>
      <c r="BE530" s="20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1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1"/>
      <c r="N531" s="28"/>
      <c r="O531" s="18"/>
      <c r="P531" s="28"/>
      <c r="Q531" s="28"/>
      <c r="R531" s="28"/>
      <c r="S531" s="28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1"/>
      <c r="AL531" s="21"/>
      <c r="AM531" s="21"/>
      <c r="AN531" s="21"/>
      <c r="AO531" s="21"/>
      <c r="AP531" s="21"/>
      <c r="AQ531" s="21"/>
      <c r="AR531" s="21"/>
      <c r="AS531" s="181"/>
      <c r="AT531" s="21"/>
      <c r="AU531" s="181"/>
      <c r="AV531" s="21"/>
      <c r="AW531" s="21"/>
      <c r="AX531" s="21"/>
      <c r="AY531" s="21"/>
      <c r="AZ531" s="21"/>
      <c r="BA531" s="20"/>
      <c r="BB531" s="23"/>
      <c r="BC531" s="201"/>
      <c r="BD531" s="23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1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1"/>
      <c r="N532" s="28"/>
      <c r="O532" s="18"/>
      <c r="P532" s="28"/>
      <c r="Q532" s="28"/>
      <c r="R532" s="28"/>
      <c r="S532" s="28"/>
      <c r="T532" s="28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1"/>
      <c r="AL532" s="21"/>
      <c r="AM532" s="21"/>
      <c r="AN532" s="21"/>
      <c r="AO532" s="21"/>
      <c r="AP532" s="21"/>
      <c r="AQ532" s="21"/>
      <c r="AR532" s="21"/>
      <c r="AS532" s="181"/>
      <c r="AT532" s="21"/>
      <c r="AU532" s="181"/>
      <c r="AV532" s="21"/>
      <c r="AW532" s="21"/>
      <c r="AX532" s="21"/>
      <c r="AY532" s="21"/>
      <c r="AZ532" s="21"/>
      <c r="BA532" s="20"/>
      <c r="BB532" s="23"/>
      <c r="BC532" s="201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1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1"/>
      <c r="N533" s="28"/>
      <c r="O533" s="18"/>
      <c r="P533" s="28"/>
      <c r="Q533" s="28"/>
      <c r="R533" s="28"/>
      <c r="S533" s="28"/>
      <c r="T533" s="2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1"/>
      <c r="AL533" s="21"/>
      <c r="AM533" s="21"/>
      <c r="AN533" s="21"/>
      <c r="AO533" s="21"/>
      <c r="AP533" s="21"/>
      <c r="AQ533" s="21"/>
      <c r="AR533" s="21"/>
      <c r="AS533" s="181"/>
      <c r="AT533" s="21"/>
      <c r="AU533" s="181"/>
      <c r="AV533" s="21"/>
      <c r="AW533" s="21"/>
      <c r="AX533" s="21"/>
      <c r="AY533" s="21"/>
      <c r="AZ533" s="21"/>
      <c r="BA533" s="20"/>
      <c r="BB533" s="23"/>
      <c r="BC533" s="201"/>
      <c r="BD533" s="23"/>
      <c r="BE533" s="20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204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0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1"/>
      <c r="AL534" s="21"/>
      <c r="AM534" s="21"/>
      <c r="AN534" s="21"/>
      <c r="AO534" s="21"/>
      <c r="AP534" s="21"/>
      <c r="AQ534" s="21"/>
      <c r="AR534" s="21"/>
      <c r="AS534" s="181"/>
      <c r="AT534" s="21"/>
      <c r="AU534" s="181"/>
      <c r="AV534" s="21"/>
      <c r="AW534" s="21"/>
      <c r="AX534" s="21"/>
      <c r="AY534" s="21"/>
      <c r="AZ534" s="21"/>
      <c r="BA534" s="20"/>
      <c r="BB534" s="23"/>
      <c r="BC534" s="201"/>
      <c r="BD534" s="23"/>
      <c r="BE534" s="20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204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1"/>
      <c r="N535" s="28"/>
      <c r="O535" s="18"/>
      <c r="P535" s="28"/>
      <c r="Q535" s="28"/>
      <c r="R535" s="28"/>
      <c r="S535" s="28"/>
      <c r="T535" s="28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1"/>
      <c r="AL535" s="21"/>
      <c r="AM535" s="21"/>
      <c r="AN535" s="21"/>
      <c r="AO535" s="21"/>
      <c r="AP535" s="21"/>
      <c r="AQ535" s="21"/>
      <c r="AR535" s="21"/>
      <c r="AS535" s="181"/>
      <c r="AT535" s="21"/>
      <c r="AU535" s="181"/>
      <c r="AV535" s="21"/>
      <c r="AW535" s="21"/>
      <c r="AX535" s="21"/>
      <c r="AY535" s="21"/>
      <c r="AZ535" s="21"/>
      <c r="BA535" s="20"/>
      <c r="BB535" s="23"/>
      <c r="BC535" s="201"/>
      <c r="BD535" s="23"/>
      <c r="BE535" s="20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216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0"/>
      <c r="AJ536" s="63"/>
      <c r="AK536" s="181"/>
      <c r="AL536" s="21"/>
      <c r="AM536" s="21"/>
      <c r="AN536" s="21"/>
      <c r="AO536" s="21"/>
      <c r="AP536" s="21"/>
      <c r="AQ536" s="21"/>
      <c r="AR536" s="21"/>
      <c r="AS536" s="181"/>
      <c r="AT536" s="21"/>
      <c r="AU536" s="181"/>
      <c r="AV536" s="21"/>
      <c r="AW536" s="21"/>
      <c r="AX536" s="21"/>
      <c r="AY536" s="21"/>
      <c r="AZ536" s="21"/>
      <c r="BA536" s="20"/>
      <c r="BB536" s="63"/>
      <c r="BC536" s="201"/>
      <c r="BD536" s="63"/>
      <c r="BE536" s="20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58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63"/>
      <c r="O537" s="63"/>
      <c r="P537" s="63"/>
      <c r="Q537" s="63"/>
      <c r="R537" s="63"/>
      <c r="S537" s="63"/>
      <c r="T537" s="63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1"/>
      <c r="AL537" s="21"/>
      <c r="AM537" s="21"/>
      <c r="AN537" s="21"/>
      <c r="AO537" s="21"/>
      <c r="AP537" s="21"/>
      <c r="AQ537" s="21"/>
      <c r="AR537" s="21"/>
      <c r="AS537" s="181"/>
      <c r="AT537" s="21"/>
      <c r="AU537" s="181"/>
      <c r="AV537" s="21"/>
      <c r="AW537" s="21"/>
      <c r="AX537" s="21"/>
      <c r="AY537" s="21"/>
      <c r="AZ537" s="21"/>
      <c r="BA537" s="20"/>
      <c r="BB537" s="23"/>
      <c r="BC537" s="201"/>
      <c r="BD537" s="23"/>
      <c r="BE537" s="20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41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63"/>
      <c r="O538" s="63"/>
      <c r="P538" s="63"/>
      <c r="Q538" s="63"/>
      <c r="R538" s="63"/>
      <c r="S538" s="63"/>
      <c r="T538" s="63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1"/>
      <c r="AL538" s="21"/>
      <c r="AM538" s="21"/>
      <c r="AN538" s="21"/>
      <c r="AO538" s="21"/>
      <c r="AP538" s="21"/>
      <c r="AQ538" s="21"/>
      <c r="AR538" s="21"/>
      <c r="AS538" s="181"/>
      <c r="AT538" s="21"/>
      <c r="AU538" s="181"/>
      <c r="AV538" s="21"/>
      <c r="AW538" s="21"/>
      <c r="AX538" s="21"/>
      <c r="AY538" s="21"/>
      <c r="AZ538" s="21"/>
      <c r="BA538" s="20"/>
      <c r="BB538" s="23"/>
      <c r="BC538" s="201"/>
      <c r="BD538" s="23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256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0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0"/>
      <c r="AH539" s="23"/>
      <c r="AI539" s="23"/>
      <c r="AJ539" s="21"/>
      <c r="AK539" s="201"/>
      <c r="AL539" s="23"/>
      <c r="AM539" s="23"/>
      <c r="AN539" s="21"/>
      <c r="AO539" s="21"/>
      <c r="AP539" s="21"/>
      <c r="AQ539" s="21"/>
      <c r="AR539" s="21"/>
      <c r="AS539" s="201"/>
      <c r="AT539" s="29"/>
      <c r="AU539" s="201"/>
      <c r="AV539" s="23"/>
      <c r="AW539" s="21"/>
      <c r="AX539" s="21"/>
      <c r="AY539" s="21"/>
      <c r="AZ539" s="21"/>
      <c r="BA539" s="20"/>
      <c r="BB539" s="23"/>
      <c r="BC539" s="201"/>
      <c r="BD539" s="23"/>
      <c r="BE539" s="23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53.7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3"/>
      <c r="O540" s="23"/>
      <c r="P540" s="23"/>
      <c r="Q540" s="23"/>
      <c r="R540" s="23"/>
      <c r="S540" s="23"/>
      <c r="T540" s="2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0"/>
      <c r="AH540" s="23"/>
      <c r="AI540" s="23"/>
      <c r="AJ540" s="21"/>
      <c r="AK540" s="201"/>
      <c r="AL540" s="23"/>
      <c r="AM540" s="23"/>
      <c r="AN540" s="21"/>
      <c r="AO540" s="21"/>
      <c r="AP540" s="21"/>
      <c r="AQ540" s="21"/>
      <c r="AR540" s="21"/>
      <c r="AS540" s="201"/>
      <c r="AT540" s="29"/>
      <c r="AU540" s="201"/>
      <c r="AV540" s="23"/>
      <c r="AW540" s="21"/>
      <c r="AX540" s="21"/>
      <c r="AY540" s="21"/>
      <c r="AZ540" s="21"/>
      <c r="BA540" s="20"/>
      <c r="BB540" s="23"/>
      <c r="BC540" s="201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164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1"/>
      <c r="N541" s="28"/>
      <c r="O541" s="18"/>
      <c r="P541" s="28"/>
      <c r="Q541" s="28"/>
      <c r="R541" s="28"/>
      <c r="S541" s="28"/>
      <c r="T541" s="2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0"/>
      <c r="AH541" s="23"/>
      <c r="AI541" s="23"/>
      <c r="AJ541" s="21"/>
      <c r="AK541" s="201"/>
      <c r="AL541" s="23"/>
      <c r="AM541" s="23"/>
      <c r="AN541" s="21"/>
      <c r="AO541" s="21"/>
      <c r="AP541" s="21"/>
      <c r="AQ541" s="21"/>
      <c r="AR541" s="21"/>
      <c r="AS541" s="201"/>
      <c r="AT541" s="29"/>
      <c r="AU541" s="201"/>
      <c r="AV541" s="23"/>
      <c r="AW541" s="21"/>
      <c r="AX541" s="21"/>
      <c r="AY541" s="21"/>
      <c r="AZ541" s="21"/>
      <c r="BA541" s="20"/>
      <c r="BB541" s="23"/>
      <c r="BC541" s="201"/>
      <c r="BD541" s="23"/>
      <c r="BE541" s="20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389.2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9"/>
      <c r="O542" s="29"/>
      <c r="P542" s="29"/>
      <c r="Q542" s="29"/>
      <c r="R542" s="29"/>
      <c r="S542" s="29"/>
      <c r="T542" s="29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0"/>
      <c r="AH542" s="29"/>
      <c r="AI542" s="29"/>
      <c r="AJ542" s="21"/>
      <c r="AK542" s="201"/>
      <c r="AL542" s="29"/>
      <c r="AM542" s="29"/>
      <c r="AN542" s="21"/>
      <c r="AO542" s="21"/>
      <c r="AP542" s="21"/>
      <c r="AQ542" s="21"/>
      <c r="AR542" s="21"/>
      <c r="AS542" s="201"/>
      <c r="AT542" s="29"/>
      <c r="AU542" s="201"/>
      <c r="AV542" s="29"/>
      <c r="AW542" s="21"/>
      <c r="AX542" s="21"/>
      <c r="AY542" s="21"/>
      <c r="AZ542" s="21"/>
      <c r="BA542" s="20"/>
      <c r="BB542" s="23"/>
      <c r="BC542" s="201"/>
      <c r="BD542" s="29"/>
      <c r="BE542" s="29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21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9"/>
      <c r="O543" s="29"/>
      <c r="P543" s="29"/>
      <c r="Q543" s="29"/>
      <c r="R543" s="29"/>
      <c r="S543" s="29"/>
      <c r="T543" s="29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0"/>
      <c r="AH543" s="23"/>
      <c r="AI543" s="23"/>
      <c r="AJ543" s="21"/>
      <c r="AK543" s="201"/>
      <c r="AL543" s="23"/>
      <c r="AM543" s="23"/>
      <c r="AN543" s="21"/>
      <c r="AO543" s="21"/>
      <c r="AP543" s="21"/>
      <c r="AQ543" s="21"/>
      <c r="AR543" s="21"/>
      <c r="AS543" s="201"/>
      <c r="AT543" s="23"/>
      <c r="AU543" s="201"/>
      <c r="AV543" s="23"/>
      <c r="AW543" s="21"/>
      <c r="AX543" s="21"/>
      <c r="AY543" s="21"/>
      <c r="AZ543" s="21"/>
      <c r="BA543" s="20"/>
      <c r="BB543" s="23"/>
      <c r="BC543" s="201"/>
      <c r="BD543" s="23"/>
      <c r="BE543" s="23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121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9"/>
      <c r="O544" s="29"/>
      <c r="P544" s="29"/>
      <c r="Q544" s="29"/>
      <c r="R544" s="29"/>
      <c r="S544" s="29"/>
      <c r="T544" s="29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0"/>
      <c r="AH544" s="23"/>
      <c r="AI544" s="23"/>
      <c r="AJ544" s="21"/>
      <c r="AK544" s="201"/>
      <c r="AL544" s="23"/>
      <c r="AM544" s="23"/>
      <c r="AN544" s="21"/>
      <c r="AO544" s="21"/>
      <c r="AP544" s="21"/>
      <c r="AQ544" s="21"/>
      <c r="AR544" s="21"/>
      <c r="AS544" s="201"/>
      <c r="AT544" s="23"/>
      <c r="AU544" s="201"/>
      <c r="AV544" s="23"/>
      <c r="AW544" s="21"/>
      <c r="AX544" s="21"/>
      <c r="AY544" s="21"/>
      <c r="AZ544" s="21"/>
      <c r="BA544" s="20"/>
      <c r="BB544" s="23"/>
      <c r="BC544" s="201"/>
      <c r="BD544" s="23"/>
      <c r="BE544" s="23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121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9"/>
      <c r="O545" s="29"/>
      <c r="P545" s="29"/>
      <c r="Q545" s="29"/>
      <c r="R545" s="29"/>
      <c r="S545" s="29"/>
      <c r="T545" s="29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0"/>
      <c r="AH545" s="23"/>
      <c r="AI545" s="23"/>
      <c r="AJ545" s="21"/>
      <c r="AK545" s="201"/>
      <c r="AL545" s="23"/>
      <c r="AM545" s="23"/>
      <c r="AN545" s="21"/>
      <c r="AO545" s="21"/>
      <c r="AP545" s="21"/>
      <c r="AQ545" s="21"/>
      <c r="AR545" s="21"/>
      <c r="AS545" s="201"/>
      <c r="AT545" s="23"/>
      <c r="AU545" s="201"/>
      <c r="AV545" s="23"/>
      <c r="AW545" s="21"/>
      <c r="AX545" s="21"/>
      <c r="AY545" s="21"/>
      <c r="AZ545" s="21"/>
      <c r="BA545" s="20"/>
      <c r="BB545" s="23"/>
      <c r="BC545" s="201"/>
      <c r="BD545" s="23"/>
      <c r="BE545" s="23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121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9"/>
      <c r="O546" s="29"/>
      <c r="P546" s="29"/>
      <c r="Q546" s="29"/>
      <c r="R546" s="29"/>
      <c r="S546" s="29"/>
      <c r="T546" s="29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0"/>
      <c r="AH546" s="23"/>
      <c r="AI546" s="23"/>
      <c r="AJ546" s="21"/>
      <c r="AK546" s="201"/>
      <c r="AL546" s="23"/>
      <c r="AM546" s="23"/>
      <c r="AN546" s="21"/>
      <c r="AO546" s="21"/>
      <c r="AP546" s="21"/>
      <c r="AQ546" s="21"/>
      <c r="AR546" s="21"/>
      <c r="AS546" s="201"/>
      <c r="AT546" s="23"/>
      <c r="AU546" s="201"/>
      <c r="AV546" s="23"/>
      <c r="AW546" s="21"/>
      <c r="AX546" s="21"/>
      <c r="AY546" s="21"/>
      <c r="AZ546" s="21"/>
      <c r="BA546" s="20"/>
      <c r="BB546" s="23"/>
      <c r="BC546" s="201"/>
      <c r="BD546" s="23"/>
      <c r="BE546" s="23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21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9"/>
      <c r="O547" s="29"/>
      <c r="P547" s="29"/>
      <c r="Q547" s="29"/>
      <c r="R547" s="29"/>
      <c r="S547" s="29"/>
      <c r="T547" s="29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0"/>
      <c r="AH547" s="23"/>
      <c r="AI547" s="23"/>
      <c r="AJ547" s="21"/>
      <c r="AK547" s="201"/>
      <c r="AL547" s="23"/>
      <c r="AM547" s="23"/>
      <c r="AN547" s="21"/>
      <c r="AO547" s="21"/>
      <c r="AP547" s="21"/>
      <c r="AQ547" s="21"/>
      <c r="AR547" s="21"/>
      <c r="AS547" s="201"/>
      <c r="AT547" s="23"/>
      <c r="AU547" s="201"/>
      <c r="AV547" s="23"/>
      <c r="AW547" s="21"/>
      <c r="AX547" s="21"/>
      <c r="AY547" s="21"/>
      <c r="AZ547" s="21"/>
      <c r="BA547" s="20"/>
      <c r="BB547" s="23"/>
      <c r="BC547" s="201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409.6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"/>
      <c r="N548" s="23"/>
      <c r="O548" s="20"/>
      <c r="P548" s="23"/>
      <c r="Q548" s="23"/>
      <c r="R548" s="23"/>
      <c r="S548" s="23"/>
      <c r="T548" s="23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1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409.6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1"/>
      <c r="N549" s="63"/>
      <c r="O549" s="63"/>
      <c r="P549" s="63"/>
      <c r="Q549" s="63"/>
      <c r="R549" s="63"/>
      <c r="S549" s="63"/>
      <c r="T549" s="63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1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409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1"/>
      <c r="AL550" s="21"/>
      <c r="AM550" s="21"/>
      <c r="AN550" s="21"/>
      <c r="AO550" s="21"/>
      <c r="AP550" s="21"/>
      <c r="AQ550" s="21"/>
      <c r="AR550" s="21"/>
      <c r="AS550" s="181"/>
      <c r="AT550" s="21"/>
      <c r="AU550" s="181"/>
      <c r="AV550" s="21"/>
      <c r="AW550" s="21"/>
      <c r="AX550" s="21"/>
      <c r="AY550" s="21"/>
      <c r="AZ550" s="21"/>
      <c r="BA550" s="20"/>
      <c r="BB550" s="23"/>
      <c r="BC550" s="201"/>
      <c r="BD550" s="29"/>
      <c r="BE550" s="29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409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01"/>
      <c r="BD551" s="20"/>
      <c r="BE551" s="20"/>
      <c r="BF551" s="20"/>
      <c r="BG551" s="20"/>
      <c r="BH551" s="23"/>
      <c r="BI551" s="20"/>
      <c r="BJ551" s="20"/>
      <c r="BK551" s="23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71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01"/>
      <c r="BD552" s="201"/>
      <c r="BE552" s="20"/>
      <c r="BF552" s="20"/>
      <c r="BG552" s="20"/>
      <c r="BH552" s="23"/>
      <c r="BI552" s="20"/>
      <c r="BJ552" s="20"/>
      <c r="BK552" s="23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251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1"/>
      <c r="N553" s="28"/>
      <c r="O553" s="18"/>
      <c r="P553" s="28"/>
      <c r="Q553" s="28"/>
      <c r="R553" s="28"/>
      <c r="S553" s="28"/>
      <c r="T553" s="28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0"/>
      <c r="AH553" s="23"/>
      <c r="AI553" s="23"/>
      <c r="AJ553" s="21"/>
      <c r="AK553" s="201"/>
      <c r="AL553" s="23"/>
      <c r="AM553" s="23"/>
      <c r="AN553" s="21"/>
      <c r="AO553" s="21"/>
      <c r="AP553" s="21"/>
      <c r="AQ553" s="21"/>
      <c r="AR553" s="21"/>
      <c r="AS553" s="201"/>
      <c r="AT553" s="23"/>
      <c r="AU553" s="201"/>
      <c r="AV553" s="23"/>
      <c r="AW553" s="21"/>
      <c r="AX553" s="21"/>
      <c r="AY553" s="21"/>
      <c r="AZ553" s="21"/>
      <c r="BA553" s="20"/>
      <c r="BB553" s="23"/>
      <c r="BC553" s="201"/>
      <c r="BD553" s="23"/>
      <c r="BE553" s="23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409.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"/>
      <c r="N554" s="23"/>
      <c r="O554" s="20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0"/>
      <c r="AH554" s="23"/>
      <c r="AI554" s="23"/>
      <c r="AJ554" s="21"/>
      <c r="AK554" s="201"/>
      <c r="AL554" s="23"/>
      <c r="AM554" s="23"/>
      <c r="AN554" s="21"/>
      <c r="AO554" s="21"/>
      <c r="AP554" s="21"/>
      <c r="AQ554" s="21"/>
      <c r="AR554" s="21"/>
      <c r="AS554" s="201"/>
      <c r="AT554" s="23"/>
      <c r="AU554" s="201"/>
      <c r="AV554" s="23"/>
      <c r="AW554" s="21"/>
      <c r="AX554" s="21"/>
      <c r="AY554" s="21"/>
      <c r="AZ554" s="21"/>
      <c r="BA554" s="20"/>
      <c r="BB554" s="23"/>
      <c r="BC554" s="201"/>
      <c r="BD554" s="23"/>
      <c r="BE554" s="23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209.2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1"/>
      <c r="N555" s="28"/>
      <c r="O555" s="18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0"/>
      <c r="AH555" s="23"/>
      <c r="AI555" s="23"/>
      <c r="AJ555" s="21"/>
      <c r="AK555" s="201"/>
      <c r="AL555" s="23"/>
      <c r="AM555" s="23"/>
      <c r="AN555" s="21"/>
      <c r="AO555" s="21"/>
      <c r="AP555" s="21"/>
      <c r="AQ555" s="21"/>
      <c r="AR555" s="21"/>
      <c r="AS555" s="201"/>
      <c r="AT555" s="23"/>
      <c r="AU555" s="201"/>
      <c r="AV555" s="23"/>
      <c r="AW555" s="21"/>
      <c r="AX555" s="21"/>
      <c r="AY555" s="21"/>
      <c r="AZ555" s="21"/>
      <c r="BA555" s="20"/>
      <c r="BB555" s="23"/>
      <c r="BC555" s="201"/>
      <c r="BD555" s="23"/>
      <c r="BE555" s="23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198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1"/>
      <c r="N556" s="28"/>
      <c r="O556" s="18"/>
      <c r="P556" s="28"/>
      <c r="Q556" s="28"/>
      <c r="R556" s="28"/>
      <c r="S556" s="28"/>
      <c r="T556" s="2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1"/>
      <c r="AL556" s="21"/>
      <c r="AM556" s="21"/>
      <c r="AN556" s="21"/>
      <c r="AO556" s="21"/>
      <c r="AP556" s="21"/>
      <c r="AQ556" s="21"/>
      <c r="AR556" s="21"/>
      <c r="AS556" s="181"/>
      <c r="AT556" s="21"/>
      <c r="AU556" s="181"/>
      <c r="AV556" s="21"/>
      <c r="AW556" s="21"/>
      <c r="AX556" s="21"/>
      <c r="AY556" s="21"/>
      <c r="AZ556" s="21"/>
      <c r="BA556" s="20"/>
      <c r="BB556" s="23"/>
      <c r="BC556" s="201"/>
      <c r="BD556" s="23"/>
      <c r="BE556" s="20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408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1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1"/>
      <c r="AL557" s="21"/>
      <c r="AM557" s="21"/>
      <c r="AN557" s="21"/>
      <c r="AO557" s="21"/>
      <c r="AP557" s="21"/>
      <c r="AQ557" s="21"/>
      <c r="AR557" s="21"/>
      <c r="AS557" s="181"/>
      <c r="AT557" s="21"/>
      <c r="AU557" s="181"/>
      <c r="AV557" s="21"/>
      <c r="AW557" s="21"/>
      <c r="AX557" s="21"/>
      <c r="AY557" s="21"/>
      <c r="AZ557" s="21"/>
      <c r="BA557" s="20"/>
      <c r="BB557" s="23"/>
      <c r="BC557" s="201"/>
      <c r="BD557" s="23"/>
      <c r="BE557" s="20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254.2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1"/>
      <c r="N558" s="28"/>
      <c r="O558" s="18"/>
      <c r="P558" s="28"/>
      <c r="Q558" s="28"/>
      <c r="R558" s="28"/>
      <c r="S558" s="28"/>
      <c r="T558" s="28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1"/>
      <c r="AL558" s="21"/>
      <c r="AM558" s="21"/>
      <c r="AN558" s="21"/>
      <c r="AO558" s="21"/>
      <c r="AP558" s="21"/>
      <c r="AQ558" s="21"/>
      <c r="AR558" s="21"/>
      <c r="AS558" s="181"/>
      <c r="AT558" s="21"/>
      <c r="AU558" s="181"/>
      <c r="AV558" s="21"/>
      <c r="AW558" s="21"/>
      <c r="AX558" s="21"/>
      <c r="AY558" s="21"/>
      <c r="AZ558" s="21"/>
      <c r="BA558" s="20"/>
      <c r="BB558" s="23"/>
      <c r="BC558" s="201"/>
      <c r="BD558" s="23"/>
      <c r="BE558" s="20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26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9"/>
      <c r="O559" s="29"/>
      <c r="P559" s="29"/>
      <c r="Q559" s="29"/>
      <c r="R559" s="29"/>
      <c r="S559" s="29"/>
      <c r="T559" s="29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1"/>
      <c r="AL559" s="21"/>
      <c r="AM559" s="21"/>
      <c r="AN559" s="21"/>
      <c r="AO559" s="21"/>
      <c r="AP559" s="21"/>
      <c r="AQ559" s="21"/>
      <c r="AR559" s="21"/>
      <c r="AS559" s="181"/>
      <c r="AT559" s="21"/>
      <c r="AU559" s="181"/>
      <c r="AV559" s="21"/>
      <c r="AW559" s="21"/>
      <c r="AX559" s="21"/>
      <c r="AY559" s="21"/>
      <c r="AZ559" s="21"/>
      <c r="BA559" s="20"/>
      <c r="BB559" s="23"/>
      <c r="BC559" s="201"/>
      <c r="BD559" s="23"/>
      <c r="BE559" s="20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149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1"/>
      <c r="AL560" s="21"/>
      <c r="AM560" s="21"/>
      <c r="AN560" s="21"/>
      <c r="AO560" s="21"/>
      <c r="AP560" s="21"/>
      <c r="AQ560" s="21"/>
      <c r="AR560" s="21"/>
      <c r="AS560" s="181"/>
      <c r="AT560" s="21"/>
      <c r="AU560" s="181"/>
      <c r="AV560" s="21"/>
      <c r="AW560" s="21"/>
      <c r="AX560" s="21"/>
      <c r="AY560" s="21"/>
      <c r="AZ560" s="21"/>
      <c r="BA560" s="20"/>
      <c r="BB560" s="23"/>
      <c r="BC560" s="201"/>
      <c r="BD560" s="23"/>
      <c r="BE560" s="20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149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1"/>
      <c r="N561" s="28"/>
      <c r="O561" s="18"/>
      <c r="P561" s="28"/>
      <c r="Q561" s="28"/>
      <c r="R561" s="28"/>
      <c r="S561" s="28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1"/>
      <c r="AL561" s="21"/>
      <c r="AM561" s="21"/>
      <c r="AN561" s="21"/>
      <c r="AO561" s="21"/>
      <c r="AP561" s="21"/>
      <c r="AQ561" s="21"/>
      <c r="AR561" s="21"/>
      <c r="AS561" s="181"/>
      <c r="AT561" s="21"/>
      <c r="AU561" s="181"/>
      <c r="AV561" s="21"/>
      <c r="AW561" s="21"/>
      <c r="AX561" s="21"/>
      <c r="AY561" s="21"/>
      <c r="AZ561" s="21"/>
      <c r="BA561" s="20"/>
      <c r="BB561" s="23"/>
      <c r="BC561" s="201"/>
      <c r="BD561" s="23"/>
      <c r="BE561" s="20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149.2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1"/>
      <c r="N562" s="23"/>
      <c r="O562" s="23"/>
      <c r="P562" s="23"/>
      <c r="Q562" s="23"/>
      <c r="R562" s="23"/>
      <c r="S562" s="23"/>
      <c r="T562" s="28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1"/>
      <c r="AL562" s="21"/>
      <c r="AM562" s="21"/>
      <c r="AN562" s="21"/>
      <c r="AO562" s="21"/>
      <c r="AP562" s="21"/>
      <c r="AQ562" s="21"/>
      <c r="AR562" s="21"/>
      <c r="AS562" s="181"/>
      <c r="AT562" s="21"/>
      <c r="AU562" s="181"/>
      <c r="AV562" s="21"/>
      <c r="AW562" s="21"/>
      <c r="AX562" s="21"/>
      <c r="AY562" s="21"/>
      <c r="AZ562" s="21"/>
      <c r="BA562" s="20"/>
      <c r="BB562" s="23"/>
      <c r="BC562" s="201"/>
      <c r="BD562" s="23"/>
      <c r="BE562" s="20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149.2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1"/>
      <c r="N563" s="28"/>
      <c r="O563" s="18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1"/>
      <c r="AL563" s="21"/>
      <c r="AM563" s="21"/>
      <c r="AN563" s="21"/>
      <c r="AO563" s="21"/>
      <c r="AP563" s="21"/>
      <c r="AQ563" s="21"/>
      <c r="AR563" s="21"/>
      <c r="AS563" s="181"/>
      <c r="AT563" s="21"/>
      <c r="AU563" s="181"/>
      <c r="AV563" s="21"/>
      <c r="AW563" s="21"/>
      <c r="AX563" s="21"/>
      <c r="AY563" s="21"/>
      <c r="AZ563" s="21"/>
      <c r="BA563" s="20"/>
      <c r="BB563" s="23"/>
      <c r="BC563" s="201"/>
      <c r="BD563" s="23"/>
      <c r="BE563" s="20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149.2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1"/>
      <c r="N564" s="28"/>
      <c r="O564" s="18"/>
      <c r="P564" s="28"/>
      <c r="Q564" s="28"/>
      <c r="R564" s="28"/>
      <c r="S564" s="28"/>
      <c r="T564" s="28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181"/>
      <c r="AL564" s="21"/>
      <c r="AM564" s="21"/>
      <c r="AN564" s="21"/>
      <c r="AO564" s="21"/>
      <c r="AP564" s="21"/>
      <c r="AQ564" s="21"/>
      <c r="AR564" s="21"/>
      <c r="AS564" s="181"/>
      <c r="AT564" s="21"/>
      <c r="AU564" s="181"/>
      <c r="AV564" s="21"/>
      <c r="AW564" s="21"/>
      <c r="AX564" s="21"/>
      <c r="AY564" s="21"/>
      <c r="AZ564" s="21"/>
      <c r="BA564" s="20"/>
      <c r="BB564" s="23"/>
      <c r="BC564" s="201"/>
      <c r="BD564" s="23"/>
      <c r="BE564" s="20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67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181"/>
      <c r="AL565" s="21"/>
      <c r="AM565" s="21"/>
      <c r="AN565" s="21"/>
      <c r="AO565" s="21"/>
      <c r="AP565" s="21"/>
      <c r="AQ565" s="21"/>
      <c r="AR565" s="21"/>
      <c r="AS565" s="181"/>
      <c r="AT565" s="21"/>
      <c r="AU565" s="181"/>
      <c r="AV565" s="21"/>
      <c r="AW565" s="21"/>
      <c r="AX565" s="21"/>
      <c r="AY565" s="21"/>
      <c r="AZ565" s="21"/>
      <c r="BA565" s="20"/>
      <c r="BB565" s="23"/>
      <c r="BC565" s="201"/>
      <c r="BD565" s="23"/>
      <c r="BE565" s="23"/>
      <c r="BF565" s="21"/>
      <c r="BG565" s="21"/>
      <c r="BH565" s="21"/>
      <c r="BI565" s="20"/>
      <c r="BJ565" s="23"/>
      <c r="BK565" s="23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54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181"/>
      <c r="AL566" s="21"/>
      <c r="AM566" s="21"/>
      <c r="AN566" s="21"/>
      <c r="AO566" s="21"/>
      <c r="AP566" s="21"/>
      <c r="AQ566" s="21"/>
      <c r="AR566" s="21"/>
      <c r="AS566" s="181"/>
      <c r="AT566" s="21"/>
      <c r="AU566" s="181"/>
      <c r="AV566" s="21"/>
      <c r="AW566" s="21"/>
      <c r="AX566" s="21"/>
      <c r="AY566" s="21"/>
      <c r="AZ566" s="21"/>
      <c r="BA566" s="20"/>
      <c r="BB566" s="23"/>
      <c r="BC566" s="201"/>
      <c r="BD566" s="63"/>
      <c r="BE566" s="29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44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181"/>
      <c r="AL567" s="21"/>
      <c r="AM567" s="21"/>
      <c r="AN567" s="21"/>
      <c r="AO567" s="21"/>
      <c r="AP567" s="21"/>
      <c r="AQ567" s="21"/>
      <c r="AR567" s="21"/>
      <c r="AS567" s="181"/>
      <c r="AT567" s="21"/>
      <c r="AU567" s="181"/>
      <c r="AV567" s="21"/>
      <c r="AW567" s="21"/>
      <c r="AX567" s="21"/>
      <c r="AY567" s="21"/>
      <c r="AZ567" s="21"/>
      <c r="BA567" s="20"/>
      <c r="BB567" s="23"/>
      <c r="BC567" s="201"/>
      <c r="BD567" s="63"/>
      <c r="BE567" s="29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409.6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181"/>
      <c r="AL568" s="21"/>
      <c r="AM568" s="21"/>
      <c r="AN568" s="21"/>
      <c r="AO568" s="21"/>
      <c r="AP568" s="21"/>
      <c r="AQ568" s="21"/>
      <c r="AR568" s="21"/>
      <c r="AS568" s="181"/>
      <c r="AT568" s="21"/>
      <c r="AU568" s="181"/>
      <c r="AV568" s="21"/>
      <c r="AW568" s="21"/>
      <c r="AX568" s="21"/>
      <c r="AY568" s="21"/>
      <c r="AZ568" s="21"/>
      <c r="BA568" s="20"/>
      <c r="BB568" s="20"/>
      <c r="BC568" s="20"/>
      <c r="BD568" s="23"/>
      <c r="BE568" s="20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252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181"/>
      <c r="AL569" s="21"/>
      <c r="AM569" s="21"/>
      <c r="AN569" s="21"/>
      <c r="AO569" s="21"/>
      <c r="AP569" s="21"/>
      <c r="AQ569" s="21"/>
      <c r="AR569" s="21"/>
      <c r="AS569" s="181"/>
      <c r="AT569" s="21"/>
      <c r="AU569" s="181"/>
      <c r="AV569" s="21"/>
      <c r="AW569" s="21"/>
      <c r="AX569" s="21"/>
      <c r="AY569" s="21"/>
      <c r="AZ569" s="21"/>
      <c r="BA569" s="20"/>
      <c r="BB569" s="23"/>
      <c r="BC569" s="201"/>
      <c r="BD569" s="23"/>
      <c r="BE569" s="20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220.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201"/>
      <c r="BD570" s="29"/>
      <c r="BE570" s="29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220.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201"/>
      <c r="BD571" s="20"/>
      <c r="BE571" s="20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220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201"/>
      <c r="BD572" s="23"/>
      <c r="BE572" s="20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409.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0"/>
      <c r="AH573" s="29"/>
      <c r="AI573" s="29"/>
      <c r="AJ573" s="21"/>
      <c r="AK573" s="201"/>
      <c r="AL573" s="29"/>
      <c r="AM573" s="29"/>
      <c r="AN573" s="21"/>
      <c r="AO573" s="21"/>
      <c r="AP573" s="21"/>
      <c r="AQ573" s="21"/>
      <c r="AR573" s="21"/>
      <c r="AS573" s="201"/>
      <c r="AT573" s="29"/>
      <c r="AU573" s="201"/>
      <c r="AV573" s="29"/>
      <c r="AW573" s="21"/>
      <c r="AX573" s="21"/>
      <c r="AY573" s="21"/>
      <c r="AZ573" s="21"/>
      <c r="BA573" s="20"/>
      <c r="BB573" s="23"/>
      <c r="BC573" s="201"/>
      <c r="BD573" s="29"/>
      <c r="BE573" s="29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144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9"/>
      <c r="O574" s="29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0"/>
      <c r="AH574" s="29"/>
      <c r="AI574" s="29"/>
      <c r="AJ574" s="21"/>
      <c r="AK574" s="201"/>
      <c r="AL574" s="29"/>
      <c r="AM574" s="29"/>
      <c r="AN574" s="21"/>
      <c r="AO574" s="21"/>
      <c r="AP574" s="21"/>
      <c r="AQ574" s="21"/>
      <c r="AR574" s="21"/>
      <c r="AS574" s="201"/>
      <c r="AT574" s="29"/>
      <c r="AU574" s="201"/>
      <c r="AV574" s="29"/>
      <c r="AW574" s="21"/>
      <c r="AX574" s="21"/>
      <c r="AY574" s="21"/>
      <c r="AZ574" s="21"/>
      <c r="BA574" s="20"/>
      <c r="BB574" s="23"/>
      <c r="BC574" s="201"/>
      <c r="BD574" s="29"/>
      <c r="BE574" s="29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144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0"/>
      <c r="AH575" s="29"/>
      <c r="AI575" s="29"/>
      <c r="AJ575" s="21"/>
      <c r="AK575" s="201"/>
      <c r="AL575" s="29"/>
      <c r="AM575" s="29"/>
      <c r="AN575" s="21"/>
      <c r="AO575" s="21"/>
      <c r="AP575" s="21"/>
      <c r="AQ575" s="21"/>
      <c r="AR575" s="21"/>
      <c r="AS575" s="201"/>
      <c r="AT575" s="29"/>
      <c r="AU575" s="201"/>
      <c r="AV575" s="29"/>
      <c r="AW575" s="21"/>
      <c r="AX575" s="21"/>
      <c r="AY575" s="21"/>
      <c r="AZ575" s="21"/>
      <c r="BA575" s="20"/>
      <c r="BB575" s="23"/>
      <c r="BC575" s="201"/>
      <c r="BD575" s="29"/>
      <c r="BE575" s="29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44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0"/>
      <c r="AH576" s="29"/>
      <c r="AI576" s="29"/>
      <c r="AJ576" s="21"/>
      <c r="AK576" s="201"/>
      <c r="AL576" s="29"/>
      <c r="AM576" s="29"/>
      <c r="AN576" s="21"/>
      <c r="AO576" s="21"/>
      <c r="AP576" s="21"/>
      <c r="AQ576" s="21"/>
      <c r="AR576" s="21"/>
      <c r="AS576" s="201"/>
      <c r="AT576" s="29"/>
      <c r="AU576" s="201"/>
      <c r="AV576" s="29"/>
      <c r="AW576" s="21"/>
      <c r="AX576" s="21"/>
      <c r="AY576" s="21"/>
      <c r="AZ576" s="21"/>
      <c r="BA576" s="20"/>
      <c r="BB576" s="23"/>
      <c r="BC576" s="201"/>
      <c r="BD576" s="29"/>
      <c r="BE576" s="29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144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0"/>
      <c r="AH577" s="29"/>
      <c r="AI577" s="29"/>
      <c r="AJ577" s="21"/>
      <c r="AK577" s="201"/>
      <c r="AL577" s="29"/>
      <c r="AM577" s="29"/>
      <c r="AN577" s="21"/>
      <c r="AO577" s="21"/>
      <c r="AP577" s="21"/>
      <c r="AQ577" s="21"/>
      <c r="AR577" s="21"/>
      <c r="AS577" s="201"/>
      <c r="AT577" s="29"/>
      <c r="AU577" s="201"/>
      <c r="AV577" s="29"/>
      <c r="AW577" s="21"/>
      <c r="AX577" s="21"/>
      <c r="AY577" s="21"/>
      <c r="AZ577" s="21"/>
      <c r="BA577" s="20"/>
      <c r="BB577" s="23"/>
      <c r="BC577" s="201"/>
      <c r="BD577" s="29"/>
      <c r="BE577" s="29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144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0"/>
      <c r="AH578" s="29"/>
      <c r="AI578" s="29"/>
      <c r="AJ578" s="21"/>
      <c r="AK578" s="201"/>
      <c r="AL578" s="29"/>
      <c r="AM578" s="29"/>
      <c r="AN578" s="21"/>
      <c r="AO578" s="21"/>
      <c r="AP578" s="21"/>
      <c r="AQ578" s="21"/>
      <c r="AR578" s="21"/>
      <c r="AS578" s="201"/>
      <c r="AT578" s="29"/>
      <c r="AU578" s="201"/>
      <c r="AV578" s="29"/>
      <c r="AW578" s="21"/>
      <c r="AX578" s="21"/>
      <c r="AY578" s="21"/>
      <c r="AZ578" s="21"/>
      <c r="BA578" s="20"/>
      <c r="BB578" s="23"/>
      <c r="BC578" s="201"/>
      <c r="BD578" s="29"/>
      <c r="BE578" s="29"/>
      <c r="BF578" s="21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2" s="22" customFormat="1" ht="40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181"/>
      <c r="AL579" s="21"/>
      <c r="AM579" s="21"/>
      <c r="AN579" s="21"/>
      <c r="AO579" s="21"/>
      <c r="AP579" s="21"/>
      <c r="AQ579" s="21"/>
      <c r="AR579" s="21"/>
      <c r="AS579" s="181"/>
      <c r="AT579" s="21"/>
      <c r="AU579" s="181"/>
      <c r="AV579" s="21"/>
      <c r="AW579" s="21"/>
      <c r="AX579" s="21"/>
      <c r="AY579" s="21"/>
      <c r="AZ579" s="21"/>
      <c r="BA579" s="20"/>
      <c r="BB579" s="23"/>
      <c r="BC579" s="201"/>
      <c r="BD579" s="63"/>
      <c r="BE579" s="29"/>
      <c r="BF579" s="21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2" s="22" customFormat="1" ht="408.7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181"/>
      <c r="AL580" s="21"/>
      <c r="AM580" s="21"/>
      <c r="AN580" s="21"/>
      <c r="AO580" s="21"/>
      <c r="AP580" s="21"/>
      <c r="AQ580" s="21"/>
      <c r="AR580" s="21"/>
      <c r="AS580" s="181"/>
      <c r="AT580" s="21"/>
      <c r="AU580" s="181"/>
      <c r="AV580" s="21"/>
      <c r="AW580" s="21"/>
      <c r="AX580" s="21"/>
      <c r="AY580" s="21"/>
      <c r="AZ580" s="21"/>
      <c r="BA580" s="20"/>
      <c r="BB580" s="23"/>
      <c r="BC580" s="201"/>
      <c r="BD580" s="20"/>
      <c r="BE580" s="20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146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181"/>
      <c r="AL581" s="21"/>
      <c r="AM581" s="21"/>
      <c r="AN581" s="21"/>
      <c r="AO581" s="21"/>
      <c r="AP581" s="21"/>
      <c r="AQ581" s="21"/>
      <c r="AR581" s="21"/>
      <c r="AS581" s="181"/>
      <c r="AT581" s="21"/>
      <c r="AU581" s="181"/>
      <c r="AV581" s="21"/>
      <c r="AW581" s="21"/>
      <c r="AX581" s="21"/>
      <c r="AY581" s="21"/>
      <c r="AZ581" s="21"/>
      <c r="BA581" s="20"/>
      <c r="BB581" s="23"/>
      <c r="BC581" s="201"/>
      <c r="BD581" s="63"/>
      <c r="BE581" s="29"/>
      <c r="BF581" s="21"/>
      <c r="BG581" s="21"/>
      <c r="BH581" s="21"/>
      <c r="BI581" s="21"/>
      <c r="BJ581" s="21"/>
      <c r="BK581" s="21"/>
      <c r="BL581" s="21"/>
      <c r="BM581" s="21"/>
      <c r="BN581" s="24"/>
      <c r="BO581" s="21"/>
      <c r="BP581" s="21"/>
      <c r="BQ581" s="23"/>
      <c r="BR581" s="23"/>
      <c r="BS581" s="24"/>
      <c r="BT581" s="25"/>
    </row>
    <row r="582" spans="1:72" s="22" customFormat="1" ht="408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181"/>
      <c r="AL582" s="21"/>
      <c r="AM582" s="21"/>
      <c r="AN582" s="21"/>
      <c r="AO582" s="21"/>
      <c r="AP582" s="21"/>
      <c r="AQ582" s="21"/>
      <c r="AR582" s="21"/>
      <c r="AS582" s="181"/>
      <c r="AT582" s="21"/>
      <c r="AU582" s="181"/>
      <c r="AV582" s="21"/>
      <c r="AW582" s="21"/>
      <c r="AX582" s="21"/>
      <c r="AY582" s="21"/>
      <c r="AZ582" s="21"/>
      <c r="BA582" s="20"/>
      <c r="BB582" s="23"/>
      <c r="BC582" s="201"/>
      <c r="BD582" s="20"/>
      <c r="BE582" s="20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2" s="22" customFormat="1" ht="156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181"/>
      <c r="AL583" s="21"/>
      <c r="AM583" s="21"/>
      <c r="AN583" s="21"/>
      <c r="AO583" s="21"/>
      <c r="AP583" s="21"/>
      <c r="AQ583" s="21"/>
      <c r="AR583" s="21"/>
      <c r="AS583" s="181"/>
      <c r="AT583" s="21"/>
      <c r="AU583" s="181"/>
      <c r="AV583" s="21"/>
      <c r="AW583" s="21"/>
      <c r="AX583" s="21"/>
      <c r="AY583" s="21"/>
      <c r="AZ583" s="21"/>
      <c r="BA583" s="20"/>
      <c r="BB583" s="23"/>
      <c r="BC583" s="201"/>
      <c r="BD583" s="63"/>
      <c r="BE583" s="29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132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9"/>
      <c r="O584" s="29"/>
      <c r="P584" s="29"/>
      <c r="Q584" s="29"/>
      <c r="R584" s="29"/>
      <c r="S584" s="29"/>
      <c r="T584" s="29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181"/>
      <c r="AL584" s="21"/>
      <c r="AM584" s="21"/>
      <c r="AN584" s="21"/>
      <c r="AO584" s="21"/>
      <c r="AP584" s="21"/>
      <c r="AQ584" s="21"/>
      <c r="AR584" s="21"/>
      <c r="AS584" s="181"/>
      <c r="AT584" s="21"/>
      <c r="AU584" s="181"/>
      <c r="AV584" s="21"/>
      <c r="AW584" s="21"/>
      <c r="AX584" s="21"/>
      <c r="AY584" s="21"/>
      <c r="AZ584" s="21"/>
      <c r="BA584" s="20"/>
      <c r="BB584" s="23"/>
      <c r="BC584" s="201"/>
      <c r="BD584" s="29"/>
      <c r="BE584" s="29"/>
      <c r="BF584" s="21"/>
      <c r="BG584" s="21"/>
      <c r="BH584" s="21"/>
      <c r="BI584" s="21"/>
      <c r="BJ584" s="21"/>
      <c r="BK584" s="21"/>
      <c r="BL584" s="21"/>
      <c r="BM584" s="21"/>
      <c r="BN584" s="24"/>
      <c r="BO584" s="21"/>
      <c r="BP584" s="21"/>
      <c r="BQ584" s="23"/>
      <c r="BR584" s="23"/>
      <c r="BS584" s="24"/>
      <c r="BT584" s="25"/>
    </row>
    <row r="585" spans="1:72" s="22" customFormat="1" ht="132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181"/>
      <c r="AL585" s="21"/>
      <c r="AM585" s="21"/>
      <c r="AN585" s="21"/>
      <c r="AO585" s="21"/>
      <c r="AP585" s="21"/>
      <c r="AQ585" s="21"/>
      <c r="AR585" s="21"/>
      <c r="AS585" s="181"/>
      <c r="AT585" s="21"/>
      <c r="AU585" s="181"/>
      <c r="AV585" s="21"/>
      <c r="AW585" s="21"/>
      <c r="AX585" s="21"/>
      <c r="AY585" s="21"/>
      <c r="AZ585" s="21"/>
      <c r="BA585" s="20"/>
      <c r="BB585" s="23"/>
      <c r="BC585" s="201"/>
      <c r="BD585" s="63"/>
      <c r="BE585" s="29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246.7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3"/>
      <c r="O586" s="20"/>
      <c r="P586" s="23"/>
      <c r="Q586" s="23"/>
      <c r="R586" s="23"/>
      <c r="S586" s="23"/>
      <c r="T586" s="23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181"/>
      <c r="AL586" s="21"/>
      <c r="AM586" s="21"/>
      <c r="AN586" s="21"/>
      <c r="AO586" s="21"/>
      <c r="AP586" s="21"/>
      <c r="AQ586" s="21"/>
      <c r="AR586" s="21"/>
      <c r="AS586" s="181"/>
      <c r="AT586" s="21"/>
      <c r="AU586" s="181"/>
      <c r="AV586" s="21"/>
      <c r="AW586" s="21"/>
      <c r="AX586" s="21"/>
      <c r="AY586" s="21"/>
      <c r="AZ586" s="21"/>
      <c r="BA586" s="20"/>
      <c r="BB586" s="23"/>
      <c r="BC586" s="201"/>
      <c r="BD586" s="23"/>
      <c r="BE586" s="23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184.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3"/>
      <c r="P587" s="23"/>
      <c r="Q587" s="23"/>
      <c r="R587" s="23"/>
      <c r="S587" s="23"/>
      <c r="T587" s="23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181"/>
      <c r="AL587" s="21"/>
      <c r="AM587" s="21"/>
      <c r="AN587" s="21"/>
      <c r="AO587" s="21"/>
      <c r="AP587" s="21"/>
      <c r="AQ587" s="21"/>
      <c r="AR587" s="21"/>
      <c r="AS587" s="181"/>
      <c r="AT587" s="21"/>
      <c r="AU587" s="181"/>
      <c r="AV587" s="21"/>
      <c r="AW587" s="21"/>
      <c r="AX587" s="21"/>
      <c r="AY587" s="21"/>
      <c r="AZ587" s="21"/>
      <c r="BA587" s="20"/>
      <c r="BB587" s="23"/>
      <c r="BC587" s="184"/>
      <c r="BD587" s="185"/>
      <c r="BE587" s="29"/>
      <c r="BF587" s="21"/>
      <c r="BG587" s="21"/>
      <c r="BH587" s="21"/>
      <c r="BI587" s="21"/>
      <c r="BJ587" s="21"/>
      <c r="BK587" s="21"/>
      <c r="BL587" s="21"/>
      <c r="BM587" s="197"/>
      <c r="BN587" s="24"/>
      <c r="BO587" s="21"/>
      <c r="BP587" s="21"/>
      <c r="BQ587" s="23"/>
      <c r="BR587" s="23"/>
      <c r="BS587" s="24"/>
      <c r="BT587" s="25"/>
    </row>
    <row r="588" spans="1:72" s="22" customFormat="1" ht="184.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1"/>
      <c r="N588" s="28"/>
      <c r="O588" s="18"/>
      <c r="P588" s="28"/>
      <c r="Q588" s="28"/>
      <c r="R588" s="28"/>
      <c r="S588" s="28"/>
      <c r="T588" s="28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181"/>
      <c r="AL588" s="21"/>
      <c r="AM588" s="21"/>
      <c r="AN588" s="21"/>
      <c r="AO588" s="21"/>
      <c r="AP588" s="21"/>
      <c r="AQ588" s="21"/>
      <c r="AR588" s="21"/>
      <c r="AS588" s="181"/>
      <c r="AT588" s="21"/>
      <c r="AU588" s="181"/>
      <c r="AV588" s="21"/>
      <c r="AW588" s="21"/>
      <c r="AX588" s="21"/>
      <c r="AY588" s="21"/>
      <c r="AZ588" s="21"/>
      <c r="BA588" s="20"/>
      <c r="BB588" s="23"/>
      <c r="BC588" s="184"/>
      <c r="BD588" s="185"/>
      <c r="BE588" s="29"/>
      <c r="BF588" s="21"/>
      <c r="BG588" s="21"/>
      <c r="BH588" s="21"/>
      <c r="BI588" s="21"/>
      <c r="BJ588" s="21"/>
      <c r="BK588" s="21"/>
      <c r="BL588" s="21"/>
      <c r="BM588" s="197"/>
      <c r="BN588" s="24"/>
      <c r="BO588" s="21"/>
      <c r="BP588" s="21"/>
      <c r="BQ588" s="23"/>
      <c r="BR588" s="23"/>
      <c r="BS588" s="24"/>
      <c r="BT588" s="25"/>
    </row>
    <row r="589" spans="1:72" s="22" customFormat="1" ht="184.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181"/>
      <c r="AL589" s="21"/>
      <c r="AM589" s="21"/>
      <c r="AN589" s="21"/>
      <c r="AO589" s="21"/>
      <c r="AP589" s="21"/>
      <c r="AQ589" s="21"/>
      <c r="AR589" s="21"/>
      <c r="AS589" s="181"/>
      <c r="AT589" s="21"/>
      <c r="AU589" s="181"/>
      <c r="AV589" s="21"/>
      <c r="AW589" s="21"/>
      <c r="AX589" s="21"/>
      <c r="AY589" s="21"/>
      <c r="AZ589" s="21"/>
      <c r="BA589" s="20"/>
      <c r="BB589" s="23"/>
      <c r="BC589" s="201"/>
      <c r="BD589" s="20"/>
      <c r="BE589" s="20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184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181"/>
      <c r="AL590" s="21"/>
      <c r="AM590" s="21"/>
      <c r="AN590" s="21"/>
      <c r="AO590" s="21"/>
      <c r="AP590" s="21"/>
      <c r="AQ590" s="21"/>
      <c r="AR590" s="21"/>
      <c r="AS590" s="181"/>
      <c r="AT590" s="21"/>
      <c r="AU590" s="181"/>
      <c r="AV590" s="21"/>
      <c r="AW590" s="21"/>
      <c r="AX590" s="21"/>
      <c r="AY590" s="21"/>
      <c r="AZ590" s="21"/>
      <c r="BA590" s="20"/>
      <c r="BB590" s="23"/>
      <c r="BC590" s="184"/>
      <c r="BD590" s="185"/>
      <c r="BE590" s="20"/>
      <c r="BF590" s="21"/>
      <c r="BG590" s="21"/>
      <c r="BH590" s="21"/>
      <c r="BI590" s="21"/>
      <c r="BJ590" s="21"/>
      <c r="BK590" s="21"/>
      <c r="BL590" s="21"/>
      <c r="BM590" s="197"/>
      <c r="BN590" s="24"/>
      <c r="BO590" s="21"/>
      <c r="BP590" s="21"/>
      <c r="BQ590" s="23"/>
      <c r="BR590" s="23"/>
      <c r="BS590" s="24"/>
      <c r="BT590" s="25"/>
    </row>
    <row r="591" spans="1:72" s="22" customFormat="1" ht="189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"/>
      <c r="N591" s="63"/>
      <c r="O591" s="63"/>
      <c r="P591" s="63"/>
      <c r="Q591" s="63"/>
      <c r="R591" s="63"/>
      <c r="S591" s="63"/>
      <c r="T591" s="6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181"/>
      <c r="AL591" s="21"/>
      <c r="AM591" s="21"/>
      <c r="AN591" s="21"/>
      <c r="AO591" s="21"/>
      <c r="AP591" s="21"/>
      <c r="AQ591" s="21"/>
      <c r="AR591" s="21"/>
      <c r="AS591" s="181"/>
      <c r="AT591" s="21"/>
      <c r="AU591" s="181"/>
      <c r="AV591" s="21"/>
      <c r="AW591" s="21"/>
      <c r="AX591" s="21"/>
      <c r="AY591" s="21"/>
      <c r="AZ591" s="21"/>
      <c r="BA591" s="20"/>
      <c r="BB591" s="23"/>
      <c r="BC591" s="184"/>
      <c r="BD591" s="185"/>
      <c r="BE591" s="20"/>
      <c r="BF591" s="21"/>
      <c r="BG591" s="21"/>
      <c r="BH591" s="21"/>
      <c r="BI591" s="21"/>
      <c r="BJ591" s="21"/>
      <c r="BK591" s="21"/>
      <c r="BL591" s="21"/>
      <c r="BM591" s="197"/>
      <c r="BN591" s="24"/>
      <c r="BO591" s="21"/>
      <c r="BP591" s="21"/>
      <c r="BQ591" s="23"/>
      <c r="BR591" s="23"/>
      <c r="BS591" s="24"/>
      <c r="BT591" s="25"/>
    </row>
    <row r="592" spans="1:72" s="22" customFormat="1" ht="184.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181"/>
      <c r="AL592" s="21"/>
      <c r="AM592" s="21"/>
      <c r="AN592" s="21"/>
      <c r="AO592" s="21"/>
      <c r="AP592" s="21"/>
      <c r="AQ592" s="21"/>
      <c r="AR592" s="21"/>
      <c r="AS592" s="181"/>
      <c r="AT592" s="21"/>
      <c r="AU592" s="181"/>
      <c r="AV592" s="21"/>
      <c r="AW592" s="21"/>
      <c r="AX592" s="21"/>
      <c r="AY592" s="21"/>
      <c r="AZ592" s="21"/>
      <c r="BA592" s="20"/>
      <c r="BB592" s="23"/>
      <c r="BC592" s="201"/>
      <c r="BD592" s="20"/>
      <c r="BE592" s="20"/>
      <c r="BF592" s="21"/>
      <c r="BG592" s="21"/>
      <c r="BH592" s="21"/>
      <c r="BI592" s="20"/>
      <c r="BJ592" s="23"/>
      <c r="BK592" s="23"/>
      <c r="BL592" s="21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184.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181"/>
      <c r="AL593" s="21"/>
      <c r="AM593" s="21"/>
      <c r="AN593" s="21"/>
      <c r="AO593" s="21"/>
      <c r="AP593" s="21"/>
      <c r="AQ593" s="21"/>
      <c r="AR593" s="21"/>
      <c r="AS593" s="181"/>
      <c r="AT593" s="21"/>
      <c r="AU593" s="181"/>
      <c r="AV593" s="21"/>
      <c r="AW593" s="21"/>
      <c r="AX593" s="21"/>
      <c r="AY593" s="21"/>
      <c r="AZ593" s="21"/>
      <c r="BA593" s="20"/>
      <c r="BB593" s="23"/>
      <c r="BC593" s="186"/>
      <c r="BD593" s="185"/>
      <c r="BE593" s="20"/>
      <c r="BF593" s="21"/>
      <c r="BG593" s="21"/>
      <c r="BH593" s="21"/>
      <c r="BI593" s="20"/>
      <c r="BJ593" s="23"/>
      <c r="BK593" s="23"/>
      <c r="BL593" s="21"/>
      <c r="BM593" s="197"/>
      <c r="BN593" s="24"/>
      <c r="BO593" s="21"/>
      <c r="BP593" s="21"/>
      <c r="BQ593" s="23"/>
      <c r="BR593" s="23"/>
      <c r="BS593" s="24"/>
      <c r="BT593" s="25"/>
    </row>
    <row r="594" spans="1:72" s="22" customFormat="1" ht="184.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9"/>
      <c r="O594" s="29"/>
      <c r="P594" s="29"/>
      <c r="Q594" s="29"/>
      <c r="R594" s="29"/>
      <c r="S594" s="29"/>
      <c r="T594" s="29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181"/>
      <c r="AL594" s="21"/>
      <c r="AM594" s="21"/>
      <c r="AN594" s="21"/>
      <c r="AO594" s="21"/>
      <c r="AP594" s="21"/>
      <c r="AQ594" s="21"/>
      <c r="AR594" s="21"/>
      <c r="AS594" s="181"/>
      <c r="AT594" s="21"/>
      <c r="AU594" s="181"/>
      <c r="AV594" s="21"/>
      <c r="AW594" s="21"/>
      <c r="AX594" s="21"/>
      <c r="AY594" s="21"/>
      <c r="AZ594" s="21"/>
      <c r="BA594" s="20"/>
      <c r="BB594" s="23"/>
      <c r="BC594" s="201"/>
      <c r="BD594" s="29"/>
      <c r="BE594" s="29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184.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9"/>
      <c r="O595" s="29"/>
      <c r="P595" s="29"/>
      <c r="Q595" s="29"/>
      <c r="R595" s="29"/>
      <c r="S595" s="29"/>
      <c r="T595" s="29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181"/>
      <c r="AL595" s="21"/>
      <c r="AM595" s="21"/>
      <c r="AN595" s="21"/>
      <c r="AO595" s="21"/>
      <c r="AP595" s="21"/>
      <c r="AQ595" s="21"/>
      <c r="AR595" s="21"/>
      <c r="AS595" s="181"/>
      <c r="AT595" s="21"/>
      <c r="AU595" s="181"/>
      <c r="AV595" s="21"/>
      <c r="AW595" s="21"/>
      <c r="AX595" s="21"/>
      <c r="AY595" s="21"/>
      <c r="AZ595" s="21"/>
      <c r="BA595" s="20"/>
      <c r="BB595" s="23"/>
      <c r="BC595" s="201"/>
      <c r="BD595" s="23"/>
      <c r="BE595" s="20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184.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"/>
      <c r="N596" s="29"/>
      <c r="O596" s="29"/>
      <c r="P596" s="29"/>
      <c r="Q596" s="29"/>
      <c r="R596" s="29"/>
      <c r="S596" s="29"/>
      <c r="T596" s="29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181"/>
      <c r="AL596" s="21"/>
      <c r="AM596" s="21"/>
      <c r="AN596" s="21"/>
      <c r="AO596" s="21"/>
      <c r="AP596" s="21"/>
      <c r="AQ596" s="21"/>
      <c r="AR596" s="21"/>
      <c r="AS596" s="181"/>
      <c r="AT596" s="21"/>
      <c r="AU596" s="181"/>
      <c r="AV596" s="21"/>
      <c r="AW596" s="21"/>
      <c r="AX596" s="21"/>
      <c r="AY596" s="21"/>
      <c r="AZ596" s="21"/>
      <c r="BA596" s="20"/>
      <c r="BB596" s="23"/>
      <c r="BC596" s="201"/>
      <c r="BD596" s="29"/>
      <c r="BE596" s="29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184.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9"/>
      <c r="O597" s="29"/>
      <c r="P597" s="29"/>
      <c r="Q597" s="29"/>
      <c r="R597" s="29"/>
      <c r="S597" s="29"/>
      <c r="T597" s="29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181"/>
      <c r="AL597" s="21"/>
      <c r="AM597" s="21"/>
      <c r="AN597" s="21"/>
      <c r="AO597" s="21"/>
      <c r="AP597" s="21"/>
      <c r="AQ597" s="21"/>
      <c r="AR597" s="21"/>
      <c r="AS597" s="181"/>
      <c r="AT597" s="21"/>
      <c r="AU597" s="181"/>
      <c r="AV597" s="21"/>
      <c r="AW597" s="21"/>
      <c r="AX597" s="21"/>
      <c r="AY597" s="21"/>
      <c r="AZ597" s="21"/>
      <c r="BA597" s="20"/>
      <c r="BB597" s="23"/>
      <c r="BC597" s="201"/>
      <c r="BD597" s="23"/>
      <c r="BE597" s="20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212.2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3"/>
      <c r="O598" s="23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01"/>
      <c r="BD598" s="23"/>
      <c r="BE598" s="23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409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3"/>
      <c r="O599" s="20"/>
      <c r="P599" s="23"/>
      <c r="Q599" s="23"/>
      <c r="R599" s="23"/>
      <c r="S599" s="23"/>
      <c r="T599" s="23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01"/>
      <c r="BD599" s="23"/>
      <c r="BE599" s="23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186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1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1"/>
      <c r="BD600" s="21"/>
      <c r="BE600" s="21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222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01"/>
      <c r="BD601" s="23"/>
      <c r="BE601" s="23"/>
      <c r="BF601" s="21"/>
      <c r="BG601" s="21"/>
      <c r="BH601" s="21"/>
      <c r="BI601" s="21"/>
      <c r="BJ601" s="21"/>
      <c r="BK601" s="20"/>
      <c r="BL601" s="23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222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"/>
      <c r="N602" s="20"/>
      <c r="O602" s="20"/>
      <c r="P602" s="23"/>
      <c r="Q602" s="23"/>
      <c r="R602" s="23"/>
      <c r="S602" s="23"/>
      <c r="T602" s="23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81"/>
      <c r="BD602" s="21"/>
      <c r="BE602" s="21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222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"/>
      <c r="N603" s="20"/>
      <c r="O603" s="20"/>
      <c r="P603" s="23"/>
      <c r="Q603" s="23"/>
      <c r="R603" s="23"/>
      <c r="S603" s="23"/>
      <c r="T603" s="23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181"/>
      <c r="BD603" s="21"/>
      <c r="BE603" s="21"/>
      <c r="BF603" s="21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3"/>
      <c r="BR603" s="23"/>
      <c r="BS603" s="24"/>
      <c r="BT603" s="25"/>
    </row>
    <row r="604" spans="1:72" s="22" customFormat="1" ht="257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3"/>
      <c r="O604" s="20"/>
      <c r="P604" s="23"/>
      <c r="Q604" s="23"/>
      <c r="R604" s="23"/>
      <c r="S604" s="23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01"/>
      <c r="BD604" s="23"/>
      <c r="BE604" s="23"/>
      <c r="BF604" s="21"/>
      <c r="BG604" s="21"/>
      <c r="BH604" s="21"/>
      <c r="BI604" s="21"/>
      <c r="BJ604" s="21"/>
      <c r="BK604" s="21"/>
      <c r="BL604" s="21"/>
      <c r="BM604" s="21"/>
      <c r="BN604" s="24"/>
      <c r="BO604" s="21"/>
      <c r="BP604" s="21"/>
      <c r="BQ604" s="23"/>
      <c r="BR604" s="23"/>
      <c r="BS604" s="24"/>
      <c r="BT604" s="25"/>
    </row>
    <row r="605" spans="1:72" s="22" customFormat="1" ht="182.2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1"/>
      <c r="N605" s="28"/>
      <c r="O605" s="18"/>
      <c r="P605" s="28"/>
      <c r="Q605" s="28"/>
      <c r="R605" s="28"/>
      <c r="S605" s="28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18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3"/>
      <c r="BR605" s="23"/>
      <c r="BS605" s="24"/>
      <c r="BT605" s="25"/>
    </row>
    <row r="606" spans="1:72" s="22" customFormat="1" ht="229.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9"/>
      <c r="O606" s="29"/>
      <c r="P606" s="29"/>
      <c r="Q606" s="29"/>
      <c r="R606" s="29"/>
      <c r="S606" s="29"/>
      <c r="T606" s="29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18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3"/>
      <c r="BR606" s="23"/>
      <c r="BS606" s="24"/>
      <c r="BT606" s="25"/>
    </row>
    <row r="607" spans="1:72" s="22" customFormat="1" ht="409.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"/>
      <c r="N607" s="23"/>
      <c r="O607" s="20"/>
      <c r="P607" s="23"/>
      <c r="Q607" s="23"/>
      <c r="R607" s="23"/>
      <c r="S607" s="23"/>
      <c r="T607" s="23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0"/>
      <c r="AH607" s="23"/>
      <c r="AI607" s="23"/>
      <c r="AJ607" s="23"/>
      <c r="AK607" s="201"/>
      <c r="AL607" s="23"/>
      <c r="AM607" s="23"/>
      <c r="AN607" s="21"/>
      <c r="AO607" s="21"/>
      <c r="AP607" s="21"/>
      <c r="AQ607" s="21"/>
      <c r="AR607" s="21"/>
      <c r="AS607" s="201"/>
      <c r="AT607" s="23"/>
      <c r="AU607" s="201"/>
      <c r="AV607" s="23"/>
      <c r="AW607" s="21"/>
      <c r="AX607" s="21"/>
      <c r="AY607" s="21"/>
      <c r="AZ607" s="21"/>
      <c r="BA607" s="20"/>
      <c r="BB607" s="23"/>
      <c r="BC607" s="201"/>
      <c r="BD607" s="23"/>
      <c r="BE607" s="23"/>
      <c r="BF607" s="21"/>
      <c r="BG607" s="21"/>
      <c r="BH607" s="21"/>
      <c r="BI607" s="21"/>
      <c r="BJ607" s="21"/>
      <c r="BK607" s="21"/>
      <c r="BL607" s="21"/>
      <c r="BM607" s="21"/>
      <c r="BN607" s="24"/>
      <c r="BO607" s="21"/>
      <c r="BP607" s="21"/>
      <c r="BQ607" s="23"/>
      <c r="BR607" s="23"/>
      <c r="BS607" s="24"/>
      <c r="BT607" s="25"/>
    </row>
    <row r="608" spans="1:72" s="22" customFormat="1" ht="141.7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8"/>
      <c r="O608" s="18"/>
      <c r="P608" s="28"/>
      <c r="Q608" s="28"/>
      <c r="R608" s="28"/>
      <c r="S608" s="28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0"/>
      <c r="AJ608" s="23"/>
      <c r="AK608" s="23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0"/>
      <c r="BB608" s="23"/>
      <c r="BC608" s="201"/>
      <c r="BD608" s="23"/>
      <c r="BE608" s="23"/>
      <c r="BF608" s="21"/>
      <c r="BG608" s="21"/>
      <c r="BH608" s="21"/>
      <c r="BI608" s="21"/>
      <c r="BJ608" s="21"/>
      <c r="BK608" s="21"/>
      <c r="BL608" s="21"/>
      <c r="BM608" s="21"/>
      <c r="BN608" s="24"/>
      <c r="BO608" s="21"/>
      <c r="BP608" s="21"/>
      <c r="BQ608" s="23"/>
      <c r="BR608" s="23"/>
      <c r="BS608" s="24"/>
      <c r="BT608" s="25"/>
    </row>
    <row r="609" spans="1:72" s="22" customFormat="1" ht="141.7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1"/>
      <c r="N609" s="28"/>
      <c r="O609" s="18"/>
      <c r="P609" s="28"/>
      <c r="Q609" s="28"/>
      <c r="R609" s="28"/>
      <c r="S609" s="28"/>
      <c r="T609" s="28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0"/>
      <c r="AJ609" s="23"/>
      <c r="AK609" s="23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0"/>
      <c r="BB609" s="23"/>
      <c r="BC609" s="201"/>
      <c r="BD609" s="23"/>
      <c r="BE609" s="23"/>
      <c r="BF609" s="21"/>
      <c r="BG609" s="21"/>
      <c r="BH609" s="21"/>
      <c r="BI609" s="21"/>
      <c r="BJ609" s="21"/>
      <c r="BK609" s="21"/>
      <c r="BL609" s="21"/>
      <c r="BM609" s="21"/>
      <c r="BN609" s="24"/>
      <c r="BO609" s="21"/>
      <c r="BP609" s="21"/>
      <c r="BQ609" s="23"/>
      <c r="BR609" s="23"/>
      <c r="BS609" s="24"/>
      <c r="BT609" s="25"/>
    </row>
    <row r="610" spans="1:72" s="22" customFormat="1" ht="141.7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1"/>
      <c r="N610" s="23"/>
      <c r="O610" s="23"/>
      <c r="P610" s="23"/>
      <c r="Q610" s="23"/>
      <c r="R610" s="23"/>
      <c r="S610" s="23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0"/>
      <c r="AJ610" s="23"/>
      <c r="AK610" s="23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0"/>
      <c r="BB610" s="23"/>
      <c r="BC610" s="201"/>
      <c r="BD610" s="23"/>
      <c r="BE610" s="23"/>
      <c r="BF610" s="21"/>
      <c r="BG610" s="21"/>
      <c r="BH610" s="21"/>
      <c r="BI610" s="21"/>
      <c r="BJ610" s="21"/>
      <c r="BK610" s="21"/>
      <c r="BL610" s="21"/>
      <c r="BM610" s="21"/>
      <c r="BN610" s="24"/>
      <c r="BO610" s="21"/>
      <c r="BP610" s="21"/>
      <c r="BQ610" s="23"/>
      <c r="BR610" s="23"/>
      <c r="BS610" s="24"/>
      <c r="BT610" s="25"/>
    </row>
    <row r="611" spans="1:72" s="22" customFormat="1" ht="141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1"/>
      <c r="N611" s="28"/>
      <c r="O611" s="18"/>
      <c r="P611" s="28"/>
      <c r="Q611" s="28"/>
      <c r="R611" s="28"/>
      <c r="S611" s="28"/>
      <c r="T611" s="28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0"/>
      <c r="AJ611" s="23"/>
      <c r="AK611" s="23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0"/>
      <c r="BB611" s="23"/>
      <c r="BC611" s="201"/>
      <c r="BD611" s="23"/>
      <c r="BE611" s="23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3"/>
      <c r="BR611" s="23"/>
      <c r="BS611" s="24"/>
      <c r="BT611" s="25"/>
    </row>
    <row r="612" spans="1:72" s="22" customFormat="1" ht="141.7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1"/>
      <c r="N612" s="28"/>
      <c r="O612" s="18"/>
      <c r="P612" s="28"/>
      <c r="Q612" s="28"/>
      <c r="R612" s="28"/>
      <c r="S612" s="28"/>
      <c r="T612" s="28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0"/>
      <c r="AJ612" s="23"/>
      <c r="AK612" s="23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0"/>
      <c r="BB612" s="23"/>
      <c r="BC612" s="201"/>
      <c r="BD612" s="23"/>
      <c r="BE612" s="23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3"/>
      <c r="BR612" s="23"/>
      <c r="BS612" s="24"/>
      <c r="BT612" s="25"/>
    </row>
    <row r="613" spans="1:72" s="22" customFormat="1" ht="201.7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"/>
      <c r="N613" s="23"/>
      <c r="O613" s="20"/>
      <c r="P613" s="23"/>
      <c r="Q613" s="23"/>
      <c r="R613" s="23"/>
      <c r="S613" s="23"/>
      <c r="T613" s="23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01"/>
      <c r="BD613" s="23"/>
      <c r="BE613" s="23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3"/>
      <c r="BR613" s="23"/>
      <c r="BS613" s="24"/>
      <c r="BT613" s="25"/>
    </row>
    <row r="614" spans="1:72" s="22" customFormat="1" ht="201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1"/>
      <c r="N614" s="28"/>
      <c r="O614" s="18"/>
      <c r="P614" s="28"/>
      <c r="Q614" s="28"/>
      <c r="R614" s="28"/>
      <c r="S614" s="28"/>
      <c r="T614" s="28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181"/>
      <c r="BD614" s="21"/>
      <c r="BE614" s="21"/>
      <c r="BF614" s="21"/>
      <c r="BG614" s="21"/>
      <c r="BH614" s="21"/>
      <c r="BI614" s="21"/>
      <c r="BJ614" s="21"/>
      <c r="BK614" s="21"/>
      <c r="BL614" s="21"/>
      <c r="BM614" s="21"/>
      <c r="BN614" s="24"/>
      <c r="BO614" s="21"/>
      <c r="BP614" s="21"/>
      <c r="BQ614" s="23"/>
      <c r="BR614" s="23"/>
      <c r="BS614" s="24"/>
      <c r="BT614" s="25"/>
    </row>
    <row r="615" spans="1:72" s="22" customFormat="1" ht="201.7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3"/>
      <c r="O615" s="20"/>
      <c r="P615" s="23"/>
      <c r="Q615" s="23"/>
      <c r="R615" s="23"/>
      <c r="S615" s="23"/>
      <c r="T615" s="23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01"/>
      <c r="BD615" s="23"/>
      <c r="BE615" s="23"/>
      <c r="BF615" s="21"/>
      <c r="BG615" s="21"/>
      <c r="BH615" s="21"/>
      <c r="BI615" s="21"/>
      <c r="BJ615" s="21"/>
      <c r="BK615" s="21"/>
      <c r="BL615" s="21"/>
      <c r="BM615" s="21"/>
      <c r="BN615" s="24"/>
      <c r="BO615" s="21"/>
      <c r="BP615" s="21"/>
      <c r="BQ615" s="23"/>
      <c r="BR615" s="23"/>
      <c r="BS615" s="24"/>
      <c r="BT615" s="25"/>
    </row>
    <row r="616" spans="1:72" s="22" customFormat="1" ht="201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1"/>
      <c r="N616" s="28"/>
      <c r="O616" s="18"/>
      <c r="P616" s="28"/>
      <c r="Q616" s="28"/>
      <c r="R616" s="28"/>
      <c r="S616" s="28"/>
      <c r="T616" s="28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181"/>
      <c r="BD616" s="21"/>
      <c r="BE616" s="21"/>
      <c r="BF616" s="21"/>
      <c r="BG616" s="21"/>
      <c r="BH616" s="21"/>
      <c r="BI616" s="21"/>
      <c r="BJ616" s="21"/>
      <c r="BK616" s="21"/>
      <c r="BL616" s="21"/>
      <c r="BM616" s="21"/>
      <c r="BN616" s="24"/>
      <c r="BO616" s="21"/>
      <c r="BP616" s="21"/>
      <c r="BQ616" s="23"/>
      <c r="BR616" s="23"/>
      <c r="BS616" s="24"/>
      <c r="BT616" s="25"/>
    </row>
    <row r="617" spans="1:72" s="22" customFormat="1" ht="409.6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3"/>
      <c r="O617" s="20"/>
      <c r="P617" s="20"/>
      <c r="Q617" s="20"/>
      <c r="R617" s="20"/>
      <c r="S617" s="20"/>
      <c r="T617" s="23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181"/>
      <c r="BD617" s="21"/>
      <c r="BE617" s="21"/>
      <c r="BF617" s="21"/>
      <c r="BG617" s="21"/>
      <c r="BH617" s="21"/>
      <c r="BI617" s="21"/>
      <c r="BJ617" s="21"/>
      <c r="BK617" s="21"/>
      <c r="BL617" s="21"/>
      <c r="BM617" s="21"/>
      <c r="BN617" s="24"/>
      <c r="BO617" s="21"/>
      <c r="BP617" s="21"/>
      <c r="BQ617" s="23"/>
      <c r="BR617" s="23"/>
      <c r="BS617" s="24"/>
      <c r="BT617" s="25"/>
    </row>
    <row r="618" spans="1:72" s="22" customFormat="1" ht="201.7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3"/>
      <c r="O618" s="20"/>
      <c r="P618" s="20"/>
      <c r="Q618" s="20"/>
      <c r="R618" s="20"/>
      <c r="S618" s="20"/>
      <c r="T618" s="23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181"/>
      <c r="BD618" s="21"/>
      <c r="BE618" s="21"/>
      <c r="BF618" s="21"/>
      <c r="BG618" s="21"/>
      <c r="BH618" s="21"/>
      <c r="BI618" s="21"/>
      <c r="BJ618" s="21"/>
      <c r="BK618" s="21"/>
      <c r="BL618" s="21"/>
      <c r="BM618" s="21"/>
      <c r="BN618" s="24"/>
      <c r="BO618" s="21"/>
      <c r="BP618" s="21"/>
      <c r="BQ618" s="23"/>
      <c r="BR618" s="23"/>
      <c r="BS618" s="24"/>
      <c r="BT618" s="25"/>
    </row>
    <row r="619" spans="1:72" s="22" customFormat="1" ht="201.7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23"/>
      <c r="O619" s="20"/>
      <c r="P619" s="23"/>
      <c r="Q619" s="23"/>
      <c r="R619" s="23"/>
      <c r="S619" s="23"/>
      <c r="T619" s="23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0"/>
      <c r="AJ619" s="23"/>
      <c r="AK619" s="23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0"/>
      <c r="BB619" s="23"/>
      <c r="BC619" s="201"/>
      <c r="BD619" s="23"/>
      <c r="BE619" s="23"/>
      <c r="BF619" s="21"/>
      <c r="BG619" s="21"/>
      <c r="BH619" s="21"/>
      <c r="BI619" s="21"/>
      <c r="BJ619" s="21"/>
      <c r="BK619" s="21"/>
      <c r="BL619" s="21"/>
      <c r="BM619" s="21"/>
      <c r="BN619" s="24"/>
      <c r="BO619" s="21"/>
      <c r="BP619" s="21"/>
      <c r="BQ619" s="23"/>
      <c r="BR619" s="23"/>
      <c r="BS619" s="24"/>
      <c r="BT619" s="25"/>
    </row>
    <row r="620" spans="1:72" s="22" customFormat="1" ht="201.7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3"/>
      <c r="O620" s="20"/>
      <c r="P620" s="28"/>
      <c r="Q620" s="28"/>
      <c r="R620" s="28"/>
      <c r="S620" s="28"/>
      <c r="T620" s="28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181"/>
      <c r="BD620" s="21"/>
      <c r="BE620" s="21"/>
      <c r="BF620" s="21"/>
      <c r="BG620" s="21"/>
      <c r="BH620" s="21"/>
      <c r="BI620" s="21"/>
      <c r="BJ620" s="21"/>
      <c r="BK620" s="21"/>
      <c r="BL620" s="21"/>
      <c r="BM620" s="21"/>
      <c r="BN620" s="24"/>
      <c r="BO620" s="21"/>
      <c r="BP620" s="21"/>
      <c r="BQ620" s="23"/>
      <c r="BR620" s="23"/>
      <c r="BS620" s="24"/>
      <c r="BT620" s="25"/>
    </row>
    <row r="621" spans="1:72" s="22" customFormat="1" ht="201.7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3"/>
      <c r="O621" s="20"/>
      <c r="P621" s="20"/>
      <c r="Q621" s="20"/>
      <c r="R621" s="20"/>
      <c r="S621" s="20"/>
      <c r="T621" s="23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181"/>
      <c r="BD621" s="21"/>
      <c r="BE621" s="21"/>
      <c r="BF621" s="21"/>
      <c r="BG621" s="21"/>
      <c r="BH621" s="21"/>
      <c r="BI621" s="21"/>
      <c r="BJ621" s="21"/>
      <c r="BK621" s="21"/>
      <c r="BL621" s="21"/>
      <c r="BM621" s="21"/>
      <c r="BN621" s="24"/>
      <c r="BO621" s="21"/>
      <c r="BP621" s="21"/>
      <c r="BQ621" s="23"/>
      <c r="BR621" s="23"/>
      <c r="BS621" s="24"/>
      <c r="BT621" s="25"/>
    </row>
    <row r="622" spans="1:72" s="22" customFormat="1" ht="201.7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1"/>
      <c r="N622" s="28"/>
      <c r="O622" s="18"/>
      <c r="P622" s="28"/>
      <c r="Q622" s="28"/>
      <c r="R622" s="28"/>
      <c r="S622" s="28"/>
      <c r="T622" s="28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181"/>
      <c r="BD622" s="21"/>
      <c r="BE622" s="21"/>
      <c r="BF622" s="21"/>
      <c r="BG622" s="21"/>
      <c r="BH622" s="21"/>
      <c r="BI622" s="21"/>
      <c r="BJ622" s="21"/>
      <c r="BK622" s="21"/>
      <c r="BL622" s="21"/>
      <c r="BM622" s="21"/>
      <c r="BN622" s="24"/>
      <c r="BO622" s="21"/>
      <c r="BP622" s="21"/>
      <c r="BQ622" s="23"/>
      <c r="BR622" s="23"/>
      <c r="BS622" s="24"/>
      <c r="BT622" s="25"/>
    </row>
    <row r="623" spans="1:72" s="22" customFormat="1" ht="259.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"/>
      <c r="N623" s="29"/>
      <c r="O623" s="29"/>
      <c r="P623" s="29"/>
      <c r="Q623" s="29"/>
      <c r="R623" s="29"/>
      <c r="S623" s="29"/>
      <c r="T623" s="29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201"/>
      <c r="BD623" s="29"/>
      <c r="BE623" s="29"/>
      <c r="BF623" s="21"/>
      <c r="BG623" s="21"/>
      <c r="BH623" s="21"/>
      <c r="BI623" s="20"/>
      <c r="BJ623" s="63"/>
      <c r="BK623" s="29"/>
      <c r="BL623" s="21"/>
      <c r="BM623" s="197"/>
      <c r="BN623" s="24"/>
      <c r="BO623" s="21"/>
      <c r="BP623" s="21"/>
      <c r="BQ623" s="23"/>
      <c r="BR623" s="23"/>
      <c r="BS623" s="24"/>
      <c r="BT623" s="25"/>
    </row>
    <row r="624" spans="1:72" s="22" customFormat="1" ht="244.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0"/>
      <c r="O624" s="20"/>
      <c r="P624" s="29"/>
      <c r="Q624" s="29"/>
      <c r="R624" s="29"/>
      <c r="S624" s="29"/>
      <c r="T624" s="29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201"/>
      <c r="BD624" s="187"/>
      <c r="BE624" s="29"/>
      <c r="BF624" s="21"/>
      <c r="BG624" s="21"/>
      <c r="BH624" s="21"/>
      <c r="BI624" s="20"/>
      <c r="BJ624" s="63"/>
      <c r="BK624" s="29"/>
      <c r="BL624" s="21"/>
      <c r="BM624" s="197"/>
      <c r="BN624" s="24"/>
      <c r="BO624" s="21"/>
      <c r="BP624" s="21"/>
      <c r="BQ624" s="23"/>
      <c r="BR624" s="23"/>
      <c r="BS624" s="24"/>
      <c r="BT624" s="25"/>
    </row>
    <row r="625" spans="1:72" s="22" customFormat="1" ht="219.7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63"/>
      <c r="O625" s="63"/>
      <c r="P625" s="63"/>
      <c r="Q625" s="63"/>
      <c r="R625" s="63"/>
      <c r="S625" s="63"/>
      <c r="T625" s="63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186"/>
      <c r="BD625" s="188"/>
      <c r="BE625" s="189"/>
      <c r="BF625" s="21"/>
      <c r="BG625" s="21"/>
      <c r="BH625" s="21"/>
      <c r="BI625" s="21"/>
      <c r="BJ625" s="21"/>
      <c r="BK625" s="21"/>
      <c r="BL625" s="21"/>
      <c r="BM625" s="197"/>
      <c r="BN625" s="24"/>
      <c r="BO625" s="21"/>
      <c r="BP625" s="21"/>
      <c r="BQ625" s="23"/>
      <c r="BR625" s="23"/>
      <c r="BS625" s="24"/>
      <c r="BT625" s="25"/>
    </row>
    <row r="626" spans="1:72" s="22" customFormat="1" ht="219.7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"/>
      <c r="N626" s="29"/>
      <c r="O626" s="29"/>
      <c r="P626" s="29"/>
      <c r="Q626" s="29"/>
      <c r="R626" s="29"/>
      <c r="S626" s="29"/>
      <c r="T626" s="29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01"/>
      <c r="BD626" s="29"/>
      <c r="BE626" s="29"/>
      <c r="BF626" s="21"/>
      <c r="BG626" s="21"/>
      <c r="BH626" s="21"/>
      <c r="BI626" s="21"/>
      <c r="BJ626" s="21"/>
      <c r="BK626" s="21"/>
      <c r="BL626" s="21"/>
      <c r="BM626" s="197"/>
      <c r="BN626" s="24"/>
      <c r="BO626" s="21"/>
      <c r="BP626" s="21"/>
      <c r="BQ626" s="23"/>
      <c r="BR626" s="23"/>
      <c r="BS626" s="24"/>
      <c r="BT626" s="25"/>
    </row>
    <row r="627" spans="1:72" s="22" customFormat="1" ht="219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"/>
      <c r="N627" s="29"/>
      <c r="O627" s="29"/>
      <c r="P627" s="29"/>
      <c r="Q627" s="29"/>
      <c r="R627" s="29"/>
      <c r="S627" s="29"/>
      <c r="T627" s="29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1"/>
      <c r="BB627" s="21"/>
      <c r="BC627" s="186"/>
      <c r="BD627" s="188"/>
      <c r="BE627" s="189"/>
      <c r="BF627" s="21"/>
      <c r="BG627" s="21"/>
      <c r="BH627" s="21"/>
      <c r="BI627" s="21"/>
      <c r="BJ627" s="21"/>
      <c r="BK627" s="21"/>
      <c r="BL627" s="21"/>
      <c r="BM627" s="197"/>
      <c r="BN627" s="24"/>
      <c r="BO627" s="21"/>
      <c r="BP627" s="21"/>
      <c r="BQ627" s="23"/>
      <c r="BR627" s="23"/>
      <c r="BS627" s="24"/>
      <c r="BT627" s="25"/>
    </row>
    <row r="628" spans="1:72" s="22" customFormat="1" ht="409.6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0"/>
      <c r="N628" s="29"/>
      <c r="O628" s="29"/>
      <c r="P628" s="29"/>
      <c r="Q628" s="29"/>
      <c r="R628" s="29"/>
      <c r="S628" s="29"/>
      <c r="T628" s="29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01"/>
      <c r="BD628" s="29"/>
      <c r="BE628" s="20"/>
      <c r="BF628" s="21"/>
      <c r="BG628" s="21"/>
      <c r="BH628" s="21"/>
      <c r="BI628" s="21"/>
      <c r="BJ628" s="21"/>
      <c r="BK628" s="21"/>
      <c r="BL628" s="21"/>
      <c r="BM628" s="197"/>
      <c r="BN628" s="24"/>
      <c r="BO628" s="21"/>
      <c r="BP628" s="21"/>
      <c r="BQ628" s="23"/>
      <c r="BR628" s="23"/>
      <c r="BS628" s="24"/>
      <c r="BT628" s="25"/>
    </row>
    <row r="629" spans="1:72" s="22" customFormat="1" ht="409.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"/>
      <c r="N629" s="29"/>
      <c r="O629" s="29"/>
      <c r="P629" s="29"/>
      <c r="Q629" s="29"/>
      <c r="R629" s="29"/>
      <c r="S629" s="29"/>
      <c r="T629" s="29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0"/>
      <c r="AH629" s="29"/>
      <c r="AI629" s="29"/>
      <c r="AJ629" s="21"/>
      <c r="AK629" s="201"/>
      <c r="AL629" s="29"/>
      <c r="AM629" s="29"/>
      <c r="AN629" s="21"/>
      <c r="AO629" s="21"/>
      <c r="AP629" s="21"/>
      <c r="AQ629" s="21"/>
      <c r="AR629" s="21"/>
      <c r="AS629" s="201"/>
      <c r="AT629" s="29"/>
      <c r="AU629" s="201"/>
      <c r="AV629" s="29"/>
      <c r="AW629" s="21"/>
      <c r="AX629" s="21"/>
      <c r="AY629" s="21"/>
      <c r="AZ629" s="21"/>
      <c r="BA629" s="21"/>
      <c r="BB629" s="21"/>
      <c r="BC629" s="201"/>
      <c r="BD629" s="29"/>
      <c r="BE629" s="29"/>
      <c r="BF629" s="21"/>
      <c r="BG629" s="21"/>
      <c r="BH629" s="21"/>
      <c r="BI629" s="21"/>
      <c r="BJ629" s="21"/>
      <c r="BK629" s="21"/>
      <c r="BL629" s="21"/>
      <c r="BM629" s="197"/>
      <c r="BN629" s="24"/>
      <c r="BO629" s="21"/>
      <c r="BP629" s="21"/>
      <c r="BQ629" s="23"/>
      <c r="BR629" s="23"/>
      <c r="BS629" s="24"/>
      <c r="BT629" s="25"/>
    </row>
    <row r="630" spans="1:72" s="22" customFormat="1" ht="137.2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20"/>
      <c r="L630" s="20"/>
      <c r="M630" s="20"/>
      <c r="N630" s="29"/>
      <c r="O630" s="29"/>
      <c r="P630" s="29"/>
      <c r="Q630" s="29"/>
      <c r="R630" s="29"/>
      <c r="S630" s="29"/>
      <c r="T630" s="29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186"/>
      <c r="BD630" s="188"/>
      <c r="BE630" s="189"/>
      <c r="BF630" s="21"/>
      <c r="BG630" s="21"/>
      <c r="BH630" s="21"/>
      <c r="BI630" s="21"/>
      <c r="BJ630" s="21"/>
      <c r="BK630" s="21"/>
      <c r="BL630" s="21"/>
      <c r="BM630" s="197"/>
      <c r="BN630" s="24"/>
      <c r="BO630" s="21"/>
      <c r="BP630" s="21"/>
      <c r="BQ630" s="23"/>
      <c r="BR630" s="23"/>
      <c r="BS630" s="24"/>
      <c r="BT630" s="25"/>
    </row>
    <row r="631" spans="1:72" s="22" customFormat="1" ht="137.2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20"/>
      <c r="L631" s="20"/>
      <c r="M631" s="20"/>
      <c r="N631" s="29"/>
      <c r="O631" s="29"/>
      <c r="P631" s="29"/>
      <c r="Q631" s="29"/>
      <c r="R631" s="29"/>
      <c r="S631" s="29"/>
      <c r="T631" s="29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186"/>
      <c r="BD631" s="188"/>
      <c r="BE631" s="189"/>
      <c r="BF631" s="21"/>
      <c r="BG631" s="21"/>
      <c r="BH631" s="21"/>
      <c r="BI631" s="21"/>
      <c r="BJ631" s="21"/>
      <c r="BK631" s="21"/>
      <c r="BL631" s="21"/>
      <c r="BM631" s="197"/>
      <c r="BN631" s="24"/>
      <c r="BO631" s="21"/>
      <c r="BP631" s="21"/>
      <c r="BQ631" s="23"/>
      <c r="BR631" s="23"/>
      <c r="BS631" s="24"/>
      <c r="BT631" s="25"/>
    </row>
    <row r="632" spans="1:72" s="22" customFormat="1" ht="137.2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20"/>
      <c r="L632" s="20"/>
      <c r="M632" s="20"/>
      <c r="N632" s="29"/>
      <c r="O632" s="29"/>
      <c r="P632" s="29"/>
      <c r="Q632" s="29"/>
      <c r="R632" s="29"/>
      <c r="S632" s="29"/>
      <c r="T632" s="29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186"/>
      <c r="BD632" s="188"/>
      <c r="BE632" s="189"/>
      <c r="BF632" s="21"/>
      <c r="BG632" s="21"/>
      <c r="BH632" s="21"/>
      <c r="BI632" s="21"/>
      <c r="BJ632" s="21"/>
      <c r="BK632" s="21"/>
      <c r="BL632" s="21"/>
      <c r="BM632" s="197"/>
      <c r="BN632" s="24"/>
      <c r="BO632" s="21"/>
      <c r="BP632" s="21"/>
      <c r="BQ632" s="23"/>
      <c r="BR632" s="23"/>
      <c r="BS632" s="24"/>
      <c r="BT632" s="25"/>
    </row>
    <row r="633" spans="1:72" s="22" customFormat="1" ht="137.2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20"/>
      <c r="L633" s="20"/>
      <c r="M633" s="20"/>
      <c r="N633" s="29"/>
      <c r="O633" s="29"/>
      <c r="P633" s="29"/>
      <c r="Q633" s="29"/>
      <c r="R633" s="29"/>
      <c r="S633" s="29"/>
      <c r="T633" s="29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186"/>
      <c r="BD633" s="188"/>
      <c r="BE633" s="189"/>
      <c r="BF633" s="21"/>
      <c r="BG633" s="21"/>
      <c r="BH633" s="21"/>
      <c r="BI633" s="21"/>
      <c r="BJ633" s="21"/>
      <c r="BK633" s="21"/>
      <c r="BL633" s="21"/>
      <c r="BM633" s="197"/>
      <c r="BN633" s="24"/>
      <c r="BO633" s="21"/>
      <c r="BP633" s="21"/>
      <c r="BQ633" s="23"/>
      <c r="BR633" s="23"/>
      <c r="BS633" s="24"/>
      <c r="BT633" s="25"/>
    </row>
    <row r="634" spans="1:72" s="22" customFormat="1" ht="137.2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20"/>
      <c r="L634" s="20"/>
      <c r="M634" s="20"/>
      <c r="N634" s="29"/>
      <c r="O634" s="29"/>
      <c r="P634" s="29"/>
      <c r="Q634" s="29"/>
      <c r="R634" s="29"/>
      <c r="S634" s="29"/>
      <c r="T634" s="29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186"/>
      <c r="BD634" s="188"/>
      <c r="BE634" s="189"/>
      <c r="BF634" s="21"/>
      <c r="BG634" s="21"/>
      <c r="BH634" s="21"/>
      <c r="BI634" s="21"/>
      <c r="BJ634" s="21"/>
      <c r="BK634" s="21"/>
      <c r="BL634" s="21"/>
      <c r="BM634" s="197"/>
      <c r="BN634" s="24"/>
      <c r="BO634" s="21"/>
      <c r="BP634" s="21"/>
      <c r="BQ634" s="23"/>
      <c r="BR634" s="23"/>
      <c r="BS634" s="24"/>
      <c r="BT634" s="25"/>
    </row>
    <row r="635" spans="1:72" s="22" customFormat="1" ht="291.75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20"/>
      <c r="L635" s="20"/>
      <c r="M635" s="20"/>
      <c r="N635" s="29"/>
      <c r="O635" s="29"/>
      <c r="P635" s="29"/>
      <c r="Q635" s="29"/>
      <c r="R635" s="29"/>
      <c r="S635" s="29"/>
      <c r="T635" s="29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1"/>
      <c r="AU635" s="21"/>
      <c r="AV635" s="21"/>
      <c r="AW635" s="21"/>
      <c r="AX635" s="21"/>
      <c r="AY635" s="21"/>
      <c r="AZ635" s="21"/>
      <c r="BA635" s="20"/>
      <c r="BB635" s="21"/>
      <c r="BC635" s="201"/>
      <c r="BD635" s="29"/>
      <c r="BE635" s="20"/>
      <c r="BF635" s="23"/>
      <c r="BG635" s="21"/>
      <c r="BH635" s="21"/>
      <c r="BI635" s="21"/>
      <c r="BJ635" s="21"/>
      <c r="BK635" s="21"/>
      <c r="BL635" s="21"/>
      <c r="BM635" s="21"/>
      <c r="BN635" s="24"/>
      <c r="BO635" s="21"/>
      <c r="BP635" s="21"/>
      <c r="BQ635" s="23"/>
      <c r="BR635" s="23"/>
      <c r="BS635" s="24"/>
      <c r="BT635" s="25"/>
    </row>
    <row r="636" spans="1:72" s="22" customFormat="1" ht="291.7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20"/>
      <c r="L636" s="20"/>
      <c r="M636" s="20"/>
      <c r="N636" s="29"/>
      <c r="O636" s="29"/>
      <c r="P636" s="29"/>
      <c r="Q636" s="29"/>
      <c r="R636" s="29"/>
      <c r="S636" s="29"/>
      <c r="T636" s="29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0"/>
      <c r="BB636" s="21"/>
      <c r="BC636" s="201"/>
      <c r="BD636" s="182"/>
      <c r="BE636" s="20"/>
      <c r="BF636" s="23"/>
      <c r="BG636" s="21"/>
      <c r="BH636" s="21"/>
      <c r="BI636" s="21"/>
      <c r="BJ636" s="21"/>
      <c r="BK636" s="21"/>
      <c r="BL636" s="21"/>
      <c r="BM636" s="21"/>
      <c r="BN636" s="24"/>
      <c r="BO636" s="21"/>
      <c r="BP636" s="21"/>
      <c r="BQ636" s="23"/>
      <c r="BR636" s="23"/>
      <c r="BS636" s="24"/>
      <c r="BT636" s="25"/>
    </row>
    <row r="637" spans="1:72" s="22" customFormat="1" ht="197.2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20"/>
      <c r="L637" s="20"/>
      <c r="M637" s="20"/>
      <c r="N637" s="23"/>
      <c r="O637" s="23"/>
      <c r="P637" s="23"/>
      <c r="Q637" s="23"/>
      <c r="R637" s="23"/>
      <c r="S637" s="23"/>
      <c r="T637" s="20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01"/>
      <c r="BD637" s="20"/>
      <c r="BE637" s="20"/>
      <c r="BF637" s="21"/>
      <c r="BG637" s="21"/>
      <c r="BH637" s="21"/>
      <c r="BI637" s="21"/>
      <c r="BJ637" s="21"/>
      <c r="BK637" s="21"/>
      <c r="BL637" s="21"/>
      <c r="BM637" s="197"/>
      <c r="BN637" s="24"/>
      <c r="BO637" s="21"/>
      <c r="BP637" s="21"/>
      <c r="BQ637" s="23"/>
      <c r="BR637" s="23"/>
      <c r="BS637" s="24"/>
      <c r="BT637" s="25"/>
    </row>
    <row r="638" spans="1:72" s="22" customFormat="1" ht="197.2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20"/>
      <c r="L638" s="20"/>
      <c r="M638" s="20"/>
      <c r="N638" s="23"/>
      <c r="O638" s="23"/>
      <c r="P638" s="23"/>
      <c r="Q638" s="23"/>
      <c r="R638" s="23"/>
      <c r="S638" s="23"/>
      <c r="T638" s="20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184"/>
      <c r="BD638" s="189"/>
      <c r="BE638" s="189"/>
      <c r="BF638" s="21"/>
      <c r="BG638" s="21"/>
      <c r="BH638" s="21"/>
      <c r="BI638" s="21"/>
      <c r="BJ638" s="21"/>
      <c r="BK638" s="21"/>
      <c r="BL638" s="21"/>
      <c r="BM638" s="197"/>
      <c r="BN638" s="24"/>
      <c r="BO638" s="21"/>
      <c r="BP638" s="21"/>
      <c r="BQ638" s="23"/>
      <c r="BR638" s="23"/>
      <c r="BS638" s="24"/>
      <c r="BT638" s="25"/>
    </row>
    <row r="639" spans="1:72" s="22" customFormat="1" ht="279.7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20"/>
      <c r="L639" s="20"/>
      <c r="M639" s="20"/>
      <c r="N639" s="190"/>
      <c r="O639" s="190"/>
      <c r="P639" s="190"/>
      <c r="Q639" s="190"/>
      <c r="R639" s="190"/>
      <c r="S639" s="190"/>
      <c r="T639" s="190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01"/>
      <c r="BD639" s="63"/>
      <c r="BE639" s="63"/>
      <c r="BF639" s="21"/>
      <c r="BG639" s="21"/>
      <c r="BH639" s="21"/>
      <c r="BI639" s="21"/>
      <c r="BJ639" s="21"/>
      <c r="BK639" s="21"/>
      <c r="BL639" s="21"/>
      <c r="BM639" s="21"/>
      <c r="BN639" s="24"/>
      <c r="BO639" s="21"/>
      <c r="BP639" s="21"/>
      <c r="BQ639" s="23"/>
      <c r="BR639" s="23"/>
      <c r="BS639" s="24"/>
      <c r="BT639" s="25"/>
    </row>
    <row r="640" spans="1:72" s="22" customFormat="1" ht="171.7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20"/>
      <c r="L640" s="20"/>
      <c r="M640" s="20"/>
      <c r="N640" s="23"/>
      <c r="O640" s="23"/>
      <c r="P640" s="23"/>
      <c r="Q640" s="23"/>
      <c r="R640" s="23"/>
      <c r="S640" s="23"/>
      <c r="T640" s="23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01"/>
      <c r="BD640" s="23"/>
      <c r="BE640" s="23"/>
      <c r="BF640" s="21"/>
      <c r="BG640" s="21"/>
      <c r="BH640" s="21"/>
      <c r="BI640" s="21"/>
      <c r="BJ640" s="21"/>
      <c r="BK640" s="21"/>
      <c r="BL640" s="21"/>
      <c r="BM640" s="21"/>
      <c r="BN640" s="24"/>
      <c r="BO640" s="21"/>
      <c r="BP640" s="21"/>
      <c r="BQ640" s="23"/>
      <c r="BR640" s="23"/>
      <c r="BS640" s="24"/>
      <c r="BT640" s="25"/>
    </row>
    <row r="641" spans="1:74" s="22" customFormat="1" ht="129.7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20"/>
      <c r="L641" s="20"/>
      <c r="M641" s="20"/>
      <c r="N641" s="23"/>
      <c r="O641" s="23"/>
      <c r="P641" s="23"/>
      <c r="Q641" s="23"/>
      <c r="R641" s="23"/>
      <c r="S641" s="23"/>
      <c r="T641" s="23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191"/>
      <c r="BD641" s="29"/>
      <c r="BE641" s="29"/>
      <c r="BF641" s="21"/>
      <c r="BG641" s="21"/>
      <c r="BH641" s="21"/>
      <c r="BI641" s="21"/>
      <c r="BJ641" s="21"/>
      <c r="BK641" s="21"/>
      <c r="BL641" s="21"/>
      <c r="BM641" s="197"/>
      <c r="BN641" s="24"/>
      <c r="BO641" s="21"/>
      <c r="BP641" s="21"/>
      <c r="BQ641" s="23"/>
      <c r="BR641" s="23"/>
      <c r="BS641" s="24"/>
      <c r="BT641" s="25"/>
    </row>
    <row r="642" spans="1:74" s="22" customFormat="1" ht="187.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20"/>
      <c r="L642" s="20"/>
      <c r="M642" s="29"/>
      <c r="N642" s="29"/>
      <c r="O642" s="29"/>
      <c r="P642" s="29"/>
      <c r="Q642" s="29"/>
      <c r="R642" s="29"/>
      <c r="S642" s="29"/>
      <c r="T642" s="29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01"/>
      <c r="BD642" s="23"/>
      <c r="BE642" s="23"/>
      <c r="BF642" s="21"/>
      <c r="BG642" s="21"/>
      <c r="BH642" s="21"/>
      <c r="BI642" s="21"/>
      <c r="BJ642" s="21"/>
      <c r="BK642" s="21"/>
      <c r="BL642" s="23"/>
      <c r="BM642" s="21"/>
      <c r="BN642" s="24"/>
      <c r="BO642" s="21"/>
      <c r="BP642" s="21"/>
      <c r="BQ642" s="21"/>
      <c r="BR642" s="21"/>
      <c r="BS642" s="23"/>
      <c r="BT642" s="24"/>
      <c r="BU642" s="25"/>
      <c r="BV642" s="30"/>
    </row>
    <row r="643" spans="1:74" s="22" customFormat="1" ht="187.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20"/>
      <c r="L643" s="20"/>
      <c r="M643" s="201"/>
      <c r="N643" s="28"/>
      <c r="O643" s="18"/>
      <c r="P643" s="28"/>
      <c r="Q643" s="28"/>
      <c r="R643" s="28"/>
      <c r="S643" s="28"/>
      <c r="T643" s="28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3"/>
      <c r="BM643" s="21"/>
      <c r="BN643" s="24"/>
      <c r="BO643" s="25"/>
      <c r="BP643" s="21"/>
      <c r="BQ643" s="21"/>
      <c r="BR643" s="21"/>
      <c r="BS643" s="23"/>
      <c r="BT643" s="24"/>
      <c r="BU643" s="25"/>
      <c r="BV643" s="30"/>
    </row>
    <row r="644" spans="1:74" s="22" customFormat="1" ht="409.6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20"/>
      <c r="L644" s="20"/>
      <c r="M644" s="20"/>
      <c r="N644" s="23"/>
      <c r="O644" s="23"/>
      <c r="P644" s="23"/>
      <c r="Q644" s="23"/>
      <c r="R644" s="23"/>
      <c r="S644" s="23"/>
      <c r="T644" s="23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3"/>
      <c r="AU644" s="21"/>
      <c r="AV644" s="23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3"/>
      <c r="BM644" s="21"/>
      <c r="BN644" s="24"/>
      <c r="BO644" s="25"/>
      <c r="BP644" s="21"/>
      <c r="BQ644" s="21"/>
      <c r="BR644" s="21"/>
      <c r="BS644" s="23"/>
      <c r="BT644" s="24"/>
      <c r="BU644" s="25"/>
      <c r="BV644" s="30"/>
    </row>
    <row r="645" spans="1:74" s="22" customFormat="1" ht="409.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20"/>
      <c r="L645" s="20"/>
      <c r="M645" s="20"/>
      <c r="N645" s="23"/>
      <c r="O645" s="23"/>
      <c r="P645" s="23"/>
      <c r="Q645" s="23"/>
      <c r="R645" s="23"/>
      <c r="S645" s="23"/>
      <c r="T645" s="23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01"/>
      <c r="BD645" s="23"/>
      <c r="BE645" s="23"/>
      <c r="BF645" s="21"/>
      <c r="BG645" s="21"/>
      <c r="BH645" s="21"/>
      <c r="BI645" s="21"/>
      <c r="BJ645" s="21"/>
      <c r="BK645" s="21"/>
      <c r="BL645" s="23"/>
      <c r="BM645" s="21"/>
      <c r="BN645" s="24"/>
      <c r="BO645" s="25"/>
      <c r="BP645" s="21"/>
      <c r="BQ645" s="21"/>
      <c r="BR645" s="21"/>
      <c r="BS645" s="23"/>
      <c r="BT645" s="24"/>
      <c r="BU645" s="25"/>
      <c r="BV645" s="30"/>
    </row>
    <row r="646" spans="1:74" s="22" customFormat="1" ht="194.2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20"/>
      <c r="L646" s="20"/>
      <c r="M646" s="201"/>
      <c r="N646" s="28"/>
      <c r="O646" s="18"/>
      <c r="P646" s="28"/>
      <c r="Q646" s="28"/>
      <c r="R646" s="28"/>
      <c r="S646" s="28"/>
      <c r="T646" s="28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1"/>
      <c r="BL646" s="23"/>
      <c r="BM646" s="21"/>
      <c r="BN646" s="24"/>
      <c r="BO646" s="25"/>
      <c r="BP646" s="36"/>
      <c r="BQ646" s="36"/>
      <c r="BR646" s="36"/>
      <c r="BS646" s="40"/>
      <c r="BT646" s="26"/>
      <c r="BU646" s="36"/>
      <c r="BV646" s="30"/>
    </row>
    <row r="647" spans="1:74" s="22" customFormat="1" ht="219.7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4"/>
      <c r="BO647" s="25"/>
      <c r="BP647" s="36"/>
      <c r="BQ647" s="36"/>
      <c r="BR647" s="36"/>
      <c r="BS647" s="40"/>
      <c r="BT647" s="26"/>
      <c r="BU647" s="36"/>
      <c r="BV647" s="30"/>
    </row>
    <row r="648" spans="1:74" s="22" customFormat="1" ht="198.75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18"/>
      <c r="L648" s="20"/>
      <c r="M648" s="21"/>
      <c r="N648" s="182"/>
      <c r="O648" s="182"/>
      <c r="P648" s="182"/>
      <c r="Q648" s="182"/>
      <c r="R648" s="182"/>
      <c r="S648" s="182"/>
      <c r="T648" s="182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21"/>
      <c r="BD648" s="21"/>
      <c r="BE648" s="21"/>
      <c r="BF648" s="21"/>
      <c r="BG648" s="21"/>
      <c r="BH648" s="21"/>
      <c r="BI648" s="21"/>
      <c r="BJ648" s="21"/>
      <c r="BK648" s="21"/>
      <c r="BL648" s="23"/>
      <c r="BM648" s="21"/>
      <c r="BN648" s="24"/>
      <c r="BO648" s="25"/>
      <c r="BP648" s="21"/>
      <c r="BQ648" s="21"/>
      <c r="BR648" s="21"/>
      <c r="BS648" s="23"/>
      <c r="BT648" s="24"/>
      <c r="BU648" s="25"/>
      <c r="BV648" s="30"/>
    </row>
    <row r="649" spans="1:74" s="22" customFormat="1" ht="198.7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18"/>
      <c r="L649" s="20"/>
      <c r="M649" s="21"/>
      <c r="N649" s="23"/>
      <c r="O649" s="23"/>
      <c r="P649" s="23"/>
      <c r="Q649" s="23"/>
      <c r="R649" s="23"/>
      <c r="S649" s="23"/>
      <c r="T649" s="23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1"/>
      <c r="BG649" s="21"/>
      <c r="BH649" s="21"/>
      <c r="BI649" s="21"/>
      <c r="BJ649" s="21"/>
      <c r="BK649" s="21"/>
      <c r="BL649" s="23"/>
      <c r="BM649" s="21"/>
      <c r="BN649" s="24"/>
      <c r="BO649" s="25"/>
      <c r="BP649" s="21"/>
      <c r="BQ649" s="21"/>
      <c r="BR649" s="21"/>
      <c r="BS649" s="23"/>
      <c r="BT649" s="24"/>
      <c r="BU649" s="25"/>
      <c r="BV649" s="30"/>
    </row>
    <row r="650" spans="1:74" s="22" customFormat="1" ht="198.75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18"/>
      <c r="L650" s="20"/>
      <c r="M650" s="21"/>
      <c r="N650" s="28"/>
      <c r="O650" s="18"/>
      <c r="P650" s="28"/>
      <c r="Q650" s="28"/>
      <c r="R650" s="28"/>
      <c r="S650" s="28"/>
      <c r="T650" s="28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21"/>
      <c r="BD650" s="21"/>
      <c r="BE650" s="21"/>
      <c r="BF650" s="21"/>
      <c r="BG650" s="21"/>
      <c r="BH650" s="21"/>
      <c r="BI650" s="21"/>
      <c r="BJ650" s="21"/>
      <c r="BK650" s="21"/>
      <c r="BL650" s="23"/>
      <c r="BM650" s="21"/>
      <c r="BN650" s="24"/>
      <c r="BO650" s="25"/>
      <c r="BP650" s="21"/>
      <c r="BQ650" s="21"/>
      <c r="BR650" s="21"/>
      <c r="BS650" s="23"/>
      <c r="BT650" s="24"/>
      <c r="BU650" s="25"/>
      <c r="BV650" s="30"/>
    </row>
    <row r="651" spans="1:74" s="22" customFormat="1" ht="146.2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18"/>
      <c r="L651" s="20"/>
      <c r="M651" s="21"/>
      <c r="N651" s="28"/>
      <c r="O651" s="18"/>
      <c r="P651" s="28"/>
      <c r="Q651" s="28"/>
      <c r="R651" s="28"/>
      <c r="S651" s="28"/>
      <c r="T651" s="28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1"/>
      <c r="BG651" s="21"/>
      <c r="BH651" s="21"/>
      <c r="BI651" s="21"/>
      <c r="BJ651" s="21"/>
      <c r="BK651" s="21"/>
      <c r="BL651" s="23"/>
      <c r="BM651" s="21"/>
      <c r="BN651" s="24"/>
      <c r="BO651" s="25"/>
      <c r="BP651" s="21"/>
      <c r="BQ651" s="21"/>
      <c r="BR651" s="21"/>
      <c r="BS651" s="23"/>
      <c r="BT651" s="24"/>
      <c r="BU651" s="25"/>
      <c r="BV651" s="30"/>
    </row>
    <row r="652" spans="1:74" s="22" customFormat="1" ht="227.25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18"/>
      <c r="L652" s="20"/>
      <c r="M652" s="21"/>
      <c r="N652" s="28"/>
      <c r="O652" s="18"/>
      <c r="P652" s="28"/>
      <c r="Q652" s="28"/>
      <c r="R652" s="28"/>
      <c r="S652" s="28"/>
      <c r="T652" s="28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1"/>
      <c r="BG652" s="21"/>
      <c r="BH652" s="21"/>
      <c r="BI652" s="21"/>
      <c r="BJ652" s="21"/>
      <c r="BK652" s="21"/>
      <c r="BL652" s="23"/>
      <c r="BM652" s="21"/>
      <c r="BN652" s="24"/>
      <c r="BO652" s="25"/>
      <c r="BP652" s="21"/>
      <c r="BQ652" s="21"/>
      <c r="BR652" s="21"/>
      <c r="BS652" s="23"/>
      <c r="BT652" s="24"/>
      <c r="BU652" s="25"/>
      <c r="BV652" s="30"/>
    </row>
    <row r="653" spans="1:74" s="22" customFormat="1" ht="154.5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18"/>
      <c r="L653" s="20"/>
      <c r="M653" s="21"/>
      <c r="N653" s="28"/>
      <c r="O653" s="28"/>
      <c r="P653" s="28"/>
      <c r="Q653" s="28"/>
      <c r="R653" s="28"/>
      <c r="S653" s="28"/>
      <c r="T653" s="28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1"/>
      <c r="BG653" s="21"/>
      <c r="BH653" s="21"/>
      <c r="BI653" s="21"/>
      <c r="BJ653" s="21"/>
      <c r="BK653" s="21"/>
      <c r="BL653" s="23"/>
      <c r="BM653" s="21"/>
      <c r="BN653" s="24"/>
      <c r="BO653" s="25"/>
      <c r="BP653" s="21"/>
      <c r="BQ653" s="21"/>
      <c r="BR653" s="21"/>
      <c r="BS653" s="23"/>
      <c r="BT653" s="24"/>
      <c r="BU653" s="25"/>
      <c r="BV653" s="30"/>
    </row>
    <row r="654" spans="1:74" s="22" customFormat="1" ht="154.5" customHeight="1" x14ac:dyDescent="0.25">
      <c r="A654" s="17"/>
      <c r="B654" s="18"/>
      <c r="C654" s="19"/>
      <c r="D654" s="19"/>
      <c r="E654" s="20"/>
      <c r="F654" s="18"/>
      <c r="G654" s="18"/>
      <c r="H654" s="18"/>
      <c r="I654" s="18"/>
      <c r="J654" s="18"/>
      <c r="K654" s="18"/>
      <c r="L654" s="20"/>
      <c r="M654" s="21"/>
      <c r="N654" s="28"/>
      <c r="O654" s="18"/>
      <c r="P654" s="28"/>
      <c r="Q654" s="28"/>
      <c r="R654" s="28"/>
      <c r="S654" s="28"/>
      <c r="T654" s="28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3"/>
      <c r="BM654" s="21"/>
      <c r="BN654" s="24"/>
      <c r="BO654" s="25"/>
      <c r="BP654" s="36"/>
      <c r="BQ654" s="36"/>
      <c r="BR654" s="36"/>
      <c r="BS654" s="40"/>
      <c r="BT654" s="26"/>
      <c r="BU654" s="36"/>
      <c r="BV654" s="30"/>
    </row>
    <row r="655" spans="1:74" s="22" customFormat="1" ht="182.25" customHeight="1" x14ac:dyDescent="0.25">
      <c r="A655" s="17"/>
      <c r="B655" s="18"/>
      <c r="C655" s="19"/>
      <c r="D655" s="19"/>
      <c r="E655" s="20"/>
      <c r="F655" s="18"/>
      <c r="G655" s="18"/>
      <c r="H655" s="18"/>
      <c r="I655" s="18"/>
      <c r="J655" s="18"/>
      <c r="K655" s="18"/>
      <c r="L655" s="20"/>
      <c r="M655" s="21"/>
      <c r="N655" s="23"/>
      <c r="O655" s="23"/>
      <c r="P655" s="23"/>
      <c r="Q655" s="23"/>
      <c r="R655" s="23"/>
      <c r="S655" s="23"/>
      <c r="T655" s="23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3"/>
      <c r="BL655" s="21"/>
      <c r="BM655" s="21"/>
      <c r="BN655" s="24"/>
      <c r="BO655" s="25"/>
      <c r="BP655" s="36"/>
      <c r="BQ655" s="36"/>
      <c r="BR655" s="36"/>
      <c r="BS655" s="40"/>
      <c r="BT655" s="26"/>
      <c r="BU655" s="36"/>
      <c r="BV655" s="30"/>
    </row>
    <row r="656" spans="1:74" s="22" customFormat="1" ht="182.25" customHeight="1" x14ac:dyDescent="0.25">
      <c r="A656" s="17"/>
      <c r="B656" s="18"/>
      <c r="C656" s="19"/>
      <c r="D656" s="19"/>
      <c r="E656" s="20"/>
      <c r="F656" s="18"/>
      <c r="G656" s="18"/>
      <c r="H656" s="18"/>
      <c r="I656" s="18"/>
      <c r="J656" s="18"/>
      <c r="K656" s="18"/>
      <c r="L656" s="20"/>
      <c r="M656" s="21"/>
      <c r="N656" s="23"/>
      <c r="O656" s="23"/>
      <c r="P656" s="23"/>
      <c r="Q656" s="23"/>
      <c r="R656" s="23"/>
      <c r="S656" s="23"/>
      <c r="T656" s="28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  <c r="BA656" s="21"/>
      <c r="BB656" s="21"/>
      <c r="BC656" s="21"/>
      <c r="BD656" s="21"/>
      <c r="BE656" s="21"/>
      <c r="BF656" s="21"/>
      <c r="BG656" s="21"/>
      <c r="BH656" s="21"/>
      <c r="BI656" s="21"/>
      <c r="BJ656" s="21"/>
      <c r="BK656" s="21"/>
      <c r="BL656" s="21"/>
      <c r="BM656" s="21"/>
      <c r="BN656" s="24"/>
      <c r="BO656" s="25"/>
      <c r="BP656" s="36"/>
      <c r="BQ656" s="36"/>
      <c r="BR656" s="36"/>
      <c r="BS656" s="40"/>
      <c r="BT656" s="26"/>
      <c r="BU656" s="36"/>
      <c r="BV656" s="30"/>
    </row>
    <row r="657" spans="1:72" s="22" customFormat="1" ht="312" customHeight="1" x14ac:dyDescent="0.25">
      <c r="A657" s="17"/>
      <c r="B657" s="18"/>
      <c r="C657" s="19"/>
      <c r="D657" s="19"/>
      <c r="E657" s="20"/>
      <c r="F657" s="18"/>
      <c r="G657" s="18"/>
      <c r="H657" s="18"/>
      <c r="I657" s="18"/>
      <c r="J657" s="18"/>
      <c r="K657" s="18"/>
      <c r="L657" s="20"/>
      <c r="M657" s="21"/>
      <c r="N657" s="28"/>
      <c r="O657" s="28"/>
      <c r="P657" s="28"/>
      <c r="Q657" s="28"/>
      <c r="R657" s="28"/>
      <c r="S657" s="28"/>
      <c r="T657" s="28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  <c r="BA657" s="21"/>
      <c r="BB657" s="21"/>
      <c r="BC657" s="181"/>
      <c r="BD657" s="21"/>
      <c r="BE657" s="21"/>
      <c r="BF657" s="23"/>
      <c r="BG657" s="21"/>
      <c r="BH657" s="21"/>
      <c r="BI657" s="21"/>
      <c r="BJ657" s="21"/>
      <c r="BK657" s="23"/>
      <c r="BL657" s="21"/>
      <c r="BM657" s="21"/>
      <c r="BN657" s="24"/>
      <c r="BO657" s="25"/>
      <c r="BP657" s="26"/>
    </row>
    <row r="658" spans="1:72" s="22" customFormat="1" ht="174.75" customHeight="1" x14ac:dyDescent="0.25">
      <c r="A658" s="17"/>
      <c r="B658" s="18"/>
      <c r="C658" s="19"/>
      <c r="D658" s="19"/>
      <c r="E658" s="20"/>
      <c r="F658" s="18"/>
      <c r="G658" s="18"/>
      <c r="H658" s="18"/>
      <c r="I658" s="18"/>
      <c r="J658" s="18"/>
      <c r="K658" s="18"/>
      <c r="L658" s="20"/>
      <c r="M658" s="21"/>
      <c r="N658" s="28"/>
      <c r="O658" s="18"/>
      <c r="P658" s="28"/>
      <c r="Q658" s="28"/>
      <c r="R658" s="28"/>
      <c r="S658" s="28"/>
      <c r="T658" s="28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  <c r="BA658" s="21"/>
      <c r="BB658" s="21"/>
      <c r="BC658" s="21"/>
      <c r="BD658" s="21"/>
      <c r="BE658" s="21"/>
      <c r="BF658" s="23"/>
      <c r="BG658" s="21"/>
      <c r="BH658" s="21"/>
      <c r="BI658" s="21"/>
      <c r="BJ658" s="21"/>
      <c r="BK658" s="23"/>
      <c r="BL658" s="21"/>
      <c r="BM658" s="21"/>
      <c r="BN658" s="24"/>
      <c r="BO658" s="25"/>
      <c r="BP658" s="26"/>
    </row>
    <row r="659" spans="1:72" s="22" customFormat="1" ht="167.25" customHeight="1" x14ac:dyDescent="0.25">
      <c r="A659" s="17"/>
      <c r="B659" s="18"/>
      <c r="C659" s="19"/>
      <c r="D659" s="19"/>
      <c r="E659" s="20"/>
      <c r="F659" s="18"/>
      <c r="G659" s="18"/>
      <c r="H659" s="18"/>
      <c r="I659" s="18"/>
      <c r="J659" s="18"/>
      <c r="K659" s="18"/>
      <c r="L659" s="20"/>
      <c r="M659" s="21"/>
      <c r="N659" s="23"/>
      <c r="O659" s="23"/>
      <c r="P659" s="23"/>
      <c r="Q659" s="23"/>
      <c r="R659" s="23"/>
      <c r="S659" s="23"/>
      <c r="T659" s="23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  <c r="BA659" s="21"/>
      <c r="BB659" s="21"/>
      <c r="BC659" s="181"/>
      <c r="BD659" s="21"/>
      <c r="BE659" s="21"/>
      <c r="BF659" s="23"/>
      <c r="BG659" s="21"/>
      <c r="BH659" s="21"/>
      <c r="BI659" s="21"/>
      <c r="BJ659" s="21"/>
      <c r="BK659" s="23"/>
      <c r="BL659" s="21"/>
      <c r="BM659" s="21"/>
      <c r="BN659" s="24"/>
      <c r="BO659" s="25"/>
      <c r="BP659" s="26"/>
    </row>
    <row r="660" spans="1:72" s="22" customFormat="1" ht="167.25" customHeight="1" x14ac:dyDescent="0.25">
      <c r="A660" s="17"/>
      <c r="B660" s="18"/>
      <c r="C660" s="19"/>
      <c r="D660" s="19"/>
      <c r="E660" s="20"/>
      <c r="F660" s="18"/>
      <c r="G660" s="18"/>
      <c r="H660" s="18"/>
      <c r="I660" s="18"/>
      <c r="J660" s="18"/>
      <c r="K660" s="18"/>
      <c r="L660" s="20"/>
      <c r="M660" s="21"/>
      <c r="N660" s="23"/>
      <c r="O660" s="23"/>
      <c r="P660" s="23"/>
      <c r="Q660" s="23"/>
      <c r="R660" s="23"/>
      <c r="S660" s="23"/>
      <c r="T660" s="23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  <c r="BA660" s="21"/>
      <c r="BB660" s="21"/>
      <c r="BC660" s="21"/>
      <c r="BD660" s="21"/>
      <c r="BE660" s="21"/>
      <c r="BF660" s="23"/>
      <c r="BG660" s="21"/>
      <c r="BH660" s="21"/>
      <c r="BI660" s="21"/>
      <c r="BJ660" s="21"/>
      <c r="BK660" s="23"/>
      <c r="BL660" s="21"/>
      <c r="BM660" s="21"/>
      <c r="BN660" s="24"/>
      <c r="BO660" s="25"/>
      <c r="BP660" s="26"/>
    </row>
    <row r="661" spans="1:72" s="22" customFormat="1" ht="167.25" customHeight="1" x14ac:dyDescent="0.25">
      <c r="A661" s="17"/>
      <c r="B661" s="18"/>
      <c r="C661" s="19"/>
      <c r="D661" s="19"/>
      <c r="E661" s="20"/>
      <c r="F661" s="18"/>
      <c r="G661" s="18"/>
      <c r="H661" s="18"/>
      <c r="I661" s="18"/>
      <c r="J661" s="18"/>
      <c r="K661" s="18"/>
      <c r="L661" s="20"/>
      <c r="M661" s="21"/>
      <c r="N661" s="23"/>
      <c r="O661" s="23"/>
      <c r="P661" s="28"/>
      <c r="Q661" s="28"/>
      <c r="R661" s="28"/>
      <c r="S661" s="28"/>
      <c r="T661" s="28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  <c r="BA661" s="21"/>
      <c r="BB661" s="21"/>
      <c r="BC661" s="21"/>
      <c r="BD661" s="21"/>
      <c r="BE661" s="21"/>
      <c r="BF661" s="23"/>
      <c r="BG661" s="21"/>
      <c r="BH661" s="21"/>
      <c r="BI661" s="21"/>
      <c r="BJ661" s="21"/>
      <c r="BK661" s="23"/>
      <c r="BL661" s="21"/>
      <c r="BM661" s="21"/>
      <c r="BN661" s="24"/>
      <c r="BO661" s="25"/>
      <c r="BP661" s="26"/>
    </row>
    <row r="662" spans="1:72" s="22" customFormat="1" ht="372" customHeight="1" x14ac:dyDescent="0.25">
      <c r="A662" s="17"/>
      <c r="B662" s="18"/>
      <c r="C662" s="19"/>
      <c r="D662" s="19"/>
      <c r="E662" s="20"/>
      <c r="F662" s="18"/>
      <c r="G662" s="18"/>
      <c r="H662" s="18"/>
      <c r="I662" s="18"/>
      <c r="J662" s="18"/>
      <c r="K662" s="18"/>
      <c r="L662" s="20"/>
      <c r="M662" s="21"/>
      <c r="N662" s="18"/>
      <c r="O662" s="18"/>
      <c r="P662" s="18"/>
      <c r="Q662" s="18"/>
      <c r="R662" s="18"/>
      <c r="S662" s="18"/>
      <c r="T662" s="18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21"/>
      <c r="AH662" s="21"/>
      <c r="AI662" s="21"/>
      <c r="AJ662" s="21"/>
      <c r="AK662" s="21"/>
      <c r="AL662" s="21"/>
      <c r="AM662" s="21"/>
      <c r="AN662" s="21"/>
      <c r="AO662" s="21"/>
      <c r="AP662" s="21"/>
      <c r="AQ662" s="21"/>
      <c r="AR662" s="21"/>
      <c r="AS662" s="21"/>
      <c r="AT662" s="21"/>
      <c r="AU662" s="21"/>
      <c r="AV662" s="21"/>
      <c r="AW662" s="21"/>
      <c r="AX662" s="21"/>
      <c r="AY662" s="21"/>
      <c r="AZ662" s="21"/>
      <c r="BA662" s="21"/>
      <c r="BB662" s="21"/>
      <c r="BC662" s="21"/>
      <c r="BD662" s="21"/>
      <c r="BE662" s="21"/>
      <c r="BF662" s="21"/>
      <c r="BG662" s="21"/>
      <c r="BH662" s="21"/>
      <c r="BI662" s="21"/>
      <c r="BJ662" s="21"/>
      <c r="BK662" s="21"/>
      <c r="BL662" s="21"/>
      <c r="BM662" s="21"/>
      <c r="BN662" s="24"/>
      <c r="BO662" s="21"/>
      <c r="BP662" s="21"/>
      <c r="BQ662" s="21"/>
      <c r="BR662" s="21"/>
    </row>
    <row r="663" spans="1:72" s="22" customFormat="1" ht="257.25" customHeight="1" x14ac:dyDescent="0.25">
      <c r="A663" s="17"/>
      <c r="B663" s="18"/>
      <c r="C663" s="19"/>
      <c r="D663" s="19"/>
      <c r="E663" s="20"/>
      <c r="F663" s="18"/>
      <c r="G663" s="18"/>
      <c r="H663" s="18"/>
      <c r="I663" s="18"/>
      <c r="J663" s="18"/>
      <c r="K663" s="18"/>
      <c r="L663" s="20"/>
      <c r="M663" s="21"/>
      <c r="N663" s="18"/>
      <c r="O663" s="18"/>
      <c r="P663" s="27"/>
      <c r="Q663" s="27"/>
      <c r="R663" s="27"/>
      <c r="S663" s="27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21"/>
      <c r="AH663" s="21"/>
      <c r="AI663" s="21"/>
      <c r="AJ663" s="21"/>
      <c r="AK663" s="21"/>
      <c r="AL663" s="21"/>
      <c r="AM663" s="21"/>
      <c r="AN663" s="21"/>
      <c r="AO663" s="21"/>
      <c r="AP663" s="21"/>
      <c r="AQ663" s="21"/>
      <c r="AR663" s="21"/>
      <c r="AS663" s="21"/>
      <c r="AT663" s="21"/>
      <c r="AU663" s="21"/>
      <c r="AV663" s="21"/>
      <c r="AW663" s="21"/>
      <c r="AX663" s="21"/>
      <c r="AY663" s="21"/>
      <c r="AZ663" s="21"/>
      <c r="BA663" s="21"/>
      <c r="BB663" s="21"/>
      <c r="BC663" s="21"/>
      <c r="BD663" s="21"/>
      <c r="BE663" s="21"/>
      <c r="BF663" s="21"/>
      <c r="BG663" s="21"/>
      <c r="BH663" s="21"/>
      <c r="BI663" s="21"/>
      <c r="BJ663" s="21"/>
      <c r="BK663" s="21"/>
      <c r="BL663" s="21"/>
      <c r="BM663" s="21"/>
      <c r="BN663" s="24"/>
      <c r="BO663" s="21"/>
      <c r="BP663" s="21"/>
      <c r="BQ663" s="21"/>
      <c r="BR663" s="21"/>
    </row>
    <row r="664" spans="1:72" s="22" customFormat="1" ht="254.25" customHeight="1" x14ac:dyDescent="0.25">
      <c r="A664" s="17"/>
      <c r="B664" s="18"/>
      <c r="C664" s="19"/>
      <c r="D664" s="19"/>
      <c r="E664" s="20"/>
      <c r="F664" s="18"/>
      <c r="G664" s="18"/>
      <c r="H664" s="18"/>
      <c r="I664" s="18"/>
      <c r="J664" s="18"/>
      <c r="K664" s="18"/>
      <c r="L664" s="20"/>
      <c r="M664" s="21"/>
      <c r="N664" s="18"/>
      <c r="O664" s="18"/>
      <c r="P664" s="27"/>
      <c r="Q664" s="27"/>
      <c r="R664" s="27"/>
      <c r="S664" s="27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21"/>
      <c r="AH664" s="21"/>
      <c r="AI664" s="21"/>
      <c r="AJ664" s="21"/>
      <c r="AK664" s="21"/>
      <c r="AL664" s="21"/>
      <c r="AM664" s="21"/>
      <c r="AN664" s="21"/>
      <c r="AO664" s="21"/>
      <c r="AP664" s="21"/>
      <c r="AQ664" s="21"/>
      <c r="AR664" s="21"/>
      <c r="AS664" s="21"/>
      <c r="AT664" s="21"/>
      <c r="AU664" s="21"/>
      <c r="AV664" s="21"/>
      <c r="AW664" s="21"/>
      <c r="AX664" s="21"/>
      <c r="AY664" s="21"/>
      <c r="AZ664" s="21"/>
      <c r="BA664" s="21"/>
      <c r="BB664" s="21"/>
      <c r="BC664" s="21"/>
      <c r="BD664" s="21"/>
      <c r="BE664" s="21"/>
      <c r="BF664" s="21"/>
      <c r="BG664" s="21"/>
      <c r="BH664" s="21"/>
      <c r="BI664" s="21"/>
      <c r="BJ664" s="21"/>
      <c r="BK664" s="21"/>
      <c r="BL664" s="21"/>
      <c r="BM664" s="21"/>
      <c r="BN664" s="24"/>
      <c r="BO664" s="21"/>
      <c r="BP664" s="21"/>
      <c r="BQ664" s="21"/>
      <c r="BR664" s="21"/>
    </row>
    <row r="665" spans="1:72" s="22" customFormat="1" ht="319.5" customHeight="1" x14ac:dyDescent="0.25">
      <c r="A665" s="17"/>
      <c r="B665" s="18"/>
      <c r="C665" s="19"/>
      <c r="D665" s="19"/>
      <c r="E665" s="20"/>
      <c r="F665" s="18"/>
      <c r="G665" s="18"/>
      <c r="H665" s="18"/>
      <c r="I665" s="18"/>
      <c r="J665" s="18"/>
      <c r="K665" s="18"/>
      <c r="L665" s="20"/>
      <c r="M665" s="21"/>
      <c r="N665" s="23"/>
      <c r="O665" s="23"/>
      <c r="P665" s="23"/>
      <c r="Q665" s="23"/>
      <c r="R665" s="23"/>
      <c r="S665" s="23"/>
      <c r="T665" s="28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21"/>
      <c r="AH665" s="21"/>
      <c r="AI665" s="21"/>
      <c r="AJ665" s="21"/>
      <c r="AK665" s="21"/>
      <c r="AL665" s="21"/>
      <c r="AM665" s="21"/>
      <c r="AN665" s="21"/>
      <c r="AO665" s="21"/>
      <c r="AP665" s="21"/>
      <c r="AQ665" s="21"/>
      <c r="AR665" s="21"/>
      <c r="AS665" s="21"/>
      <c r="AT665" s="21"/>
      <c r="AU665" s="21"/>
      <c r="AV665" s="21"/>
      <c r="AW665" s="21"/>
      <c r="AX665" s="21"/>
      <c r="AY665" s="21"/>
      <c r="AZ665" s="21"/>
      <c r="BA665" s="21"/>
      <c r="BB665" s="21"/>
      <c r="BC665" s="21"/>
      <c r="BD665" s="21"/>
      <c r="BE665" s="21"/>
      <c r="BF665" s="21"/>
      <c r="BG665" s="21"/>
      <c r="BH665" s="21"/>
      <c r="BI665" s="21"/>
      <c r="BJ665" s="21"/>
      <c r="BK665" s="21"/>
      <c r="BL665" s="21"/>
      <c r="BM665" s="21"/>
      <c r="BN665" s="24"/>
      <c r="BO665" s="21"/>
      <c r="BP665" s="21"/>
      <c r="BQ665" s="21"/>
      <c r="BR665" s="21"/>
    </row>
    <row r="666" spans="1:72" s="22" customFormat="1" ht="409.6" customHeight="1" x14ac:dyDescent="0.25">
      <c r="A666" s="17"/>
      <c r="B666" s="18"/>
      <c r="C666" s="19"/>
      <c r="D666" s="19"/>
      <c r="E666" s="20"/>
      <c r="F666" s="18"/>
      <c r="G666" s="18"/>
      <c r="H666" s="18"/>
      <c r="I666" s="18"/>
      <c r="J666" s="18"/>
      <c r="K666" s="18"/>
      <c r="L666" s="18"/>
      <c r="M666" s="18"/>
      <c r="N666" s="28"/>
      <c r="O666" s="18"/>
      <c r="P666" s="28"/>
      <c r="Q666" s="28"/>
      <c r="R666" s="28"/>
      <c r="S666" s="28"/>
      <c r="T666" s="28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21"/>
      <c r="AH666" s="21"/>
      <c r="AI666" s="21"/>
      <c r="AJ666" s="21"/>
      <c r="AK666" s="21"/>
      <c r="AL666" s="21"/>
      <c r="AM666" s="21"/>
      <c r="AN666" s="21"/>
      <c r="AO666" s="21"/>
      <c r="AP666" s="21"/>
      <c r="AQ666" s="21"/>
      <c r="AR666" s="21"/>
      <c r="AS666" s="21"/>
      <c r="AT666" s="21"/>
      <c r="AU666" s="21"/>
      <c r="AV666" s="21"/>
      <c r="AW666" s="21"/>
      <c r="AX666" s="21"/>
      <c r="AY666" s="21"/>
      <c r="AZ666" s="21"/>
      <c r="BA666" s="21"/>
      <c r="BB666" s="21"/>
      <c r="BC666" s="21"/>
      <c r="BD666" s="21"/>
      <c r="BE666" s="21"/>
      <c r="BF666" s="21"/>
      <c r="BG666" s="21"/>
      <c r="BH666" s="21"/>
      <c r="BI666" s="21"/>
      <c r="BJ666" s="21"/>
      <c r="BK666" s="21"/>
      <c r="BL666" s="21"/>
      <c r="BM666" s="21"/>
      <c r="BN666" s="24"/>
      <c r="BO666" s="21"/>
      <c r="BP666" s="21"/>
      <c r="BQ666" s="21"/>
      <c r="BR666" s="21"/>
    </row>
    <row r="667" spans="1:72" s="22" customFormat="1" ht="141.75" customHeight="1" x14ac:dyDescent="0.25">
      <c r="A667" s="17"/>
      <c r="B667" s="18"/>
      <c r="C667" s="19"/>
      <c r="D667" s="19"/>
      <c r="E667" s="20"/>
      <c r="F667" s="18"/>
      <c r="G667" s="18"/>
      <c r="H667" s="18"/>
      <c r="I667" s="18"/>
      <c r="J667" s="18"/>
      <c r="K667" s="18"/>
      <c r="L667" s="20"/>
      <c r="M667" s="21"/>
      <c r="N667" s="23"/>
      <c r="O667" s="23"/>
      <c r="P667" s="23"/>
      <c r="Q667" s="23"/>
      <c r="R667" s="23"/>
      <c r="S667" s="23"/>
      <c r="T667" s="28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21"/>
      <c r="AH667" s="21"/>
      <c r="AI667" s="21"/>
      <c r="AJ667" s="21"/>
      <c r="AK667" s="21"/>
      <c r="AL667" s="21"/>
      <c r="AM667" s="21"/>
      <c r="AN667" s="21"/>
      <c r="AO667" s="21"/>
      <c r="AP667" s="21"/>
      <c r="AQ667" s="21"/>
      <c r="AR667" s="21"/>
      <c r="AS667" s="21"/>
      <c r="AT667" s="21"/>
      <c r="AU667" s="21"/>
      <c r="AV667" s="21"/>
      <c r="AW667" s="21"/>
      <c r="AX667" s="21"/>
      <c r="AY667" s="21"/>
      <c r="AZ667" s="21"/>
      <c r="BA667" s="21"/>
      <c r="BB667" s="21"/>
      <c r="BC667" s="21"/>
      <c r="BD667" s="21"/>
      <c r="BE667" s="21"/>
      <c r="BF667" s="21"/>
      <c r="BG667" s="21"/>
      <c r="BH667" s="21"/>
      <c r="BI667" s="21"/>
      <c r="BJ667" s="21"/>
      <c r="BK667" s="21"/>
      <c r="BL667" s="21"/>
      <c r="BM667" s="21"/>
      <c r="BN667" s="24"/>
      <c r="BO667" s="21"/>
      <c r="BP667" s="21"/>
      <c r="BQ667" s="21"/>
      <c r="BR667" s="21"/>
    </row>
    <row r="668" spans="1:72" s="22" customFormat="1" ht="141.75" customHeight="1" x14ac:dyDescent="0.25">
      <c r="A668" s="17"/>
      <c r="B668" s="18"/>
      <c r="C668" s="19"/>
      <c r="D668" s="19"/>
      <c r="E668" s="20"/>
      <c r="F668" s="18"/>
      <c r="G668" s="18"/>
      <c r="H668" s="18"/>
      <c r="I668" s="18"/>
      <c r="J668" s="18"/>
      <c r="K668" s="18"/>
      <c r="L668" s="20"/>
      <c r="M668" s="18"/>
      <c r="N668" s="23"/>
      <c r="O668" s="23"/>
      <c r="P668" s="23"/>
      <c r="Q668" s="23"/>
      <c r="R668" s="23"/>
      <c r="S668" s="23"/>
      <c r="T668" s="23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21"/>
      <c r="AH668" s="21"/>
      <c r="AI668" s="21"/>
      <c r="AJ668" s="21"/>
      <c r="AK668" s="21"/>
      <c r="AL668" s="21"/>
      <c r="AM668" s="21"/>
      <c r="AN668" s="21"/>
      <c r="AO668" s="21"/>
      <c r="AP668" s="21"/>
      <c r="AQ668" s="21"/>
      <c r="AR668" s="21"/>
      <c r="AS668" s="21"/>
      <c r="AT668" s="21"/>
      <c r="AU668" s="21"/>
      <c r="AV668" s="21"/>
      <c r="AW668" s="21"/>
      <c r="AX668" s="21"/>
      <c r="AY668" s="21"/>
      <c r="AZ668" s="21"/>
      <c r="BA668" s="21"/>
      <c r="BB668" s="21"/>
      <c r="BC668" s="21"/>
      <c r="BD668" s="21"/>
      <c r="BE668" s="21"/>
      <c r="BF668" s="21"/>
      <c r="BG668" s="21"/>
      <c r="BH668" s="21"/>
      <c r="BI668" s="21"/>
      <c r="BJ668" s="21"/>
      <c r="BK668" s="21"/>
      <c r="BL668" s="21"/>
      <c r="BM668" s="21"/>
      <c r="BN668" s="24"/>
      <c r="BO668" s="21"/>
      <c r="BP668" s="21"/>
      <c r="BQ668" s="21"/>
      <c r="BR668" s="21"/>
    </row>
    <row r="669" spans="1:72" s="22" customFormat="1" ht="292.5" customHeight="1" x14ac:dyDescent="0.25">
      <c r="A669" s="17"/>
      <c r="B669" s="18"/>
      <c r="C669" s="19"/>
      <c r="D669" s="19"/>
      <c r="E669" s="20"/>
      <c r="F669" s="18"/>
      <c r="G669" s="18"/>
      <c r="H669" s="18"/>
      <c r="I669" s="18"/>
      <c r="J669" s="18"/>
      <c r="K669" s="18"/>
      <c r="L669" s="20"/>
      <c r="M669" s="21"/>
      <c r="N669" s="27"/>
      <c r="O669" s="18"/>
      <c r="P669" s="27"/>
      <c r="Q669" s="27"/>
      <c r="R669" s="27"/>
      <c r="S669" s="27"/>
      <c r="T669" s="27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21"/>
      <c r="AH669" s="21"/>
      <c r="AI669" s="21"/>
      <c r="AJ669" s="21"/>
      <c r="AK669" s="21"/>
      <c r="AL669" s="21"/>
      <c r="AM669" s="21"/>
      <c r="AN669" s="21"/>
      <c r="AO669" s="21"/>
      <c r="AP669" s="21"/>
      <c r="AQ669" s="21"/>
      <c r="AR669" s="21"/>
      <c r="AS669" s="21"/>
      <c r="AT669" s="21"/>
      <c r="AU669" s="21"/>
      <c r="AV669" s="21"/>
      <c r="AW669" s="21"/>
      <c r="AX669" s="21"/>
      <c r="AY669" s="21"/>
      <c r="AZ669" s="21"/>
      <c r="BA669" s="21"/>
      <c r="BB669" s="21"/>
      <c r="BC669" s="21"/>
      <c r="BD669" s="21"/>
      <c r="BE669" s="21"/>
      <c r="BF669" s="21"/>
      <c r="BG669" s="21"/>
      <c r="BH669" s="21"/>
      <c r="BI669" s="21"/>
      <c r="BJ669" s="21"/>
      <c r="BK669" s="21"/>
      <c r="BL669" s="21"/>
      <c r="BM669" s="21"/>
      <c r="BN669" s="24"/>
      <c r="BO669" s="21"/>
      <c r="BP669" s="21"/>
      <c r="BQ669" s="21"/>
      <c r="BR669" s="24"/>
      <c r="BS669" s="25"/>
      <c r="BT669" s="26"/>
    </row>
    <row r="670" spans="1:72" s="22" customFormat="1" ht="177" customHeight="1" x14ac:dyDescent="0.25">
      <c r="A670" s="17"/>
      <c r="B670" s="18"/>
      <c r="C670" s="19"/>
      <c r="D670" s="19"/>
      <c r="E670" s="20"/>
      <c r="F670" s="18"/>
      <c r="G670" s="18"/>
      <c r="H670" s="18"/>
      <c r="I670" s="18"/>
      <c r="J670" s="18"/>
      <c r="K670" s="18"/>
      <c r="L670" s="20"/>
      <c r="M670" s="21"/>
      <c r="N670" s="18"/>
      <c r="O670" s="18"/>
      <c r="P670" s="27"/>
      <c r="Q670" s="27"/>
      <c r="R670" s="27"/>
      <c r="S670" s="27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21"/>
      <c r="AH670" s="21"/>
      <c r="AI670" s="21"/>
      <c r="AJ670" s="21"/>
      <c r="AK670" s="21"/>
      <c r="AL670" s="21"/>
      <c r="AM670" s="21"/>
      <c r="AN670" s="21"/>
      <c r="AO670" s="21"/>
      <c r="AP670" s="21"/>
      <c r="AQ670" s="21"/>
      <c r="AR670" s="21"/>
      <c r="AS670" s="21"/>
      <c r="AT670" s="21"/>
      <c r="AU670" s="21"/>
      <c r="AV670" s="21"/>
      <c r="AW670" s="21"/>
      <c r="AX670" s="21"/>
      <c r="AY670" s="21"/>
      <c r="AZ670" s="21"/>
      <c r="BA670" s="21"/>
      <c r="BB670" s="21"/>
      <c r="BC670" s="21"/>
      <c r="BD670" s="21"/>
      <c r="BE670" s="21"/>
      <c r="BF670" s="21"/>
      <c r="BG670" s="21"/>
      <c r="BH670" s="21"/>
      <c r="BI670" s="21"/>
      <c r="BJ670" s="21"/>
      <c r="BK670" s="21"/>
      <c r="BL670" s="21"/>
      <c r="BM670" s="21"/>
      <c r="BN670" s="21"/>
      <c r="BO670" s="21"/>
      <c r="BP670" s="21"/>
      <c r="BQ670" s="21"/>
      <c r="BR670" s="24"/>
      <c r="BS670" s="25"/>
      <c r="BT670" s="26"/>
    </row>
  </sheetData>
  <autoFilter ref="A2:BV112"/>
  <mergeCells count="37">
    <mergeCell ref="I28:I29"/>
    <mergeCell ref="J28:J29"/>
    <mergeCell ref="I38:I39"/>
    <mergeCell ref="J38:J39"/>
    <mergeCell ref="I40:I41"/>
    <mergeCell ref="J40:J41"/>
    <mergeCell ref="I30:I31"/>
    <mergeCell ref="J30:J31"/>
    <mergeCell ref="I33:I34"/>
    <mergeCell ref="J33:J34"/>
    <mergeCell ref="I36:I37"/>
    <mergeCell ref="J36:J37"/>
    <mergeCell ref="I23:I24"/>
    <mergeCell ref="J23:J24"/>
    <mergeCell ref="I25:I27"/>
    <mergeCell ref="J25:J27"/>
    <mergeCell ref="J17:J18"/>
    <mergeCell ref="I19:I20"/>
    <mergeCell ref="J19:J20"/>
    <mergeCell ref="I21:I22"/>
    <mergeCell ref="J21:J22"/>
    <mergeCell ref="A1:V1"/>
    <mergeCell ref="L137:L138"/>
    <mergeCell ref="L386:L387"/>
    <mergeCell ref="I3:I4"/>
    <mergeCell ref="J3:J4"/>
    <mergeCell ref="I5:I6"/>
    <mergeCell ref="J5:J6"/>
    <mergeCell ref="I7:I8"/>
    <mergeCell ref="J7:J8"/>
    <mergeCell ref="J9:J11"/>
    <mergeCell ref="I9:I11"/>
    <mergeCell ref="I12:I13"/>
    <mergeCell ref="J12:J13"/>
    <mergeCell ref="I14:I15"/>
    <mergeCell ref="J14:J15"/>
    <mergeCell ref="I17:I18"/>
  </mergeCells>
  <pageMargins left="0" right="0" top="0" bottom="0" header="0" footer="0"/>
  <pageSetup paperSize="9" scale="13" fitToHeight="4" orientation="landscape" r:id="rId1"/>
  <colBreaks count="1" manualBreakCount="1">
    <brk id="40" max="4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110 Северо-восток</vt:lpstr>
      <vt:lpstr>'110 Северо-восток'!Заголовки_для_печати</vt:lpstr>
      <vt:lpstr>'87_лот_(Всего)'!Заголовки_для_печати</vt:lpstr>
      <vt:lpstr>'110 Северо-восток'!Область_печати</vt:lpstr>
      <vt:lpstr>'87_лот_(Всего)'!Область_печати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2018-04-13T11:59:10Z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