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83_лот_(Не_льготники)" sheetId="2" r:id="rId1"/>
  </sheets>
  <definedNames>
    <definedName name="_xlnm._FilterDatabase" localSheetId="0" hidden="1">'83_лот_(Не_льготники)'!$A$2:$BM$375</definedName>
    <definedName name="_xlnm.Print_Titles" localSheetId="0">'83_лот_(Не_льготники)'!$2:$2</definedName>
    <definedName name="_xlnm.Print_Area" localSheetId="0">'83_лот_(Не_льготники)'!$A$1:$BM$8</definedName>
  </definedNames>
  <calcPr calcId="145621" refMode="R1C1"/>
</workbook>
</file>

<file path=xl/calcChain.xml><?xml version="1.0" encoding="utf-8"?>
<calcChain xmlns="http://schemas.openxmlformats.org/spreadsheetml/2006/main">
  <c r="O8" i="2" l="1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N8" i="2"/>
  <c r="T6" i="2"/>
  <c r="T5" i="2"/>
  <c r="N7" i="2"/>
  <c r="Q7" i="2" s="1"/>
  <c r="M7" i="2"/>
  <c r="M6" i="2"/>
  <c r="N5" i="2"/>
  <c r="M5" i="2"/>
  <c r="M4" i="2"/>
  <c r="N4" i="2" s="1"/>
  <c r="AJ3" i="2"/>
  <c r="R3" i="2"/>
  <c r="O3" i="2"/>
  <c r="P7" i="2" l="1"/>
  <c r="T7" i="2" s="1"/>
  <c r="BB3" i="2" s="1"/>
  <c r="S7" i="2"/>
  <c r="S4" i="2"/>
  <c r="S3" i="2" s="1"/>
  <c r="Q4" i="2"/>
  <c r="Q3" i="2" s="1"/>
  <c r="P4" i="2"/>
  <c r="N6" i="2"/>
  <c r="N3" i="2" s="1"/>
  <c r="AR3" i="2"/>
  <c r="T4" i="2" l="1"/>
  <c r="P3" i="2"/>
  <c r="T3" i="2" l="1"/>
  <c r="AF3" i="2"/>
  <c r="BK3" i="2" s="1"/>
</calcChain>
</file>

<file path=xl/sharedStrings.xml><?xml version="1.0" encoding="utf-8"?>
<sst xmlns="http://schemas.openxmlformats.org/spreadsheetml/2006/main" count="59" uniqueCount="53">
  <si>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</si>
  <si>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</si>
  <si>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</si>
  <si>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</si>
  <si>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</si>
  <si>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</si>
  <si>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</si>
  <si>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</si>
  <si>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</si>
  <si>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</si>
  <si>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</si>
  <si>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</si>
  <si>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</si>
  <si>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</si>
  <si>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</si>
  <si>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</si>
  <si>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</si>
  <si>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</si>
  <si>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</si>
  <si>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</si>
  <si>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</si>
  <si>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</si>
  <si>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</si>
  <si>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</si>
  <si>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</si>
  <si>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</si>
  <si>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</si>
  <si>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</si>
  <si>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</si>
  <si>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</si>
  <si>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</si>
  <si>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</si>
  <si>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</si>
  <si>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</si>
  <si>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</si>
  <si>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</si>
  <si>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</si>
  <si>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</si>
  <si>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</si>
  <si>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</si>
  <si>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</si>
  <si>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Су.РЭС</t>
  </si>
  <si>
    <t>Реконструкция ВЛ-0,4 кВ с монтажом 2-х дополнительных проводов</t>
  </si>
  <si>
    <t>Реконструкция ВЛ-0,4 кВ с монтажом дополнительного провода</t>
  </si>
  <si>
    <t>41229951 (ЮЭС-3116/2016)</t>
  </si>
  <si>
    <t>Суджанский район, с.Казачья Локня</t>
  </si>
  <si>
    <t>строительство защищенным проводом ответвления протяженностью 0,37 км от опоры существующей ВЛ-10 кВ № 7611 (инв. № 00001911) до проектируемой КТП-10/0,4 кВ,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10 кВ на концевой опоре проектируемого участка ВЛ-10 кВ (тип и технические характеристики уточнить при проектировании);
строительство самонесущим изолированным проводом строенной ВЛИ-0,4 кВ (3хСИП 2А 3х120+1х95) протяженностью 0,015 км от проектируемой КТП-10/0,4 кВ до границы земельного участка заявителя (марку и сечение провода, протяженность уточнить при проектировании);
монтаж на границе земельного участка заявителя опоры с конструкцией со сборными шинами 0,4 кВ (тип опоры, технические характеристики конструкции и шин уточнить при проектировании).
строительство КТП-10/0,4 кВ с силовым трансформатором мощностью 1000 кВА (тип ТП, тип и мощность силового трансформатора, схемы соединений РУ-10 кВ и РУ-0,4 кВ, количество и параметры оборудования уточнить при проектировании).</t>
  </si>
  <si>
    <t>ООО "Пристенская зерновая компания"</t>
  </si>
  <si>
    <t>ВЛ-10 кВ № 7611 (инв. № 00001911)</t>
  </si>
  <si>
    <t>КТП 1000 кВА</t>
  </si>
  <si>
    <t xml:space="preserve">0,015 (3хСИП 2А 3х120+1х95) с монтажом на границе земельного участка заявителя опоры с конструкцией со сборными шинами 0,4 кВ </t>
  </si>
  <si>
    <t>ИТОГО:</t>
  </si>
  <si>
    <t>Лот № 83 Не льготники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</si>
</sst>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164" fontId="15" fillId="3" borderId="2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03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C2" sqref="C2"/>
    </sheetView>
  </sheetViews>
  <sheetFormatPr defaultColWidth="9.140625" defaultRowHeight="27.75" x14ac:dyDescent="0.4"/>
  <cols>
    <col min="1" max="1" width="35.42578125" style="3" customWidth="1"/>
    <col min="2" max="2" width="26" style="3" customWidth="1"/>
    <col min="3" max="6" width="37.28515625" style="3" customWidth="1"/>
    <col min="7" max="7" width="23.5703125" style="3" customWidth="1"/>
    <col min="8" max="8" width="58.7109375" style="3" customWidth="1"/>
    <col min="9" max="9" width="68.5703125" style="2" customWidth="1"/>
    <col min="10" max="10" width="71.140625" style="2" customWidth="1"/>
    <col min="11" max="11" width="23" style="2" customWidth="1"/>
    <col min="12" max="12" width="42.5703125" style="14" customWidth="1"/>
    <col min="13" max="13" width="52.28515625" style="14" customWidth="1"/>
    <col min="14" max="14" width="40.7109375" style="14" customWidth="1"/>
    <col min="15" max="15" width="22.140625" style="14" hidden="1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hidden="1" customWidth="1"/>
    <col min="38" max="38" width="25.42578125" style="1" hidden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hidden="1" customWidth="1"/>
    <col min="52" max="52" width="24.28515625" style="1" hidden="1" customWidth="1"/>
    <col min="53" max="53" width="64.7109375" style="1" customWidth="1"/>
    <col min="54" max="54" width="21.85546875" style="1" customWidth="1"/>
    <col min="55" max="55" width="33.5703125" style="1" hidden="1" customWidth="1"/>
    <col min="56" max="56" width="18.140625" style="1" hidden="1" customWidth="1"/>
    <col min="57" max="57" width="22.5703125" style="1" hidden="1" customWidth="1"/>
    <col min="58" max="58" width="24.140625" style="1" hidden="1" customWidth="1"/>
    <col min="59" max="59" width="33.85546875" style="1" hidden="1" customWidth="1"/>
    <col min="60" max="60" width="18.5703125" style="1" hidden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 t="s">
        <v>52</v>
      </c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43</v>
      </c>
      <c r="BF2" s="6"/>
      <c r="BG2" s="6" t="s">
        <v>42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90" customFormat="1" ht="409.6" customHeight="1" x14ac:dyDescent="0.25">
      <c r="A3" s="76" t="s">
        <v>44</v>
      </c>
      <c r="B3" s="77">
        <v>41229951</v>
      </c>
      <c r="C3" s="78">
        <v>3756130</v>
      </c>
      <c r="D3" s="78">
        <v>375613</v>
      </c>
      <c r="E3" s="79">
        <v>610</v>
      </c>
      <c r="F3" s="77" t="s">
        <v>47</v>
      </c>
      <c r="G3" s="77" t="s">
        <v>41</v>
      </c>
      <c r="H3" s="77" t="s">
        <v>45</v>
      </c>
      <c r="I3" s="77" t="s">
        <v>46</v>
      </c>
      <c r="J3" s="77"/>
      <c r="K3" s="80" t="s">
        <v>48</v>
      </c>
      <c r="L3" s="80"/>
      <c r="M3" s="80"/>
      <c r="N3" s="81">
        <f>SUM(N4:N7)</f>
        <v>2975.2050000000004</v>
      </c>
      <c r="O3" s="81">
        <f t="shared" ref="O3:T3" si="0">SUM(O4:O7)</f>
        <v>0</v>
      </c>
      <c r="P3" s="81">
        <f t="shared" si="0"/>
        <v>111.9444</v>
      </c>
      <c r="Q3" s="81">
        <f t="shared" si="0"/>
        <v>624.53769999999997</v>
      </c>
      <c r="R3" s="81">
        <f t="shared" si="0"/>
        <v>2201.48</v>
      </c>
      <c r="S3" s="81">
        <f t="shared" si="0"/>
        <v>37.242900000000006</v>
      </c>
      <c r="T3" s="81">
        <f t="shared" si="0"/>
        <v>2975.2050000000004</v>
      </c>
      <c r="U3" s="82"/>
      <c r="V3" s="82"/>
      <c r="W3" s="82"/>
      <c r="X3" s="82"/>
      <c r="Y3" s="82"/>
      <c r="Z3" s="82"/>
      <c r="AA3" s="82"/>
      <c r="AB3" s="82"/>
      <c r="AC3" s="82"/>
      <c r="AD3" s="82"/>
      <c r="AE3" s="80">
        <v>0.37</v>
      </c>
      <c r="AF3" s="85">
        <f>T4</f>
        <v>552.04</v>
      </c>
      <c r="AG3" s="85"/>
      <c r="AH3" s="82"/>
      <c r="AI3" s="84">
        <v>1</v>
      </c>
      <c r="AJ3" s="85">
        <f>T5</f>
        <v>60.52</v>
      </c>
      <c r="AK3" s="80"/>
      <c r="AL3" s="82"/>
      <c r="AM3" s="82"/>
      <c r="AN3" s="82"/>
      <c r="AO3" s="82"/>
      <c r="AP3" s="82"/>
      <c r="AQ3" s="84" t="s">
        <v>49</v>
      </c>
      <c r="AR3" s="81">
        <f>T6</f>
        <v>2346.1300000000006</v>
      </c>
      <c r="AS3" s="82"/>
      <c r="AT3" s="82"/>
      <c r="AU3" s="82"/>
      <c r="AV3" s="82"/>
      <c r="AW3" s="82"/>
      <c r="AX3" s="82"/>
      <c r="AY3" s="82"/>
      <c r="AZ3" s="82"/>
      <c r="BA3" s="84" t="s">
        <v>50</v>
      </c>
      <c r="BB3" s="85">
        <f>T7</f>
        <v>16.515000000000001</v>
      </c>
      <c r="BC3" s="85"/>
      <c r="BD3" s="80"/>
      <c r="BE3" s="80"/>
      <c r="BF3" s="85"/>
      <c r="BG3" s="80"/>
      <c r="BH3" s="80"/>
      <c r="BI3" s="85"/>
      <c r="BJ3" s="82"/>
      <c r="BK3" s="83">
        <f>AF3+AJ3+AR3+BB3</f>
        <v>2975.2050000000004</v>
      </c>
      <c r="BL3" s="86">
        <v>42706</v>
      </c>
      <c r="BM3" s="82"/>
      <c r="BN3" s="82"/>
      <c r="BO3" s="87"/>
      <c r="BP3" s="88"/>
      <c r="BQ3" s="86"/>
      <c r="BR3" s="89"/>
    </row>
    <row r="4" spans="1:70" s="104" customFormat="1" ht="137.44999999999999" customHeight="1" x14ac:dyDescent="0.25">
      <c r="A4" s="91"/>
      <c r="B4" s="92"/>
      <c r="C4" s="93"/>
      <c r="D4" s="93"/>
      <c r="E4" s="94"/>
      <c r="F4" s="92"/>
      <c r="G4" s="92"/>
      <c r="H4" s="92"/>
      <c r="I4" s="92"/>
      <c r="J4" s="92"/>
      <c r="K4" s="95"/>
      <c r="L4" s="6" t="s">
        <v>7</v>
      </c>
      <c r="M4" s="95">
        <f>AE3</f>
        <v>0.37</v>
      </c>
      <c r="N4" s="75">
        <f>M4*1492</f>
        <v>552.04</v>
      </c>
      <c r="O4" s="75"/>
      <c r="P4" s="75">
        <f>N4*0.08</f>
        <v>44.163199999999996</v>
      </c>
      <c r="Q4" s="75">
        <f>N4*0.87</f>
        <v>480.27479999999997</v>
      </c>
      <c r="R4" s="75">
        <v>0</v>
      </c>
      <c r="S4" s="75">
        <f>N4*0.05</f>
        <v>27.602</v>
      </c>
      <c r="T4" s="75">
        <f>SUM(P4:S4)</f>
        <v>552.04</v>
      </c>
      <c r="U4" s="96"/>
      <c r="V4" s="96"/>
      <c r="W4" s="96"/>
      <c r="X4" s="96"/>
      <c r="Y4" s="96"/>
      <c r="Z4" s="96"/>
      <c r="AA4" s="96"/>
      <c r="AB4" s="96"/>
      <c r="AC4" s="96"/>
      <c r="AD4" s="96"/>
      <c r="AE4" s="95"/>
      <c r="AF4" s="98"/>
      <c r="AG4" s="98"/>
      <c r="AH4" s="96"/>
      <c r="AI4" s="97"/>
      <c r="AJ4" s="95"/>
      <c r="AK4" s="95"/>
      <c r="AL4" s="96"/>
      <c r="AM4" s="96"/>
      <c r="AN4" s="96"/>
      <c r="AO4" s="96"/>
      <c r="AP4" s="96"/>
      <c r="AQ4" s="97"/>
      <c r="AR4" s="95"/>
      <c r="AS4" s="96"/>
      <c r="AT4" s="96"/>
      <c r="AU4" s="96"/>
      <c r="AV4" s="96"/>
      <c r="AW4" s="96"/>
      <c r="AX4" s="96"/>
      <c r="AY4" s="96"/>
      <c r="AZ4" s="96"/>
      <c r="BA4" s="97"/>
      <c r="BB4" s="98"/>
      <c r="BC4" s="98"/>
      <c r="BD4" s="95"/>
      <c r="BE4" s="95"/>
      <c r="BF4" s="98"/>
      <c r="BG4" s="95"/>
      <c r="BH4" s="95"/>
      <c r="BI4" s="98"/>
      <c r="BJ4" s="96"/>
      <c r="BK4" s="99"/>
      <c r="BL4" s="100"/>
      <c r="BM4" s="96"/>
      <c r="BN4" s="96"/>
      <c r="BO4" s="101"/>
      <c r="BP4" s="102"/>
      <c r="BQ4" s="100"/>
      <c r="BR4" s="103"/>
    </row>
    <row r="5" spans="1:70" s="104" customFormat="1" ht="127.15" customHeight="1" x14ac:dyDescent="0.25">
      <c r="A5" s="91"/>
      <c r="B5" s="92"/>
      <c r="C5" s="93"/>
      <c r="D5" s="93"/>
      <c r="E5" s="94"/>
      <c r="F5" s="92"/>
      <c r="G5" s="92"/>
      <c r="H5" s="92"/>
      <c r="I5" s="92"/>
      <c r="J5" s="92"/>
      <c r="K5" s="95"/>
      <c r="L5" s="6" t="s">
        <v>9</v>
      </c>
      <c r="M5" s="95">
        <f>AI3</f>
        <v>1</v>
      </c>
      <c r="N5" s="75">
        <f>T5</f>
        <v>60.52</v>
      </c>
      <c r="O5" s="75"/>
      <c r="P5" s="75">
        <v>4.4800000000000004</v>
      </c>
      <c r="Q5" s="75">
        <v>8.76</v>
      </c>
      <c r="R5" s="75">
        <v>45.18</v>
      </c>
      <c r="S5" s="75">
        <v>2.1</v>
      </c>
      <c r="T5" s="75">
        <f t="shared" ref="T5:T7" si="1">SUM(P5:S5)</f>
        <v>60.52</v>
      </c>
      <c r="U5" s="96"/>
      <c r="V5" s="96"/>
      <c r="W5" s="96"/>
      <c r="X5" s="96"/>
      <c r="Y5" s="96"/>
      <c r="Z5" s="96"/>
      <c r="AA5" s="96"/>
      <c r="AB5" s="96"/>
      <c r="AC5" s="96"/>
      <c r="AD5" s="96"/>
      <c r="AE5" s="95"/>
      <c r="AF5" s="98"/>
      <c r="AG5" s="98"/>
      <c r="AH5" s="96"/>
      <c r="AI5" s="97"/>
      <c r="AJ5" s="95"/>
      <c r="AK5" s="95"/>
      <c r="AL5" s="96"/>
      <c r="AM5" s="96"/>
      <c r="AN5" s="96"/>
      <c r="AO5" s="96"/>
      <c r="AP5" s="96"/>
      <c r="AQ5" s="97"/>
      <c r="AR5" s="95"/>
      <c r="AS5" s="96"/>
      <c r="AT5" s="96"/>
      <c r="AU5" s="96"/>
      <c r="AV5" s="96"/>
      <c r="AW5" s="96"/>
      <c r="AX5" s="96"/>
      <c r="AY5" s="96"/>
      <c r="AZ5" s="96"/>
      <c r="BA5" s="97"/>
      <c r="BB5" s="98"/>
      <c r="BC5" s="98"/>
      <c r="BD5" s="95"/>
      <c r="BE5" s="95"/>
      <c r="BF5" s="98"/>
      <c r="BG5" s="95"/>
      <c r="BH5" s="95"/>
      <c r="BI5" s="98"/>
      <c r="BJ5" s="96"/>
      <c r="BK5" s="99"/>
      <c r="BL5" s="100"/>
      <c r="BM5" s="96"/>
      <c r="BN5" s="96"/>
      <c r="BO5" s="101"/>
      <c r="BP5" s="102"/>
      <c r="BQ5" s="100"/>
      <c r="BR5" s="103"/>
    </row>
    <row r="6" spans="1:70" s="104" customFormat="1" ht="141.6" customHeight="1" x14ac:dyDescent="0.25">
      <c r="A6" s="91"/>
      <c r="B6" s="92"/>
      <c r="C6" s="93"/>
      <c r="D6" s="93"/>
      <c r="E6" s="94"/>
      <c r="F6" s="92"/>
      <c r="G6" s="92"/>
      <c r="H6" s="92"/>
      <c r="I6" s="92"/>
      <c r="J6" s="92"/>
      <c r="K6" s="95"/>
      <c r="L6" s="105" t="s">
        <v>12</v>
      </c>
      <c r="M6" s="95" t="str">
        <f>AQ3</f>
        <v>КТП 1000 кВА</v>
      </c>
      <c r="N6" s="96">
        <f>T6</f>
        <v>2346.1300000000006</v>
      </c>
      <c r="O6" s="96"/>
      <c r="P6" s="96">
        <v>61.98</v>
      </c>
      <c r="Q6" s="96">
        <v>121.3</v>
      </c>
      <c r="R6" s="96">
        <v>2156.3000000000002</v>
      </c>
      <c r="S6" s="96">
        <v>6.55</v>
      </c>
      <c r="T6" s="96">
        <f t="shared" si="1"/>
        <v>2346.1300000000006</v>
      </c>
      <c r="U6" s="96"/>
      <c r="V6" s="96"/>
      <c r="W6" s="96"/>
      <c r="X6" s="96"/>
      <c r="Y6" s="96"/>
      <c r="Z6" s="96"/>
      <c r="AA6" s="96"/>
      <c r="AB6" s="96"/>
      <c r="AC6" s="96"/>
      <c r="AD6" s="96"/>
      <c r="AE6" s="95"/>
      <c r="AF6" s="98"/>
      <c r="AG6" s="98"/>
      <c r="AH6" s="96"/>
      <c r="AI6" s="97"/>
      <c r="AJ6" s="95"/>
      <c r="AK6" s="95"/>
      <c r="AL6" s="96"/>
      <c r="AM6" s="96"/>
      <c r="AN6" s="96"/>
      <c r="AO6" s="96"/>
      <c r="AP6" s="96"/>
      <c r="AQ6" s="97"/>
      <c r="AR6" s="95"/>
      <c r="AS6" s="96"/>
      <c r="AT6" s="96"/>
      <c r="AU6" s="96"/>
      <c r="AV6" s="96"/>
      <c r="AW6" s="96"/>
      <c r="AX6" s="96"/>
      <c r="AY6" s="96"/>
      <c r="AZ6" s="96"/>
      <c r="BA6" s="97"/>
      <c r="BB6" s="98"/>
      <c r="BC6" s="98"/>
      <c r="BD6" s="95"/>
      <c r="BE6" s="95"/>
      <c r="BF6" s="98"/>
      <c r="BG6" s="95"/>
      <c r="BH6" s="95"/>
      <c r="BI6" s="98"/>
      <c r="BJ6" s="96"/>
      <c r="BK6" s="99"/>
      <c r="BL6" s="100"/>
      <c r="BM6" s="96"/>
      <c r="BN6" s="96"/>
      <c r="BO6" s="101"/>
      <c r="BP6" s="102"/>
      <c r="BQ6" s="100"/>
      <c r="BR6" s="103"/>
    </row>
    <row r="7" spans="1:70" s="104" customFormat="1" ht="181.9" customHeight="1" x14ac:dyDescent="0.25">
      <c r="A7" s="91"/>
      <c r="B7" s="92"/>
      <c r="C7" s="93"/>
      <c r="D7" s="93"/>
      <c r="E7" s="94"/>
      <c r="F7" s="92"/>
      <c r="G7" s="92"/>
      <c r="H7" s="92"/>
      <c r="I7" s="92"/>
      <c r="J7" s="92"/>
      <c r="K7" s="95"/>
      <c r="L7" s="6" t="s">
        <v>16</v>
      </c>
      <c r="M7" s="95" t="str">
        <f>BA3</f>
        <v xml:space="preserve">0,015 (3хСИП 2А 3х120+1х95) с монтажом на границе земельного участка заявителя опоры с конструкцией со сборными шинами 0,4 кВ </v>
      </c>
      <c r="N7" s="74">
        <f>0.015*1101</f>
        <v>16.515000000000001</v>
      </c>
      <c r="O7" s="74"/>
      <c r="P7" s="74">
        <f>N7*0.08</f>
        <v>1.3212000000000002</v>
      </c>
      <c r="Q7" s="74">
        <f>N7*0.86</f>
        <v>14.2029</v>
      </c>
      <c r="R7" s="74">
        <v>0</v>
      </c>
      <c r="S7" s="74">
        <f>N7*0.06</f>
        <v>0.9909</v>
      </c>
      <c r="T7" s="74">
        <f t="shared" si="1"/>
        <v>16.515000000000001</v>
      </c>
      <c r="U7" s="96"/>
      <c r="V7" s="96"/>
      <c r="W7" s="96"/>
      <c r="X7" s="96"/>
      <c r="Y7" s="96"/>
      <c r="Z7" s="96"/>
      <c r="AA7" s="96"/>
      <c r="AB7" s="96"/>
      <c r="AC7" s="96"/>
      <c r="AD7" s="96"/>
      <c r="AE7" s="95"/>
      <c r="AF7" s="98"/>
      <c r="AG7" s="98"/>
      <c r="AH7" s="96"/>
      <c r="AI7" s="97"/>
      <c r="AJ7" s="95"/>
      <c r="AK7" s="95"/>
      <c r="AL7" s="96"/>
      <c r="AM7" s="96"/>
      <c r="AN7" s="96"/>
      <c r="AO7" s="96"/>
      <c r="AP7" s="96"/>
      <c r="AQ7" s="97"/>
      <c r="AR7" s="95"/>
      <c r="AS7" s="96"/>
      <c r="AT7" s="96"/>
      <c r="AU7" s="96"/>
      <c r="AV7" s="96"/>
      <c r="AW7" s="96"/>
      <c r="AX7" s="96"/>
      <c r="AY7" s="96"/>
      <c r="AZ7" s="96"/>
      <c r="BA7" s="97"/>
      <c r="BB7" s="98"/>
      <c r="BC7" s="98"/>
      <c r="BD7" s="95"/>
      <c r="BE7" s="95"/>
      <c r="BF7" s="98"/>
      <c r="BG7" s="95"/>
      <c r="BH7" s="95"/>
      <c r="BI7" s="98"/>
      <c r="BJ7" s="96"/>
      <c r="BK7" s="99"/>
      <c r="BL7" s="100"/>
      <c r="BM7" s="96"/>
      <c r="BN7" s="96"/>
      <c r="BO7" s="101"/>
      <c r="BP7" s="102"/>
      <c r="BQ7" s="100"/>
      <c r="BR7" s="103"/>
    </row>
    <row r="8" spans="1:70" s="117" customFormat="1" ht="155.25" customHeight="1" x14ac:dyDescent="0.25">
      <c r="A8" s="106"/>
      <c r="B8" s="107"/>
      <c r="C8" s="108"/>
      <c r="D8" s="108"/>
      <c r="E8" s="109"/>
      <c r="F8" s="107"/>
      <c r="G8" s="107"/>
      <c r="H8" s="107"/>
      <c r="I8" s="107"/>
      <c r="J8" s="107"/>
      <c r="K8" s="110"/>
      <c r="L8" s="110" t="s">
        <v>51</v>
      </c>
      <c r="M8" s="110"/>
      <c r="N8" s="111">
        <f>N3</f>
        <v>2975.2050000000004</v>
      </c>
      <c r="O8" s="111">
        <f t="shared" ref="O8:BK8" si="2">O3</f>
        <v>0</v>
      </c>
      <c r="P8" s="111">
        <f t="shared" si="2"/>
        <v>111.9444</v>
      </c>
      <c r="Q8" s="111">
        <f t="shared" si="2"/>
        <v>624.53769999999997</v>
      </c>
      <c r="R8" s="111">
        <f t="shared" si="2"/>
        <v>2201.48</v>
      </c>
      <c r="S8" s="111">
        <f t="shared" si="2"/>
        <v>37.242900000000006</v>
      </c>
      <c r="T8" s="111">
        <f t="shared" si="2"/>
        <v>2975.2050000000004</v>
      </c>
      <c r="U8" s="111">
        <f t="shared" si="2"/>
        <v>0</v>
      </c>
      <c r="V8" s="111">
        <f t="shared" si="2"/>
        <v>0</v>
      </c>
      <c r="W8" s="111">
        <f t="shared" si="2"/>
        <v>0</v>
      </c>
      <c r="X8" s="111">
        <f t="shared" si="2"/>
        <v>0</v>
      </c>
      <c r="Y8" s="111">
        <f t="shared" si="2"/>
        <v>0</v>
      </c>
      <c r="Z8" s="111">
        <f t="shared" si="2"/>
        <v>0</v>
      </c>
      <c r="AA8" s="111">
        <f t="shared" si="2"/>
        <v>0</v>
      </c>
      <c r="AB8" s="111">
        <f t="shared" si="2"/>
        <v>0</v>
      </c>
      <c r="AC8" s="111">
        <f t="shared" si="2"/>
        <v>0</v>
      </c>
      <c r="AD8" s="111">
        <f t="shared" si="2"/>
        <v>0</v>
      </c>
      <c r="AE8" s="111">
        <f t="shared" si="2"/>
        <v>0.37</v>
      </c>
      <c r="AF8" s="111">
        <f t="shared" si="2"/>
        <v>552.04</v>
      </c>
      <c r="AG8" s="111">
        <f t="shared" si="2"/>
        <v>0</v>
      </c>
      <c r="AH8" s="111">
        <f t="shared" si="2"/>
        <v>0</v>
      </c>
      <c r="AI8" s="111">
        <f t="shared" si="2"/>
        <v>1</v>
      </c>
      <c r="AJ8" s="111">
        <f t="shared" si="2"/>
        <v>60.52</v>
      </c>
      <c r="AK8" s="111">
        <f t="shared" si="2"/>
        <v>0</v>
      </c>
      <c r="AL8" s="111">
        <f t="shared" si="2"/>
        <v>0</v>
      </c>
      <c r="AM8" s="111">
        <f t="shared" si="2"/>
        <v>0</v>
      </c>
      <c r="AN8" s="111">
        <f t="shared" si="2"/>
        <v>0</v>
      </c>
      <c r="AO8" s="111">
        <f t="shared" si="2"/>
        <v>0</v>
      </c>
      <c r="AP8" s="111">
        <f t="shared" si="2"/>
        <v>0</v>
      </c>
      <c r="AQ8" s="111" t="str">
        <f t="shared" si="2"/>
        <v>КТП 1000 кВА</v>
      </c>
      <c r="AR8" s="111">
        <f t="shared" si="2"/>
        <v>2346.1300000000006</v>
      </c>
      <c r="AS8" s="111">
        <f t="shared" si="2"/>
        <v>0</v>
      </c>
      <c r="AT8" s="111">
        <f t="shared" si="2"/>
        <v>0</v>
      </c>
      <c r="AU8" s="111">
        <f t="shared" si="2"/>
        <v>0</v>
      </c>
      <c r="AV8" s="111">
        <f t="shared" si="2"/>
        <v>0</v>
      </c>
      <c r="AW8" s="111">
        <f t="shared" si="2"/>
        <v>0</v>
      </c>
      <c r="AX8" s="111">
        <f t="shared" si="2"/>
        <v>0</v>
      </c>
      <c r="AY8" s="111">
        <f t="shared" si="2"/>
        <v>0</v>
      </c>
      <c r="AZ8" s="111">
        <f t="shared" si="2"/>
        <v>0</v>
      </c>
      <c r="BA8" s="111" t="str">
        <f t="shared" si="2"/>
        <v xml:space="preserve">0,015 (3хСИП 2А 3х120+1х95) с монтажом на границе земельного участка заявителя опоры с конструкцией со сборными шинами 0,4 кВ </v>
      </c>
      <c r="BB8" s="111">
        <f t="shared" si="2"/>
        <v>16.515000000000001</v>
      </c>
      <c r="BC8" s="111">
        <f t="shared" si="2"/>
        <v>0</v>
      </c>
      <c r="BD8" s="111">
        <f t="shared" si="2"/>
        <v>0</v>
      </c>
      <c r="BE8" s="111">
        <f t="shared" si="2"/>
        <v>0</v>
      </c>
      <c r="BF8" s="111">
        <f t="shared" si="2"/>
        <v>0</v>
      </c>
      <c r="BG8" s="111">
        <f t="shared" si="2"/>
        <v>0</v>
      </c>
      <c r="BH8" s="111">
        <f t="shared" si="2"/>
        <v>0</v>
      </c>
      <c r="BI8" s="111">
        <f t="shared" si="2"/>
        <v>0</v>
      </c>
      <c r="BJ8" s="111">
        <f t="shared" si="2"/>
        <v>0</v>
      </c>
      <c r="BK8" s="111">
        <f t="shared" si="2"/>
        <v>2975.2050000000004</v>
      </c>
      <c r="BL8" s="112"/>
      <c r="BM8" s="113"/>
      <c r="BN8" s="113"/>
      <c r="BO8" s="114"/>
      <c r="BP8" s="115"/>
      <c r="BQ8" s="112"/>
      <c r="BR8" s="116"/>
    </row>
    <row r="9" spans="1:70" s="22" customFormat="1" ht="255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42"/>
      <c r="M9" s="42"/>
      <c r="N9" s="42"/>
      <c r="O9" s="42"/>
      <c r="P9" s="38"/>
      <c r="Q9" s="38"/>
      <c r="R9" s="38"/>
      <c r="S9" s="38"/>
      <c r="T9" s="42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42"/>
      <c r="AZ9" s="38"/>
      <c r="BA9" s="73"/>
      <c r="BB9" s="38"/>
      <c r="BC9" s="38"/>
      <c r="BD9" s="42"/>
      <c r="BE9" s="42"/>
      <c r="BF9" s="43"/>
      <c r="BG9" s="42"/>
      <c r="BH9" s="42"/>
      <c r="BI9" s="4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22" customFormat="1" ht="162.75" customHeight="1" x14ac:dyDescent="0.25">
      <c r="A10" s="17"/>
      <c r="B10" s="18"/>
      <c r="C10" s="19"/>
      <c r="D10" s="19"/>
      <c r="E10" s="20"/>
      <c r="F10" s="18"/>
      <c r="G10" s="18"/>
      <c r="H10" s="18"/>
      <c r="I10" s="18"/>
      <c r="J10" s="18"/>
      <c r="K10" s="42"/>
      <c r="L10" s="42"/>
      <c r="M10" s="42"/>
      <c r="N10" s="42"/>
      <c r="O10" s="42"/>
      <c r="P10" s="42"/>
      <c r="Q10" s="42"/>
      <c r="R10" s="42"/>
      <c r="S10" s="42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73"/>
      <c r="BB10" s="43"/>
      <c r="BC10" s="43"/>
      <c r="BD10" s="42"/>
      <c r="BE10" s="42"/>
      <c r="BF10" s="43"/>
      <c r="BG10" s="42"/>
      <c r="BH10" s="42"/>
      <c r="BI10" s="43"/>
      <c r="BJ10" s="33"/>
      <c r="BK10" s="62"/>
      <c r="BL10" s="24"/>
      <c r="BM10" s="33"/>
      <c r="BN10" s="33"/>
      <c r="BO10" s="34"/>
      <c r="BP10" s="23"/>
      <c r="BQ10" s="24"/>
      <c r="BR10" s="25"/>
    </row>
    <row r="11" spans="1:70" s="22" customFormat="1" ht="162.75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/>
      <c r="M11" s="42"/>
      <c r="N11" s="38"/>
      <c r="O11" s="38"/>
      <c r="P11" s="38"/>
      <c r="Q11" s="38"/>
      <c r="R11" s="38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73"/>
      <c r="BB11" s="43"/>
      <c r="BC11" s="43"/>
      <c r="BD11" s="42"/>
      <c r="BE11" s="42"/>
      <c r="BF11" s="43"/>
      <c r="BG11" s="42"/>
      <c r="BH11" s="42"/>
      <c r="BI11" s="4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22" customFormat="1" ht="294.75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42"/>
      <c r="L12" s="42"/>
      <c r="M12" s="42"/>
      <c r="N12" s="43"/>
      <c r="O12" s="43"/>
      <c r="P12" s="43"/>
      <c r="Q12" s="43"/>
      <c r="R12" s="43"/>
      <c r="S12" s="43"/>
      <c r="T12" s="4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42"/>
      <c r="AF12" s="43"/>
      <c r="AG12" s="43"/>
      <c r="AH12" s="33"/>
      <c r="AI12" s="73"/>
      <c r="AJ12" s="43"/>
      <c r="AK12" s="4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73"/>
      <c r="BB12" s="43"/>
      <c r="BC12" s="43"/>
      <c r="BD12" s="42"/>
      <c r="BE12" s="42"/>
      <c r="BF12" s="43"/>
      <c r="BG12" s="42"/>
      <c r="BH12" s="42"/>
      <c r="BI12" s="4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22" customFormat="1" ht="142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/>
      <c r="M13" s="42"/>
      <c r="N13" s="43"/>
      <c r="O13" s="42"/>
      <c r="P13" s="43"/>
      <c r="Q13" s="43"/>
      <c r="R13" s="43"/>
      <c r="S13" s="43"/>
      <c r="T13" s="4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73"/>
      <c r="BB13" s="43"/>
      <c r="BC13" s="43"/>
      <c r="BD13" s="42"/>
      <c r="BE13" s="42"/>
      <c r="BF13" s="43"/>
      <c r="BG13" s="42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42.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/>
      <c r="M14" s="42"/>
      <c r="N14" s="43"/>
      <c r="O14" s="43"/>
      <c r="P14" s="43"/>
      <c r="Q14" s="43"/>
      <c r="R14" s="43"/>
      <c r="S14" s="43"/>
      <c r="T14" s="4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73"/>
      <c r="BB14" s="43"/>
      <c r="BC14" s="43"/>
      <c r="BD14" s="42"/>
      <c r="BE14" s="42"/>
      <c r="BF14" s="43"/>
      <c r="BG14" s="42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22" customFormat="1" ht="187.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/>
      <c r="M15" s="42"/>
      <c r="N15" s="43"/>
      <c r="O15" s="43"/>
      <c r="P15" s="43"/>
      <c r="Q15" s="43"/>
      <c r="R15" s="43"/>
      <c r="S15" s="43"/>
      <c r="T15" s="4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42"/>
      <c r="AN15" s="43"/>
      <c r="AO15" s="42"/>
      <c r="AP15" s="33"/>
      <c r="AQ15" s="33"/>
      <c r="AR15" s="33"/>
      <c r="AS15" s="33"/>
      <c r="AT15" s="33"/>
      <c r="AU15" s="33"/>
      <c r="AV15" s="33"/>
      <c r="AW15" s="33"/>
      <c r="AX15" s="33"/>
      <c r="AY15" s="42"/>
      <c r="AZ15" s="43"/>
      <c r="BA15" s="42"/>
      <c r="BB15" s="43"/>
      <c r="BC15" s="42"/>
      <c r="BD15" s="42"/>
      <c r="BE15" s="42"/>
      <c r="BF15" s="43"/>
      <c r="BG15" s="42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22" customFormat="1" ht="187.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42"/>
      <c r="L16" s="42"/>
      <c r="M16" s="42"/>
      <c r="N16" s="43"/>
      <c r="O16" s="43"/>
      <c r="P16" s="43"/>
      <c r="Q16" s="43"/>
      <c r="R16" s="43"/>
      <c r="S16" s="43"/>
      <c r="T16" s="4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42"/>
      <c r="AZ16" s="42"/>
      <c r="BA16" s="73"/>
      <c r="BB16" s="61"/>
      <c r="BC16" s="42"/>
      <c r="BD16" s="42"/>
      <c r="BE16" s="42"/>
      <c r="BF16" s="43"/>
      <c r="BG16" s="42"/>
      <c r="BH16" s="42"/>
      <c r="BI16" s="43"/>
      <c r="BJ16" s="33"/>
      <c r="BK16" s="62"/>
      <c r="BL16" s="24"/>
      <c r="BM16" s="33"/>
      <c r="BN16" s="33"/>
      <c r="BO16" s="34"/>
      <c r="BP16" s="23"/>
      <c r="BQ16" s="24"/>
      <c r="BR16" s="25"/>
    </row>
    <row r="17" spans="1:70" s="22" customFormat="1" ht="187.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/>
      <c r="M17" s="42"/>
      <c r="N17" s="42"/>
      <c r="O17" s="42"/>
      <c r="P17" s="42"/>
      <c r="Q17" s="42"/>
      <c r="R17" s="42"/>
      <c r="S17" s="42"/>
      <c r="T17" s="4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42"/>
      <c r="AZ17" s="42"/>
      <c r="BA17" s="73"/>
      <c r="BB17" s="61"/>
      <c r="BC17" s="42"/>
      <c r="BD17" s="42"/>
      <c r="BE17" s="42"/>
      <c r="BF17" s="43"/>
      <c r="BG17" s="42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22" customFormat="1" ht="187.5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42"/>
      <c r="L18" s="42"/>
      <c r="M18" s="42"/>
      <c r="N18" s="43"/>
      <c r="O18" s="42"/>
      <c r="P18" s="43"/>
      <c r="Q18" s="43"/>
      <c r="R18" s="43"/>
      <c r="S18" s="43"/>
      <c r="T18" s="4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73"/>
      <c r="BB18" s="43"/>
      <c r="BC18" s="43"/>
      <c r="BD18" s="42"/>
      <c r="BE18" s="42"/>
      <c r="BF18" s="43"/>
      <c r="BG18" s="42"/>
      <c r="BH18" s="42"/>
      <c r="BI18" s="43"/>
      <c r="BJ18" s="33"/>
      <c r="BK18" s="62"/>
      <c r="BL18" s="24"/>
      <c r="BM18" s="33"/>
      <c r="BN18" s="33"/>
      <c r="BO18" s="34"/>
      <c r="BP18" s="23"/>
      <c r="BQ18" s="24"/>
      <c r="BR18" s="25"/>
    </row>
    <row r="19" spans="1:70" s="22" customFormat="1" ht="187.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/>
      <c r="M19" s="73"/>
      <c r="N19" s="23"/>
      <c r="O19" s="23"/>
      <c r="P19" s="23"/>
      <c r="Q19" s="23"/>
      <c r="R19" s="23"/>
      <c r="S19" s="23"/>
      <c r="T19" s="2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73"/>
      <c r="BB19" s="73"/>
      <c r="BC19" s="42"/>
      <c r="BD19" s="42"/>
      <c r="BE19" s="42"/>
      <c r="BF19" s="43"/>
      <c r="BG19" s="42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349.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/>
      <c r="M20" s="42"/>
      <c r="N20" s="43"/>
      <c r="O20" s="43"/>
      <c r="P20" s="43"/>
      <c r="Q20" s="43"/>
      <c r="R20" s="43"/>
      <c r="S20" s="43"/>
      <c r="T20" s="4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73"/>
      <c r="BB20" s="73"/>
      <c r="BC20" s="42"/>
      <c r="BD20" s="42"/>
      <c r="BE20" s="42"/>
      <c r="BF20" s="43"/>
      <c r="BG20" s="43"/>
      <c r="BH20" s="42"/>
      <c r="BI20" s="4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22" customFormat="1" ht="167.2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/>
      <c r="M21" s="42"/>
      <c r="N21" s="43"/>
      <c r="O21" s="43"/>
      <c r="P21" s="43"/>
      <c r="Q21" s="43"/>
      <c r="R21" s="43"/>
      <c r="S21" s="43"/>
      <c r="T21" s="4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62"/>
      <c r="AJ21" s="33"/>
      <c r="AK21" s="33"/>
      <c r="AL21" s="33"/>
      <c r="AM21" s="33"/>
      <c r="AN21" s="33"/>
      <c r="AO21" s="33"/>
      <c r="AP21" s="33"/>
      <c r="AQ21" s="62"/>
      <c r="AR21" s="33"/>
      <c r="AS21" s="33"/>
      <c r="AT21" s="33"/>
      <c r="AU21" s="33"/>
      <c r="AV21" s="33"/>
      <c r="AW21" s="33"/>
      <c r="AX21" s="33"/>
      <c r="AY21" s="33"/>
      <c r="AZ21" s="33"/>
      <c r="BA21" s="73"/>
      <c r="BB21" s="73"/>
      <c r="BC21" s="42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22" customFormat="1" ht="409.6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42"/>
      <c r="M22" s="42"/>
      <c r="N22" s="43"/>
      <c r="O22" s="43"/>
      <c r="P22" s="43"/>
      <c r="Q22" s="43"/>
      <c r="R22" s="43"/>
      <c r="S22" s="43"/>
      <c r="T22" s="4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42"/>
      <c r="AF22" s="43"/>
      <c r="AG22" s="42"/>
      <c r="AH22" s="33"/>
      <c r="AI22" s="73"/>
      <c r="AJ22" s="43"/>
      <c r="AK22" s="42"/>
      <c r="AL22" s="43"/>
      <c r="AM22" s="42"/>
      <c r="AN22" s="33"/>
      <c r="AO22" s="33"/>
      <c r="AP22" s="33"/>
      <c r="AQ22" s="73"/>
      <c r="AR22" s="43"/>
      <c r="AS22" s="33"/>
      <c r="AT22" s="33"/>
      <c r="AU22" s="33"/>
      <c r="AV22" s="33"/>
      <c r="AW22" s="33"/>
      <c r="AX22" s="33"/>
      <c r="AY22" s="33"/>
      <c r="AZ22" s="33"/>
      <c r="BA22" s="73"/>
      <c r="BB22" s="43"/>
      <c r="BC22" s="42"/>
      <c r="BD22" s="43"/>
      <c r="BE22" s="42"/>
      <c r="BF22" s="43"/>
      <c r="BG22" s="42"/>
      <c r="BH22" s="43"/>
      <c r="BI22" s="43"/>
      <c r="BJ22" s="33"/>
      <c r="BK22" s="62"/>
      <c r="BL22" s="24"/>
      <c r="BM22" s="33"/>
      <c r="BN22" s="33"/>
      <c r="BO22" s="34"/>
      <c r="BP22" s="23"/>
      <c r="BQ22" s="24"/>
      <c r="BR22" s="25"/>
    </row>
    <row r="23" spans="1:70" s="22" customFormat="1" ht="134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/>
      <c r="M23" s="42"/>
      <c r="N23" s="43"/>
      <c r="O23" s="42"/>
      <c r="P23" s="43"/>
      <c r="Q23" s="43"/>
      <c r="R23" s="43"/>
      <c r="S23" s="43"/>
      <c r="T23" s="4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3"/>
      <c r="AG23" s="42"/>
      <c r="AH23" s="33"/>
      <c r="AI23" s="73"/>
      <c r="AJ23" s="42"/>
      <c r="AK23" s="42"/>
      <c r="AL23" s="33"/>
      <c r="AM23" s="33"/>
      <c r="AN23" s="33"/>
      <c r="AO23" s="33"/>
      <c r="AP23" s="33"/>
      <c r="AQ23" s="73"/>
      <c r="AR23" s="42"/>
      <c r="AS23" s="33"/>
      <c r="AT23" s="33"/>
      <c r="AU23" s="33"/>
      <c r="AV23" s="33"/>
      <c r="AW23" s="33"/>
      <c r="AX23" s="33"/>
      <c r="AY23" s="33"/>
      <c r="AZ23" s="33"/>
      <c r="BA23" s="73"/>
      <c r="BB23" s="43"/>
      <c r="BC23" s="42"/>
      <c r="BD23" s="43"/>
      <c r="BE23" s="42"/>
      <c r="BF23" s="43"/>
      <c r="BG23" s="42"/>
      <c r="BH23" s="43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22" customFormat="1" ht="134.25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42"/>
      <c r="L24" s="42"/>
      <c r="M24" s="42"/>
      <c r="N24" s="43"/>
      <c r="O24" s="43"/>
      <c r="P24" s="43"/>
      <c r="Q24" s="43"/>
      <c r="R24" s="43"/>
      <c r="S24" s="43"/>
      <c r="T24" s="4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42"/>
      <c r="AF24" s="43"/>
      <c r="AG24" s="42"/>
      <c r="AH24" s="33"/>
      <c r="AI24" s="73"/>
      <c r="AJ24" s="42"/>
      <c r="AK24" s="42"/>
      <c r="AL24" s="33"/>
      <c r="AM24" s="33"/>
      <c r="AN24" s="33"/>
      <c r="AO24" s="33"/>
      <c r="AP24" s="33"/>
      <c r="AQ24" s="73"/>
      <c r="AR24" s="42"/>
      <c r="AS24" s="33"/>
      <c r="AT24" s="33"/>
      <c r="AU24" s="33"/>
      <c r="AV24" s="33"/>
      <c r="AW24" s="33"/>
      <c r="AX24" s="33"/>
      <c r="AY24" s="33"/>
      <c r="AZ24" s="33"/>
      <c r="BA24" s="73"/>
      <c r="BB24" s="43"/>
      <c r="BC24" s="42"/>
      <c r="BD24" s="43"/>
      <c r="BE24" s="42"/>
      <c r="BF24" s="43"/>
      <c r="BG24" s="42"/>
      <c r="BH24" s="43"/>
      <c r="BI24" s="43"/>
      <c r="BJ24" s="33"/>
      <c r="BK24" s="62"/>
      <c r="BL24" s="24"/>
      <c r="BM24" s="33"/>
      <c r="BN24" s="33"/>
      <c r="BO24" s="34"/>
      <c r="BP24" s="23"/>
      <c r="BQ24" s="24"/>
      <c r="BR24" s="25"/>
    </row>
    <row r="25" spans="1:70" s="22" customFormat="1" ht="134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/>
      <c r="M25" s="42"/>
      <c r="N25" s="42"/>
      <c r="O25" s="42"/>
      <c r="P25" s="43"/>
      <c r="Q25" s="43"/>
      <c r="R25" s="43"/>
      <c r="S25" s="43"/>
      <c r="T25" s="4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3"/>
      <c r="AG25" s="42"/>
      <c r="AH25" s="33"/>
      <c r="AI25" s="73"/>
      <c r="AJ25" s="42"/>
      <c r="AK25" s="42"/>
      <c r="AL25" s="33"/>
      <c r="AM25" s="33"/>
      <c r="AN25" s="33"/>
      <c r="AO25" s="33"/>
      <c r="AP25" s="33"/>
      <c r="AQ25" s="73"/>
      <c r="AR25" s="42"/>
      <c r="AS25" s="33"/>
      <c r="AT25" s="33"/>
      <c r="AU25" s="33"/>
      <c r="AV25" s="33"/>
      <c r="AW25" s="33"/>
      <c r="AX25" s="33"/>
      <c r="AY25" s="33"/>
      <c r="AZ25" s="33"/>
      <c r="BA25" s="73"/>
      <c r="BB25" s="43"/>
      <c r="BC25" s="42"/>
      <c r="BD25" s="43"/>
      <c r="BE25" s="42"/>
      <c r="BF25" s="43"/>
      <c r="BG25" s="42"/>
      <c r="BH25" s="43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22" customFormat="1" ht="134.2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/>
      <c r="M26" s="42"/>
      <c r="N26" s="43"/>
      <c r="O26" s="42"/>
      <c r="P26" s="42"/>
      <c r="Q26" s="42"/>
      <c r="R26" s="42"/>
      <c r="S26" s="42"/>
      <c r="T26" s="4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42"/>
      <c r="AF26" s="43"/>
      <c r="AG26" s="42"/>
      <c r="AH26" s="33"/>
      <c r="AI26" s="73"/>
      <c r="AJ26" s="42"/>
      <c r="AK26" s="42"/>
      <c r="AL26" s="33"/>
      <c r="AM26" s="33"/>
      <c r="AN26" s="33"/>
      <c r="AO26" s="33"/>
      <c r="AP26" s="33"/>
      <c r="AQ26" s="73"/>
      <c r="AR26" s="42"/>
      <c r="AS26" s="33"/>
      <c r="AT26" s="33"/>
      <c r="AU26" s="33"/>
      <c r="AV26" s="33"/>
      <c r="AW26" s="33"/>
      <c r="AX26" s="33"/>
      <c r="AY26" s="33"/>
      <c r="AZ26" s="33"/>
      <c r="BA26" s="73"/>
      <c r="BB26" s="43"/>
      <c r="BC26" s="42"/>
      <c r="BD26" s="43"/>
      <c r="BE26" s="42"/>
      <c r="BF26" s="43"/>
      <c r="BG26" s="42"/>
      <c r="BH26" s="43"/>
      <c r="BI26" s="4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70" s="22" customFormat="1" ht="134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/>
      <c r="M27" s="42"/>
      <c r="N27" s="43"/>
      <c r="O27" s="42"/>
      <c r="P27" s="43"/>
      <c r="Q27" s="43"/>
      <c r="R27" s="43"/>
      <c r="S27" s="43"/>
      <c r="T27" s="4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3"/>
      <c r="AG27" s="42"/>
      <c r="AH27" s="33"/>
      <c r="AI27" s="73"/>
      <c r="AJ27" s="42"/>
      <c r="AK27" s="42"/>
      <c r="AL27" s="33"/>
      <c r="AM27" s="33"/>
      <c r="AN27" s="33"/>
      <c r="AO27" s="33"/>
      <c r="AP27" s="33"/>
      <c r="AQ27" s="73"/>
      <c r="AR27" s="42"/>
      <c r="AS27" s="33"/>
      <c r="AT27" s="33"/>
      <c r="AU27" s="33"/>
      <c r="AV27" s="33"/>
      <c r="AW27" s="33"/>
      <c r="AX27" s="33"/>
      <c r="AY27" s="33"/>
      <c r="AZ27" s="33"/>
      <c r="BA27" s="73"/>
      <c r="BB27" s="43"/>
      <c r="BC27" s="42"/>
      <c r="BD27" s="43"/>
      <c r="BE27" s="42"/>
      <c r="BF27" s="43"/>
      <c r="BG27" s="42"/>
      <c r="BH27" s="43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22" customFormat="1" ht="409.6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/>
      <c r="M28" s="42"/>
      <c r="N28" s="43"/>
      <c r="O28" s="43"/>
      <c r="P28" s="43"/>
      <c r="Q28" s="43"/>
      <c r="R28" s="43"/>
      <c r="S28" s="43"/>
      <c r="T28" s="4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42"/>
      <c r="AF28" s="43"/>
      <c r="AG28" s="43"/>
      <c r="AH28" s="33"/>
      <c r="AI28" s="73"/>
      <c r="AJ28" s="43"/>
      <c r="AK28" s="43"/>
      <c r="AL28" s="33"/>
      <c r="AM28" s="33"/>
      <c r="AN28" s="33"/>
      <c r="AO28" s="33"/>
      <c r="AP28" s="33"/>
      <c r="AQ28" s="73"/>
      <c r="AR28" s="43"/>
      <c r="AS28" s="33"/>
      <c r="AT28" s="33"/>
      <c r="AU28" s="33"/>
      <c r="AV28" s="33"/>
      <c r="AW28" s="33"/>
      <c r="AX28" s="33"/>
      <c r="AY28" s="33"/>
      <c r="AZ28" s="33"/>
      <c r="BA28" s="73"/>
      <c r="BB28" s="43"/>
      <c r="BC28" s="43"/>
      <c r="BD28" s="42"/>
      <c r="BE28" s="42"/>
      <c r="BF28" s="43"/>
      <c r="BG28" s="42"/>
      <c r="BH28" s="42"/>
      <c r="BI28" s="43"/>
      <c r="BJ28" s="33"/>
      <c r="BK28" s="62"/>
      <c r="BL28" s="24"/>
      <c r="BM28" s="33"/>
      <c r="BN28" s="33"/>
      <c r="BO28" s="34"/>
      <c r="BP28" s="23"/>
      <c r="BQ28" s="24"/>
      <c r="BR28" s="25"/>
    </row>
    <row r="29" spans="1:70" s="22" customFormat="1" ht="134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/>
      <c r="M29" s="42"/>
      <c r="N29" s="43"/>
      <c r="O29" s="43"/>
      <c r="P29" s="43"/>
      <c r="Q29" s="43"/>
      <c r="R29" s="43"/>
      <c r="S29" s="43"/>
      <c r="T29" s="4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73"/>
      <c r="BB29" s="73"/>
      <c r="BC29" s="42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22" customFormat="1" ht="134.2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42"/>
      <c r="M30" s="42"/>
      <c r="N30" s="43"/>
      <c r="O30" s="43"/>
      <c r="P30" s="43"/>
      <c r="Q30" s="43"/>
      <c r="R30" s="43"/>
      <c r="S30" s="43"/>
      <c r="T30" s="4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73"/>
      <c r="BB30" s="73"/>
      <c r="BC30" s="42"/>
      <c r="BD30" s="42"/>
      <c r="BE30" s="42"/>
      <c r="BF30" s="43"/>
      <c r="BG30" s="42"/>
      <c r="BH30" s="42"/>
      <c r="BI30" s="43"/>
      <c r="BJ30" s="33"/>
      <c r="BK30" s="62"/>
      <c r="BL30" s="24"/>
      <c r="BM30" s="33"/>
      <c r="BN30" s="33"/>
      <c r="BO30" s="34"/>
      <c r="BP30" s="23"/>
      <c r="BQ30" s="24"/>
      <c r="BR30" s="25"/>
    </row>
    <row r="31" spans="1:70" s="22" customFormat="1" ht="134.2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/>
      <c r="M31" s="42"/>
      <c r="N31" s="43"/>
      <c r="O31" s="42"/>
      <c r="P31" s="42"/>
      <c r="Q31" s="42"/>
      <c r="R31" s="42"/>
      <c r="S31" s="42"/>
      <c r="T31" s="4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73"/>
      <c r="BB31" s="73"/>
      <c r="BC31" s="42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22" customFormat="1" ht="134.2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/>
      <c r="M32" s="42"/>
      <c r="N32" s="43"/>
      <c r="O32" s="43"/>
      <c r="P32" s="43"/>
      <c r="Q32" s="43"/>
      <c r="R32" s="43"/>
      <c r="S32" s="43"/>
      <c r="T32" s="4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73"/>
      <c r="BB32" s="73"/>
      <c r="BC32" s="42"/>
      <c r="BD32" s="42"/>
      <c r="BE32" s="42"/>
      <c r="BF32" s="43"/>
      <c r="BG32" s="42"/>
      <c r="BH32" s="42"/>
      <c r="BI32" s="43"/>
      <c r="BJ32" s="33"/>
      <c r="BK32" s="62"/>
      <c r="BL32" s="24"/>
      <c r="BM32" s="33"/>
      <c r="BN32" s="33"/>
      <c r="BO32" s="34"/>
      <c r="BP32" s="23"/>
      <c r="BQ32" s="24"/>
      <c r="BR32" s="25"/>
    </row>
    <row r="33" spans="1:70" s="22" customFormat="1" ht="409.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/>
      <c r="M33" s="42"/>
      <c r="N33" s="43"/>
      <c r="O33" s="43"/>
      <c r="P33" s="43"/>
      <c r="Q33" s="43"/>
      <c r="R33" s="43"/>
      <c r="S33" s="43"/>
      <c r="T33" s="4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42"/>
      <c r="AH33" s="43"/>
      <c r="AI33" s="42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73"/>
      <c r="BB33" s="43"/>
      <c r="BC33" s="43"/>
      <c r="BD33" s="42"/>
      <c r="BE33" s="42"/>
      <c r="BF33" s="43"/>
      <c r="BG33" s="42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22" customFormat="1" ht="132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/>
      <c r="M34" s="42"/>
      <c r="N34" s="42"/>
      <c r="O34" s="42"/>
      <c r="P34" s="43"/>
      <c r="Q34" s="43"/>
      <c r="R34" s="43"/>
      <c r="S34" s="43"/>
      <c r="T34" s="4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73"/>
      <c r="BB34" s="73"/>
      <c r="BC34" s="42"/>
      <c r="BD34" s="42"/>
      <c r="BE34" s="42"/>
      <c r="BF34" s="43"/>
      <c r="BG34" s="42"/>
      <c r="BH34" s="42"/>
      <c r="BI34" s="4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32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/>
      <c r="M35" s="42"/>
      <c r="N35" s="43"/>
      <c r="O35" s="43"/>
      <c r="P35" s="43"/>
      <c r="Q35" s="43"/>
      <c r="R35" s="43"/>
      <c r="S35" s="43"/>
      <c r="T35" s="4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73"/>
      <c r="BB35" s="73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409.6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/>
      <c r="M36" s="42"/>
      <c r="N36" s="43"/>
      <c r="O36" s="43"/>
      <c r="P36" s="43"/>
      <c r="Q36" s="43"/>
      <c r="R36" s="43"/>
      <c r="S36" s="43"/>
      <c r="T36" s="4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73"/>
      <c r="BB36" s="43"/>
      <c r="BC36" s="43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69.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/>
      <c r="M37" s="42"/>
      <c r="N37" s="43"/>
      <c r="O37" s="43"/>
      <c r="P37" s="43"/>
      <c r="Q37" s="43"/>
      <c r="R37" s="43"/>
      <c r="S37" s="43"/>
      <c r="T37" s="4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73"/>
      <c r="BB37" s="73"/>
      <c r="BC37" s="42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62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/>
      <c r="M38" s="42"/>
      <c r="N38" s="43"/>
      <c r="O38" s="43"/>
      <c r="P38" s="43"/>
      <c r="Q38" s="43"/>
      <c r="R38" s="43"/>
      <c r="S38" s="43"/>
      <c r="T38" s="4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73"/>
      <c r="BB38" s="73"/>
      <c r="BC38" s="42"/>
      <c r="BD38" s="42"/>
      <c r="BE38" s="42"/>
      <c r="BF38" s="43"/>
      <c r="BG38" s="42"/>
      <c r="BH38" s="43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22" customFormat="1" ht="16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/>
      <c r="M39" s="42"/>
      <c r="N39" s="43"/>
      <c r="O39" s="42"/>
      <c r="P39" s="43"/>
      <c r="Q39" s="43"/>
      <c r="R39" s="43"/>
      <c r="S39" s="43"/>
      <c r="T39" s="4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73"/>
      <c r="BB39" s="73"/>
      <c r="BC39" s="42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22" customFormat="1" ht="409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/>
      <c r="M40" s="42"/>
      <c r="N40" s="43"/>
      <c r="O40" s="43"/>
      <c r="P40" s="43"/>
      <c r="Q40" s="43"/>
      <c r="R40" s="43"/>
      <c r="S40" s="43"/>
      <c r="T40" s="4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73"/>
      <c r="BB40" s="43"/>
      <c r="BC40" s="43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22" customFormat="1" ht="154.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/>
      <c r="M41" s="42"/>
      <c r="N41" s="43"/>
      <c r="O41" s="43"/>
      <c r="P41" s="43"/>
      <c r="Q41" s="43"/>
      <c r="R41" s="43"/>
      <c r="S41" s="43"/>
      <c r="T41" s="4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73"/>
      <c r="BB41" s="73"/>
      <c r="BC41" s="42"/>
      <c r="BD41" s="42"/>
      <c r="BE41" s="42"/>
      <c r="BF41" s="43"/>
      <c r="BG41" s="42"/>
      <c r="BH41" s="42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22" customFormat="1" ht="186.7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/>
      <c r="M42" s="42"/>
      <c r="N42" s="43"/>
      <c r="O42" s="43"/>
      <c r="P42" s="43"/>
      <c r="Q42" s="43"/>
      <c r="R42" s="43"/>
      <c r="S42" s="43"/>
      <c r="T42" s="4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73"/>
      <c r="BB42" s="73"/>
      <c r="BC42" s="42"/>
      <c r="BD42" s="42"/>
      <c r="BE42" s="42"/>
      <c r="BF42" s="43"/>
      <c r="BG42" s="42"/>
      <c r="BH42" s="42"/>
      <c r="BI42" s="43"/>
      <c r="BJ42" s="33"/>
      <c r="BK42" s="62"/>
      <c r="BL42" s="24"/>
      <c r="BM42" s="33"/>
      <c r="BN42" s="33"/>
      <c r="BO42" s="34"/>
      <c r="BP42" s="23"/>
      <c r="BQ42" s="24"/>
      <c r="BR42" s="25"/>
    </row>
    <row r="43" spans="1:70" s="22" customFormat="1" ht="17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/>
      <c r="M43" s="42"/>
      <c r="N43" s="43"/>
      <c r="O43" s="43"/>
      <c r="P43" s="43"/>
      <c r="Q43" s="43"/>
      <c r="R43" s="43"/>
      <c r="S43" s="43"/>
      <c r="T43" s="4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73"/>
      <c r="BB43" s="43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22" customFormat="1" ht="177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/>
      <c r="M44" s="42"/>
      <c r="N44" s="43"/>
      <c r="O44" s="43"/>
      <c r="P44" s="43"/>
      <c r="Q44" s="43"/>
      <c r="R44" s="43"/>
      <c r="S44" s="43"/>
      <c r="T44" s="4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73"/>
      <c r="BB44" s="61"/>
      <c r="BC44" s="43"/>
      <c r="BD44" s="42"/>
      <c r="BE44" s="42"/>
      <c r="BF44" s="43"/>
      <c r="BG44" s="42"/>
      <c r="BH44" s="42"/>
      <c r="BI44" s="4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22" customFormat="1" ht="244.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/>
      <c r="M45" s="42"/>
      <c r="N45" s="43"/>
      <c r="O45" s="43"/>
      <c r="P45" s="43"/>
      <c r="Q45" s="43"/>
      <c r="R45" s="43"/>
      <c r="S45" s="43"/>
      <c r="T45" s="4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65"/>
      <c r="BB45" s="43"/>
      <c r="BC45" s="43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22" customFormat="1" ht="244.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42"/>
      <c r="M46" s="42"/>
      <c r="N46" s="43"/>
      <c r="O46" s="42"/>
      <c r="P46" s="43"/>
      <c r="Q46" s="43"/>
      <c r="R46" s="43"/>
      <c r="S46" s="43"/>
      <c r="T46" s="4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73"/>
      <c r="BB46" s="61"/>
      <c r="BC46" s="43"/>
      <c r="BD46" s="42"/>
      <c r="BE46" s="42"/>
      <c r="BF46" s="43"/>
      <c r="BG46" s="42"/>
      <c r="BH46" s="42"/>
      <c r="BI46" s="43"/>
      <c r="BJ46" s="33"/>
      <c r="BK46" s="62"/>
      <c r="BL46" s="24"/>
      <c r="BM46" s="33"/>
      <c r="BN46" s="33"/>
      <c r="BO46" s="34"/>
      <c r="BP46" s="23"/>
      <c r="BQ46" s="24"/>
      <c r="BR46" s="25"/>
    </row>
    <row r="47" spans="1:70" s="22" customFormat="1" ht="231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/>
      <c r="M47" s="42"/>
      <c r="N47" s="43"/>
      <c r="O47" s="43"/>
      <c r="P47" s="43"/>
      <c r="Q47" s="43"/>
      <c r="R47" s="43"/>
      <c r="S47" s="43"/>
      <c r="T47" s="4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73"/>
      <c r="BB47" s="43"/>
      <c r="BC47" s="43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231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/>
      <c r="M48" s="42"/>
      <c r="N48" s="42"/>
      <c r="O48" s="42"/>
      <c r="P48" s="42"/>
      <c r="Q48" s="38"/>
      <c r="R48" s="42"/>
      <c r="S48" s="38"/>
      <c r="T48" s="42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42"/>
      <c r="AN48" s="42"/>
      <c r="AO48" s="42"/>
      <c r="AP48" s="33"/>
      <c r="AQ48" s="33"/>
      <c r="AR48" s="33"/>
      <c r="AS48" s="33"/>
      <c r="AT48" s="33"/>
      <c r="AU48" s="33"/>
      <c r="AV48" s="33"/>
      <c r="AW48" s="33"/>
      <c r="AX48" s="33"/>
      <c r="AY48" s="42"/>
      <c r="AZ48" s="42"/>
      <c r="BA48" s="42"/>
      <c r="BB48" s="73"/>
      <c r="BC48" s="42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22" customFormat="1" ht="159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/>
      <c r="M49" s="42"/>
      <c r="N49" s="42"/>
      <c r="O49" s="42"/>
      <c r="P49" s="42"/>
      <c r="Q49" s="38"/>
      <c r="R49" s="42"/>
      <c r="S49" s="38"/>
      <c r="T49" s="42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73"/>
      <c r="BB49" s="73"/>
      <c r="BC49" s="42"/>
      <c r="BD49" s="42"/>
      <c r="BE49" s="42"/>
      <c r="BF49" s="43"/>
      <c r="BG49" s="42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22" customFormat="1" ht="159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73"/>
      <c r="BB50" s="73"/>
      <c r="BC50" s="42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408.7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42"/>
      <c r="AF51" s="42"/>
      <c r="AG51" s="42"/>
      <c r="AH51" s="33"/>
      <c r="AI51" s="73"/>
      <c r="AJ51" s="38"/>
      <c r="AK51" s="42"/>
      <c r="AL51" s="38"/>
      <c r="AM51" s="42"/>
      <c r="AN51" s="33"/>
      <c r="AO51" s="33"/>
      <c r="AP51" s="33"/>
      <c r="AQ51" s="73"/>
      <c r="AR51" s="38"/>
      <c r="AS51" s="33"/>
      <c r="AT51" s="33"/>
      <c r="AU51" s="33"/>
      <c r="AV51" s="33"/>
      <c r="AW51" s="33"/>
      <c r="AX51" s="33"/>
      <c r="AY51" s="33"/>
      <c r="AZ51" s="33"/>
      <c r="BA51" s="73"/>
      <c r="BB51" s="38"/>
      <c r="BC51" s="42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22" customFormat="1" ht="138.7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2"/>
      <c r="O52" s="42"/>
      <c r="P52" s="38"/>
      <c r="Q52" s="38"/>
      <c r="R52" s="38"/>
      <c r="S52" s="38"/>
      <c r="T52" s="42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62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73"/>
      <c r="BB52" s="73"/>
      <c r="BC52" s="42"/>
      <c r="BD52" s="42"/>
      <c r="BE52" s="42"/>
      <c r="BF52" s="43"/>
      <c r="BG52" s="42"/>
      <c r="BH52" s="42"/>
      <c r="BI52" s="4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22" customFormat="1" ht="138.7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38"/>
      <c r="O53" s="38"/>
      <c r="P53" s="38"/>
      <c r="Q53" s="38"/>
      <c r="R53" s="38"/>
      <c r="S53" s="38"/>
      <c r="T53" s="38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62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73"/>
      <c r="BB53" s="73"/>
      <c r="BC53" s="42"/>
      <c r="BD53" s="42"/>
      <c r="BE53" s="42"/>
      <c r="BF53" s="43"/>
      <c r="BG53" s="42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22" customFormat="1" ht="138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38"/>
      <c r="O54" s="38"/>
      <c r="P54" s="38"/>
      <c r="Q54" s="38"/>
      <c r="R54" s="38"/>
      <c r="S54" s="38"/>
      <c r="T54" s="38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62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73"/>
      <c r="BB54" s="73"/>
      <c r="BC54" s="42"/>
      <c r="BD54" s="42"/>
      <c r="BE54" s="42"/>
      <c r="BF54" s="43"/>
      <c r="BG54" s="42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38.7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38"/>
      <c r="O55" s="38"/>
      <c r="P55" s="38"/>
      <c r="Q55" s="38"/>
      <c r="R55" s="38"/>
      <c r="S55" s="38"/>
      <c r="T55" s="38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62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73"/>
      <c r="BB55" s="73"/>
      <c r="BC55" s="42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38.7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38"/>
      <c r="O56" s="38"/>
      <c r="P56" s="38"/>
      <c r="Q56" s="38"/>
      <c r="R56" s="38"/>
      <c r="S56" s="38"/>
      <c r="T56" s="38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62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73"/>
      <c r="BB56" s="73"/>
      <c r="BC56" s="42"/>
      <c r="BD56" s="42"/>
      <c r="BE56" s="42"/>
      <c r="BF56" s="43"/>
      <c r="BG56" s="42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282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38"/>
      <c r="O57" s="38"/>
      <c r="P57" s="38"/>
      <c r="Q57" s="38"/>
      <c r="R57" s="38"/>
      <c r="S57" s="38"/>
      <c r="T57" s="38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42"/>
      <c r="AF57" s="38"/>
      <c r="AG57" s="42"/>
      <c r="AH57" s="33"/>
      <c r="AI57" s="73"/>
      <c r="AJ57" s="38"/>
      <c r="AK57" s="38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42"/>
      <c r="AZ57" s="42"/>
      <c r="BA57" s="42"/>
      <c r="BB57" s="43"/>
      <c r="BC57" s="43"/>
      <c r="BD57" s="42"/>
      <c r="BE57" s="42"/>
      <c r="BF57" s="38"/>
      <c r="BG57" s="42"/>
      <c r="BH57" s="43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22" customFormat="1" ht="137.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42"/>
      <c r="N58" s="38"/>
      <c r="O58" s="38"/>
      <c r="P58" s="38"/>
      <c r="Q58" s="38"/>
      <c r="R58" s="38"/>
      <c r="S58" s="38"/>
      <c r="T58" s="38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73"/>
      <c r="BB58" s="43"/>
      <c r="BC58" s="43"/>
      <c r="BD58" s="42"/>
      <c r="BE58" s="42"/>
      <c r="BF58" s="43"/>
      <c r="BG58" s="42"/>
      <c r="BH58" s="43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22" customFormat="1" ht="122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42"/>
      <c r="N59" s="38"/>
      <c r="O59" s="38"/>
      <c r="P59" s="38"/>
      <c r="Q59" s="38"/>
      <c r="R59" s="38"/>
      <c r="S59" s="38"/>
      <c r="T59" s="38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73"/>
      <c r="BB59" s="43"/>
      <c r="BC59" s="43"/>
      <c r="BD59" s="42"/>
      <c r="BE59" s="42"/>
      <c r="BF59" s="43"/>
      <c r="BG59" s="42"/>
      <c r="BH59" s="43"/>
      <c r="BI59" s="43"/>
      <c r="BJ59" s="33"/>
      <c r="BK59" s="33"/>
      <c r="BL59" s="24"/>
      <c r="BM59" s="33"/>
      <c r="BN59" s="33"/>
      <c r="BO59" s="34"/>
      <c r="BP59" s="23"/>
      <c r="BQ59" s="24"/>
      <c r="BR59" s="25"/>
    </row>
    <row r="60" spans="1:70" s="22" customFormat="1" ht="122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72"/>
      <c r="M60" s="42"/>
      <c r="N60" s="42"/>
      <c r="O60" s="42"/>
      <c r="P60" s="42"/>
      <c r="Q60" s="42"/>
      <c r="R60" s="42"/>
      <c r="S60" s="42"/>
      <c r="T60" s="42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73"/>
      <c r="BB60" s="43"/>
      <c r="BC60" s="43"/>
      <c r="BD60" s="42"/>
      <c r="BE60" s="42"/>
      <c r="BF60" s="43"/>
      <c r="BG60" s="42"/>
      <c r="BH60" s="43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22" customFormat="1" ht="122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38"/>
      <c r="O61" s="38"/>
      <c r="P61" s="38"/>
      <c r="Q61" s="38"/>
      <c r="R61" s="38"/>
      <c r="S61" s="38"/>
      <c r="T61" s="38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73"/>
      <c r="BB61" s="43"/>
      <c r="BC61" s="43"/>
      <c r="BD61" s="42"/>
      <c r="BE61" s="42"/>
      <c r="BF61" s="43"/>
      <c r="BG61" s="42"/>
      <c r="BH61" s="43"/>
      <c r="BI61" s="43"/>
      <c r="BJ61" s="33"/>
      <c r="BK61" s="33"/>
      <c r="BL61" s="24"/>
      <c r="BM61" s="33"/>
      <c r="BN61" s="33"/>
      <c r="BO61" s="34"/>
      <c r="BP61" s="23"/>
      <c r="BQ61" s="24"/>
      <c r="BR61" s="25"/>
    </row>
    <row r="62" spans="1:70" s="22" customFormat="1" ht="184.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38"/>
      <c r="O62" s="38"/>
      <c r="P62" s="38"/>
      <c r="Q62" s="38"/>
      <c r="R62" s="38"/>
      <c r="S62" s="38"/>
      <c r="T62" s="38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73"/>
      <c r="BB62" s="38"/>
      <c r="BC62" s="38"/>
      <c r="BD62" s="42"/>
      <c r="BE62" s="42"/>
      <c r="BF62" s="43"/>
      <c r="BG62" s="42"/>
      <c r="BH62" s="43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22" customFormat="1" ht="184.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38"/>
      <c r="O63" s="38"/>
      <c r="P63" s="38"/>
      <c r="Q63" s="38"/>
      <c r="R63" s="38"/>
      <c r="S63" s="38"/>
      <c r="T63" s="38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73"/>
      <c r="BB63" s="43"/>
      <c r="BC63" s="43"/>
      <c r="BD63" s="42"/>
      <c r="BE63" s="42"/>
      <c r="BF63" s="43"/>
      <c r="BG63" s="42"/>
      <c r="BH63" s="43"/>
      <c r="BI63" s="43"/>
      <c r="BJ63" s="33"/>
      <c r="BK63" s="33"/>
      <c r="BL63" s="24"/>
      <c r="BM63" s="33"/>
      <c r="BN63" s="33"/>
      <c r="BO63" s="34"/>
      <c r="BP63" s="23"/>
      <c r="BQ63" s="24"/>
      <c r="BR63" s="25"/>
    </row>
    <row r="64" spans="1:70" s="22" customFormat="1" ht="409.6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3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73"/>
      <c r="BB64" s="43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22" customFormat="1" ht="204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3"/>
      <c r="O65" s="42"/>
      <c r="P65" s="43"/>
      <c r="Q65" s="43"/>
      <c r="R65" s="43"/>
      <c r="S65" s="43"/>
      <c r="T65" s="4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73"/>
      <c r="BB65" s="42"/>
      <c r="BC65" s="42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201.7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3"/>
      <c r="P66" s="43"/>
      <c r="Q66" s="43"/>
      <c r="R66" s="43"/>
      <c r="S66" s="43"/>
      <c r="T66" s="4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62"/>
      <c r="AJ66" s="33"/>
      <c r="AK66" s="33"/>
      <c r="AL66" s="33"/>
      <c r="AM66" s="33"/>
      <c r="AN66" s="33"/>
      <c r="AO66" s="33"/>
      <c r="AP66" s="33"/>
      <c r="AQ66" s="62"/>
      <c r="AR66" s="33"/>
      <c r="AS66" s="62"/>
      <c r="AT66" s="33"/>
      <c r="AU66" s="33"/>
      <c r="AV66" s="33"/>
      <c r="AW66" s="33"/>
      <c r="AX66" s="33"/>
      <c r="AY66" s="33"/>
      <c r="AZ66" s="33"/>
      <c r="BA66" s="73"/>
      <c r="BB66" s="43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22" customFormat="1" ht="409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38"/>
      <c r="O67" s="38"/>
      <c r="P67" s="38"/>
      <c r="Q67" s="38"/>
      <c r="R67" s="38"/>
      <c r="S67" s="38"/>
      <c r="T67" s="38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38"/>
      <c r="AG67" s="38"/>
      <c r="AH67" s="33"/>
      <c r="AI67" s="73"/>
      <c r="AJ67" s="38"/>
      <c r="AK67" s="42"/>
      <c r="AL67" s="38"/>
      <c r="AM67" s="38"/>
      <c r="AN67" s="33"/>
      <c r="AO67" s="33"/>
      <c r="AP67" s="33"/>
      <c r="AQ67" s="73"/>
      <c r="AR67" s="38"/>
      <c r="AS67" s="62"/>
      <c r="AT67" s="33"/>
      <c r="AU67" s="33"/>
      <c r="AV67" s="33"/>
      <c r="AW67" s="33"/>
      <c r="AX67" s="33"/>
      <c r="AY67" s="33"/>
      <c r="AZ67" s="33"/>
      <c r="BA67" s="73"/>
      <c r="BB67" s="38"/>
      <c r="BC67" s="38"/>
      <c r="BD67" s="42"/>
      <c r="BE67" s="42"/>
      <c r="BF67" s="43"/>
      <c r="BG67" s="42"/>
      <c r="BH67" s="42"/>
      <c r="BI67" s="43"/>
      <c r="BJ67" s="33"/>
      <c r="BK67" s="33"/>
      <c r="BL67" s="24"/>
      <c r="BM67" s="33"/>
      <c r="BN67" s="33"/>
      <c r="BO67" s="34"/>
      <c r="BP67" s="23"/>
      <c r="BQ67" s="24"/>
      <c r="BR67" s="25"/>
    </row>
    <row r="68" spans="1:70" s="22" customFormat="1" ht="152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38"/>
      <c r="O68" s="38"/>
      <c r="P68" s="38"/>
      <c r="Q68" s="38"/>
      <c r="R68" s="38"/>
      <c r="S68" s="38"/>
      <c r="T68" s="38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62"/>
      <c r="AJ68" s="33"/>
      <c r="AK68" s="33"/>
      <c r="AL68" s="33"/>
      <c r="AM68" s="33"/>
      <c r="AN68" s="33"/>
      <c r="AO68" s="33"/>
      <c r="AP68" s="33"/>
      <c r="AQ68" s="62"/>
      <c r="AR68" s="33"/>
      <c r="AS68" s="62"/>
      <c r="AT68" s="33"/>
      <c r="AU68" s="33"/>
      <c r="AV68" s="33"/>
      <c r="AW68" s="33"/>
      <c r="AX68" s="33"/>
      <c r="AY68" s="33"/>
      <c r="AZ68" s="33"/>
      <c r="BA68" s="73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152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38"/>
      <c r="O69" s="38"/>
      <c r="P69" s="38"/>
      <c r="Q69" s="38"/>
      <c r="R69" s="38"/>
      <c r="S69" s="38"/>
      <c r="T69" s="38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62"/>
      <c r="AJ69" s="33"/>
      <c r="AK69" s="33"/>
      <c r="AL69" s="33"/>
      <c r="AM69" s="33"/>
      <c r="AN69" s="33"/>
      <c r="AO69" s="33"/>
      <c r="AP69" s="33"/>
      <c r="AQ69" s="62"/>
      <c r="AR69" s="33"/>
      <c r="AS69" s="62"/>
      <c r="AT69" s="33"/>
      <c r="AU69" s="33"/>
      <c r="AV69" s="33"/>
      <c r="AW69" s="33"/>
      <c r="AX69" s="33"/>
      <c r="AY69" s="33"/>
      <c r="AZ69" s="33"/>
      <c r="BA69" s="73"/>
      <c r="BB69" s="61"/>
      <c r="BC69" s="43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152.2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38"/>
      <c r="O70" s="38"/>
      <c r="P70" s="38"/>
      <c r="Q70" s="38"/>
      <c r="R70" s="38"/>
      <c r="S70" s="38"/>
      <c r="T70" s="38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62"/>
      <c r="AJ70" s="33"/>
      <c r="AK70" s="33"/>
      <c r="AL70" s="33"/>
      <c r="AM70" s="33"/>
      <c r="AN70" s="33"/>
      <c r="AO70" s="33"/>
      <c r="AP70" s="33"/>
      <c r="AQ70" s="62"/>
      <c r="AR70" s="33"/>
      <c r="AS70" s="62"/>
      <c r="AT70" s="33"/>
      <c r="AU70" s="33"/>
      <c r="AV70" s="33"/>
      <c r="AW70" s="33"/>
      <c r="AX70" s="33"/>
      <c r="AY70" s="33"/>
      <c r="AZ70" s="33"/>
      <c r="BA70" s="73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152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38"/>
      <c r="O71" s="38"/>
      <c r="P71" s="38"/>
      <c r="Q71" s="38"/>
      <c r="R71" s="38"/>
      <c r="S71" s="38"/>
      <c r="T71" s="38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62"/>
      <c r="AJ71" s="33"/>
      <c r="AK71" s="33"/>
      <c r="AL71" s="33"/>
      <c r="AM71" s="33"/>
      <c r="AN71" s="33"/>
      <c r="AO71" s="33"/>
      <c r="AP71" s="33"/>
      <c r="AQ71" s="62"/>
      <c r="AR71" s="33"/>
      <c r="AS71" s="62"/>
      <c r="AT71" s="33"/>
      <c r="AU71" s="33"/>
      <c r="AV71" s="33"/>
      <c r="AW71" s="33"/>
      <c r="AX71" s="33"/>
      <c r="AY71" s="33"/>
      <c r="AZ71" s="33"/>
      <c r="BA71" s="73"/>
      <c r="BB71" s="61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22" customFormat="1" ht="152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38"/>
      <c r="O72" s="38"/>
      <c r="P72" s="38"/>
      <c r="Q72" s="38"/>
      <c r="R72" s="38"/>
      <c r="S72" s="38"/>
      <c r="T72" s="38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62"/>
      <c r="AJ72" s="33"/>
      <c r="AK72" s="33"/>
      <c r="AL72" s="33"/>
      <c r="AM72" s="33"/>
      <c r="AN72" s="33"/>
      <c r="AO72" s="33"/>
      <c r="AP72" s="33"/>
      <c r="AQ72" s="62"/>
      <c r="AR72" s="33"/>
      <c r="AS72" s="62"/>
      <c r="AT72" s="33"/>
      <c r="AU72" s="33"/>
      <c r="AV72" s="33"/>
      <c r="AW72" s="33"/>
      <c r="AX72" s="33"/>
      <c r="AY72" s="33"/>
      <c r="AZ72" s="33"/>
      <c r="BA72" s="73"/>
      <c r="BB72" s="61"/>
      <c r="BC72" s="43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22" customFormat="1" ht="409.6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38"/>
      <c r="O73" s="38"/>
      <c r="P73" s="38"/>
      <c r="Q73" s="38"/>
      <c r="R73" s="38"/>
      <c r="S73" s="38"/>
      <c r="T73" s="38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42"/>
      <c r="AF73" s="38"/>
      <c r="AG73" s="38"/>
      <c r="AH73" s="33"/>
      <c r="AI73" s="73"/>
      <c r="AJ73" s="38"/>
      <c r="AK73" s="38"/>
      <c r="AL73" s="33"/>
      <c r="AM73" s="33"/>
      <c r="AN73" s="33"/>
      <c r="AO73" s="33"/>
      <c r="AP73" s="33"/>
      <c r="AQ73" s="73"/>
      <c r="AR73" s="38"/>
      <c r="AS73" s="73"/>
      <c r="AT73" s="43"/>
      <c r="AU73" s="33"/>
      <c r="AV73" s="33"/>
      <c r="AW73" s="33"/>
      <c r="AX73" s="33"/>
      <c r="AY73" s="33"/>
      <c r="AZ73" s="33"/>
      <c r="BA73" s="73"/>
      <c r="BB73" s="38"/>
      <c r="BC73" s="38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152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38"/>
      <c r="O74" s="38"/>
      <c r="P74" s="38"/>
      <c r="Q74" s="38"/>
      <c r="R74" s="38"/>
      <c r="S74" s="38"/>
      <c r="T74" s="38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42"/>
      <c r="AF74" s="43"/>
      <c r="AG74" s="42"/>
      <c r="AH74" s="33"/>
      <c r="AI74" s="73"/>
      <c r="AJ74" s="43"/>
      <c r="AK74" s="42"/>
      <c r="AL74" s="33"/>
      <c r="AM74" s="33"/>
      <c r="AN74" s="33"/>
      <c r="AO74" s="33"/>
      <c r="AP74" s="33"/>
      <c r="AQ74" s="73"/>
      <c r="AR74" s="43"/>
      <c r="AS74" s="73"/>
      <c r="AT74" s="43"/>
      <c r="AU74" s="33"/>
      <c r="AV74" s="33"/>
      <c r="AW74" s="33"/>
      <c r="AX74" s="33"/>
      <c r="AY74" s="33"/>
      <c r="AZ74" s="33"/>
      <c r="BA74" s="73"/>
      <c r="BB74" s="43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152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38"/>
      <c r="O75" s="38"/>
      <c r="P75" s="38"/>
      <c r="Q75" s="38"/>
      <c r="R75" s="38"/>
      <c r="S75" s="38"/>
      <c r="T75" s="38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/>
      <c r="AF75" s="43"/>
      <c r="AG75" s="42"/>
      <c r="AH75" s="33"/>
      <c r="AI75" s="73"/>
      <c r="AJ75" s="43"/>
      <c r="AK75" s="42"/>
      <c r="AL75" s="33"/>
      <c r="AM75" s="33"/>
      <c r="AN75" s="33"/>
      <c r="AO75" s="33"/>
      <c r="AP75" s="33"/>
      <c r="AQ75" s="73"/>
      <c r="AR75" s="43"/>
      <c r="AS75" s="73"/>
      <c r="AT75" s="43"/>
      <c r="AU75" s="33"/>
      <c r="AV75" s="33"/>
      <c r="AW75" s="33"/>
      <c r="AX75" s="33"/>
      <c r="AY75" s="33"/>
      <c r="AZ75" s="33"/>
      <c r="BA75" s="73"/>
      <c r="BB75" s="43"/>
      <c r="BC75" s="43"/>
      <c r="BD75" s="42"/>
      <c r="BE75" s="42"/>
      <c r="BF75" s="43"/>
      <c r="BG75" s="42"/>
      <c r="BH75" s="42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52.2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38"/>
      <c r="O76" s="38"/>
      <c r="P76" s="38"/>
      <c r="Q76" s="38"/>
      <c r="R76" s="38"/>
      <c r="S76" s="38"/>
      <c r="T76" s="38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42"/>
      <c r="AF76" s="43"/>
      <c r="AG76" s="42"/>
      <c r="AH76" s="33"/>
      <c r="AI76" s="73"/>
      <c r="AJ76" s="43"/>
      <c r="AK76" s="42"/>
      <c r="AL76" s="33"/>
      <c r="AM76" s="33"/>
      <c r="AN76" s="33"/>
      <c r="AO76" s="33"/>
      <c r="AP76" s="33"/>
      <c r="AQ76" s="73"/>
      <c r="AR76" s="43"/>
      <c r="AS76" s="73"/>
      <c r="AT76" s="43"/>
      <c r="AU76" s="33"/>
      <c r="AV76" s="33"/>
      <c r="AW76" s="33"/>
      <c r="AX76" s="33"/>
      <c r="AY76" s="33"/>
      <c r="AZ76" s="33"/>
      <c r="BA76" s="73"/>
      <c r="BB76" s="43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52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38"/>
      <c r="O77" s="38"/>
      <c r="P77" s="38"/>
      <c r="Q77" s="38"/>
      <c r="R77" s="38"/>
      <c r="S77" s="38"/>
      <c r="T77" s="38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42"/>
      <c r="AF77" s="43"/>
      <c r="AG77" s="42"/>
      <c r="AH77" s="33"/>
      <c r="AI77" s="73"/>
      <c r="AJ77" s="43"/>
      <c r="AK77" s="42"/>
      <c r="AL77" s="33"/>
      <c r="AM77" s="33"/>
      <c r="AN77" s="33"/>
      <c r="AO77" s="33"/>
      <c r="AP77" s="33"/>
      <c r="AQ77" s="73"/>
      <c r="AR77" s="43"/>
      <c r="AS77" s="73"/>
      <c r="AT77" s="43"/>
      <c r="AU77" s="33"/>
      <c r="AV77" s="33"/>
      <c r="AW77" s="33"/>
      <c r="AX77" s="33"/>
      <c r="AY77" s="33"/>
      <c r="AZ77" s="33"/>
      <c r="BA77" s="73"/>
      <c r="BB77" s="43"/>
      <c r="BC77" s="43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349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3"/>
      <c r="O78" s="42"/>
      <c r="P78" s="43"/>
      <c r="Q78" s="43"/>
      <c r="R78" s="43"/>
      <c r="S78" s="43"/>
      <c r="T78" s="4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42"/>
      <c r="AF78" s="43"/>
      <c r="AG78" s="43"/>
      <c r="AH78" s="33"/>
      <c r="AI78" s="73"/>
      <c r="AJ78" s="42"/>
      <c r="AK78" s="42"/>
      <c r="AL78" s="33"/>
      <c r="AM78" s="33"/>
      <c r="AN78" s="33"/>
      <c r="AO78" s="33"/>
      <c r="AP78" s="33"/>
      <c r="AQ78" s="73"/>
      <c r="AR78" s="43"/>
      <c r="AS78" s="73"/>
      <c r="AT78" s="42"/>
      <c r="AU78" s="33"/>
      <c r="AV78" s="33"/>
      <c r="AW78" s="33"/>
      <c r="AX78" s="33"/>
      <c r="AY78" s="33"/>
      <c r="AZ78" s="33"/>
      <c r="BA78" s="73"/>
      <c r="BB78" s="43"/>
      <c r="BC78" s="43"/>
      <c r="BD78" s="42"/>
      <c r="BE78" s="42"/>
      <c r="BF78" s="43"/>
      <c r="BG78" s="42"/>
      <c r="BH78" s="42"/>
      <c r="BI78" s="4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237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20"/>
      <c r="O79" s="20"/>
      <c r="P79" s="23"/>
      <c r="Q79" s="23"/>
      <c r="R79" s="20"/>
      <c r="S79" s="23"/>
      <c r="T79" s="2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73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409.6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3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42"/>
      <c r="AZ80" s="42"/>
      <c r="BA80" s="73"/>
      <c r="BB80" s="43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80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38"/>
      <c r="O81" s="38"/>
      <c r="P81" s="38"/>
      <c r="Q81" s="38"/>
      <c r="R81" s="38"/>
      <c r="S81" s="38"/>
      <c r="T81" s="38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73"/>
      <c r="BB81" s="38"/>
      <c r="BC81" s="38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180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38"/>
      <c r="O82" s="38"/>
      <c r="P82" s="38"/>
      <c r="Q82" s="38"/>
      <c r="R82" s="38"/>
      <c r="S82" s="38"/>
      <c r="T82" s="38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73"/>
      <c r="BB82" s="61"/>
      <c r="BC82" s="43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22" customFormat="1" ht="180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38"/>
      <c r="O83" s="38"/>
      <c r="P83" s="38"/>
      <c r="Q83" s="38"/>
      <c r="R83" s="38"/>
      <c r="S83" s="38"/>
      <c r="T83" s="38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73"/>
      <c r="BB83" s="38"/>
      <c r="BC83" s="42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180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38"/>
      <c r="O84" s="38"/>
      <c r="P84" s="38"/>
      <c r="Q84" s="38"/>
      <c r="R84" s="38"/>
      <c r="S84" s="38"/>
      <c r="T84" s="38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73"/>
      <c r="BB84" s="61"/>
      <c r="BC84" s="43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409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38"/>
      <c r="O85" s="38"/>
      <c r="P85" s="38"/>
      <c r="Q85" s="38"/>
      <c r="R85" s="38"/>
      <c r="S85" s="38"/>
      <c r="T85" s="38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73"/>
      <c r="BB85" s="38"/>
      <c r="BC85" s="38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44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38"/>
      <c r="O86" s="38"/>
      <c r="P86" s="38"/>
      <c r="Q86" s="38"/>
      <c r="R86" s="38"/>
      <c r="S86" s="38"/>
      <c r="T86" s="38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73"/>
      <c r="BB86" s="61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336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3"/>
      <c r="O87" s="42"/>
      <c r="P87" s="43"/>
      <c r="Q87" s="43"/>
      <c r="R87" s="43"/>
      <c r="S87" s="43"/>
      <c r="T87" s="4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73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2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42"/>
      <c r="AZ88" s="42"/>
      <c r="BA88" s="42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2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3"/>
      <c r="BB89" s="61"/>
      <c r="BC89" s="43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229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3"/>
      <c r="BB90" s="38"/>
      <c r="BC90" s="38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152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62"/>
      <c r="AR91" s="33"/>
      <c r="AS91" s="33"/>
      <c r="AT91" s="33"/>
      <c r="AU91" s="33"/>
      <c r="AV91" s="33"/>
      <c r="AW91" s="33"/>
      <c r="AX91" s="33"/>
      <c r="AY91" s="33"/>
      <c r="AZ91" s="33"/>
      <c r="BA91" s="73"/>
      <c r="BB91" s="61"/>
      <c r="BC91" s="43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249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42"/>
      <c r="AF92" s="43"/>
      <c r="AG92" s="43"/>
      <c r="AH92" s="33"/>
      <c r="AI92" s="73"/>
      <c r="AJ92" s="43"/>
      <c r="AK92" s="42"/>
      <c r="AL92" s="33"/>
      <c r="AM92" s="33"/>
      <c r="AN92" s="33"/>
      <c r="AO92" s="33"/>
      <c r="AP92" s="33"/>
      <c r="AQ92" s="73"/>
      <c r="AR92" s="43"/>
      <c r="AS92" s="33"/>
      <c r="AT92" s="33"/>
      <c r="AU92" s="33"/>
      <c r="AV92" s="33"/>
      <c r="AW92" s="33"/>
      <c r="AX92" s="33"/>
      <c r="AY92" s="33"/>
      <c r="AZ92" s="33"/>
      <c r="BA92" s="73"/>
      <c r="BB92" s="38"/>
      <c r="BC92" s="38"/>
      <c r="BD92" s="42"/>
      <c r="BE92" s="42"/>
      <c r="BF92" s="43"/>
      <c r="BG92" s="42"/>
      <c r="BH92" s="42"/>
      <c r="BI92" s="4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49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3"/>
      <c r="AG93" s="43"/>
      <c r="AH93" s="33"/>
      <c r="AI93" s="73"/>
      <c r="AJ93" s="43"/>
      <c r="AK93" s="42"/>
      <c r="AL93" s="33"/>
      <c r="AM93" s="33"/>
      <c r="AN93" s="33"/>
      <c r="AO93" s="33"/>
      <c r="AP93" s="33"/>
      <c r="AQ93" s="73"/>
      <c r="AR93" s="43"/>
      <c r="AS93" s="33"/>
      <c r="AT93" s="33"/>
      <c r="AU93" s="33"/>
      <c r="AV93" s="33"/>
      <c r="AW93" s="33"/>
      <c r="AX93" s="33"/>
      <c r="AY93" s="33"/>
      <c r="AZ93" s="33"/>
      <c r="BA93" s="73"/>
      <c r="BB93" s="61"/>
      <c r="BC93" s="43"/>
      <c r="BD93" s="42"/>
      <c r="BE93" s="42"/>
      <c r="BF93" s="43"/>
      <c r="BG93" s="42"/>
      <c r="BH93" s="42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234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73"/>
      <c r="BB94" s="38"/>
      <c r="BC94" s="38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47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73"/>
      <c r="BB95" s="61"/>
      <c r="BC95" s="43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409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73"/>
      <c r="BB96" s="38"/>
      <c r="BC96" s="38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5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73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409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38"/>
      <c r="O98" s="38"/>
      <c r="P98" s="38"/>
      <c r="Q98" s="38"/>
      <c r="R98" s="38"/>
      <c r="S98" s="38"/>
      <c r="T98" s="38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73"/>
      <c r="BB98" s="38"/>
      <c r="BC98" s="38"/>
      <c r="BD98" s="42"/>
      <c r="BE98" s="42"/>
      <c r="BF98" s="43"/>
      <c r="BG98" s="42"/>
      <c r="BH98" s="42"/>
      <c r="BI98" s="4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44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38"/>
      <c r="O99" s="38"/>
      <c r="P99" s="38"/>
      <c r="Q99" s="38"/>
      <c r="R99" s="38"/>
      <c r="S99" s="38"/>
      <c r="T99" s="38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73"/>
      <c r="BB99" s="61"/>
      <c r="BC99" s="43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41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38"/>
      <c r="O100" s="38"/>
      <c r="P100" s="38"/>
      <c r="Q100" s="38"/>
      <c r="R100" s="38"/>
      <c r="S100" s="38"/>
      <c r="T100" s="3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73"/>
      <c r="BB100" s="38"/>
      <c r="BC100" s="42"/>
      <c r="BD100" s="42"/>
      <c r="BE100" s="42"/>
      <c r="BF100" s="43"/>
      <c r="BG100" s="42"/>
      <c r="BH100" s="42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141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73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201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42"/>
      <c r="AZ102" s="42"/>
      <c r="BA102" s="73"/>
      <c r="BB102" s="38"/>
      <c r="BC102" s="38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24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73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24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38"/>
      <c r="O104" s="38"/>
      <c r="P104" s="38"/>
      <c r="Q104" s="38"/>
      <c r="R104" s="38"/>
      <c r="S104" s="38"/>
      <c r="T104" s="38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73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159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38"/>
      <c r="O105" s="38"/>
      <c r="P105" s="38"/>
      <c r="Q105" s="38"/>
      <c r="R105" s="38"/>
      <c r="S105" s="38"/>
      <c r="T105" s="38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73"/>
      <c r="BB105" s="38"/>
      <c r="BC105" s="38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159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73"/>
      <c r="BB106" s="61"/>
      <c r="BC106" s="43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409.6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38"/>
      <c r="O107" s="38"/>
      <c r="P107" s="38"/>
      <c r="Q107" s="38"/>
      <c r="R107" s="38"/>
      <c r="S107" s="38"/>
      <c r="T107" s="38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73"/>
      <c r="BB107" s="38"/>
      <c r="BC107" s="38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41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38"/>
      <c r="O108" s="38"/>
      <c r="P108" s="38"/>
      <c r="Q108" s="38"/>
      <c r="R108" s="38"/>
      <c r="S108" s="38"/>
      <c r="T108" s="38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73"/>
      <c r="BB108" s="61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237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38"/>
      <c r="O109" s="38"/>
      <c r="P109" s="38"/>
      <c r="Q109" s="38"/>
      <c r="R109" s="38"/>
      <c r="S109" s="38"/>
      <c r="T109" s="3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73"/>
      <c r="BB109" s="38"/>
      <c r="BC109" s="38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74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38"/>
      <c r="O110" s="38"/>
      <c r="P110" s="38"/>
      <c r="Q110" s="38"/>
      <c r="R110" s="38"/>
      <c r="S110" s="38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73"/>
      <c r="BB110" s="61"/>
      <c r="BC110" s="42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59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8"/>
      <c r="O111" s="38"/>
      <c r="P111" s="38"/>
      <c r="Q111" s="38"/>
      <c r="R111" s="38"/>
      <c r="S111" s="38"/>
      <c r="T111" s="3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42"/>
      <c r="AZ111" s="42"/>
      <c r="BA111" s="73"/>
      <c r="BB111" s="38"/>
      <c r="BC111" s="38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59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3"/>
      <c r="BB112" s="61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59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73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249.7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73"/>
      <c r="BB114" s="43"/>
      <c r="BC114" s="43"/>
      <c r="BD114" s="42"/>
      <c r="BE114" s="42"/>
      <c r="BF114" s="43"/>
      <c r="BG114" s="42"/>
      <c r="BH114" s="43"/>
      <c r="BI114" s="42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227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42"/>
      <c r="AN115" s="43"/>
      <c r="AO115" s="42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38"/>
      <c r="BA115" s="73"/>
      <c r="BB115" s="38"/>
      <c r="BC115" s="38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50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38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42"/>
      <c r="AN116" s="43"/>
      <c r="AO116" s="42"/>
      <c r="AP116" s="33"/>
      <c r="AQ116" s="33"/>
      <c r="AR116" s="33"/>
      <c r="AS116" s="33"/>
      <c r="AT116" s="33"/>
      <c r="AU116" s="33"/>
      <c r="AV116" s="33"/>
      <c r="AW116" s="33"/>
      <c r="AX116" s="33"/>
      <c r="AY116" s="42"/>
      <c r="AZ116" s="42"/>
      <c r="BA116" s="73"/>
      <c r="BB116" s="61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42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38"/>
      <c r="O117" s="38"/>
      <c r="P117" s="38"/>
      <c r="Q117" s="38"/>
      <c r="R117" s="38"/>
      <c r="S117" s="38"/>
      <c r="T117" s="38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42"/>
      <c r="AN117" s="43"/>
      <c r="AO117" s="42"/>
      <c r="AP117" s="33"/>
      <c r="AQ117" s="33"/>
      <c r="AR117" s="33"/>
      <c r="AS117" s="33"/>
      <c r="AT117" s="33"/>
      <c r="AU117" s="33"/>
      <c r="AV117" s="33"/>
      <c r="AW117" s="33"/>
      <c r="AX117" s="33"/>
      <c r="AY117" s="42"/>
      <c r="AZ117" s="42"/>
      <c r="BA117" s="73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159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73"/>
      <c r="AR118" s="42"/>
      <c r="AS118" s="33"/>
      <c r="AT118" s="33"/>
      <c r="AU118" s="33"/>
      <c r="AV118" s="33"/>
      <c r="AW118" s="33"/>
      <c r="AX118" s="33"/>
      <c r="AY118" s="33"/>
      <c r="AZ118" s="33"/>
      <c r="BA118" s="73"/>
      <c r="BB118" s="61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159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118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73"/>
      <c r="BB119" s="61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159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119"/>
      <c r="M120" s="42"/>
      <c r="N120" s="42"/>
      <c r="O120" s="42"/>
      <c r="P120" s="42"/>
      <c r="Q120" s="42"/>
      <c r="R120" s="42"/>
      <c r="S120" s="42"/>
      <c r="T120" s="42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73"/>
      <c r="BB120" s="61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40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38"/>
      <c r="O121" s="38"/>
      <c r="P121" s="38"/>
      <c r="Q121" s="38"/>
      <c r="R121" s="38"/>
      <c r="S121" s="38"/>
      <c r="T121" s="38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73"/>
      <c r="BB121" s="38"/>
      <c r="BC121" s="38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56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38"/>
      <c r="O122" s="38"/>
      <c r="P122" s="38"/>
      <c r="Q122" s="38"/>
      <c r="R122" s="38"/>
      <c r="S122" s="38"/>
      <c r="T122" s="3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73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409.6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38"/>
      <c r="O123" s="38"/>
      <c r="P123" s="38"/>
      <c r="Q123" s="38"/>
      <c r="R123" s="38"/>
      <c r="S123" s="38"/>
      <c r="T123" s="38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73"/>
      <c r="BB123" s="38"/>
      <c r="BC123" s="38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52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38"/>
      <c r="O124" s="38"/>
      <c r="P124" s="38"/>
      <c r="Q124" s="38"/>
      <c r="R124" s="38"/>
      <c r="S124" s="38"/>
      <c r="T124" s="38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73"/>
      <c r="BB124" s="61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209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38"/>
      <c r="O125" s="38"/>
      <c r="P125" s="38"/>
      <c r="Q125" s="38"/>
      <c r="R125" s="38"/>
      <c r="S125" s="38"/>
      <c r="T125" s="3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73"/>
      <c r="BB125" s="38"/>
      <c r="BC125" s="38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20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8"/>
      <c r="O126" s="38"/>
      <c r="P126" s="38"/>
      <c r="Q126" s="38"/>
      <c r="R126" s="38"/>
      <c r="S126" s="38"/>
      <c r="T126" s="3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62"/>
      <c r="AR126" s="33"/>
      <c r="AS126" s="33"/>
      <c r="AT126" s="33"/>
      <c r="AU126" s="33"/>
      <c r="AV126" s="33"/>
      <c r="AW126" s="33"/>
      <c r="AX126" s="33"/>
      <c r="AY126" s="33"/>
      <c r="AZ126" s="33"/>
      <c r="BA126" s="73"/>
      <c r="BB126" s="61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89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38"/>
      <c r="O127" s="38"/>
      <c r="P127" s="38"/>
      <c r="Q127" s="38"/>
      <c r="R127" s="38"/>
      <c r="S127" s="38"/>
      <c r="T127" s="3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43"/>
      <c r="AG127" s="43"/>
      <c r="AH127" s="33"/>
      <c r="AI127" s="73"/>
      <c r="AJ127" s="42"/>
      <c r="AK127" s="42"/>
      <c r="AL127" s="33"/>
      <c r="AM127" s="33"/>
      <c r="AN127" s="33"/>
      <c r="AO127" s="33"/>
      <c r="AP127" s="33"/>
      <c r="AQ127" s="73"/>
      <c r="AR127" s="43"/>
      <c r="AS127" s="33"/>
      <c r="AT127" s="33"/>
      <c r="AU127" s="33"/>
      <c r="AV127" s="33"/>
      <c r="AW127" s="33"/>
      <c r="AX127" s="33"/>
      <c r="AY127" s="33"/>
      <c r="AZ127" s="33"/>
      <c r="BA127" s="73"/>
      <c r="BB127" s="38"/>
      <c r="BC127" s="38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89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38"/>
      <c r="O128" s="38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42"/>
      <c r="AF128" s="43"/>
      <c r="AG128" s="43"/>
      <c r="AH128" s="33"/>
      <c r="AI128" s="73"/>
      <c r="AJ128" s="42"/>
      <c r="AK128" s="42"/>
      <c r="AL128" s="33"/>
      <c r="AM128" s="33"/>
      <c r="AN128" s="33"/>
      <c r="AO128" s="33"/>
      <c r="AP128" s="33"/>
      <c r="AQ128" s="73"/>
      <c r="AR128" s="43"/>
      <c r="AS128" s="33"/>
      <c r="AT128" s="33"/>
      <c r="AU128" s="33"/>
      <c r="AV128" s="33"/>
      <c r="AW128" s="33"/>
      <c r="AX128" s="33"/>
      <c r="AY128" s="33"/>
      <c r="AZ128" s="33"/>
      <c r="BA128" s="73"/>
      <c r="BB128" s="43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204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38"/>
      <c r="O129" s="38"/>
      <c r="P129" s="38"/>
      <c r="Q129" s="38"/>
      <c r="R129" s="38"/>
      <c r="S129" s="38"/>
      <c r="T129" s="38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3"/>
      <c r="BB129" s="38"/>
      <c r="BC129" s="38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4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38"/>
      <c r="O130" s="38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3"/>
      <c r="BB130" s="61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52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2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73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192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73"/>
      <c r="N132" s="20"/>
      <c r="O132" s="20"/>
      <c r="P132" s="20"/>
      <c r="Q132" s="20"/>
      <c r="R132" s="20"/>
      <c r="S132" s="20"/>
      <c r="T132" s="2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73"/>
      <c r="BB132" s="61"/>
      <c r="BC132" s="43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92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73"/>
      <c r="N133" s="20"/>
      <c r="O133" s="20"/>
      <c r="P133" s="20"/>
      <c r="Q133" s="20"/>
      <c r="R133" s="20"/>
      <c r="S133" s="20"/>
      <c r="T133" s="2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73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409.6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42"/>
      <c r="AF134" s="38"/>
      <c r="AG134" s="38"/>
      <c r="AH134" s="33"/>
      <c r="AI134" s="73"/>
      <c r="AJ134" s="38"/>
      <c r="AK134" s="38"/>
      <c r="AL134" s="33"/>
      <c r="AM134" s="33"/>
      <c r="AN134" s="33"/>
      <c r="AO134" s="33"/>
      <c r="AP134" s="33"/>
      <c r="AQ134" s="73"/>
      <c r="AR134" s="38"/>
      <c r="AS134" s="33"/>
      <c r="AT134" s="33"/>
      <c r="AU134" s="33"/>
      <c r="AV134" s="33"/>
      <c r="AW134" s="33"/>
      <c r="AX134" s="33"/>
      <c r="AY134" s="33"/>
      <c r="AZ134" s="33"/>
      <c r="BA134" s="73"/>
      <c r="BB134" s="38"/>
      <c r="BC134" s="38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192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3"/>
      <c r="BB135" s="61"/>
      <c r="BC135" s="43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92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38"/>
      <c r="O136" s="38"/>
      <c r="P136" s="38"/>
      <c r="Q136" s="38"/>
      <c r="R136" s="38"/>
      <c r="S136" s="38"/>
      <c r="T136" s="38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3"/>
      <c r="BB136" s="61"/>
      <c r="BC136" s="43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92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38"/>
      <c r="O137" s="38"/>
      <c r="P137" s="38"/>
      <c r="Q137" s="38"/>
      <c r="R137" s="38"/>
      <c r="S137" s="38"/>
      <c r="T137" s="38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73"/>
      <c r="BB137" s="61"/>
      <c r="BC137" s="43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92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73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92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73"/>
      <c r="BB139" s="38"/>
      <c r="BC139" s="38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92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38"/>
      <c r="O140" s="38"/>
      <c r="P140" s="38"/>
      <c r="Q140" s="38"/>
      <c r="R140" s="38"/>
      <c r="S140" s="38"/>
      <c r="T140" s="38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3"/>
      <c r="BB140" s="61"/>
      <c r="BC140" s="43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192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73"/>
      <c r="N141" s="20"/>
      <c r="O141" s="20"/>
      <c r="P141" s="20"/>
      <c r="Q141" s="20"/>
      <c r="R141" s="20"/>
      <c r="S141" s="20"/>
      <c r="T141" s="2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3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92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3"/>
      <c r="BB142" s="38"/>
      <c r="BC142" s="42"/>
      <c r="BD142" s="42"/>
      <c r="BE142" s="42"/>
      <c r="BF142" s="43"/>
      <c r="BG142" s="42"/>
      <c r="BH142" s="38"/>
      <c r="BI142" s="38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92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3"/>
      <c r="BB143" s="61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92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42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3"/>
      <c r="BB144" s="61"/>
      <c r="BC144" s="43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409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42"/>
      <c r="AF145" s="38"/>
      <c r="AG145" s="38"/>
      <c r="AH145" s="33"/>
      <c r="AI145" s="73"/>
      <c r="AJ145" s="38"/>
      <c r="AK145" s="42"/>
      <c r="AL145" s="33"/>
      <c r="AM145" s="33"/>
      <c r="AN145" s="33"/>
      <c r="AO145" s="33"/>
      <c r="AP145" s="33"/>
      <c r="AQ145" s="73"/>
      <c r="AR145" s="38"/>
      <c r="AS145" s="33"/>
      <c r="AT145" s="33"/>
      <c r="AU145" s="33"/>
      <c r="AV145" s="33"/>
      <c r="AW145" s="33"/>
      <c r="AX145" s="33"/>
      <c r="AY145" s="33"/>
      <c r="AZ145" s="33"/>
      <c r="BA145" s="73"/>
      <c r="BB145" s="38"/>
      <c r="BC145" s="38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92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3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92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3"/>
      <c r="BB147" s="61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192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3"/>
      <c r="BB148" s="61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92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3"/>
      <c r="BB149" s="61"/>
      <c r="BC149" s="43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92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73"/>
      <c r="N150" s="20"/>
      <c r="O150" s="20"/>
      <c r="P150" s="20"/>
      <c r="Q150" s="20"/>
      <c r="R150" s="20"/>
      <c r="S150" s="20"/>
      <c r="T150" s="2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3"/>
      <c r="BB150" s="61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92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73"/>
      <c r="N151" s="20"/>
      <c r="O151" s="20"/>
      <c r="P151" s="20"/>
      <c r="Q151" s="20"/>
      <c r="R151" s="20"/>
      <c r="S151" s="20"/>
      <c r="T151" s="2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73"/>
      <c r="BB151" s="61"/>
      <c r="BC151" s="43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92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73"/>
      <c r="AJ152" s="38"/>
      <c r="AK152" s="42"/>
      <c r="AL152" s="33"/>
      <c r="AM152" s="33"/>
      <c r="AN152" s="33"/>
      <c r="AO152" s="33"/>
      <c r="AP152" s="33"/>
      <c r="AQ152" s="73"/>
      <c r="AR152" s="38"/>
      <c r="AS152" s="33"/>
      <c r="AT152" s="33"/>
      <c r="AU152" s="33"/>
      <c r="AV152" s="33"/>
      <c r="AW152" s="33"/>
      <c r="AX152" s="33"/>
      <c r="AY152" s="33"/>
      <c r="AZ152" s="33"/>
      <c r="BA152" s="73"/>
      <c r="BB152" s="38"/>
      <c r="BC152" s="38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92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3"/>
      <c r="BB153" s="61"/>
      <c r="BC153" s="43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92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73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92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3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9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73"/>
      <c r="N156" s="20"/>
      <c r="O156" s="20"/>
      <c r="P156" s="20"/>
      <c r="Q156" s="20"/>
      <c r="R156" s="20"/>
      <c r="S156" s="20"/>
      <c r="T156" s="2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3"/>
      <c r="BB156" s="61"/>
      <c r="BC156" s="43"/>
      <c r="BD156" s="42"/>
      <c r="BE156" s="42"/>
      <c r="BF156" s="43"/>
      <c r="BG156" s="42"/>
      <c r="BH156" s="42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92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73"/>
      <c r="N157" s="20"/>
      <c r="O157" s="20"/>
      <c r="P157" s="20"/>
      <c r="Q157" s="20"/>
      <c r="R157" s="20"/>
      <c r="S157" s="20"/>
      <c r="T157" s="2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3"/>
      <c r="BB157" s="61"/>
      <c r="BC157" s="43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92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73"/>
      <c r="N158" s="20"/>
      <c r="O158" s="20"/>
      <c r="P158" s="20"/>
      <c r="Q158" s="20"/>
      <c r="R158" s="20"/>
      <c r="S158" s="20"/>
      <c r="T158" s="2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3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09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3"/>
      <c r="O159" s="43"/>
      <c r="P159" s="43"/>
      <c r="Q159" s="43"/>
      <c r="R159" s="43"/>
      <c r="S159" s="43"/>
      <c r="T159" s="4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3"/>
      <c r="BB159" s="43"/>
      <c r="BC159" s="43"/>
      <c r="BD159" s="42"/>
      <c r="BE159" s="42"/>
      <c r="BF159" s="43"/>
      <c r="BG159" s="42"/>
      <c r="BH159" s="43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62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2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3"/>
      <c r="BB160" s="43"/>
      <c r="BC160" s="43"/>
      <c r="BD160" s="42"/>
      <c r="BE160" s="42"/>
      <c r="BF160" s="43"/>
      <c r="BG160" s="42"/>
      <c r="BH160" s="42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51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43"/>
      <c r="O161" s="42"/>
      <c r="P161" s="43"/>
      <c r="Q161" s="43"/>
      <c r="R161" s="43"/>
      <c r="S161" s="43"/>
      <c r="T161" s="4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3"/>
      <c r="BB161" s="43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14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43"/>
      <c r="O162" s="43"/>
      <c r="P162" s="43"/>
      <c r="Q162" s="43"/>
      <c r="R162" s="43"/>
      <c r="S162" s="43"/>
      <c r="T162" s="4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3"/>
      <c r="BB162" s="43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409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3"/>
      <c r="O163" s="43"/>
      <c r="P163" s="43"/>
      <c r="Q163" s="43"/>
      <c r="R163" s="43"/>
      <c r="S163" s="43"/>
      <c r="T163" s="4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3"/>
      <c r="AG163" s="42"/>
      <c r="AH163" s="33"/>
      <c r="AI163" s="73"/>
      <c r="AJ163" s="43"/>
      <c r="AK163" s="42"/>
      <c r="AL163" s="33"/>
      <c r="AM163" s="33"/>
      <c r="AN163" s="33"/>
      <c r="AO163" s="33"/>
      <c r="AP163" s="33"/>
      <c r="AQ163" s="73"/>
      <c r="AR163" s="43"/>
      <c r="AS163" s="33"/>
      <c r="AT163" s="33"/>
      <c r="AU163" s="33"/>
      <c r="AV163" s="33"/>
      <c r="AW163" s="33"/>
      <c r="AX163" s="33"/>
      <c r="AY163" s="33"/>
      <c r="AZ163" s="33"/>
      <c r="BA163" s="73"/>
      <c r="BB163" s="43"/>
      <c r="BC163" s="43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26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3"/>
      <c r="O164" s="43"/>
      <c r="P164" s="43"/>
      <c r="Q164" s="43"/>
      <c r="R164" s="43"/>
      <c r="S164" s="43"/>
      <c r="T164" s="4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73"/>
      <c r="BB164" s="61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26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3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73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2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64"/>
      <c r="L166" s="64"/>
      <c r="M166" s="64"/>
      <c r="N166" s="69"/>
      <c r="O166" s="64"/>
      <c r="P166" s="64"/>
      <c r="Q166" s="64"/>
      <c r="R166" s="64"/>
      <c r="S166" s="64"/>
      <c r="T166" s="69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3"/>
      <c r="BB166" s="61"/>
      <c r="BC166" s="43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2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43"/>
      <c r="O167" s="43"/>
      <c r="P167" s="43"/>
      <c r="Q167" s="43"/>
      <c r="R167" s="43"/>
      <c r="S167" s="43"/>
      <c r="T167" s="4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3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39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3"/>
      <c r="O168" s="43"/>
      <c r="P168" s="43"/>
      <c r="Q168" s="43"/>
      <c r="R168" s="43"/>
      <c r="S168" s="43"/>
      <c r="T168" s="4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3"/>
      <c r="BB168" s="43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54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3"/>
      <c r="Q169" s="43"/>
      <c r="R169" s="43"/>
      <c r="S169" s="43"/>
      <c r="T169" s="4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33"/>
      <c r="AT169" s="33"/>
      <c r="AU169" s="33"/>
      <c r="AV169" s="33"/>
      <c r="AW169" s="33"/>
      <c r="AX169" s="33"/>
      <c r="AY169" s="33"/>
      <c r="AZ169" s="33"/>
      <c r="BA169" s="73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219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3"/>
      <c r="AG170" s="43"/>
      <c r="AH170" s="33"/>
      <c r="AI170" s="73"/>
      <c r="AJ170" s="42"/>
      <c r="AK170" s="42"/>
      <c r="AL170" s="33"/>
      <c r="AM170" s="33"/>
      <c r="AN170" s="33"/>
      <c r="AO170" s="33"/>
      <c r="AP170" s="33"/>
      <c r="AQ170" s="73"/>
      <c r="AR170" s="43"/>
      <c r="AS170" s="33"/>
      <c r="AT170" s="33"/>
      <c r="AU170" s="33"/>
      <c r="AV170" s="33"/>
      <c r="AW170" s="33"/>
      <c r="AX170" s="33"/>
      <c r="AY170" s="33"/>
      <c r="AZ170" s="33"/>
      <c r="BA170" s="73"/>
      <c r="BB170" s="43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409.6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38"/>
      <c r="AG171" s="38"/>
      <c r="AH171" s="33"/>
      <c r="AI171" s="73"/>
      <c r="AJ171" s="38"/>
      <c r="AK171" s="38"/>
      <c r="AL171" s="33"/>
      <c r="AM171" s="33"/>
      <c r="AN171" s="33"/>
      <c r="AO171" s="33"/>
      <c r="AP171" s="33"/>
      <c r="AQ171" s="73"/>
      <c r="AR171" s="38"/>
      <c r="AS171" s="33"/>
      <c r="AT171" s="33"/>
      <c r="AU171" s="33"/>
      <c r="AV171" s="33"/>
      <c r="AW171" s="33"/>
      <c r="AX171" s="33"/>
      <c r="AY171" s="33"/>
      <c r="AZ171" s="33"/>
      <c r="BA171" s="73"/>
      <c r="BB171" s="38"/>
      <c r="BC171" s="38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62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38"/>
      <c r="O172" s="38"/>
      <c r="P172" s="38"/>
      <c r="Q172" s="38"/>
      <c r="R172" s="38"/>
      <c r="S172" s="38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73"/>
      <c r="BB172" s="43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51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8"/>
      <c r="O173" s="38"/>
      <c r="P173" s="38"/>
      <c r="Q173" s="38"/>
      <c r="R173" s="38"/>
      <c r="S173" s="38"/>
      <c r="T173" s="38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73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36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8"/>
      <c r="O174" s="38"/>
      <c r="P174" s="38"/>
      <c r="Q174" s="38"/>
      <c r="R174" s="38"/>
      <c r="S174" s="38"/>
      <c r="T174" s="3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73"/>
      <c r="BB174" s="43"/>
      <c r="BC174" s="43"/>
      <c r="BD174" s="42"/>
      <c r="BE174" s="42"/>
      <c r="BF174" s="43"/>
      <c r="BG174" s="42"/>
      <c r="BH174" s="43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49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73"/>
      <c r="BB175" s="61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11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43"/>
      <c r="O176" s="42"/>
      <c r="P176" s="43"/>
      <c r="Q176" s="43"/>
      <c r="R176" s="43"/>
      <c r="S176" s="43"/>
      <c r="T176" s="4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73"/>
      <c r="BB176" s="61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14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73"/>
      <c r="N177" s="23"/>
      <c r="O177" s="20"/>
      <c r="P177" s="23"/>
      <c r="Q177" s="23"/>
      <c r="R177" s="23"/>
      <c r="S177" s="23"/>
      <c r="T177" s="2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73"/>
      <c r="BB177" s="61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89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3"/>
      <c r="O178" s="43"/>
      <c r="P178" s="43"/>
      <c r="Q178" s="43"/>
      <c r="R178" s="43"/>
      <c r="S178" s="43"/>
      <c r="T178" s="4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3"/>
      <c r="BB178" s="43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94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73"/>
      <c r="AR179" s="42"/>
      <c r="AS179" s="33"/>
      <c r="AT179" s="33"/>
      <c r="AU179" s="33"/>
      <c r="AV179" s="33"/>
      <c r="AW179" s="33"/>
      <c r="AX179" s="33"/>
      <c r="AY179" s="33"/>
      <c r="AZ179" s="33"/>
      <c r="BA179" s="73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94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3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73"/>
      <c r="AR180" s="42"/>
      <c r="AS180" s="33"/>
      <c r="AT180" s="33"/>
      <c r="AU180" s="33"/>
      <c r="AV180" s="33"/>
      <c r="AW180" s="33"/>
      <c r="AX180" s="33"/>
      <c r="AY180" s="33"/>
      <c r="AZ180" s="33"/>
      <c r="BA180" s="73"/>
      <c r="BB180" s="61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64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73"/>
      <c r="BB181" s="61"/>
      <c r="BC181" s="43"/>
      <c r="BD181" s="42"/>
      <c r="BE181" s="42"/>
      <c r="BF181" s="43"/>
      <c r="BG181" s="42"/>
      <c r="BH181" s="38"/>
      <c r="BI181" s="42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94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73"/>
      <c r="AR182" s="42"/>
      <c r="AS182" s="33"/>
      <c r="AT182" s="33"/>
      <c r="AU182" s="33"/>
      <c r="AV182" s="33"/>
      <c r="AW182" s="33"/>
      <c r="AX182" s="33"/>
      <c r="AY182" s="33"/>
      <c r="AZ182" s="33"/>
      <c r="BA182" s="73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94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60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231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42"/>
      <c r="AZ184" s="42"/>
      <c r="BA184" s="42"/>
      <c r="BB184" s="61"/>
      <c r="BC184" s="43"/>
      <c r="BD184" s="42"/>
      <c r="BE184" s="42"/>
      <c r="BF184" s="52"/>
      <c r="BG184" s="42"/>
      <c r="BH184" s="52"/>
      <c r="BI184" s="42"/>
      <c r="BJ184" s="42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231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60"/>
      <c r="BB185" s="61"/>
      <c r="BC185" s="43"/>
      <c r="BD185" s="42"/>
      <c r="BE185" s="42"/>
      <c r="BF185" s="52"/>
      <c r="BG185" s="42"/>
      <c r="BH185" s="52"/>
      <c r="BI185" s="42"/>
      <c r="BJ185" s="42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82.2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3"/>
      <c r="O186" s="43"/>
      <c r="P186" s="43"/>
      <c r="Q186" s="43"/>
      <c r="R186" s="43"/>
      <c r="S186" s="43"/>
      <c r="T186" s="4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42"/>
      <c r="BA186" s="60"/>
      <c r="BB186" s="43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82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3"/>
      <c r="O187" s="43"/>
      <c r="P187" s="43"/>
      <c r="Q187" s="43"/>
      <c r="R187" s="43"/>
      <c r="S187" s="43"/>
      <c r="T187" s="4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62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42"/>
      <c r="AZ187" s="42"/>
      <c r="BA187" s="60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77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3"/>
      <c r="O188" s="43"/>
      <c r="P188" s="43"/>
      <c r="Q188" s="43"/>
      <c r="R188" s="43"/>
      <c r="S188" s="43"/>
      <c r="T188" s="4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62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42"/>
      <c r="AZ188" s="42"/>
      <c r="BA188" s="60"/>
      <c r="BB188" s="43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77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60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77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3"/>
      <c r="O190" s="43"/>
      <c r="P190" s="43"/>
      <c r="Q190" s="43"/>
      <c r="R190" s="43"/>
      <c r="S190" s="43"/>
      <c r="T190" s="4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60"/>
      <c r="BB190" s="61"/>
      <c r="BC190" s="43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6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43"/>
      <c r="O191" s="43"/>
      <c r="P191" s="43"/>
      <c r="Q191" s="43"/>
      <c r="R191" s="43"/>
      <c r="S191" s="43"/>
      <c r="T191" s="4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42"/>
      <c r="AZ191" s="42"/>
      <c r="BA191" s="60"/>
      <c r="BB191" s="43"/>
      <c r="BC191" s="43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6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62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60"/>
      <c r="BB192" s="61"/>
      <c r="BC192" s="43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67.2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3"/>
      <c r="O193" s="43"/>
      <c r="P193" s="43"/>
      <c r="Q193" s="43"/>
      <c r="R193" s="43"/>
      <c r="S193" s="43"/>
      <c r="T193" s="4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62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60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408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43"/>
      <c r="O194" s="42"/>
      <c r="P194" s="43"/>
      <c r="Q194" s="43"/>
      <c r="R194" s="43"/>
      <c r="S194" s="43"/>
      <c r="T194" s="4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2"/>
      <c r="AG194" s="42"/>
      <c r="AH194" s="33"/>
      <c r="AI194" s="60"/>
      <c r="AJ194" s="42"/>
      <c r="AK194" s="42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60"/>
      <c r="BB194" s="43"/>
      <c r="BC194" s="42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238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3"/>
      <c r="O195" s="43"/>
      <c r="P195" s="43"/>
      <c r="Q195" s="43"/>
      <c r="R195" s="43"/>
      <c r="S195" s="43"/>
      <c r="T195" s="43"/>
      <c r="U195" s="33"/>
      <c r="V195" s="33"/>
      <c r="W195" s="33"/>
      <c r="X195" s="33"/>
      <c r="Y195" s="33"/>
      <c r="Z195" s="33"/>
      <c r="AA195" s="33"/>
      <c r="AB195" s="33"/>
      <c r="AC195" s="62"/>
      <c r="AD195" s="33"/>
      <c r="AE195" s="42"/>
      <c r="AF195" s="42"/>
      <c r="AG195" s="42"/>
      <c r="AH195" s="33"/>
      <c r="AI195" s="60"/>
      <c r="AJ195" s="42"/>
      <c r="AK195" s="42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60"/>
      <c r="BB195" s="43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53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2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62"/>
      <c r="AD196" s="33"/>
      <c r="AE196" s="42"/>
      <c r="AF196" s="42"/>
      <c r="AG196" s="42"/>
      <c r="AH196" s="33"/>
      <c r="AI196" s="60"/>
      <c r="AJ196" s="42"/>
      <c r="AK196" s="42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60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408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60"/>
      <c r="N197" s="42"/>
      <c r="O197" s="42"/>
      <c r="P197" s="42"/>
      <c r="Q197" s="42"/>
      <c r="R197" s="42"/>
      <c r="S197" s="42"/>
      <c r="T197" s="42"/>
      <c r="U197" s="33"/>
      <c r="V197" s="33"/>
      <c r="W197" s="33"/>
      <c r="X197" s="33"/>
      <c r="Y197" s="33"/>
      <c r="Z197" s="33"/>
      <c r="AA197" s="33"/>
      <c r="AB197" s="33"/>
      <c r="AC197" s="62"/>
      <c r="AD197" s="33"/>
      <c r="AE197" s="33"/>
      <c r="AF197" s="33"/>
      <c r="AG197" s="33"/>
      <c r="AH197" s="33"/>
      <c r="AI197" s="62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60"/>
      <c r="BB197" s="61"/>
      <c r="BC197" s="43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408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60"/>
      <c r="N198" s="23"/>
      <c r="O198" s="20"/>
      <c r="P198" s="23"/>
      <c r="Q198" s="23"/>
      <c r="R198" s="23"/>
      <c r="S198" s="23"/>
      <c r="T198" s="23"/>
      <c r="U198" s="33"/>
      <c r="V198" s="33"/>
      <c r="W198" s="33"/>
      <c r="X198" s="33"/>
      <c r="Y198" s="33"/>
      <c r="Z198" s="33"/>
      <c r="AA198" s="33"/>
      <c r="AB198" s="33"/>
      <c r="AC198" s="60"/>
      <c r="AD198" s="43"/>
      <c r="AE198" s="42"/>
      <c r="AF198" s="33"/>
      <c r="AG198" s="33"/>
      <c r="AH198" s="33"/>
      <c r="AI198" s="60"/>
      <c r="AJ198" s="42"/>
      <c r="AK198" s="42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60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408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3"/>
      <c r="O199" s="43"/>
      <c r="P199" s="43"/>
      <c r="Q199" s="43"/>
      <c r="R199" s="43"/>
      <c r="S199" s="43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42"/>
      <c r="AZ199" s="42"/>
      <c r="BA199" s="60"/>
      <c r="BB199" s="43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59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60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59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43"/>
      <c r="O201" s="43"/>
      <c r="P201" s="43"/>
      <c r="Q201" s="43"/>
      <c r="R201" s="43"/>
      <c r="S201" s="43"/>
      <c r="T201" s="4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60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241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60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408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2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60"/>
      <c r="AD203" s="43"/>
      <c r="AE203" s="43"/>
      <c r="AF203" s="33"/>
      <c r="AG203" s="33"/>
      <c r="AH203" s="33"/>
      <c r="AI203" s="60"/>
      <c r="AJ203" s="42"/>
      <c r="AK203" s="42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60"/>
      <c r="BB203" s="43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63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60"/>
      <c r="N204" s="23"/>
      <c r="O204" s="20"/>
      <c r="P204" s="23"/>
      <c r="Q204" s="23"/>
      <c r="R204" s="23"/>
      <c r="S204" s="23"/>
      <c r="T204" s="23"/>
      <c r="U204" s="33"/>
      <c r="V204" s="33"/>
      <c r="W204" s="33"/>
      <c r="X204" s="33"/>
      <c r="Y204" s="33"/>
      <c r="Z204" s="33"/>
      <c r="AA204" s="33"/>
      <c r="AB204" s="33"/>
      <c r="AC204" s="60"/>
      <c r="AD204" s="43"/>
      <c r="AE204" s="43"/>
      <c r="AF204" s="33"/>
      <c r="AG204" s="33"/>
      <c r="AH204" s="33"/>
      <c r="AI204" s="60"/>
      <c r="AJ204" s="42"/>
      <c r="AK204" s="42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60"/>
      <c r="BB204" s="42"/>
      <c r="BC204" s="42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409.6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3"/>
      <c r="O205" s="43"/>
      <c r="P205" s="43"/>
      <c r="Q205" s="43"/>
      <c r="R205" s="43"/>
      <c r="S205" s="43"/>
      <c r="T205" s="4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3"/>
      <c r="AG205" s="43"/>
      <c r="AH205" s="33"/>
      <c r="AI205" s="60"/>
      <c r="AJ205" s="43"/>
      <c r="AK205" s="43"/>
      <c r="AL205" s="33"/>
      <c r="AM205" s="33"/>
      <c r="AN205" s="33"/>
      <c r="AO205" s="33"/>
      <c r="AP205" s="33"/>
      <c r="AQ205" s="60"/>
      <c r="AR205" s="43"/>
      <c r="AS205" s="33"/>
      <c r="AT205" s="33"/>
      <c r="AU205" s="33"/>
      <c r="AV205" s="33"/>
      <c r="AW205" s="33"/>
      <c r="AX205" s="33"/>
      <c r="AY205" s="33"/>
      <c r="AZ205" s="33"/>
      <c r="BA205" s="60"/>
      <c r="BB205" s="42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3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3"/>
      <c r="O206" s="42"/>
      <c r="P206" s="43"/>
      <c r="Q206" s="43"/>
      <c r="R206" s="43"/>
      <c r="S206" s="43"/>
      <c r="T206" s="4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60"/>
      <c r="BB206" s="42"/>
      <c r="BC206" s="42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3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3"/>
      <c r="O207" s="43"/>
      <c r="P207" s="43"/>
      <c r="Q207" s="43"/>
      <c r="R207" s="43"/>
      <c r="S207" s="43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60"/>
      <c r="BB207" s="42"/>
      <c r="BC207" s="42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32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3"/>
      <c r="O208" s="43"/>
      <c r="P208" s="43"/>
      <c r="Q208" s="43"/>
      <c r="R208" s="43"/>
      <c r="S208" s="43"/>
      <c r="T208" s="4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60"/>
      <c r="BB208" s="42"/>
      <c r="BC208" s="42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32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3"/>
      <c r="O209" s="43"/>
      <c r="P209" s="43"/>
      <c r="Q209" s="43"/>
      <c r="R209" s="43"/>
      <c r="S209" s="43"/>
      <c r="T209" s="4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60"/>
      <c r="BB209" s="42"/>
      <c r="BC209" s="42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54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3"/>
      <c r="O210" s="43"/>
      <c r="P210" s="43"/>
      <c r="Q210" s="43"/>
      <c r="R210" s="43"/>
      <c r="S210" s="43"/>
      <c r="T210" s="4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60"/>
      <c r="BB210" s="43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219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2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60"/>
      <c r="BB211" s="42"/>
      <c r="BC211" s="42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31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3"/>
      <c r="P212" s="43"/>
      <c r="Q212" s="43"/>
      <c r="R212" s="43"/>
      <c r="S212" s="43"/>
      <c r="T212" s="4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60"/>
      <c r="BB212" s="43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149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3"/>
      <c r="O213" s="42"/>
      <c r="P213" s="43"/>
      <c r="Q213" s="43"/>
      <c r="R213" s="43"/>
      <c r="S213" s="43"/>
      <c r="T213" s="4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60"/>
      <c r="BB213" s="43"/>
      <c r="BC213" s="43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25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43"/>
      <c r="O214" s="43"/>
      <c r="P214" s="43"/>
      <c r="Q214" s="43"/>
      <c r="R214" s="43"/>
      <c r="S214" s="43"/>
      <c r="T214" s="4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60"/>
      <c r="BB214" s="43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71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3"/>
      <c r="O215" s="42"/>
      <c r="P215" s="43"/>
      <c r="Q215" s="43"/>
      <c r="R215" s="43"/>
      <c r="S215" s="43"/>
      <c r="T215" s="4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60"/>
      <c r="BB215" s="42"/>
      <c r="BC215" s="42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409.6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43"/>
      <c r="O216" s="43"/>
      <c r="P216" s="43"/>
      <c r="Q216" s="43"/>
      <c r="R216" s="43"/>
      <c r="S216" s="43"/>
      <c r="T216" s="4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60"/>
      <c r="BB216" s="43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69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43"/>
      <c r="O217" s="42"/>
      <c r="P217" s="43"/>
      <c r="Q217" s="43"/>
      <c r="R217" s="43"/>
      <c r="S217" s="43"/>
      <c r="T217" s="4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62"/>
      <c r="AJ217" s="33"/>
      <c r="AK217" s="33"/>
      <c r="AL217" s="33"/>
      <c r="AM217" s="33"/>
      <c r="AN217" s="33"/>
      <c r="AO217" s="33"/>
      <c r="AP217" s="33"/>
      <c r="AQ217" s="62"/>
      <c r="AR217" s="33"/>
      <c r="AS217" s="62"/>
      <c r="AT217" s="33"/>
      <c r="AU217" s="33"/>
      <c r="AV217" s="33"/>
      <c r="AW217" s="33"/>
      <c r="AX217" s="33"/>
      <c r="AY217" s="33"/>
      <c r="AZ217" s="33"/>
      <c r="BA217" s="60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234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3"/>
      <c r="O218" s="43"/>
      <c r="P218" s="43"/>
      <c r="Q218" s="43"/>
      <c r="R218" s="43"/>
      <c r="S218" s="43"/>
      <c r="T218" s="4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62"/>
      <c r="AJ218" s="33"/>
      <c r="AK218" s="33"/>
      <c r="AL218" s="33"/>
      <c r="AM218" s="33"/>
      <c r="AN218" s="33"/>
      <c r="AO218" s="33"/>
      <c r="AP218" s="33"/>
      <c r="AQ218" s="62"/>
      <c r="AR218" s="33"/>
      <c r="AS218" s="62"/>
      <c r="AT218" s="33"/>
      <c r="AU218" s="33"/>
      <c r="AV218" s="33"/>
      <c r="AW218" s="33"/>
      <c r="AX218" s="33"/>
      <c r="AY218" s="33"/>
      <c r="AZ218" s="33"/>
      <c r="BA218" s="60"/>
      <c r="BB218" s="43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82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3"/>
      <c r="O219" s="42"/>
      <c r="P219" s="43"/>
      <c r="Q219" s="43"/>
      <c r="R219" s="43"/>
      <c r="S219" s="43"/>
      <c r="T219" s="4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62"/>
      <c r="AT219" s="33"/>
      <c r="AU219" s="33"/>
      <c r="AV219" s="33"/>
      <c r="AW219" s="33"/>
      <c r="AX219" s="33"/>
      <c r="AY219" s="33"/>
      <c r="AZ219" s="33"/>
      <c r="BA219" s="60"/>
      <c r="BB219" s="60"/>
      <c r="BC219" s="42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257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3"/>
      <c r="O220" s="43"/>
      <c r="P220" s="43"/>
      <c r="Q220" s="43"/>
      <c r="R220" s="43"/>
      <c r="S220" s="43"/>
      <c r="T220" s="4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2"/>
      <c r="BA220" s="60"/>
      <c r="BB220" s="43"/>
      <c r="BC220" s="43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44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3"/>
      <c r="O221" s="42"/>
      <c r="P221" s="43"/>
      <c r="Q221" s="43"/>
      <c r="R221" s="43"/>
      <c r="S221" s="43"/>
      <c r="T221" s="4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62"/>
      <c r="AT221" s="33"/>
      <c r="AU221" s="33"/>
      <c r="AV221" s="33"/>
      <c r="AW221" s="33"/>
      <c r="AX221" s="33"/>
      <c r="AY221" s="42"/>
      <c r="AZ221" s="42"/>
      <c r="BA221" s="60"/>
      <c r="BB221" s="60"/>
      <c r="BC221" s="42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252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3"/>
      <c r="O222" s="43"/>
      <c r="P222" s="43"/>
      <c r="Q222" s="43"/>
      <c r="R222" s="43"/>
      <c r="S222" s="43"/>
      <c r="T222" s="4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62"/>
      <c r="AJ222" s="33"/>
      <c r="AK222" s="33"/>
      <c r="AL222" s="33"/>
      <c r="AM222" s="33"/>
      <c r="AN222" s="33"/>
      <c r="AO222" s="33"/>
      <c r="AP222" s="33"/>
      <c r="AQ222" s="62"/>
      <c r="AR222" s="33"/>
      <c r="AS222" s="62"/>
      <c r="AT222" s="33"/>
      <c r="AU222" s="33"/>
      <c r="AV222" s="33"/>
      <c r="AW222" s="33"/>
      <c r="AX222" s="33"/>
      <c r="AY222" s="33"/>
      <c r="AZ222" s="33"/>
      <c r="BA222" s="60"/>
      <c r="BB222" s="43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6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3"/>
      <c r="O223" s="42"/>
      <c r="P223" s="43"/>
      <c r="Q223" s="43"/>
      <c r="R223" s="43"/>
      <c r="S223" s="43"/>
      <c r="T223" s="4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62"/>
      <c r="AJ223" s="33"/>
      <c r="AK223" s="33"/>
      <c r="AL223" s="33"/>
      <c r="AM223" s="33"/>
      <c r="AN223" s="33"/>
      <c r="AO223" s="33"/>
      <c r="AP223" s="33"/>
      <c r="AQ223" s="62"/>
      <c r="AR223" s="33"/>
      <c r="AS223" s="62"/>
      <c r="AT223" s="33"/>
      <c r="AU223" s="33"/>
      <c r="AV223" s="33"/>
      <c r="AW223" s="33"/>
      <c r="AX223" s="33"/>
      <c r="AY223" s="33"/>
      <c r="AZ223" s="33"/>
      <c r="BA223" s="60"/>
      <c r="BB223" s="61"/>
      <c r="BC223" s="43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254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62"/>
      <c r="AJ224" s="33"/>
      <c r="AK224" s="33"/>
      <c r="AL224" s="33"/>
      <c r="AM224" s="33"/>
      <c r="AN224" s="33"/>
      <c r="AO224" s="33"/>
      <c r="AP224" s="33"/>
      <c r="AQ224" s="62"/>
      <c r="AR224" s="33"/>
      <c r="AS224" s="62"/>
      <c r="AT224" s="33"/>
      <c r="AU224" s="33"/>
      <c r="AV224" s="33"/>
      <c r="AW224" s="33"/>
      <c r="AX224" s="33"/>
      <c r="AY224" s="33"/>
      <c r="AZ224" s="33"/>
      <c r="BA224" s="60"/>
      <c r="BB224" s="43"/>
      <c r="BC224" s="42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66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3"/>
      <c r="O225" s="42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62"/>
      <c r="AT225" s="33"/>
      <c r="AU225" s="33"/>
      <c r="AV225" s="33"/>
      <c r="AW225" s="33"/>
      <c r="AX225" s="33"/>
      <c r="AY225" s="33"/>
      <c r="AZ225" s="33"/>
      <c r="BA225" s="60"/>
      <c r="BB225" s="61"/>
      <c r="BC225" s="43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81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3"/>
      <c r="O226" s="42"/>
      <c r="P226" s="43"/>
      <c r="Q226" s="43"/>
      <c r="R226" s="42"/>
      <c r="S226" s="42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62"/>
      <c r="AT226" s="33"/>
      <c r="AU226" s="33"/>
      <c r="AV226" s="33"/>
      <c r="AW226" s="33"/>
      <c r="AX226" s="33"/>
      <c r="AY226" s="33"/>
      <c r="AZ226" s="33"/>
      <c r="BA226" s="60"/>
      <c r="BB226" s="61"/>
      <c r="BC226" s="43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71" customFormat="1" ht="197.25" customHeight="1" x14ac:dyDescent="0.25">
      <c r="A227" s="17"/>
      <c r="B227" s="18"/>
      <c r="C227" s="19"/>
      <c r="D227" s="19"/>
      <c r="E227" s="66"/>
      <c r="F227" s="18"/>
      <c r="G227" s="18"/>
      <c r="H227" s="18"/>
      <c r="I227" s="18"/>
      <c r="J227" s="18"/>
      <c r="K227" s="64"/>
      <c r="L227" s="64"/>
      <c r="M227" s="64"/>
      <c r="N227" s="67"/>
      <c r="O227" s="67"/>
      <c r="P227" s="67"/>
      <c r="Q227" s="67"/>
      <c r="R227" s="67"/>
      <c r="S227" s="67"/>
      <c r="T227" s="67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  <c r="AJ227" s="68"/>
      <c r="AK227" s="68"/>
      <c r="AL227" s="68"/>
      <c r="AM227" s="68"/>
      <c r="AN227" s="68"/>
      <c r="AO227" s="68"/>
      <c r="AP227" s="68"/>
      <c r="AQ227" s="68"/>
      <c r="AR227" s="68"/>
      <c r="AS227" s="68"/>
      <c r="AT227" s="68"/>
      <c r="AU227" s="68"/>
      <c r="AV227" s="68"/>
      <c r="AW227" s="68"/>
      <c r="AX227" s="68"/>
      <c r="AY227" s="68"/>
      <c r="AZ227" s="68"/>
      <c r="BA227" s="65"/>
      <c r="BB227" s="65"/>
      <c r="BC227" s="64"/>
      <c r="BD227" s="64"/>
      <c r="BE227" s="64"/>
      <c r="BF227" s="69"/>
      <c r="BG227" s="64"/>
      <c r="BH227" s="64"/>
      <c r="BI227" s="69"/>
      <c r="BJ227" s="68"/>
      <c r="BK227" s="68"/>
      <c r="BL227" s="17"/>
      <c r="BM227" s="68"/>
      <c r="BN227" s="68"/>
      <c r="BO227" s="35"/>
      <c r="BP227" s="28"/>
      <c r="BQ227" s="17"/>
      <c r="BR227" s="70"/>
    </row>
    <row r="228" spans="1:70" s="22" customFormat="1" ht="136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42"/>
      <c r="O228" s="42"/>
      <c r="P228" s="43"/>
      <c r="Q228" s="43"/>
      <c r="R228" s="43"/>
      <c r="S228" s="43"/>
      <c r="T228" s="4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60"/>
      <c r="BB228" s="60"/>
      <c r="BC228" s="42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243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42"/>
      <c r="O229" s="42"/>
      <c r="P229" s="43"/>
      <c r="Q229" s="43"/>
      <c r="R229" s="43"/>
      <c r="S229" s="43"/>
      <c r="T229" s="4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60"/>
      <c r="BB229" s="42"/>
      <c r="BC229" s="42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243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2"/>
      <c r="O230" s="42"/>
      <c r="P230" s="43"/>
      <c r="Q230" s="43"/>
      <c r="R230" s="43"/>
      <c r="S230" s="43"/>
      <c r="T230" s="42"/>
      <c r="U230" s="33"/>
      <c r="V230" s="33"/>
      <c r="W230" s="33"/>
      <c r="X230" s="33"/>
      <c r="Y230" s="33"/>
      <c r="Z230" s="33"/>
      <c r="AA230" s="33"/>
      <c r="AB230" s="33"/>
      <c r="AC230" s="62"/>
      <c r="AD230" s="33"/>
      <c r="AE230" s="33"/>
      <c r="AF230" s="33"/>
      <c r="AG230" s="33"/>
      <c r="AH230" s="33"/>
      <c r="AI230" s="62"/>
      <c r="AJ230" s="33"/>
      <c r="AK230" s="33"/>
      <c r="AL230" s="33"/>
      <c r="AM230" s="33"/>
      <c r="AN230" s="33"/>
      <c r="AO230" s="33"/>
      <c r="AP230" s="33"/>
      <c r="AQ230" s="62"/>
      <c r="AR230" s="33"/>
      <c r="AS230" s="62"/>
      <c r="AT230" s="33"/>
      <c r="AU230" s="33"/>
      <c r="AV230" s="33"/>
      <c r="AW230" s="33"/>
      <c r="AX230" s="33"/>
      <c r="AY230" s="33"/>
      <c r="AZ230" s="33"/>
      <c r="BA230" s="60"/>
      <c r="BB230" s="60"/>
      <c r="BC230" s="42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79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60"/>
      <c r="N231" s="32"/>
      <c r="O231" s="31"/>
      <c r="P231" s="32"/>
      <c r="Q231" s="32"/>
      <c r="R231" s="32"/>
      <c r="S231" s="32"/>
      <c r="T231" s="32"/>
      <c r="U231" s="33"/>
      <c r="V231" s="33"/>
      <c r="W231" s="33"/>
      <c r="X231" s="33"/>
      <c r="Y231" s="33"/>
      <c r="Z231" s="33"/>
      <c r="AA231" s="33"/>
      <c r="AB231" s="33"/>
      <c r="AC231" s="62"/>
      <c r="AD231" s="33"/>
      <c r="AE231" s="42"/>
      <c r="AF231" s="52"/>
      <c r="AG231" s="52"/>
      <c r="AH231" s="33"/>
      <c r="AI231" s="60"/>
      <c r="AJ231" s="52"/>
      <c r="AK231" s="52"/>
      <c r="AL231" s="33"/>
      <c r="AM231" s="33"/>
      <c r="AN231" s="33"/>
      <c r="AO231" s="33"/>
      <c r="AP231" s="33"/>
      <c r="AQ231" s="60"/>
      <c r="AR231" s="52"/>
      <c r="AS231" s="60"/>
      <c r="AT231" s="52"/>
      <c r="AU231" s="33"/>
      <c r="AV231" s="33"/>
      <c r="AW231" s="33"/>
      <c r="AX231" s="33"/>
      <c r="AY231" s="42"/>
      <c r="AZ231" s="43"/>
      <c r="BA231" s="60"/>
      <c r="BB231" s="52"/>
      <c r="BC231" s="52"/>
      <c r="BD231" s="33"/>
      <c r="BE231" s="33"/>
      <c r="BF231" s="33"/>
      <c r="BG231" s="33"/>
      <c r="BH231" s="33"/>
      <c r="BI231" s="3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264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2"/>
      <c r="O232" s="52"/>
      <c r="P232" s="52"/>
      <c r="Q232" s="52"/>
      <c r="R232" s="52"/>
      <c r="S232" s="52"/>
      <c r="T232" s="5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60"/>
      <c r="BB232" s="60"/>
      <c r="BC232" s="42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249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60"/>
      <c r="BB233" s="61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246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52"/>
      <c r="O234" s="52"/>
      <c r="P234" s="52"/>
      <c r="Q234" s="52"/>
      <c r="R234" s="52"/>
      <c r="S234" s="52"/>
      <c r="T234" s="5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42"/>
      <c r="AZ234" s="52"/>
      <c r="BA234" s="52"/>
      <c r="BB234" s="52"/>
      <c r="BC234" s="52"/>
      <c r="BD234" s="33"/>
      <c r="BE234" s="33"/>
      <c r="BF234" s="33"/>
      <c r="BG234" s="33"/>
      <c r="BH234" s="33"/>
      <c r="BI234" s="3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92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2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42"/>
      <c r="AD235" s="43"/>
      <c r="AE235" s="43"/>
      <c r="AF235" s="52"/>
      <c r="AG235" s="52"/>
      <c r="AH235" s="33"/>
      <c r="AI235" s="60"/>
      <c r="AJ235" s="43"/>
      <c r="AK235" s="43"/>
      <c r="AL235" s="33"/>
      <c r="AM235" s="33"/>
      <c r="AN235" s="33"/>
      <c r="AO235" s="33"/>
      <c r="AP235" s="33"/>
      <c r="AQ235" s="60"/>
      <c r="AR235" s="43"/>
      <c r="AS235" s="60"/>
      <c r="AT235" s="43"/>
      <c r="AU235" s="33"/>
      <c r="AV235" s="33"/>
      <c r="AW235" s="33"/>
      <c r="AX235" s="33"/>
      <c r="AY235" s="42"/>
      <c r="AZ235" s="43"/>
      <c r="BA235" s="60"/>
      <c r="BB235" s="43"/>
      <c r="BC235" s="43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223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62"/>
      <c r="AD236" s="33"/>
      <c r="AE236" s="42"/>
      <c r="AF236" s="52"/>
      <c r="AG236" s="52"/>
      <c r="AH236" s="33"/>
      <c r="AI236" s="60"/>
      <c r="AJ236" s="52"/>
      <c r="AK236" s="52"/>
      <c r="AL236" s="33"/>
      <c r="AM236" s="33"/>
      <c r="AN236" s="33"/>
      <c r="AO236" s="33"/>
      <c r="AP236" s="33"/>
      <c r="AQ236" s="60"/>
      <c r="AR236" s="52"/>
      <c r="AS236" s="60"/>
      <c r="AT236" s="52"/>
      <c r="AU236" s="33"/>
      <c r="AV236" s="33"/>
      <c r="AW236" s="33"/>
      <c r="AX236" s="33"/>
      <c r="AY236" s="42"/>
      <c r="AZ236" s="43"/>
      <c r="BA236" s="60"/>
      <c r="BB236" s="43"/>
      <c r="BC236" s="43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223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60"/>
      <c r="N237" s="23"/>
      <c r="O237" s="20"/>
      <c r="P237" s="23"/>
      <c r="Q237" s="23"/>
      <c r="R237" s="23"/>
      <c r="S237" s="23"/>
      <c r="T237" s="23"/>
      <c r="U237" s="33"/>
      <c r="V237" s="33"/>
      <c r="W237" s="33"/>
      <c r="X237" s="33"/>
      <c r="Y237" s="33"/>
      <c r="Z237" s="33"/>
      <c r="AA237" s="33"/>
      <c r="AB237" s="33"/>
      <c r="AC237" s="62"/>
      <c r="AD237" s="33"/>
      <c r="AE237" s="42"/>
      <c r="AF237" s="52"/>
      <c r="AG237" s="52"/>
      <c r="AH237" s="33"/>
      <c r="AI237" s="60"/>
      <c r="AJ237" s="52"/>
      <c r="AK237" s="52"/>
      <c r="AL237" s="33"/>
      <c r="AM237" s="33"/>
      <c r="AN237" s="33"/>
      <c r="AO237" s="33"/>
      <c r="AP237" s="33"/>
      <c r="AQ237" s="60"/>
      <c r="AR237" s="52"/>
      <c r="AS237" s="60"/>
      <c r="AT237" s="52"/>
      <c r="AU237" s="33"/>
      <c r="AV237" s="33"/>
      <c r="AW237" s="33"/>
      <c r="AX237" s="33"/>
      <c r="AY237" s="42"/>
      <c r="AZ237" s="43"/>
      <c r="BA237" s="60"/>
      <c r="BB237" s="52"/>
      <c r="BC237" s="5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408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62"/>
      <c r="AD238" s="33"/>
      <c r="AE238" s="42"/>
      <c r="AF238" s="52"/>
      <c r="AG238" s="52"/>
      <c r="AH238" s="33"/>
      <c r="AI238" s="60"/>
      <c r="AJ238" s="52"/>
      <c r="AK238" s="52"/>
      <c r="AL238" s="33"/>
      <c r="AM238" s="33"/>
      <c r="AN238" s="33"/>
      <c r="AO238" s="33"/>
      <c r="AP238" s="33"/>
      <c r="AQ238" s="60"/>
      <c r="AR238" s="52"/>
      <c r="AS238" s="60"/>
      <c r="AT238" s="52"/>
      <c r="AU238" s="33"/>
      <c r="AV238" s="33"/>
      <c r="AW238" s="33"/>
      <c r="AX238" s="33"/>
      <c r="AY238" s="42"/>
      <c r="AZ238" s="43"/>
      <c r="BA238" s="60"/>
      <c r="BB238" s="43"/>
      <c r="BC238" s="43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86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2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62"/>
      <c r="AD239" s="33"/>
      <c r="AE239" s="42"/>
      <c r="AF239" s="52"/>
      <c r="AG239" s="52"/>
      <c r="AH239" s="33"/>
      <c r="AI239" s="60"/>
      <c r="AJ239" s="52"/>
      <c r="AK239" s="52"/>
      <c r="AL239" s="33"/>
      <c r="AM239" s="33"/>
      <c r="AN239" s="33"/>
      <c r="AO239" s="33"/>
      <c r="AP239" s="33"/>
      <c r="AQ239" s="60"/>
      <c r="AR239" s="52"/>
      <c r="AS239" s="60"/>
      <c r="AT239" s="52"/>
      <c r="AU239" s="33"/>
      <c r="AV239" s="33"/>
      <c r="AW239" s="33"/>
      <c r="AX239" s="33"/>
      <c r="AY239" s="42"/>
      <c r="AZ239" s="43"/>
      <c r="BA239" s="60"/>
      <c r="BB239" s="52"/>
      <c r="BC239" s="52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409.6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60"/>
      <c r="N240" s="32"/>
      <c r="O240" s="31"/>
      <c r="P240" s="32"/>
      <c r="Q240" s="32"/>
      <c r="R240" s="32"/>
      <c r="S240" s="32"/>
      <c r="T240" s="32"/>
      <c r="U240" s="33"/>
      <c r="V240" s="33"/>
      <c r="W240" s="33"/>
      <c r="X240" s="33"/>
      <c r="Y240" s="33"/>
      <c r="Z240" s="33"/>
      <c r="AA240" s="33"/>
      <c r="AB240" s="33"/>
      <c r="AC240" s="62"/>
      <c r="AD240" s="33"/>
      <c r="AE240" s="42"/>
      <c r="AF240" s="52"/>
      <c r="AG240" s="52"/>
      <c r="AH240" s="33"/>
      <c r="AI240" s="60"/>
      <c r="AJ240" s="52"/>
      <c r="AK240" s="52"/>
      <c r="AL240" s="33"/>
      <c r="AM240" s="33"/>
      <c r="AN240" s="33"/>
      <c r="AO240" s="33"/>
      <c r="AP240" s="33"/>
      <c r="AQ240" s="60"/>
      <c r="AR240" s="52"/>
      <c r="AS240" s="60"/>
      <c r="AT240" s="52"/>
      <c r="AU240" s="33"/>
      <c r="AV240" s="33"/>
      <c r="AW240" s="33"/>
      <c r="AX240" s="33"/>
      <c r="AY240" s="42"/>
      <c r="AZ240" s="43"/>
      <c r="BA240" s="60"/>
      <c r="BB240" s="52"/>
      <c r="BC240" s="52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216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60"/>
      <c r="N241" s="32"/>
      <c r="O241" s="31"/>
      <c r="P241" s="32"/>
      <c r="Q241" s="32"/>
      <c r="R241" s="32"/>
      <c r="S241" s="32"/>
      <c r="T241" s="32"/>
      <c r="U241" s="33"/>
      <c r="V241" s="33"/>
      <c r="W241" s="33"/>
      <c r="X241" s="33"/>
      <c r="Y241" s="33"/>
      <c r="Z241" s="33"/>
      <c r="AA241" s="33"/>
      <c r="AB241" s="33"/>
      <c r="AC241" s="62"/>
      <c r="AD241" s="33"/>
      <c r="AE241" s="42"/>
      <c r="AF241" s="52"/>
      <c r="AG241" s="52"/>
      <c r="AH241" s="33"/>
      <c r="AI241" s="60"/>
      <c r="AJ241" s="52"/>
      <c r="AK241" s="52"/>
      <c r="AL241" s="33"/>
      <c r="AM241" s="33"/>
      <c r="AN241" s="33"/>
      <c r="AO241" s="33"/>
      <c r="AP241" s="33"/>
      <c r="AQ241" s="60"/>
      <c r="AR241" s="52"/>
      <c r="AS241" s="60"/>
      <c r="AT241" s="52"/>
      <c r="AU241" s="33"/>
      <c r="AV241" s="33"/>
      <c r="AW241" s="33"/>
      <c r="AX241" s="33"/>
      <c r="AY241" s="42"/>
      <c r="AZ241" s="43"/>
      <c r="BA241" s="60"/>
      <c r="BB241" s="52"/>
      <c r="BC241" s="52"/>
      <c r="BD241" s="33"/>
      <c r="BE241" s="33"/>
      <c r="BF241" s="33"/>
      <c r="BG241" s="33"/>
      <c r="BH241" s="33"/>
      <c r="BI241" s="3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25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3"/>
      <c r="O242" s="42"/>
      <c r="P242" s="43"/>
      <c r="Q242" s="43"/>
      <c r="R242" s="43"/>
      <c r="S242" s="43"/>
      <c r="T242" s="43"/>
      <c r="U242" s="33"/>
      <c r="V242" s="33"/>
      <c r="W242" s="33"/>
      <c r="X242" s="33"/>
      <c r="Y242" s="33"/>
      <c r="Z242" s="33"/>
      <c r="AA242" s="33"/>
      <c r="AB242" s="33"/>
      <c r="AC242" s="60"/>
      <c r="AD242" s="52"/>
      <c r="AE242" s="52"/>
      <c r="AF242" s="33"/>
      <c r="AG242" s="33"/>
      <c r="AH242" s="33"/>
      <c r="AI242" s="60"/>
      <c r="AJ242" s="52"/>
      <c r="AK242" s="52"/>
      <c r="AL242" s="33"/>
      <c r="AM242" s="33"/>
      <c r="AN242" s="33"/>
      <c r="AO242" s="33"/>
      <c r="AP242" s="33"/>
      <c r="AQ242" s="60"/>
      <c r="AR242" s="52"/>
      <c r="AS242" s="60"/>
      <c r="AT242" s="52"/>
      <c r="AU242" s="33"/>
      <c r="AV242" s="33"/>
      <c r="AW242" s="33"/>
      <c r="AX242" s="33"/>
      <c r="AY242" s="42"/>
      <c r="AZ242" s="43"/>
      <c r="BA242" s="60"/>
      <c r="BB242" s="43"/>
      <c r="BC242" s="43"/>
      <c r="BD242" s="33"/>
      <c r="BE242" s="33"/>
      <c r="BF242" s="33"/>
      <c r="BG242" s="33"/>
      <c r="BH242" s="33"/>
      <c r="BI242" s="3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47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60"/>
      <c r="N243" s="23"/>
      <c r="O243" s="23"/>
      <c r="P243" s="23"/>
      <c r="Q243" s="23"/>
      <c r="R243" s="23"/>
      <c r="S243" s="23"/>
      <c r="T243" s="23"/>
      <c r="U243" s="33"/>
      <c r="V243" s="33"/>
      <c r="W243" s="33"/>
      <c r="X243" s="33"/>
      <c r="Y243" s="33"/>
      <c r="Z243" s="33"/>
      <c r="AA243" s="33"/>
      <c r="AB243" s="33"/>
      <c r="AC243" s="60"/>
      <c r="AD243" s="52"/>
      <c r="AE243" s="52"/>
      <c r="AF243" s="33"/>
      <c r="AG243" s="33"/>
      <c r="AH243" s="33"/>
      <c r="AI243" s="60"/>
      <c r="AJ243" s="52"/>
      <c r="AK243" s="52"/>
      <c r="AL243" s="33"/>
      <c r="AM243" s="33"/>
      <c r="AN243" s="33"/>
      <c r="AO243" s="33"/>
      <c r="AP243" s="33"/>
      <c r="AQ243" s="60"/>
      <c r="AR243" s="52"/>
      <c r="AS243" s="60"/>
      <c r="AT243" s="52"/>
      <c r="AU243" s="33"/>
      <c r="AV243" s="33"/>
      <c r="AW243" s="33"/>
      <c r="AX243" s="33"/>
      <c r="AY243" s="42"/>
      <c r="AZ243" s="43"/>
      <c r="BA243" s="60"/>
      <c r="BB243" s="52"/>
      <c r="BC243" s="52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24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60"/>
      <c r="AD244" s="51"/>
      <c r="AE244" s="51"/>
      <c r="AF244" s="33"/>
      <c r="AG244" s="33"/>
      <c r="AH244" s="33"/>
      <c r="AI244" s="60"/>
      <c r="AJ244" s="51"/>
      <c r="AK244" s="51"/>
      <c r="AL244" s="33"/>
      <c r="AM244" s="33"/>
      <c r="AN244" s="33"/>
      <c r="AO244" s="33"/>
      <c r="AP244" s="33"/>
      <c r="AQ244" s="60"/>
      <c r="AR244" s="52"/>
      <c r="AS244" s="60"/>
      <c r="AT244" s="43"/>
      <c r="AU244" s="33"/>
      <c r="AV244" s="33"/>
      <c r="AW244" s="33"/>
      <c r="AX244" s="33"/>
      <c r="AY244" s="42"/>
      <c r="AZ244" s="43"/>
      <c r="BA244" s="60"/>
      <c r="BB244" s="43"/>
      <c r="BC244" s="43"/>
      <c r="BD244" s="33"/>
      <c r="BE244" s="42"/>
      <c r="BF244" s="43"/>
      <c r="BG244" s="42"/>
      <c r="BH244" s="33"/>
      <c r="BI244" s="3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44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2"/>
      <c r="P245" s="43"/>
      <c r="Q245" s="43"/>
      <c r="R245" s="42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60"/>
      <c r="AD245" s="51"/>
      <c r="AE245" s="51"/>
      <c r="AF245" s="33"/>
      <c r="AG245" s="33"/>
      <c r="AH245" s="33"/>
      <c r="AI245" s="60"/>
      <c r="AJ245" s="51"/>
      <c r="AK245" s="51"/>
      <c r="AL245" s="33"/>
      <c r="AM245" s="33"/>
      <c r="AN245" s="33"/>
      <c r="AO245" s="33"/>
      <c r="AP245" s="33"/>
      <c r="AQ245" s="60"/>
      <c r="AR245" s="52"/>
      <c r="AS245" s="60"/>
      <c r="AT245" s="43"/>
      <c r="AU245" s="33"/>
      <c r="AV245" s="33"/>
      <c r="AW245" s="33"/>
      <c r="AX245" s="33"/>
      <c r="AY245" s="42"/>
      <c r="AZ245" s="43"/>
      <c r="BA245" s="60"/>
      <c r="BB245" s="43"/>
      <c r="BC245" s="43"/>
      <c r="BD245" s="33"/>
      <c r="BE245" s="33"/>
      <c r="BF245" s="33"/>
      <c r="BG245" s="33"/>
      <c r="BH245" s="33"/>
      <c r="BI245" s="3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24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33"/>
      <c r="V246" s="33"/>
      <c r="W246" s="33"/>
      <c r="X246" s="33"/>
      <c r="Y246" s="33"/>
      <c r="Z246" s="33"/>
      <c r="AA246" s="33"/>
      <c r="AB246" s="33"/>
      <c r="AC246" s="60"/>
      <c r="AD246" s="51"/>
      <c r="AE246" s="51"/>
      <c r="AF246" s="33"/>
      <c r="AG246" s="33"/>
      <c r="AH246" s="33"/>
      <c r="AI246" s="60"/>
      <c r="AJ246" s="51"/>
      <c r="AK246" s="51"/>
      <c r="AL246" s="33"/>
      <c r="AM246" s="33"/>
      <c r="AN246" s="33"/>
      <c r="AO246" s="33"/>
      <c r="AP246" s="33"/>
      <c r="AQ246" s="60"/>
      <c r="AR246" s="52"/>
      <c r="AS246" s="60"/>
      <c r="AT246" s="43"/>
      <c r="AU246" s="33"/>
      <c r="AV246" s="33"/>
      <c r="AW246" s="33"/>
      <c r="AX246" s="33"/>
      <c r="AY246" s="42"/>
      <c r="AZ246" s="43"/>
      <c r="BA246" s="60"/>
      <c r="BB246" s="43"/>
      <c r="BC246" s="43"/>
      <c r="BD246" s="33"/>
      <c r="BE246" s="42"/>
      <c r="BF246" s="43"/>
      <c r="BG246" s="43"/>
      <c r="BH246" s="33"/>
      <c r="BI246" s="3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24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23"/>
      <c r="O247" s="20"/>
      <c r="P247" s="23"/>
      <c r="Q247" s="23"/>
      <c r="R247" s="23"/>
      <c r="S247" s="23"/>
      <c r="T247" s="23"/>
      <c r="U247" s="33"/>
      <c r="V247" s="33"/>
      <c r="W247" s="33"/>
      <c r="X247" s="33"/>
      <c r="Y247" s="33"/>
      <c r="Z247" s="33"/>
      <c r="AA247" s="33"/>
      <c r="AB247" s="33"/>
      <c r="AC247" s="60"/>
      <c r="AD247" s="51"/>
      <c r="AE247" s="51"/>
      <c r="AF247" s="33"/>
      <c r="AG247" s="33"/>
      <c r="AH247" s="33"/>
      <c r="AI247" s="60"/>
      <c r="AJ247" s="51"/>
      <c r="AK247" s="51"/>
      <c r="AL247" s="33"/>
      <c r="AM247" s="33"/>
      <c r="AN247" s="33"/>
      <c r="AO247" s="33"/>
      <c r="AP247" s="33"/>
      <c r="AQ247" s="60"/>
      <c r="AR247" s="52"/>
      <c r="AS247" s="60"/>
      <c r="AT247" s="43"/>
      <c r="AU247" s="33"/>
      <c r="AV247" s="33"/>
      <c r="AW247" s="33"/>
      <c r="AX247" s="33"/>
      <c r="AY247" s="42"/>
      <c r="AZ247" s="43"/>
      <c r="BA247" s="60"/>
      <c r="BB247" s="43"/>
      <c r="BC247" s="43"/>
      <c r="BD247" s="33"/>
      <c r="BE247" s="33"/>
      <c r="BF247" s="33"/>
      <c r="BG247" s="33"/>
      <c r="BH247" s="33"/>
      <c r="BI247" s="3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408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2"/>
      <c r="P248" s="42"/>
      <c r="Q248" s="42"/>
      <c r="R248" s="42"/>
      <c r="S248" s="42"/>
      <c r="T248" s="43"/>
      <c r="U248" s="33"/>
      <c r="V248" s="33"/>
      <c r="W248" s="33"/>
      <c r="X248" s="33"/>
      <c r="Y248" s="33"/>
      <c r="Z248" s="33"/>
      <c r="AA248" s="33"/>
      <c r="AB248" s="33"/>
      <c r="AC248" s="60"/>
      <c r="AD248" s="51"/>
      <c r="AE248" s="51"/>
      <c r="AF248" s="33"/>
      <c r="AG248" s="33"/>
      <c r="AH248" s="33"/>
      <c r="AI248" s="60"/>
      <c r="AJ248" s="51"/>
      <c r="AK248" s="51"/>
      <c r="AL248" s="33"/>
      <c r="AM248" s="33"/>
      <c r="AN248" s="33"/>
      <c r="AO248" s="33"/>
      <c r="AP248" s="33"/>
      <c r="AQ248" s="60"/>
      <c r="AR248" s="52"/>
      <c r="AS248" s="60"/>
      <c r="AT248" s="43"/>
      <c r="AU248" s="33"/>
      <c r="AV248" s="33"/>
      <c r="AW248" s="33"/>
      <c r="AX248" s="33"/>
      <c r="AY248" s="42"/>
      <c r="AZ248" s="43"/>
      <c r="BA248" s="60"/>
      <c r="BB248" s="43"/>
      <c r="BC248" s="42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246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3"/>
      <c r="Q249" s="43"/>
      <c r="R249" s="43"/>
      <c r="S249" s="43"/>
      <c r="T249" s="43"/>
      <c r="U249" s="33"/>
      <c r="V249" s="33"/>
      <c r="W249" s="33"/>
      <c r="X249" s="33"/>
      <c r="Y249" s="33"/>
      <c r="Z249" s="33"/>
      <c r="AA249" s="33"/>
      <c r="AB249" s="33"/>
      <c r="AC249" s="60"/>
      <c r="AD249" s="51"/>
      <c r="AE249" s="51"/>
      <c r="AF249" s="33"/>
      <c r="AG249" s="33"/>
      <c r="AH249" s="33"/>
      <c r="AI249" s="60"/>
      <c r="AJ249" s="51"/>
      <c r="AK249" s="51"/>
      <c r="AL249" s="33"/>
      <c r="AM249" s="33"/>
      <c r="AN249" s="33"/>
      <c r="AO249" s="33"/>
      <c r="AP249" s="33"/>
      <c r="AQ249" s="60"/>
      <c r="AR249" s="52"/>
      <c r="AS249" s="60"/>
      <c r="AT249" s="43"/>
      <c r="AU249" s="33"/>
      <c r="AV249" s="33"/>
      <c r="AW249" s="33"/>
      <c r="AX249" s="33"/>
      <c r="AY249" s="42"/>
      <c r="AZ249" s="43"/>
      <c r="BA249" s="60"/>
      <c r="BB249" s="43"/>
      <c r="BC249" s="42"/>
      <c r="BD249" s="33"/>
      <c r="BE249" s="42"/>
      <c r="BF249" s="43"/>
      <c r="BG249" s="4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258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23"/>
      <c r="O250" s="20"/>
      <c r="P250" s="23"/>
      <c r="Q250" s="23"/>
      <c r="R250" s="23"/>
      <c r="S250" s="23"/>
      <c r="T250" s="23"/>
      <c r="U250" s="33"/>
      <c r="V250" s="33"/>
      <c r="W250" s="33"/>
      <c r="X250" s="33"/>
      <c r="Y250" s="33"/>
      <c r="Z250" s="33"/>
      <c r="AA250" s="33"/>
      <c r="AB250" s="33"/>
      <c r="AC250" s="60"/>
      <c r="AD250" s="51"/>
      <c r="AE250" s="42"/>
      <c r="AF250" s="33"/>
      <c r="AG250" s="33"/>
      <c r="AH250" s="33"/>
      <c r="AI250" s="60"/>
      <c r="AJ250" s="51"/>
      <c r="AK250" s="42"/>
      <c r="AL250" s="33"/>
      <c r="AM250" s="33"/>
      <c r="AN250" s="33"/>
      <c r="AO250" s="33"/>
      <c r="AP250" s="33"/>
      <c r="AQ250" s="60"/>
      <c r="AR250" s="43"/>
      <c r="AS250" s="60"/>
      <c r="AT250" s="43"/>
      <c r="AU250" s="33"/>
      <c r="AV250" s="33"/>
      <c r="AW250" s="33"/>
      <c r="AX250" s="33"/>
      <c r="AY250" s="42"/>
      <c r="AZ250" s="43"/>
      <c r="BA250" s="60"/>
      <c r="BB250" s="43"/>
      <c r="BC250" s="42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201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60"/>
      <c r="N251" s="29"/>
      <c r="O251" s="29"/>
      <c r="P251" s="29"/>
      <c r="Q251" s="29"/>
      <c r="R251" s="29"/>
      <c r="S251" s="29"/>
      <c r="T251" s="29"/>
      <c r="U251" s="33"/>
      <c r="V251" s="33"/>
      <c r="W251" s="33"/>
      <c r="X251" s="33"/>
      <c r="Y251" s="33"/>
      <c r="Z251" s="33"/>
      <c r="AA251" s="33"/>
      <c r="AB251" s="33"/>
      <c r="AC251" s="60"/>
      <c r="AD251" s="51"/>
      <c r="AE251" s="42"/>
      <c r="AF251" s="33"/>
      <c r="AG251" s="33"/>
      <c r="AH251" s="33"/>
      <c r="AI251" s="60"/>
      <c r="AJ251" s="51"/>
      <c r="AK251" s="42"/>
      <c r="AL251" s="33"/>
      <c r="AM251" s="33"/>
      <c r="AN251" s="33"/>
      <c r="AO251" s="33"/>
      <c r="AP251" s="33"/>
      <c r="AQ251" s="60"/>
      <c r="AR251" s="43"/>
      <c r="AS251" s="60"/>
      <c r="AT251" s="43"/>
      <c r="AU251" s="33"/>
      <c r="AV251" s="33"/>
      <c r="AW251" s="33"/>
      <c r="AX251" s="33"/>
      <c r="AY251" s="42"/>
      <c r="AZ251" s="43"/>
      <c r="BA251" s="60"/>
      <c r="BB251" s="43"/>
      <c r="BC251" s="42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91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2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60"/>
      <c r="AD252" s="51"/>
      <c r="AE252" s="42"/>
      <c r="AF252" s="33"/>
      <c r="AG252" s="33"/>
      <c r="AH252" s="33"/>
      <c r="AI252" s="60"/>
      <c r="AJ252" s="51"/>
      <c r="AK252" s="42"/>
      <c r="AL252" s="33"/>
      <c r="AM252" s="33"/>
      <c r="AN252" s="33"/>
      <c r="AO252" s="33"/>
      <c r="AP252" s="33"/>
      <c r="AQ252" s="60"/>
      <c r="AR252" s="43"/>
      <c r="AS252" s="60"/>
      <c r="AT252" s="43"/>
      <c r="AU252" s="33"/>
      <c r="AV252" s="33"/>
      <c r="AW252" s="33"/>
      <c r="AX252" s="33"/>
      <c r="AY252" s="42"/>
      <c r="AZ252" s="43"/>
      <c r="BA252" s="60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91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60"/>
      <c r="N253" s="32"/>
      <c r="O253" s="31"/>
      <c r="P253" s="32"/>
      <c r="Q253" s="32"/>
      <c r="R253" s="32"/>
      <c r="S253" s="32"/>
      <c r="T253" s="32"/>
      <c r="U253" s="33"/>
      <c r="V253" s="33"/>
      <c r="W253" s="33"/>
      <c r="X253" s="33"/>
      <c r="Y253" s="33"/>
      <c r="Z253" s="33"/>
      <c r="AA253" s="33"/>
      <c r="AB253" s="33"/>
      <c r="AC253" s="60"/>
      <c r="AD253" s="51"/>
      <c r="AE253" s="42"/>
      <c r="AF253" s="33"/>
      <c r="AG253" s="33"/>
      <c r="AH253" s="33"/>
      <c r="AI253" s="60"/>
      <c r="AJ253" s="51"/>
      <c r="AK253" s="42"/>
      <c r="AL253" s="33"/>
      <c r="AM253" s="33"/>
      <c r="AN253" s="33"/>
      <c r="AO253" s="33"/>
      <c r="AP253" s="33"/>
      <c r="AQ253" s="60"/>
      <c r="AR253" s="43"/>
      <c r="AS253" s="60"/>
      <c r="AT253" s="43"/>
      <c r="AU253" s="33"/>
      <c r="AV253" s="33"/>
      <c r="AW253" s="33"/>
      <c r="AX253" s="33"/>
      <c r="AY253" s="42"/>
      <c r="AZ253" s="43"/>
      <c r="BA253" s="60"/>
      <c r="BB253" s="43"/>
      <c r="BC253" s="42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47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60"/>
      <c r="N254" s="23"/>
      <c r="O254" s="23"/>
      <c r="P254" s="23"/>
      <c r="Q254" s="23"/>
      <c r="R254" s="23"/>
      <c r="S254" s="23"/>
      <c r="T254" s="28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62"/>
      <c r="AJ254" s="33"/>
      <c r="AK254" s="33"/>
      <c r="AL254" s="33"/>
      <c r="AM254" s="33"/>
      <c r="AN254" s="33"/>
      <c r="AO254" s="33"/>
      <c r="AP254" s="33"/>
      <c r="AQ254" s="62"/>
      <c r="AR254" s="33"/>
      <c r="AS254" s="62"/>
      <c r="AT254" s="33"/>
      <c r="AU254" s="33"/>
      <c r="AV254" s="33"/>
      <c r="AW254" s="33"/>
      <c r="AX254" s="33"/>
      <c r="AY254" s="42"/>
      <c r="AZ254" s="43"/>
      <c r="BA254" s="60"/>
      <c r="BB254" s="43"/>
      <c r="BC254" s="42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71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60"/>
      <c r="N255" s="28"/>
      <c r="O255" s="18"/>
      <c r="P255" s="28"/>
      <c r="Q255" s="28"/>
      <c r="R255" s="28"/>
      <c r="S255" s="28"/>
      <c r="T255" s="28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62"/>
      <c r="AJ255" s="33"/>
      <c r="AK255" s="33"/>
      <c r="AL255" s="33"/>
      <c r="AM255" s="33"/>
      <c r="AN255" s="33"/>
      <c r="AO255" s="33"/>
      <c r="AP255" s="33"/>
      <c r="AQ255" s="62"/>
      <c r="AR255" s="33"/>
      <c r="AS255" s="62"/>
      <c r="AT255" s="33"/>
      <c r="AU255" s="33"/>
      <c r="AV255" s="33"/>
      <c r="AW255" s="33"/>
      <c r="AX255" s="33"/>
      <c r="AY255" s="42"/>
      <c r="AZ255" s="43"/>
      <c r="BA255" s="60"/>
      <c r="BB255" s="43"/>
      <c r="BC255" s="42"/>
      <c r="BD255" s="33"/>
      <c r="BE255" s="33"/>
      <c r="BF255" s="33"/>
      <c r="BG255" s="33"/>
      <c r="BH255" s="33"/>
      <c r="BI255" s="3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261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60"/>
      <c r="N256" s="28"/>
      <c r="O256" s="18"/>
      <c r="P256" s="28"/>
      <c r="Q256" s="28"/>
      <c r="R256" s="28"/>
      <c r="S256" s="28"/>
      <c r="T256" s="28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62"/>
      <c r="AJ256" s="33"/>
      <c r="AK256" s="33"/>
      <c r="AL256" s="33"/>
      <c r="AM256" s="33"/>
      <c r="AN256" s="33"/>
      <c r="AO256" s="33"/>
      <c r="AP256" s="33"/>
      <c r="AQ256" s="62"/>
      <c r="AR256" s="33"/>
      <c r="AS256" s="62"/>
      <c r="AT256" s="33"/>
      <c r="AU256" s="33"/>
      <c r="AV256" s="33"/>
      <c r="AW256" s="33"/>
      <c r="AX256" s="33"/>
      <c r="AY256" s="42"/>
      <c r="AZ256" s="43"/>
      <c r="BA256" s="60"/>
      <c r="BB256" s="43"/>
      <c r="BC256" s="42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04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62"/>
      <c r="AJ257" s="33"/>
      <c r="AK257" s="33"/>
      <c r="AL257" s="33"/>
      <c r="AM257" s="33"/>
      <c r="AN257" s="33"/>
      <c r="AO257" s="33"/>
      <c r="AP257" s="33"/>
      <c r="AQ257" s="62"/>
      <c r="AR257" s="33"/>
      <c r="AS257" s="62"/>
      <c r="AT257" s="33"/>
      <c r="AU257" s="33"/>
      <c r="AV257" s="33"/>
      <c r="AW257" s="33"/>
      <c r="AX257" s="33"/>
      <c r="AY257" s="42"/>
      <c r="AZ257" s="43"/>
      <c r="BA257" s="60"/>
      <c r="BB257" s="42"/>
      <c r="BC257" s="42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204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60"/>
      <c r="N258" s="20"/>
      <c r="O258" s="20"/>
      <c r="P258" s="20"/>
      <c r="Q258" s="20"/>
      <c r="R258" s="20"/>
      <c r="S258" s="20"/>
      <c r="T258" s="2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62"/>
      <c r="AJ258" s="33"/>
      <c r="AK258" s="33"/>
      <c r="AL258" s="33"/>
      <c r="AM258" s="33"/>
      <c r="AN258" s="33"/>
      <c r="AO258" s="33"/>
      <c r="AP258" s="33"/>
      <c r="AQ258" s="62"/>
      <c r="AR258" s="33"/>
      <c r="AS258" s="62"/>
      <c r="AT258" s="33"/>
      <c r="AU258" s="33"/>
      <c r="AV258" s="33"/>
      <c r="AW258" s="33"/>
      <c r="AX258" s="33"/>
      <c r="AY258" s="42"/>
      <c r="AZ258" s="43"/>
      <c r="BA258" s="60"/>
      <c r="BB258" s="43"/>
      <c r="BC258" s="42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204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60"/>
      <c r="N259" s="28"/>
      <c r="O259" s="18"/>
      <c r="P259" s="28"/>
      <c r="Q259" s="28"/>
      <c r="R259" s="28"/>
      <c r="S259" s="28"/>
      <c r="T259" s="28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62"/>
      <c r="AJ259" s="33"/>
      <c r="AK259" s="33"/>
      <c r="AL259" s="33"/>
      <c r="AM259" s="33"/>
      <c r="AN259" s="33"/>
      <c r="AO259" s="33"/>
      <c r="AP259" s="33"/>
      <c r="AQ259" s="62"/>
      <c r="AR259" s="33"/>
      <c r="AS259" s="62"/>
      <c r="AT259" s="33"/>
      <c r="AU259" s="33"/>
      <c r="AV259" s="33"/>
      <c r="AW259" s="33"/>
      <c r="AX259" s="33"/>
      <c r="AY259" s="42"/>
      <c r="AZ259" s="43"/>
      <c r="BA259" s="60"/>
      <c r="BB259" s="43"/>
      <c r="BC259" s="42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83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62"/>
      <c r="AJ260" s="33"/>
      <c r="AK260" s="33"/>
      <c r="AL260" s="33"/>
      <c r="AM260" s="33"/>
      <c r="AN260" s="33"/>
      <c r="AO260" s="33"/>
      <c r="AP260" s="33"/>
      <c r="AQ260" s="62"/>
      <c r="AR260" s="33"/>
      <c r="AS260" s="62"/>
      <c r="AT260" s="33"/>
      <c r="AU260" s="33"/>
      <c r="AV260" s="33"/>
      <c r="AW260" s="33"/>
      <c r="AX260" s="33"/>
      <c r="AY260" s="42"/>
      <c r="AZ260" s="43"/>
      <c r="BA260" s="60"/>
      <c r="BB260" s="43"/>
      <c r="BC260" s="42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409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42"/>
      <c r="AF261" s="43"/>
      <c r="AG261" s="43"/>
      <c r="AH261" s="33"/>
      <c r="AI261" s="60"/>
      <c r="AJ261" s="43"/>
      <c r="AK261" s="43"/>
      <c r="AL261" s="33"/>
      <c r="AM261" s="33"/>
      <c r="AN261" s="33"/>
      <c r="AO261" s="33"/>
      <c r="AP261" s="33"/>
      <c r="AQ261" s="60"/>
      <c r="AR261" s="43"/>
      <c r="AS261" s="60"/>
      <c r="AT261" s="43"/>
      <c r="AU261" s="33"/>
      <c r="AV261" s="33"/>
      <c r="AW261" s="33"/>
      <c r="AX261" s="33"/>
      <c r="AY261" s="42"/>
      <c r="AZ261" s="43"/>
      <c r="BA261" s="60"/>
      <c r="BB261" s="43"/>
      <c r="BC261" s="4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114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32"/>
      <c r="O262" s="31"/>
      <c r="P262" s="32"/>
      <c r="Q262" s="32"/>
      <c r="R262" s="32"/>
      <c r="S262" s="32"/>
      <c r="T262" s="3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62"/>
      <c r="AJ262" s="33"/>
      <c r="AK262" s="33"/>
      <c r="AL262" s="33"/>
      <c r="AM262" s="33"/>
      <c r="AN262" s="33"/>
      <c r="AO262" s="33"/>
      <c r="AP262" s="33"/>
      <c r="AQ262" s="62"/>
      <c r="AR262" s="33"/>
      <c r="AS262" s="62"/>
      <c r="AT262" s="33"/>
      <c r="AU262" s="33"/>
      <c r="AV262" s="33"/>
      <c r="AW262" s="33"/>
      <c r="AX262" s="33"/>
      <c r="AY262" s="42"/>
      <c r="AZ262" s="43"/>
      <c r="BA262" s="60"/>
      <c r="BB262" s="43"/>
      <c r="BC262" s="42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14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60"/>
      <c r="N263" s="32"/>
      <c r="O263" s="31"/>
      <c r="P263" s="32"/>
      <c r="Q263" s="32"/>
      <c r="R263" s="32"/>
      <c r="S263" s="32"/>
      <c r="T263" s="3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62"/>
      <c r="AJ263" s="33"/>
      <c r="AK263" s="33"/>
      <c r="AL263" s="33"/>
      <c r="AM263" s="33"/>
      <c r="AN263" s="33"/>
      <c r="AO263" s="33"/>
      <c r="AP263" s="33"/>
      <c r="AQ263" s="62"/>
      <c r="AR263" s="33"/>
      <c r="AS263" s="62"/>
      <c r="AT263" s="33"/>
      <c r="AU263" s="33"/>
      <c r="AV263" s="33"/>
      <c r="AW263" s="33"/>
      <c r="AX263" s="33"/>
      <c r="AY263" s="42"/>
      <c r="AZ263" s="43"/>
      <c r="BA263" s="60"/>
      <c r="BB263" s="43"/>
      <c r="BC263" s="42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14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60"/>
      <c r="N264" s="32"/>
      <c r="O264" s="31"/>
      <c r="P264" s="32"/>
      <c r="Q264" s="32"/>
      <c r="R264" s="32"/>
      <c r="S264" s="32"/>
      <c r="T264" s="3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62"/>
      <c r="AJ264" s="33"/>
      <c r="AK264" s="33"/>
      <c r="AL264" s="33"/>
      <c r="AM264" s="33"/>
      <c r="AN264" s="33"/>
      <c r="AO264" s="33"/>
      <c r="AP264" s="33"/>
      <c r="AQ264" s="62"/>
      <c r="AR264" s="33"/>
      <c r="AS264" s="62"/>
      <c r="AT264" s="33"/>
      <c r="AU264" s="33"/>
      <c r="AV264" s="33"/>
      <c r="AW264" s="33"/>
      <c r="AX264" s="33"/>
      <c r="AY264" s="42"/>
      <c r="AZ264" s="43"/>
      <c r="BA264" s="60"/>
      <c r="BB264" s="43"/>
      <c r="BC264" s="42"/>
      <c r="BD264" s="33"/>
      <c r="BE264" s="33"/>
      <c r="BF264" s="33"/>
      <c r="BG264" s="33"/>
      <c r="BH264" s="33"/>
      <c r="BI264" s="3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14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60"/>
      <c r="N265" s="32"/>
      <c r="O265" s="31"/>
      <c r="P265" s="32"/>
      <c r="Q265" s="32"/>
      <c r="R265" s="32"/>
      <c r="S265" s="32"/>
      <c r="T265" s="3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62"/>
      <c r="AJ265" s="33"/>
      <c r="AK265" s="33"/>
      <c r="AL265" s="33"/>
      <c r="AM265" s="33"/>
      <c r="AN265" s="33"/>
      <c r="AO265" s="33"/>
      <c r="AP265" s="33"/>
      <c r="AQ265" s="62"/>
      <c r="AR265" s="33"/>
      <c r="AS265" s="62"/>
      <c r="AT265" s="33"/>
      <c r="AU265" s="33"/>
      <c r="AV265" s="33"/>
      <c r="AW265" s="33"/>
      <c r="AX265" s="33"/>
      <c r="AY265" s="42"/>
      <c r="AZ265" s="43"/>
      <c r="BA265" s="60"/>
      <c r="BB265" s="43"/>
      <c r="BC265" s="42"/>
      <c r="BD265" s="33"/>
      <c r="BE265" s="33"/>
      <c r="BF265" s="33"/>
      <c r="BG265" s="33"/>
      <c r="BH265" s="33"/>
      <c r="BI265" s="3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14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60"/>
      <c r="N266" s="32"/>
      <c r="O266" s="31"/>
      <c r="P266" s="32"/>
      <c r="Q266" s="32"/>
      <c r="R266" s="32"/>
      <c r="S266" s="32"/>
      <c r="T266" s="32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62"/>
      <c r="AJ266" s="33"/>
      <c r="AK266" s="33"/>
      <c r="AL266" s="33"/>
      <c r="AM266" s="33"/>
      <c r="AN266" s="33"/>
      <c r="AO266" s="33"/>
      <c r="AP266" s="33"/>
      <c r="AQ266" s="62"/>
      <c r="AR266" s="33"/>
      <c r="AS266" s="62"/>
      <c r="AT266" s="33"/>
      <c r="AU266" s="33"/>
      <c r="AV266" s="33"/>
      <c r="AW266" s="33"/>
      <c r="AX266" s="33"/>
      <c r="AY266" s="42"/>
      <c r="AZ266" s="43"/>
      <c r="BA266" s="60"/>
      <c r="BB266" s="43"/>
      <c r="BC266" s="42"/>
      <c r="BD266" s="33"/>
      <c r="BE266" s="33"/>
      <c r="BF266" s="33"/>
      <c r="BG266" s="33"/>
      <c r="BH266" s="33"/>
      <c r="BI266" s="3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204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62"/>
      <c r="AJ267" s="33"/>
      <c r="AK267" s="33"/>
      <c r="AL267" s="33"/>
      <c r="AM267" s="33"/>
      <c r="AN267" s="33"/>
      <c r="AO267" s="33"/>
      <c r="AP267" s="33"/>
      <c r="AQ267" s="62"/>
      <c r="AR267" s="33"/>
      <c r="AS267" s="62"/>
      <c r="AT267" s="33"/>
      <c r="AU267" s="33"/>
      <c r="AV267" s="33"/>
      <c r="AW267" s="33"/>
      <c r="AX267" s="33"/>
      <c r="AY267" s="42"/>
      <c r="AZ267" s="43"/>
      <c r="BA267" s="60"/>
      <c r="BB267" s="43"/>
      <c r="BC267" s="42"/>
      <c r="BD267" s="33"/>
      <c r="BE267" s="33"/>
      <c r="BF267" s="33"/>
      <c r="BG267" s="33"/>
      <c r="BH267" s="33"/>
      <c r="BI267" s="3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204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60"/>
      <c r="N268" s="28"/>
      <c r="O268" s="18"/>
      <c r="P268" s="28"/>
      <c r="Q268" s="28"/>
      <c r="R268" s="28"/>
      <c r="S268" s="28"/>
      <c r="T268" s="28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62"/>
      <c r="AJ268" s="33"/>
      <c r="AK268" s="33"/>
      <c r="AL268" s="33"/>
      <c r="AM268" s="33"/>
      <c r="AN268" s="33"/>
      <c r="AO268" s="33"/>
      <c r="AP268" s="33"/>
      <c r="AQ268" s="62"/>
      <c r="AR268" s="33"/>
      <c r="AS268" s="62"/>
      <c r="AT268" s="33"/>
      <c r="AU268" s="33"/>
      <c r="AV268" s="33"/>
      <c r="AW268" s="33"/>
      <c r="AX268" s="33"/>
      <c r="AY268" s="42"/>
      <c r="AZ268" s="43"/>
      <c r="BA268" s="60"/>
      <c r="BB268" s="43"/>
      <c r="BC268" s="42"/>
      <c r="BD268" s="33"/>
      <c r="BE268" s="33"/>
      <c r="BF268" s="33"/>
      <c r="BG268" s="33"/>
      <c r="BH268" s="33"/>
      <c r="BI268" s="3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216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42"/>
      <c r="AH269" s="51"/>
      <c r="AI269" s="62"/>
      <c r="AJ269" s="33"/>
      <c r="AK269" s="33"/>
      <c r="AL269" s="33"/>
      <c r="AM269" s="33"/>
      <c r="AN269" s="33"/>
      <c r="AO269" s="33"/>
      <c r="AP269" s="33"/>
      <c r="AQ269" s="62"/>
      <c r="AR269" s="33"/>
      <c r="AS269" s="62"/>
      <c r="AT269" s="33"/>
      <c r="AU269" s="33"/>
      <c r="AV269" s="33"/>
      <c r="AW269" s="33"/>
      <c r="AX269" s="33"/>
      <c r="AY269" s="42"/>
      <c r="AZ269" s="51"/>
      <c r="BA269" s="60"/>
      <c r="BB269" s="51"/>
      <c r="BC269" s="42"/>
      <c r="BD269" s="33"/>
      <c r="BE269" s="33"/>
      <c r="BF269" s="33"/>
      <c r="BG269" s="33"/>
      <c r="BH269" s="33"/>
      <c r="BI269" s="3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158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51"/>
      <c r="O270" s="51"/>
      <c r="P270" s="51"/>
      <c r="Q270" s="51"/>
      <c r="R270" s="51"/>
      <c r="S270" s="51"/>
      <c r="T270" s="5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62"/>
      <c r="AJ270" s="33"/>
      <c r="AK270" s="33"/>
      <c r="AL270" s="33"/>
      <c r="AM270" s="33"/>
      <c r="AN270" s="33"/>
      <c r="AO270" s="33"/>
      <c r="AP270" s="33"/>
      <c r="AQ270" s="62"/>
      <c r="AR270" s="33"/>
      <c r="AS270" s="62"/>
      <c r="AT270" s="33"/>
      <c r="AU270" s="33"/>
      <c r="AV270" s="33"/>
      <c r="AW270" s="33"/>
      <c r="AX270" s="33"/>
      <c r="AY270" s="42"/>
      <c r="AZ270" s="43"/>
      <c r="BA270" s="60"/>
      <c r="BB270" s="43"/>
      <c r="BC270" s="42"/>
      <c r="BD270" s="33"/>
      <c r="BE270" s="33"/>
      <c r="BF270" s="33"/>
      <c r="BG270" s="33"/>
      <c r="BH270" s="33"/>
      <c r="BI270" s="3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141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51"/>
      <c r="O271" s="51"/>
      <c r="P271" s="51"/>
      <c r="Q271" s="51"/>
      <c r="R271" s="51"/>
      <c r="S271" s="51"/>
      <c r="T271" s="5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62"/>
      <c r="AJ271" s="33"/>
      <c r="AK271" s="33"/>
      <c r="AL271" s="33"/>
      <c r="AM271" s="33"/>
      <c r="AN271" s="33"/>
      <c r="AO271" s="33"/>
      <c r="AP271" s="33"/>
      <c r="AQ271" s="62"/>
      <c r="AR271" s="33"/>
      <c r="AS271" s="62"/>
      <c r="AT271" s="33"/>
      <c r="AU271" s="33"/>
      <c r="AV271" s="33"/>
      <c r="AW271" s="33"/>
      <c r="AX271" s="33"/>
      <c r="AY271" s="42"/>
      <c r="AZ271" s="43"/>
      <c r="BA271" s="60"/>
      <c r="BB271" s="43"/>
      <c r="BC271" s="42"/>
      <c r="BD271" s="33"/>
      <c r="BE271" s="33"/>
      <c r="BF271" s="33"/>
      <c r="BG271" s="33"/>
      <c r="BH271" s="33"/>
      <c r="BI271" s="3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56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2"/>
      <c r="P272" s="43"/>
      <c r="Q272" s="43"/>
      <c r="R272" s="43"/>
      <c r="S272" s="43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42"/>
      <c r="AF272" s="43"/>
      <c r="AG272" s="43"/>
      <c r="AH272" s="33"/>
      <c r="AI272" s="60"/>
      <c r="AJ272" s="43"/>
      <c r="AK272" s="43"/>
      <c r="AL272" s="33"/>
      <c r="AM272" s="33"/>
      <c r="AN272" s="33"/>
      <c r="AO272" s="33"/>
      <c r="AP272" s="33"/>
      <c r="AQ272" s="60"/>
      <c r="AR272" s="52"/>
      <c r="AS272" s="60"/>
      <c r="AT272" s="43"/>
      <c r="AU272" s="33"/>
      <c r="AV272" s="33"/>
      <c r="AW272" s="33"/>
      <c r="AX272" s="33"/>
      <c r="AY272" s="42"/>
      <c r="AZ272" s="43"/>
      <c r="BA272" s="60"/>
      <c r="BB272" s="43"/>
      <c r="BC272" s="43"/>
      <c r="BD272" s="33"/>
      <c r="BE272" s="33"/>
      <c r="BF272" s="33"/>
      <c r="BG272" s="33"/>
      <c r="BH272" s="33"/>
      <c r="BI272" s="3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53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34"/>
      <c r="O273" s="34"/>
      <c r="P273" s="34"/>
      <c r="Q273" s="34"/>
      <c r="R273" s="34"/>
      <c r="S273" s="34"/>
      <c r="T273" s="3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42"/>
      <c r="AF273" s="43"/>
      <c r="AG273" s="43"/>
      <c r="AH273" s="33"/>
      <c r="AI273" s="60"/>
      <c r="AJ273" s="43"/>
      <c r="AK273" s="43"/>
      <c r="AL273" s="33"/>
      <c r="AM273" s="33"/>
      <c r="AN273" s="33"/>
      <c r="AO273" s="33"/>
      <c r="AP273" s="33"/>
      <c r="AQ273" s="60"/>
      <c r="AR273" s="52"/>
      <c r="AS273" s="60"/>
      <c r="AT273" s="43"/>
      <c r="AU273" s="33"/>
      <c r="AV273" s="33"/>
      <c r="AW273" s="33"/>
      <c r="AX273" s="33"/>
      <c r="AY273" s="42"/>
      <c r="AZ273" s="43"/>
      <c r="BA273" s="60"/>
      <c r="BB273" s="43"/>
      <c r="BC273" s="42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164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60"/>
      <c r="N274" s="32"/>
      <c r="O274" s="31"/>
      <c r="P274" s="32"/>
      <c r="Q274" s="32"/>
      <c r="R274" s="32"/>
      <c r="S274" s="32"/>
      <c r="T274" s="3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3"/>
      <c r="AG274" s="43"/>
      <c r="AH274" s="33"/>
      <c r="AI274" s="60"/>
      <c r="AJ274" s="43"/>
      <c r="AK274" s="43"/>
      <c r="AL274" s="33"/>
      <c r="AM274" s="33"/>
      <c r="AN274" s="33"/>
      <c r="AO274" s="33"/>
      <c r="AP274" s="33"/>
      <c r="AQ274" s="60"/>
      <c r="AR274" s="52"/>
      <c r="AS274" s="60"/>
      <c r="AT274" s="43"/>
      <c r="AU274" s="33"/>
      <c r="AV274" s="33"/>
      <c r="AW274" s="33"/>
      <c r="AX274" s="33"/>
      <c r="AY274" s="42"/>
      <c r="AZ274" s="43"/>
      <c r="BA274" s="60"/>
      <c r="BB274" s="43"/>
      <c r="BC274" s="42"/>
      <c r="BD274" s="33"/>
      <c r="BE274" s="33"/>
      <c r="BF274" s="33"/>
      <c r="BG274" s="33"/>
      <c r="BH274" s="33"/>
      <c r="BI274" s="3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389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52"/>
      <c r="O275" s="52"/>
      <c r="P275" s="52"/>
      <c r="Q275" s="52"/>
      <c r="R275" s="52"/>
      <c r="S275" s="52"/>
      <c r="T275" s="5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42"/>
      <c r="AF275" s="52"/>
      <c r="AG275" s="52"/>
      <c r="AH275" s="33"/>
      <c r="AI275" s="60"/>
      <c r="AJ275" s="52"/>
      <c r="AK275" s="52"/>
      <c r="AL275" s="33"/>
      <c r="AM275" s="33"/>
      <c r="AN275" s="33"/>
      <c r="AO275" s="33"/>
      <c r="AP275" s="33"/>
      <c r="AQ275" s="60"/>
      <c r="AR275" s="52"/>
      <c r="AS275" s="60"/>
      <c r="AT275" s="52"/>
      <c r="AU275" s="33"/>
      <c r="AV275" s="33"/>
      <c r="AW275" s="33"/>
      <c r="AX275" s="33"/>
      <c r="AY275" s="42"/>
      <c r="AZ275" s="43"/>
      <c r="BA275" s="60"/>
      <c r="BB275" s="52"/>
      <c r="BC275" s="52"/>
      <c r="BD275" s="33"/>
      <c r="BE275" s="33"/>
      <c r="BF275" s="33"/>
      <c r="BG275" s="33"/>
      <c r="BH275" s="33"/>
      <c r="BI275" s="3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121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52"/>
      <c r="O276" s="52"/>
      <c r="P276" s="52"/>
      <c r="Q276" s="52"/>
      <c r="R276" s="52"/>
      <c r="S276" s="52"/>
      <c r="T276" s="5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42"/>
      <c r="AF276" s="43"/>
      <c r="AG276" s="43"/>
      <c r="AH276" s="33"/>
      <c r="AI276" s="60"/>
      <c r="AJ276" s="43"/>
      <c r="AK276" s="43"/>
      <c r="AL276" s="33"/>
      <c r="AM276" s="33"/>
      <c r="AN276" s="33"/>
      <c r="AO276" s="33"/>
      <c r="AP276" s="33"/>
      <c r="AQ276" s="60"/>
      <c r="AR276" s="43"/>
      <c r="AS276" s="60"/>
      <c r="AT276" s="43"/>
      <c r="AU276" s="33"/>
      <c r="AV276" s="33"/>
      <c r="AW276" s="33"/>
      <c r="AX276" s="33"/>
      <c r="AY276" s="42"/>
      <c r="AZ276" s="43"/>
      <c r="BA276" s="60"/>
      <c r="BB276" s="43"/>
      <c r="BC276" s="43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21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52"/>
      <c r="O277" s="52"/>
      <c r="P277" s="52"/>
      <c r="Q277" s="52"/>
      <c r="R277" s="52"/>
      <c r="S277" s="52"/>
      <c r="T277" s="5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42"/>
      <c r="AF277" s="43"/>
      <c r="AG277" s="43"/>
      <c r="AH277" s="33"/>
      <c r="AI277" s="60"/>
      <c r="AJ277" s="43"/>
      <c r="AK277" s="43"/>
      <c r="AL277" s="33"/>
      <c r="AM277" s="33"/>
      <c r="AN277" s="33"/>
      <c r="AO277" s="33"/>
      <c r="AP277" s="33"/>
      <c r="AQ277" s="60"/>
      <c r="AR277" s="43"/>
      <c r="AS277" s="60"/>
      <c r="AT277" s="43"/>
      <c r="AU277" s="33"/>
      <c r="AV277" s="33"/>
      <c r="AW277" s="33"/>
      <c r="AX277" s="33"/>
      <c r="AY277" s="42"/>
      <c r="AZ277" s="43"/>
      <c r="BA277" s="60"/>
      <c r="BB277" s="43"/>
      <c r="BC277" s="43"/>
      <c r="BD277" s="3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121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52"/>
      <c r="O278" s="52"/>
      <c r="P278" s="52"/>
      <c r="Q278" s="52"/>
      <c r="R278" s="52"/>
      <c r="S278" s="52"/>
      <c r="T278" s="5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42"/>
      <c r="AF278" s="43"/>
      <c r="AG278" s="43"/>
      <c r="AH278" s="33"/>
      <c r="AI278" s="60"/>
      <c r="AJ278" s="43"/>
      <c r="AK278" s="43"/>
      <c r="AL278" s="33"/>
      <c r="AM278" s="33"/>
      <c r="AN278" s="33"/>
      <c r="AO278" s="33"/>
      <c r="AP278" s="33"/>
      <c r="AQ278" s="60"/>
      <c r="AR278" s="43"/>
      <c r="AS278" s="60"/>
      <c r="AT278" s="43"/>
      <c r="AU278" s="33"/>
      <c r="AV278" s="33"/>
      <c r="AW278" s="33"/>
      <c r="AX278" s="33"/>
      <c r="AY278" s="42"/>
      <c r="AZ278" s="43"/>
      <c r="BA278" s="60"/>
      <c r="BB278" s="43"/>
      <c r="BC278" s="43"/>
      <c r="BD278" s="33"/>
      <c r="BE278" s="33"/>
      <c r="BF278" s="33"/>
      <c r="BG278" s="33"/>
      <c r="BH278" s="33"/>
      <c r="BI278" s="3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21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52"/>
      <c r="O279" s="52"/>
      <c r="P279" s="52"/>
      <c r="Q279" s="52"/>
      <c r="R279" s="52"/>
      <c r="S279" s="52"/>
      <c r="T279" s="5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42"/>
      <c r="AF279" s="43"/>
      <c r="AG279" s="43"/>
      <c r="AH279" s="33"/>
      <c r="AI279" s="60"/>
      <c r="AJ279" s="43"/>
      <c r="AK279" s="43"/>
      <c r="AL279" s="33"/>
      <c r="AM279" s="33"/>
      <c r="AN279" s="33"/>
      <c r="AO279" s="33"/>
      <c r="AP279" s="33"/>
      <c r="AQ279" s="60"/>
      <c r="AR279" s="43"/>
      <c r="AS279" s="60"/>
      <c r="AT279" s="43"/>
      <c r="AU279" s="33"/>
      <c r="AV279" s="33"/>
      <c r="AW279" s="33"/>
      <c r="AX279" s="33"/>
      <c r="AY279" s="42"/>
      <c r="AZ279" s="43"/>
      <c r="BA279" s="60"/>
      <c r="BB279" s="43"/>
      <c r="BC279" s="43"/>
      <c r="BD279" s="33"/>
      <c r="BE279" s="33"/>
      <c r="BF279" s="33"/>
      <c r="BG279" s="33"/>
      <c r="BH279" s="33"/>
      <c r="BI279" s="3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121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52"/>
      <c r="O280" s="52"/>
      <c r="P280" s="52"/>
      <c r="Q280" s="52"/>
      <c r="R280" s="52"/>
      <c r="S280" s="52"/>
      <c r="T280" s="5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43"/>
      <c r="AG280" s="43"/>
      <c r="AH280" s="33"/>
      <c r="AI280" s="60"/>
      <c r="AJ280" s="43"/>
      <c r="AK280" s="43"/>
      <c r="AL280" s="33"/>
      <c r="AM280" s="33"/>
      <c r="AN280" s="33"/>
      <c r="AO280" s="33"/>
      <c r="AP280" s="33"/>
      <c r="AQ280" s="60"/>
      <c r="AR280" s="43"/>
      <c r="AS280" s="60"/>
      <c r="AT280" s="43"/>
      <c r="AU280" s="33"/>
      <c r="AV280" s="33"/>
      <c r="AW280" s="33"/>
      <c r="AX280" s="33"/>
      <c r="AY280" s="42"/>
      <c r="AZ280" s="43"/>
      <c r="BA280" s="60"/>
      <c r="BB280" s="43"/>
      <c r="BC280" s="43"/>
      <c r="BD280" s="33"/>
      <c r="BE280" s="33"/>
      <c r="BF280" s="33"/>
      <c r="BG280" s="33"/>
      <c r="BH280" s="33"/>
      <c r="BI280" s="3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409.6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2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62"/>
      <c r="AJ281" s="33"/>
      <c r="AK281" s="33"/>
      <c r="AL281" s="33"/>
      <c r="AM281" s="33"/>
      <c r="AN281" s="33"/>
      <c r="AO281" s="33"/>
      <c r="AP281" s="33"/>
      <c r="AQ281" s="62"/>
      <c r="AR281" s="33"/>
      <c r="AS281" s="62"/>
      <c r="AT281" s="33"/>
      <c r="AU281" s="33"/>
      <c r="AV281" s="33"/>
      <c r="AW281" s="33"/>
      <c r="AX281" s="33"/>
      <c r="AY281" s="42"/>
      <c r="AZ281" s="43"/>
      <c r="BA281" s="60"/>
      <c r="BB281" s="43"/>
      <c r="BC281" s="42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409.6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60"/>
      <c r="N282" s="63"/>
      <c r="O282" s="63"/>
      <c r="P282" s="63"/>
      <c r="Q282" s="63"/>
      <c r="R282" s="63"/>
      <c r="S282" s="63"/>
      <c r="T282" s="6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62"/>
      <c r="AJ282" s="33"/>
      <c r="AK282" s="33"/>
      <c r="AL282" s="33"/>
      <c r="AM282" s="33"/>
      <c r="AN282" s="33"/>
      <c r="AO282" s="33"/>
      <c r="AP282" s="33"/>
      <c r="AQ282" s="62"/>
      <c r="AR282" s="33"/>
      <c r="AS282" s="62"/>
      <c r="AT282" s="33"/>
      <c r="AU282" s="33"/>
      <c r="AV282" s="33"/>
      <c r="AW282" s="33"/>
      <c r="AX282" s="33"/>
      <c r="AY282" s="42"/>
      <c r="AZ282" s="43"/>
      <c r="BA282" s="60"/>
      <c r="BB282" s="43"/>
      <c r="BC282" s="42"/>
      <c r="BD282" s="33"/>
      <c r="BE282" s="33"/>
      <c r="BF282" s="33"/>
      <c r="BG282" s="33"/>
      <c r="BH282" s="33"/>
      <c r="BI282" s="3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52"/>
      <c r="O283" s="52"/>
      <c r="P283" s="52"/>
      <c r="Q283" s="52"/>
      <c r="R283" s="52"/>
      <c r="S283" s="52"/>
      <c r="T283" s="5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62"/>
      <c r="AJ283" s="33"/>
      <c r="AK283" s="33"/>
      <c r="AL283" s="33"/>
      <c r="AM283" s="33"/>
      <c r="AN283" s="33"/>
      <c r="AO283" s="33"/>
      <c r="AP283" s="33"/>
      <c r="AQ283" s="62"/>
      <c r="AR283" s="33"/>
      <c r="AS283" s="62"/>
      <c r="AT283" s="33"/>
      <c r="AU283" s="33"/>
      <c r="AV283" s="33"/>
      <c r="AW283" s="33"/>
      <c r="AX283" s="33"/>
      <c r="AY283" s="42"/>
      <c r="AZ283" s="43"/>
      <c r="BA283" s="60"/>
      <c r="BB283" s="52"/>
      <c r="BC283" s="52"/>
      <c r="BD283" s="33"/>
      <c r="BE283" s="33"/>
      <c r="BF283" s="33"/>
      <c r="BG283" s="33"/>
      <c r="BH283" s="33"/>
      <c r="BI283" s="3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409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60"/>
      <c r="BB284" s="42"/>
      <c r="BC284" s="42"/>
      <c r="BD284" s="42"/>
      <c r="BE284" s="42"/>
      <c r="BF284" s="43"/>
      <c r="BG284" s="42"/>
      <c r="BH284" s="42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71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60"/>
      <c r="BB285" s="60"/>
      <c r="BC285" s="42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251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60"/>
      <c r="N286" s="28"/>
      <c r="O286" s="18"/>
      <c r="P286" s="28"/>
      <c r="Q286" s="28"/>
      <c r="R286" s="28"/>
      <c r="S286" s="28"/>
      <c r="T286" s="2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42"/>
      <c r="AF286" s="43"/>
      <c r="AG286" s="43"/>
      <c r="AH286" s="33"/>
      <c r="AI286" s="60"/>
      <c r="AJ286" s="43"/>
      <c r="AK286" s="43"/>
      <c r="AL286" s="33"/>
      <c r="AM286" s="33"/>
      <c r="AN286" s="33"/>
      <c r="AO286" s="33"/>
      <c r="AP286" s="33"/>
      <c r="AQ286" s="60"/>
      <c r="AR286" s="43"/>
      <c r="AS286" s="60"/>
      <c r="AT286" s="43"/>
      <c r="AU286" s="33"/>
      <c r="AV286" s="33"/>
      <c r="AW286" s="33"/>
      <c r="AX286" s="33"/>
      <c r="AY286" s="42"/>
      <c r="AZ286" s="43"/>
      <c r="BA286" s="60"/>
      <c r="BB286" s="43"/>
      <c r="BC286" s="43"/>
      <c r="BD286" s="33"/>
      <c r="BE286" s="33"/>
      <c r="BF286" s="33"/>
      <c r="BG286" s="33"/>
      <c r="BH286" s="33"/>
      <c r="BI286" s="3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2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42"/>
      <c r="AF287" s="43"/>
      <c r="AG287" s="43"/>
      <c r="AH287" s="33"/>
      <c r="AI287" s="60"/>
      <c r="AJ287" s="43"/>
      <c r="AK287" s="43"/>
      <c r="AL287" s="33"/>
      <c r="AM287" s="33"/>
      <c r="AN287" s="33"/>
      <c r="AO287" s="33"/>
      <c r="AP287" s="33"/>
      <c r="AQ287" s="60"/>
      <c r="AR287" s="43"/>
      <c r="AS287" s="60"/>
      <c r="AT287" s="43"/>
      <c r="AU287" s="33"/>
      <c r="AV287" s="33"/>
      <c r="AW287" s="33"/>
      <c r="AX287" s="33"/>
      <c r="AY287" s="42"/>
      <c r="AZ287" s="43"/>
      <c r="BA287" s="60"/>
      <c r="BB287" s="43"/>
      <c r="BC287" s="43"/>
      <c r="BD287" s="33"/>
      <c r="BE287" s="33"/>
      <c r="BF287" s="33"/>
      <c r="BG287" s="33"/>
      <c r="BH287" s="33"/>
      <c r="BI287" s="3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9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60"/>
      <c r="N288" s="32"/>
      <c r="O288" s="31"/>
      <c r="P288" s="32"/>
      <c r="Q288" s="32"/>
      <c r="R288" s="32"/>
      <c r="S288" s="32"/>
      <c r="T288" s="3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42"/>
      <c r="AF288" s="43"/>
      <c r="AG288" s="43"/>
      <c r="AH288" s="33"/>
      <c r="AI288" s="60"/>
      <c r="AJ288" s="43"/>
      <c r="AK288" s="43"/>
      <c r="AL288" s="33"/>
      <c r="AM288" s="33"/>
      <c r="AN288" s="33"/>
      <c r="AO288" s="33"/>
      <c r="AP288" s="33"/>
      <c r="AQ288" s="60"/>
      <c r="AR288" s="43"/>
      <c r="AS288" s="60"/>
      <c r="AT288" s="43"/>
      <c r="AU288" s="33"/>
      <c r="AV288" s="33"/>
      <c r="AW288" s="33"/>
      <c r="AX288" s="33"/>
      <c r="AY288" s="42"/>
      <c r="AZ288" s="43"/>
      <c r="BA288" s="60"/>
      <c r="BB288" s="43"/>
      <c r="BC288" s="43"/>
      <c r="BD288" s="33"/>
      <c r="BE288" s="33"/>
      <c r="BF288" s="33"/>
      <c r="BG288" s="33"/>
      <c r="BH288" s="33"/>
      <c r="BI288" s="3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98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60"/>
      <c r="N289" s="32"/>
      <c r="O289" s="31"/>
      <c r="P289" s="32"/>
      <c r="Q289" s="32"/>
      <c r="R289" s="32"/>
      <c r="S289" s="32"/>
      <c r="T289" s="3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42"/>
      <c r="AZ289" s="43"/>
      <c r="BA289" s="60"/>
      <c r="BB289" s="43"/>
      <c r="BC289" s="42"/>
      <c r="BD289" s="3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60"/>
      <c r="N290" s="32"/>
      <c r="O290" s="31"/>
      <c r="P290" s="32"/>
      <c r="Q290" s="32"/>
      <c r="R290" s="32"/>
      <c r="S290" s="32"/>
      <c r="T290" s="32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62"/>
      <c r="AR290" s="33"/>
      <c r="AS290" s="62"/>
      <c r="AT290" s="33"/>
      <c r="AU290" s="33"/>
      <c r="AV290" s="33"/>
      <c r="AW290" s="33"/>
      <c r="AX290" s="33"/>
      <c r="AY290" s="42"/>
      <c r="AZ290" s="43"/>
      <c r="BA290" s="60"/>
      <c r="BB290" s="43"/>
      <c r="BC290" s="42"/>
      <c r="BD290" s="3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254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60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42"/>
      <c r="AZ291" s="43"/>
      <c r="BA291" s="60"/>
      <c r="BB291" s="43"/>
      <c r="BC291" s="42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61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52"/>
      <c r="O292" s="52"/>
      <c r="P292" s="52"/>
      <c r="Q292" s="52"/>
      <c r="R292" s="52"/>
      <c r="S292" s="52"/>
      <c r="T292" s="5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42"/>
      <c r="AZ292" s="43"/>
      <c r="BA292" s="60"/>
      <c r="BB292" s="43"/>
      <c r="BC292" s="42"/>
      <c r="BD292" s="33"/>
      <c r="BE292" s="33"/>
      <c r="BF292" s="33"/>
      <c r="BG292" s="33"/>
      <c r="BH292" s="33"/>
      <c r="BI292" s="3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49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2"/>
      <c r="O293" s="31"/>
      <c r="P293" s="32"/>
      <c r="Q293" s="32"/>
      <c r="R293" s="32"/>
      <c r="S293" s="32"/>
      <c r="T293" s="3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42"/>
      <c r="AZ293" s="43"/>
      <c r="BA293" s="60"/>
      <c r="BB293" s="43"/>
      <c r="BC293" s="42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49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60"/>
      <c r="N294" s="32"/>
      <c r="O294" s="31"/>
      <c r="P294" s="32"/>
      <c r="Q294" s="32"/>
      <c r="R294" s="32"/>
      <c r="S294" s="32"/>
      <c r="T294" s="3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42"/>
      <c r="AZ294" s="43"/>
      <c r="BA294" s="60"/>
      <c r="BB294" s="43"/>
      <c r="BC294" s="42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49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60"/>
      <c r="N295" s="34"/>
      <c r="O295" s="34"/>
      <c r="P295" s="34"/>
      <c r="Q295" s="34"/>
      <c r="R295" s="34"/>
      <c r="S295" s="34"/>
      <c r="T295" s="32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42"/>
      <c r="AZ295" s="43"/>
      <c r="BA295" s="60"/>
      <c r="BB295" s="43"/>
      <c r="BC295" s="42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149.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60"/>
      <c r="N296" s="32"/>
      <c r="O296" s="31"/>
      <c r="P296" s="32"/>
      <c r="Q296" s="32"/>
      <c r="R296" s="32"/>
      <c r="S296" s="32"/>
      <c r="T296" s="32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62"/>
      <c r="AJ296" s="33"/>
      <c r="AK296" s="33"/>
      <c r="AL296" s="33"/>
      <c r="AM296" s="33"/>
      <c r="AN296" s="33"/>
      <c r="AO296" s="33"/>
      <c r="AP296" s="33"/>
      <c r="AQ296" s="62"/>
      <c r="AR296" s="33"/>
      <c r="AS296" s="62"/>
      <c r="AT296" s="33"/>
      <c r="AU296" s="33"/>
      <c r="AV296" s="33"/>
      <c r="AW296" s="33"/>
      <c r="AX296" s="33"/>
      <c r="AY296" s="42"/>
      <c r="AZ296" s="43"/>
      <c r="BA296" s="60"/>
      <c r="BB296" s="43"/>
      <c r="BC296" s="42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49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60"/>
      <c r="N297" s="32"/>
      <c r="O297" s="31"/>
      <c r="P297" s="32"/>
      <c r="Q297" s="32"/>
      <c r="R297" s="32"/>
      <c r="S297" s="32"/>
      <c r="T297" s="3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62"/>
      <c r="AJ297" s="33"/>
      <c r="AK297" s="33"/>
      <c r="AL297" s="33"/>
      <c r="AM297" s="33"/>
      <c r="AN297" s="33"/>
      <c r="AO297" s="33"/>
      <c r="AP297" s="33"/>
      <c r="AQ297" s="62"/>
      <c r="AR297" s="33"/>
      <c r="AS297" s="62"/>
      <c r="AT297" s="33"/>
      <c r="AU297" s="33"/>
      <c r="AV297" s="33"/>
      <c r="AW297" s="33"/>
      <c r="AX297" s="33"/>
      <c r="AY297" s="42"/>
      <c r="AZ297" s="43"/>
      <c r="BA297" s="60"/>
      <c r="BB297" s="43"/>
      <c r="BC297" s="42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267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62"/>
      <c r="AJ298" s="33"/>
      <c r="AK298" s="33"/>
      <c r="AL298" s="33"/>
      <c r="AM298" s="33"/>
      <c r="AN298" s="33"/>
      <c r="AO298" s="33"/>
      <c r="AP298" s="33"/>
      <c r="AQ298" s="62"/>
      <c r="AR298" s="33"/>
      <c r="AS298" s="62"/>
      <c r="AT298" s="33"/>
      <c r="AU298" s="33"/>
      <c r="AV298" s="33"/>
      <c r="AW298" s="33"/>
      <c r="AX298" s="33"/>
      <c r="AY298" s="42"/>
      <c r="AZ298" s="43"/>
      <c r="BA298" s="60"/>
      <c r="BB298" s="43"/>
      <c r="BC298" s="43"/>
      <c r="BD298" s="33"/>
      <c r="BE298" s="33"/>
      <c r="BF298" s="33"/>
      <c r="BG298" s="42"/>
      <c r="BH298" s="43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4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62"/>
      <c r="AJ299" s="33"/>
      <c r="AK299" s="33"/>
      <c r="AL299" s="33"/>
      <c r="AM299" s="33"/>
      <c r="AN299" s="33"/>
      <c r="AO299" s="33"/>
      <c r="AP299" s="33"/>
      <c r="AQ299" s="62"/>
      <c r="AR299" s="33"/>
      <c r="AS299" s="62"/>
      <c r="AT299" s="33"/>
      <c r="AU299" s="33"/>
      <c r="AV299" s="33"/>
      <c r="AW299" s="33"/>
      <c r="AX299" s="33"/>
      <c r="AY299" s="42"/>
      <c r="AZ299" s="43"/>
      <c r="BA299" s="60"/>
      <c r="BB299" s="51"/>
      <c r="BC299" s="52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44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62"/>
      <c r="AJ300" s="33"/>
      <c r="AK300" s="33"/>
      <c r="AL300" s="33"/>
      <c r="AM300" s="33"/>
      <c r="AN300" s="33"/>
      <c r="AO300" s="33"/>
      <c r="AP300" s="33"/>
      <c r="AQ300" s="62"/>
      <c r="AR300" s="33"/>
      <c r="AS300" s="62"/>
      <c r="AT300" s="33"/>
      <c r="AU300" s="33"/>
      <c r="AV300" s="33"/>
      <c r="AW300" s="33"/>
      <c r="AX300" s="33"/>
      <c r="AY300" s="42"/>
      <c r="AZ300" s="43"/>
      <c r="BA300" s="60"/>
      <c r="BB300" s="51"/>
      <c r="BC300" s="5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409.6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62"/>
      <c r="AJ301" s="33"/>
      <c r="AK301" s="33"/>
      <c r="AL301" s="33"/>
      <c r="AM301" s="33"/>
      <c r="AN301" s="33"/>
      <c r="AO301" s="33"/>
      <c r="AP301" s="33"/>
      <c r="AQ301" s="62"/>
      <c r="AR301" s="33"/>
      <c r="AS301" s="62"/>
      <c r="AT301" s="33"/>
      <c r="AU301" s="33"/>
      <c r="AV301" s="33"/>
      <c r="AW301" s="33"/>
      <c r="AX301" s="33"/>
      <c r="AY301" s="42"/>
      <c r="AZ301" s="42"/>
      <c r="BA301" s="42"/>
      <c r="BB301" s="43"/>
      <c r="BC301" s="42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52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62"/>
      <c r="AJ302" s="33"/>
      <c r="AK302" s="33"/>
      <c r="AL302" s="33"/>
      <c r="AM302" s="33"/>
      <c r="AN302" s="33"/>
      <c r="AO302" s="33"/>
      <c r="AP302" s="33"/>
      <c r="AQ302" s="62"/>
      <c r="AR302" s="33"/>
      <c r="AS302" s="62"/>
      <c r="AT302" s="33"/>
      <c r="AU302" s="33"/>
      <c r="AV302" s="33"/>
      <c r="AW302" s="33"/>
      <c r="AX302" s="33"/>
      <c r="AY302" s="42"/>
      <c r="AZ302" s="43"/>
      <c r="BA302" s="60"/>
      <c r="BB302" s="43"/>
      <c r="BC302" s="42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220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52"/>
      <c r="O303" s="52"/>
      <c r="P303" s="52"/>
      <c r="Q303" s="52"/>
      <c r="R303" s="52"/>
      <c r="S303" s="52"/>
      <c r="T303" s="52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62"/>
      <c r="AJ303" s="33"/>
      <c r="AK303" s="33"/>
      <c r="AL303" s="33"/>
      <c r="AM303" s="33"/>
      <c r="AN303" s="33"/>
      <c r="AO303" s="33"/>
      <c r="AP303" s="33"/>
      <c r="AQ303" s="62"/>
      <c r="AR303" s="33"/>
      <c r="AS303" s="62"/>
      <c r="AT303" s="33"/>
      <c r="AU303" s="33"/>
      <c r="AV303" s="33"/>
      <c r="AW303" s="33"/>
      <c r="AX303" s="33"/>
      <c r="AY303" s="42"/>
      <c r="AZ303" s="43"/>
      <c r="BA303" s="60"/>
      <c r="BB303" s="52"/>
      <c r="BC303" s="52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220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62"/>
      <c r="AJ304" s="33"/>
      <c r="AK304" s="33"/>
      <c r="AL304" s="33"/>
      <c r="AM304" s="33"/>
      <c r="AN304" s="33"/>
      <c r="AO304" s="33"/>
      <c r="AP304" s="33"/>
      <c r="AQ304" s="62"/>
      <c r="AR304" s="33"/>
      <c r="AS304" s="62"/>
      <c r="AT304" s="33"/>
      <c r="AU304" s="33"/>
      <c r="AV304" s="33"/>
      <c r="AW304" s="33"/>
      <c r="AX304" s="33"/>
      <c r="AY304" s="42"/>
      <c r="AZ304" s="43"/>
      <c r="BA304" s="60"/>
      <c r="BB304" s="42"/>
      <c r="BC304" s="42"/>
      <c r="BD304" s="33"/>
      <c r="BE304" s="33"/>
      <c r="BF304" s="33"/>
      <c r="BG304" s="33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220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62"/>
      <c r="AJ305" s="33"/>
      <c r="AK305" s="33"/>
      <c r="AL305" s="33"/>
      <c r="AM305" s="33"/>
      <c r="AN305" s="33"/>
      <c r="AO305" s="33"/>
      <c r="AP305" s="33"/>
      <c r="AQ305" s="62"/>
      <c r="AR305" s="33"/>
      <c r="AS305" s="62"/>
      <c r="AT305" s="33"/>
      <c r="AU305" s="33"/>
      <c r="AV305" s="33"/>
      <c r="AW305" s="33"/>
      <c r="AX305" s="33"/>
      <c r="AY305" s="42"/>
      <c r="AZ305" s="43"/>
      <c r="BA305" s="60"/>
      <c r="BB305" s="43"/>
      <c r="BC305" s="42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40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52"/>
      <c r="O306" s="52"/>
      <c r="P306" s="52"/>
      <c r="Q306" s="52"/>
      <c r="R306" s="52"/>
      <c r="S306" s="52"/>
      <c r="T306" s="5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42"/>
      <c r="AF306" s="52"/>
      <c r="AG306" s="52"/>
      <c r="AH306" s="33"/>
      <c r="AI306" s="60"/>
      <c r="AJ306" s="52"/>
      <c r="AK306" s="52"/>
      <c r="AL306" s="33"/>
      <c r="AM306" s="33"/>
      <c r="AN306" s="33"/>
      <c r="AO306" s="33"/>
      <c r="AP306" s="33"/>
      <c r="AQ306" s="60"/>
      <c r="AR306" s="52"/>
      <c r="AS306" s="60"/>
      <c r="AT306" s="52"/>
      <c r="AU306" s="33"/>
      <c r="AV306" s="33"/>
      <c r="AW306" s="33"/>
      <c r="AX306" s="33"/>
      <c r="AY306" s="42"/>
      <c r="AZ306" s="43"/>
      <c r="BA306" s="60"/>
      <c r="BB306" s="52"/>
      <c r="BC306" s="52"/>
      <c r="BD306" s="33"/>
      <c r="BE306" s="33"/>
      <c r="BF306" s="33"/>
      <c r="BG306" s="3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44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52"/>
      <c r="O307" s="52"/>
      <c r="P307" s="52"/>
      <c r="Q307" s="52"/>
      <c r="R307" s="52"/>
      <c r="S307" s="52"/>
      <c r="T307" s="5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42"/>
      <c r="AF307" s="52"/>
      <c r="AG307" s="52"/>
      <c r="AH307" s="33"/>
      <c r="AI307" s="60"/>
      <c r="AJ307" s="52"/>
      <c r="AK307" s="52"/>
      <c r="AL307" s="33"/>
      <c r="AM307" s="33"/>
      <c r="AN307" s="33"/>
      <c r="AO307" s="33"/>
      <c r="AP307" s="33"/>
      <c r="AQ307" s="60"/>
      <c r="AR307" s="52"/>
      <c r="AS307" s="60"/>
      <c r="AT307" s="52"/>
      <c r="AU307" s="33"/>
      <c r="AV307" s="33"/>
      <c r="AW307" s="33"/>
      <c r="AX307" s="33"/>
      <c r="AY307" s="42"/>
      <c r="AZ307" s="43"/>
      <c r="BA307" s="60"/>
      <c r="BB307" s="52"/>
      <c r="BC307" s="52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144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52"/>
      <c r="O308" s="52"/>
      <c r="P308" s="52"/>
      <c r="Q308" s="52"/>
      <c r="R308" s="52"/>
      <c r="S308" s="52"/>
      <c r="T308" s="5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42"/>
      <c r="AF308" s="52"/>
      <c r="AG308" s="52"/>
      <c r="AH308" s="33"/>
      <c r="AI308" s="60"/>
      <c r="AJ308" s="52"/>
      <c r="AK308" s="52"/>
      <c r="AL308" s="33"/>
      <c r="AM308" s="33"/>
      <c r="AN308" s="33"/>
      <c r="AO308" s="33"/>
      <c r="AP308" s="33"/>
      <c r="AQ308" s="60"/>
      <c r="AR308" s="52"/>
      <c r="AS308" s="60"/>
      <c r="AT308" s="52"/>
      <c r="AU308" s="33"/>
      <c r="AV308" s="33"/>
      <c r="AW308" s="33"/>
      <c r="AX308" s="33"/>
      <c r="AY308" s="42"/>
      <c r="AZ308" s="43"/>
      <c r="BA308" s="60"/>
      <c r="BB308" s="52"/>
      <c r="BC308" s="5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52"/>
      <c r="O309" s="52"/>
      <c r="P309" s="52"/>
      <c r="Q309" s="52"/>
      <c r="R309" s="52"/>
      <c r="S309" s="52"/>
      <c r="T309" s="52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42"/>
      <c r="AF309" s="52"/>
      <c r="AG309" s="52"/>
      <c r="AH309" s="33"/>
      <c r="AI309" s="60"/>
      <c r="AJ309" s="52"/>
      <c r="AK309" s="52"/>
      <c r="AL309" s="33"/>
      <c r="AM309" s="33"/>
      <c r="AN309" s="33"/>
      <c r="AO309" s="33"/>
      <c r="AP309" s="33"/>
      <c r="AQ309" s="60"/>
      <c r="AR309" s="52"/>
      <c r="AS309" s="60"/>
      <c r="AT309" s="52"/>
      <c r="AU309" s="33"/>
      <c r="AV309" s="33"/>
      <c r="AW309" s="33"/>
      <c r="AX309" s="33"/>
      <c r="AY309" s="42"/>
      <c r="AZ309" s="43"/>
      <c r="BA309" s="60"/>
      <c r="BB309" s="52"/>
      <c r="BC309" s="52"/>
      <c r="BD309" s="33"/>
      <c r="BE309" s="33"/>
      <c r="BF309" s="33"/>
      <c r="BG309" s="3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144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52"/>
      <c r="O310" s="52"/>
      <c r="P310" s="52"/>
      <c r="Q310" s="52"/>
      <c r="R310" s="52"/>
      <c r="S310" s="52"/>
      <c r="T310" s="52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42"/>
      <c r="AF310" s="52"/>
      <c r="AG310" s="52"/>
      <c r="AH310" s="33"/>
      <c r="AI310" s="60"/>
      <c r="AJ310" s="52"/>
      <c r="AK310" s="52"/>
      <c r="AL310" s="33"/>
      <c r="AM310" s="33"/>
      <c r="AN310" s="33"/>
      <c r="AO310" s="33"/>
      <c r="AP310" s="33"/>
      <c r="AQ310" s="60"/>
      <c r="AR310" s="52"/>
      <c r="AS310" s="60"/>
      <c r="AT310" s="52"/>
      <c r="AU310" s="33"/>
      <c r="AV310" s="33"/>
      <c r="AW310" s="33"/>
      <c r="AX310" s="33"/>
      <c r="AY310" s="42"/>
      <c r="AZ310" s="43"/>
      <c r="BA310" s="60"/>
      <c r="BB310" s="52"/>
      <c r="BC310" s="5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144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52"/>
      <c r="O311" s="52"/>
      <c r="P311" s="52"/>
      <c r="Q311" s="52"/>
      <c r="R311" s="52"/>
      <c r="S311" s="52"/>
      <c r="T311" s="5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42"/>
      <c r="AF311" s="52"/>
      <c r="AG311" s="52"/>
      <c r="AH311" s="33"/>
      <c r="AI311" s="57"/>
      <c r="AJ311" s="52"/>
      <c r="AK311" s="52"/>
      <c r="AL311" s="33"/>
      <c r="AM311" s="33"/>
      <c r="AN311" s="33"/>
      <c r="AO311" s="33"/>
      <c r="AP311" s="33"/>
      <c r="AQ311" s="57"/>
      <c r="AR311" s="52"/>
      <c r="AS311" s="57"/>
      <c r="AT311" s="52"/>
      <c r="AU311" s="33"/>
      <c r="AV311" s="33"/>
      <c r="AW311" s="33"/>
      <c r="AX311" s="33"/>
      <c r="AY311" s="42"/>
      <c r="AZ311" s="43"/>
      <c r="BA311" s="57"/>
      <c r="BB311" s="52"/>
      <c r="BC311" s="5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409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52"/>
      <c r="O312" s="52"/>
      <c r="P312" s="52"/>
      <c r="Q312" s="52"/>
      <c r="R312" s="52"/>
      <c r="S312" s="52"/>
      <c r="T312" s="5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58"/>
      <c r="AJ312" s="33"/>
      <c r="AK312" s="33"/>
      <c r="AL312" s="33"/>
      <c r="AM312" s="33"/>
      <c r="AN312" s="33"/>
      <c r="AO312" s="33"/>
      <c r="AP312" s="33"/>
      <c r="AQ312" s="58"/>
      <c r="AR312" s="33"/>
      <c r="AS312" s="58"/>
      <c r="AT312" s="33"/>
      <c r="AU312" s="33"/>
      <c r="AV312" s="33"/>
      <c r="AW312" s="33"/>
      <c r="AX312" s="33"/>
      <c r="AY312" s="42"/>
      <c r="AZ312" s="43"/>
      <c r="BA312" s="57"/>
      <c r="BB312" s="51"/>
      <c r="BC312" s="52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408.7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58"/>
      <c r="AJ313" s="33"/>
      <c r="AK313" s="33"/>
      <c r="AL313" s="33"/>
      <c r="AM313" s="33"/>
      <c r="AN313" s="33"/>
      <c r="AO313" s="33"/>
      <c r="AP313" s="33"/>
      <c r="AQ313" s="58"/>
      <c r="AR313" s="33"/>
      <c r="AS313" s="58"/>
      <c r="AT313" s="33"/>
      <c r="AU313" s="33"/>
      <c r="AV313" s="33"/>
      <c r="AW313" s="33"/>
      <c r="AX313" s="33"/>
      <c r="AY313" s="42"/>
      <c r="AZ313" s="43"/>
      <c r="BA313" s="57"/>
      <c r="BB313" s="42"/>
      <c r="BC313" s="4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46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58"/>
      <c r="AJ314" s="33"/>
      <c r="AK314" s="33"/>
      <c r="AL314" s="33"/>
      <c r="AM314" s="33"/>
      <c r="AN314" s="33"/>
      <c r="AO314" s="33"/>
      <c r="AP314" s="33"/>
      <c r="AQ314" s="58"/>
      <c r="AR314" s="33"/>
      <c r="AS314" s="58"/>
      <c r="AT314" s="33"/>
      <c r="AU314" s="33"/>
      <c r="AV314" s="33"/>
      <c r="AW314" s="33"/>
      <c r="AX314" s="33"/>
      <c r="AY314" s="42"/>
      <c r="AZ314" s="43"/>
      <c r="BA314" s="57"/>
      <c r="BB314" s="51"/>
      <c r="BC314" s="52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408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58"/>
      <c r="AJ315" s="33"/>
      <c r="AK315" s="33"/>
      <c r="AL315" s="33"/>
      <c r="AM315" s="33"/>
      <c r="AN315" s="33"/>
      <c r="AO315" s="33"/>
      <c r="AP315" s="33"/>
      <c r="AQ315" s="58"/>
      <c r="AR315" s="33"/>
      <c r="AS315" s="58"/>
      <c r="AT315" s="33"/>
      <c r="AU315" s="33"/>
      <c r="AV315" s="33"/>
      <c r="AW315" s="33"/>
      <c r="AX315" s="33"/>
      <c r="AY315" s="42"/>
      <c r="AZ315" s="43"/>
      <c r="BA315" s="57"/>
      <c r="BB315" s="42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56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58"/>
      <c r="AJ316" s="33"/>
      <c r="AK316" s="33"/>
      <c r="AL316" s="33"/>
      <c r="AM316" s="33"/>
      <c r="AN316" s="33"/>
      <c r="AO316" s="33"/>
      <c r="AP316" s="33"/>
      <c r="AQ316" s="58"/>
      <c r="AR316" s="33"/>
      <c r="AS316" s="58"/>
      <c r="AT316" s="33"/>
      <c r="AU316" s="33"/>
      <c r="AV316" s="33"/>
      <c r="AW316" s="33"/>
      <c r="AX316" s="33"/>
      <c r="AY316" s="42"/>
      <c r="AZ316" s="43"/>
      <c r="BA316" s="57"/>
      <c r="BB316" s="51"/>
      <c r="BC316" s="5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132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52"/>
      <c r="O317" s="52"/>
      <c r="P317" s="52"/>
      <c r="Q317" s="52"/>
      <c r="R317" s="52"/>
      <c r="S317" s="52"/>
      <c r="T317" s="5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58"/>
      <c r="AJ317" s="33"/>
      <c r="AK317" s="33"/>
      <c r="AL317" s="33"/>
      <c r="AM317" s="33"/>
      <c r="AN317" s="33"/>
      <c r="AO317" s="33"/>
      <c r="AP317" s="33"/>
      <c r="AQ317" s="58"/>
      <c r="AR317" s="33"/>
      <c r="AS317" s="58"/>
      <c r="AT317" s="33"/>
      <c r="AU317" s="33"/>
      <c r="AV317" s="33"/>
      <c r="AW317" s="33"/>
      <c r="AX317" s="33"/>
      <c r="AY317" s="42"/>
      <c r="AZ317" s="43"/>
      <c r="BA317" s="57"/>
      <c r="BB317" s="52"/>
      <c r="BC317" s="5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32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52"/>
      <c r="O318" s="52"/>
      <c r="P318" s="52"/>
      <c r="Q318" s="52"/>
      <c r="R318" s="52"/>
      <c r="S318" s="52"/>
      <c r="T318" s="52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58"/>
      <c r="AJ318" s="33"/>
      <c r="AK318" s="33"/>
      <c r="AL318" s="33"/>
      <c r="AM318" s="33"/>
      <c r="AN318" s="33"/>
      <c r="AO318" s="33"/>
      <c r="AP318" s="33"/>
      <c r="AQ318" s="58"/>
      <c r="AR318" s="33"/>
      <c r="AS318" s="58"/>
      <c r="AT318" s="33"/>
      <c r="AU318" s="33"/>
      <c r="AV318" s="33"/>
      <c r="AW318" s="33"/>
      <c r="AX318" s="33"/>
      <c r="AY318" s="42"/>
      <c r="AZ318" s="43"/>
      <c r="BA318" s="57"/>
      <c r="BB318" s="51"/>
      <c r="BC318" s="5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46.7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2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58"/>
      <c r="AJ319" s="33"/>
      <c r="AK319" s="33"/>
      <c r="AL319" s="33"/>
      <c r="AM319" s="33"/>
      <c r="AN319" s="33"/>
      <c r="AO319" s="33"/>
      <c r="AP319" s="33"/>
      <c r="AQ319" s="58"/>
      <c r="AR319" s="33"/>
      <c r="AS319" s="58"/>
      <c r="AT319" s="33"/>
      <c r="AU319" s="33"/>
      <c r="AV319" s="33"/>
      <c r="AW319" s="33"/>
      <c r="AX319" s="33"/>
      <c r="AY319" s="42"/>
      <c r="AZ319" s="43"/>
      <c r="BA319" s="57"/>
      <c r="BB319" s="43"/>
      <c r="BC319" s="43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84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4"/>
      <c r="O320" s="34"/>
      <c r="P320" s="34"/>
      <c r="Q320" s="34"/>
      <c r="R320" s="34"/>
      <c r="S320" s="34"/>
      <c r="T320" s="3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58"/>
      <c r="AJ320" s="33"/>
      <c r="AK320" s="33"/>
      <c r="AL320" s="33"/>
      <c r="AM320" s="33"/>
      <c r="AN320" s="33"/>
      <c r="AO320" s="33"/>
      <c r="AP320" s="33"/>
      <c r="AQ320" s="58"/>
      <c r="AR320" s="33"/>
      <c r="AS320" s="58"/>
      <c r="AT320" s="33"/>
      <c r="AU320" s="33"/>
      <c r="AV320" s="33"/>
      <c r="AW320" s="33"/>
      <c r="AX320" s="33"/>
      <c r="AY320" s="42"/>
      <c r="AZ320" s="43"/>
      <c r="BA320" s="56"/>
      <c r="BB320" s="59"/>
      <c r="BC320" s="52"/>
      <c r="BD320" s="33"/>
      <c r="BE320" s="33"/>
      <c r="BF320" s="33"/>
      <c r="BG320" s="33"/>
      <c r="BH320" s="33"/>
      <c r="BI320" s="33"/>
      <c r="BJ320" s="33"/>
      <c r="BK320" s="44"/>
      <c r="BL320" s="24"/>
      <c r="BM320" s="33"/>
      <c r="BN320" s="33"/>
      <c r="BO320" s="34"/>
      <c r="BP320" s="23"/>
      <c r="BQ320" s="24"/>
      <c r="BR320" s="25"/>
    </row>
    <row r="321" spans="1:70" s="22" customFormat="1" ht="184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57"/>
      <c r="N321" s="32"/>
      <c r="O321" s="31"/>
      <c r="P321" s="32"/>
      <c r="Q321" s="32"/>
      <c r="R321" s="32"/>
      <c r="S321" s="32"/>
      <c r="T321" s="32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58"/>
      <c r="AJ321" s="33"/>
      <c r="AK321" s="33"/>
      <c r="AL321" s="33"/>
      <c r="AM321" s="33"/>
      <c r="AN321" s="33"/>
      <c r="AO321" s="33"/>
      <c r="AP321" s="33"/>
      <c r="AQ321" s="58"/>
      <c r="AR321" s="33"/>
      <c r="AS321" s="58"/>
      <c r="AT321" s="33"/>
      <c r="AU321" s="33"/>
      <c r="AV321" s="33"/>
      <c r="AW321" s="33"/>
      <c r="AX321" s="33"/>
      <c r="AY321" s="42"/>
      <c r="AZ321" s="43"/>
      <c r="BA321" s="56"/>
      <c r="BB321" s="59"/>
      <c r="BC321" s="52"/>
      <c r="BD321" s="33"/>
      <c r="BE321" s="33"/>
      <c r="BF321" s="33"/>
      <c r="BG321" s="33"/>
      <c r="BH321" s="33"/>
      <c r="BI321" s="33"/>
      <c r="BJ321" s="33"/>
      <c r="BK321" s="44"/>
      <c r="BL321" s="24"/>
      <c r="BM321" s="33"/>
      <c r="BN321" s="33"/>
      <c r="BO321" s="34"/>
      <c r="BP321" s="23"/>
      <c r="BQ321" s="24"/>
      <c r="BR321" s="25"/>
    </row>
    <row r="322" spans="1:70" s="22" customFormat="1" ht="184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58"/>
      <c r="AJ322" s="33"/>
      <c r="AK322" s="33"/>
      <c r="AL322" s="33"/>
      <c r="AM322" s="33"/>
      <c r="AN322" s="33"/>
      <c r="AO322" s="33"/>
      <c r="AP322" s="33"/>
      <c r="AQ322" s="58"/>
      <c r="AR322" s="33"/>
      <c r="AS322" s="58"/>
      <c r="AT322" s="33"/>
      <c r="AU322" s="33"/>
      <c r="AV322" s="33"/>
      <c r="AW322" s="33"/>
      <c r="AX322" s="33"/>
      <c r="AY322" s="42"/>
      <c r="AZ322" s="43"/>
      <c r="BA322" s="57"/>
      <c r="BB322" s="42"/>
      <c r="BC322" s="4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84.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58"/>
      <c r="AJ323" s="33"/>
      <c r="AK323" s="33"/>
      <c r="AL323" s="33"/>
      <c r="AM323" s="33"/>
      <c r="AN323" s="33"/>
      <c r="AO323" s="33"/>
      <c r="AP323" s="33"/>
      <c r="AQ323" s="58"/>
      <c r="AR323" s="33"/>
      <c r="AS323" s="58"/>
      <c r="AT323" s="33"/>
      <c r="AU323" s="33"/>
      <c r="AV323" s="33"/>
      <c r="AW323" s="33"/>
      <c r="AX323" s="33"/>
      <c r="AY323" s="42"/>
      <c r="AZ323" s="43"/>
      <c r="BA323" s="56"/>
      <c r="BB323" s="59"/>
      <c r="BC323" s="42"/>
      <c r="BD323" s="33"/>
      <c r="BE323" s="33"/>
      <c r="BF323" s="33"/>
      <c r="BG323" s="33"/>
      <c r="BH323" s="33"/>
      <c r="BI323" s="33"/>
      <c r="BJ323" s="33"/>
      <c r="BK323" s="44"/>
      <c r="BL323" s="24"/>
      <c r="BM323" s="33"/>
      <c r="BN323" s="33"/>
      <c r="BO323" s="34"/>
      <c r="BP323" s="23"/>
      <c r="BQ323" s="24"/>
      <c r="BR323" s="25"/>
    </row>
    <row r="324" spans="1:70" s="22" customFormat="1" ht="189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51"/>
      <c r="O324" s="51"/>
      <c r="P324" s="51"/>
      <c r="Q324" s="51"/>
      <c r="R324" s="51"/>
      <c r="S324" s="51"/>
      <c r="T324" s="5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58"/>
      <c r="AJ324" s="33"/>
      <c r="AK324" s="33"/>
      <c r="AL324" s="33"/>
      <c r="AM324" s="33"/>
      <c r="AN324" s="33"/>
      <c r="AO324" s="33"/>
      <c r="AP324" s="33"/>
      <c r="AQ324" s="58"/>
      <c r="AR324" s="33"/>
      <c r="AS324" s="58"/>
      <c r="AT324" s="33"/>
      <c r="AU324" s="33"/>
      <c r="AV324" s="33"/>
      <c r="AW324" s="33"/>
      <c r="AX324" s="33"/>
      <c r="AY324" s="42"/>
      <c r="AZ324" s="43"/>
      <c r="BA324" s="56"/>
      <c r="BB324" s="59"/>
      <c r="BC324" s="42"/>
      <c r="BD324" s="33"/>
      <c r="BE324" s="33"/>
      <c r="BF324" s="33"/>
      <c r="BG324" s="33"/>
      <c r="BH324" s="33"/>
      <c r="BI324" s="33"/>
      <c r="BJ324" s="33"/>
      <c r="BK324" s="44"/>
      <c r="BL324" s="24"/>
      <c r="BM324" s="33"/>
      <c r="BN324" s="33"/>
      <c r="BO324" s="34"/>
      <c r="BP324" s="23"/>
      <c r="BQ324" s="24"/>
      <c r="BR324" s="25"/>
    </row>
    <row r="325" spans="1:70" s="22" customFormat="1" ht="184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58"/>
      <c r="AJ325" s="33"/>
      <c r="AK325" s="33"/>
      <c r="AL325" s="33"/>
      <c r="AM325" s="33"/>
      <c r="AN325" s="33"/>
      <c r="AO325" s="33"/>
      <c r="AP325" s="33"/>
      <c r="AQ325" s="58"/>
      <c r="AR325" s="33"/>
      <c r="AS325" s="58"/>
      <c r="AT325" s="33"/>
      <c r="AU325" s="33"/>
      <c r="AV325" s="33"/>
      <c r="AW325" s="33"/>
      <c r="AX325" s="33"/>
      <c r="AY325" s="42"/>
      <c r="AZ325" s="43"/>
      <c r="BA325" s="57"/>
      <c r="BB325" s="42"/>
      <c r="BC325" s="42"/>
      <c r="BD325" s="33"/>
      <c r="BE325" s="33"/>
      <c r="BF325" s="33"/>
      <c r="BG325" s="42"/>
      <c r="BH325" s="43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8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58"/>
      <c r="AJ326" s="33"/>
      <c r="AK326" s="33"/>
      <c r="AL326" s="33"/>
      <c r="AM326" s="33"/>
      <c r="AN326" s="33"/>
      <c r="AO326" s="33"/>
      <c r="AP326" s="33"/>
      <c r="AQ326" s="58"/>
      <c r="AR326" s="33"/>
      <c r="AS326" s="58"/>
      <c r="AT326" s="33"/>
      <c r="AU326" s="33"/>
      <c r="AV326" s="33"/>
      <c r="AW326" s="33"/>
      <c r="AX326" s="33"/>
      <c r="AY326" s="42"/>
      <c r="AZ326" s="43"/>
      <c r="BA326" s="49"/>
      <c r="BB326" s="59"/>
      <c r="BC326" s="42"/>
      <c r="BD326" s="33"/>
      <c r="BE326" s="33"/>
      <c r="BF326" s="33"/>
      <c r="BG326" s="42"/>
      <c r="BH326" s="43"/>
      <c r="BI326" s="43"/>
      <c r="BJ326" s="33"/>
      <c r="BK326" s="44"/>
      <c r="BL326" s="24"/>
      <c r="BM326" s="33"/>
      <c r="BN326" s="33"/>
      <c r="BO326" s="34"/>
      <c r="BP326" s="23"/>
      <c r="BQ326" s="24"/>
      <c r="BR326" s="25"/>
    </row>
    <row r="327" spans="1:70" s="22" customFormat="1" ht="18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52"/>
      <c r="O327" s="52"/>
      <c r="P327" s="52"/>
      <c r="Q327" s="52"/>
      <c r="R327" s="52"/>
      <c r="S327" s="52"/>
      <c r="T327" s="5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58"/>
      <c r="AJ327" s="33"/>
      <c r="AK327" s="33"/>
      <c r="AL327" s="33"/>
      <c r="AM327" s="33"/>
      <c r="AN327" s="33"/>
      <c r="AO327" s="33"/>
      <c r="AP327" s="33"/>
      <c r="AQ327" s="58"/>
      <c r="AR327" s="33"/>
      <c r="AS327" s="58"/>
      <c r="AT327" s="33"/>
      <c r="AU327" s="33"/>
      <c r="AV327" s="33"/>
      <c r="AW327" s="33"/>
      <c r="AX327" s="33"/>
      <c r="AY327" s="42"/>
      <c r="AZ327" s="43"/>
      <c r="BA327" s="57"/>
      <c r="BB327" s="52"/>
      <c r="BC327" s="5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84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52"/>
      <c r="O328" s="52"/>
      <c r="P328" s="52"/>
      <c r="Q328" s="52"/>
      <c r="R328" s="52"/>
      <c r="S328" s="52"/>
      <c r="T328" s="52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58"/>
      <c r="AJ328" s="33"/>
      <c r="AK328" s="33"/>
      <c r="AL328" s="33"/>
      <c r="AM328" s="33"/>
      <c r="AN328" s="33"/>
      <c r="AO328" s="33"/>
      <c r="AP328" s="33"/>
      <c r="AQ328" s="58"/>
      <c r="AR328" s="33"/>
      <c r="AS328" s="58"/>
      <c r="AT328" s="33"/>
      <c r="AU328" s="33"/>
      <c r="AV328" s="33"/>
      <c r="AW328" s="33"/>
      <c r="AX328" s="33"/>
      <c r="AY328" s="42"/>
      <c r="AZ328" s="43"/>
      <c r="BA328" s="57"/>
      <c r="BB328" s="43"/>
      <c r="BC328" s="42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84.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52"/>
      <c r="O329" s="52"/>
      <c r="P329" s="52"/>
      <c r="Q329" s="52"/>
      <c r="R329" s="52"/>
      <c r="S329" s="52"/>
      <c r="T329" s="5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58"/>
      <c r="AJ329" s="33"/>
      <c r="AK329" s="33"/>
      <c r="AL329" s="33"/>
      <c r="AM329" s="33"/>
      <c r="AN329" s="33"/>
      <c r="AO329" s="33"/>
      <c r="AP329" s="33"/>
      <c r="AQ329" s="58"/>
      <c r="AR329" s="33"/>
      <c r="AS329" s="58"/>
      <c r="AT329" s="33"/>
      <c r="AU329" s="33"/>
      <c r="AV329" s="33"/>
      <c r="AW329" s="33"/>
      <c r="AX329" s="33"/>
      <c r="AY329" s="42"/>
      <c r="AZ329" s="43"/>
      <c r="BA329" s="57"/>
      <c r="BB329" s="52"/>
      <c r="BC329" s="52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84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52"/>
      <c r="O330" s="52"/>
      <c r="P330" s="52"/>
      <c r="Q330" s="52"/>
      <c r="R330" s="52"/>
      <c r="S330" s="52"/>
      <c r="T330" s="52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58"/>
      <c r="AJ330" s="33"/>
      <c r="AK330" s="33"/>
      <c r="AL330" s="33"/>
      <c r="AM330" s="33"/>
      <c r="AN330" s="33"/>
      <c r="AO330" s="33"/>
      <c r="AP330" s="33"/>
      <c r="AQ330" s="58"/>
      <c r="AR330" s="33"/>
      <c r="AS330" s="58"/>
      <c r="AT330" s="33"/>
      <c r="AU330" s="33"/>
      <c r="AV330" s="33"/>
      <c r="AW330" s="33"/>
      <c r="AX330" s="33"/>
      <c r="AY330" s="42"/>
      <c r="AZ330" s="43"/>
      <c r="BA330" s="57"/>
      <c r="BB330" s="43"/>
      <c r="BC330" s="4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212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43"/>
      <c r="O331" s="43"/>
      <c r="P331" s="43"/>
      <c r="Q331" s="43"/>
      <c r="R331" s="43"/>
      <c r="S331" s="43"/>
      <c r="T331" s="4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57"/>
      <c r="BB331" s="43"/>
      <c r="BC331" s="43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409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43"/>
      <c r="O332" s="42"/>
      <c r="P332" s="43"/>
      <c r="Q332" s="43"/>
      <c r="R332" s="43"/>
      <c r="S332" s="43"/>
      <c r="T332" s="4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57"/>
      <c r="BB332" s="43"/>
      <c r="BC332" s="43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86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57"/>
      <c r="N333" s="32"/>
      <c r="O333" s="31"/>
      <c r="P333" s="32"/>
      <c r="Q333" s="32"/>
      <c r="R333" s="32"/>
      <c r="S333" s="32"/>
      <c r="T333" s="3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58"/>
      <c r="BB333" s="33"/>
      <c r="BC333" s="33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222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33"/>
      <c r="AZ334" s="33"/>
      <c r="BA334" s="57"/>
      <c r="BB334" s="43"/>
      <c r="BC334" s="43"/>
      <c r="BD334" s="33"/>
      <c r="BE334" s="33"/>
      <c r="BF334" s="33"/>
      <c r="BG334" s="33"/>
      <c r="BH334" s="33"/>
      <c r="BI334" s="42"/>
      <c r="BJ334" s="43"/>
      <c r="BK334" s="43"/>
      <c r="BL334" s="24"/>
      <c r="BM334" s="33"/>
      <c r="BN334" s="33"/>
      <c r="BO334" s="34"/>
      <c r="BP334" s="23"/>
      <c r="BQ334" s="24"/>
      <c r="BR334" s="25"/>
    </row>
    <row r="335" spans="1:70" s="22" customFormat="1" ht="222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3"/>
      <c r="Q335" s="43"/>
      <c r="R335" s="43"/>
      <c r="S335" s="43"/>
      <c r="T335" s="4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58"/>
      <c r="BB335" s="33"/>
      <c r="BC335" s="33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222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42"/>
      <c r="O336" s="42"/>
      <c r="P336" s="43"/>
      <c r="Q336" s="43"/>
      <c r="R336" s="43"/>
      <c r="S336" s="43"/>
      <c r="T336" s="4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58"/>
      <c r="BB336" s="33"/>
      <c r="BC336" s="33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57.2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2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57"/>
      <c r="BB337" s="43"/>
      <c r="BC337" s="43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82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57"/>
      <c r="N338" s="32"/>
      <c r="O338" s="31"/>
      <c r="P338" s="32"/>
      <c r="Q338" s="32"/>
      <c r="R338" s="32"/>
      <c r="S338" s="32"/>
      <c r="T338" s="32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33"/>
      <c r="AN338" s="33"/>
      <c r="AO338" s="33"/>
      <c r="AP338" s="33"/>
      <c r="AQ338" s="33"/>
      <c r="AR338" s="33"/>
      <c r="AS338" s="33"/>
      <c r="AT338" s="33"/>
      <c r="AU338" s="33"/>
      <c r="AV338" s="33"/>
      <c r="AW338" s="33"/>
      <c r="AX338" s="33"/>
      <c r="AY338" s="33"/>
      <c r="AZ338" s="33"/>
      <c r="BA338" s="58"/>
      <c r="BB338" s="33"/>
      <c r="BC338" s="33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229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52"/>
      <c r="O339" s="52"/>
      <c r="P339" s="52"/>
      <c r="Q339" s="52"/>
      <c r="R339" s="52"/>
      <c r="S339" s="52"/>
      <c r="T339" s="5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33"/>
      <c r="AN339" s="33"/>
      <c r="AO339" s="33"/>
      <c r="AP339" s="33"/>
      <c r="AQ339" s="33"/>
      <c r="AR339" s="33"/>
      <c r="AS339" s="33"/>
      <c r="AT339" s="33"/>
      <c r="AU339" s="33"/>
      <c r="AV339" s="33"/>
      <c r="AW339" s="33"/>
      <c r="AX339" s="33"/>
      <c r="AY339" s="33"/>
      <c r="AZ339" s="33"/>
      <c r="BA339" s="58"/>
      <c r="BB339" s="33"/>
      <c r="BC339" s="33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409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43"/>
      <c r="O340" s="42"/>
      <c r="P340" s="43"/>
      <c r="Q340" s="43"/>
      <c r="R340" s="43"/>
      <c r="S340" s="43"/>
      <c r="T340" s="4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42"/>
      <c r="AF340" s="43"/>
      <c r="AG340" s="43"/>
      <c r="AH340" s="43"/>
      <c r="AI340" s="57"/>
      <c r="AJ340" s="43"/>
      <c r="AK340" s="43"/>
      <c r="AL340" s="33"/>
      <c r="AM340" s="33"/>
      <c r="AN340" s="33"/>
      <c r="AO340" s="33"/>
      <c r="AP340" s="33"/>
      <c r="AQ340" s="57"/>
      <c r="AR340" s="43"/>
      <c r="AS340" s="57"/>
      <c r="AT340" s="43"/>
      <c r="AU340" s="33"/>
      <c r="AV340" s="33"/>
      <c r="AW340" s="33"/>
      <c r="AX340" s="33"/>
      <c r="AY340" s="42"/>
      <c r="AZ340" s="43"/>
      <c r="BA340" s="57"/>
      <c r="BB340" s="43"/>
      <c r="BC340" s="43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41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32"/>
      <c r="O341" s="31"/>
      <c r="P341" s="32"/>
      <c r="Q341" s="32"/>
      <c r="R341" s="32"/>
      <c r="S341" s="32"/>
      <c r="T341" s="3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42"/>
      <c r="AH341" s="43"/>
      <c r="AI341" s="43"/>
      <c r="AJ341" s="33"/>
      <c r="AK341" s="33"/>
      <c r="AL341" s="33"/>
      <c r="AM341" s="33"/>
      <c r="AN341" s="33"/>
      <c r="AO341" s="33"/>
      <c r="AP341" s="33"/>
      <c r="AQ341" s="33"/>
      <c r="AR341" s="33"/>
      <c r="AS341" s="33"/>
      <c r="AT341" s="33"/>
      <c r="AU341" s="33"/>
      <c r="AV341" s="33"/>
      <c r="AW341" s="33"/>
      <c r="AX341" s="33"/>
      <c r="AY341" s="42"/>
      <c r="AZ341" s="43"/>
      <c r="BA341" s="57"/>
      <c r="BB341" s="43"/>
      <c r="BC341" s="43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41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57"/>
      <c r="N342" s="32"/>
      <c r="O342" s="31"/>
      <c r="P342" s="32"/>
      <c r="Q342" s="32"/>
      <c r="R342" s="32"/>
      <c r="S342" s="32"/>
      <c r="T342" s="3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42"/>
      <c r="AH342" s="43"/>
      <c r="AI342" s="4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42"/>
      <c r="AZ342" s="43"/>
      <c r="BA342" s="57"/>
      <c r="BB342" s="43"/>
      <c r="BC342" s="43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41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57"/>
      <c r="N343" s="34"/>
      <c r="O343" s="34"/>
      <c r="P343" s="34"/>
      <c r="Q343" s="34"/>
      <c r="R343" s="34"/>
      <c r="S343" s="34"/>
      <c r="T343" s="3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42"/>
      <c r="AH343" s="43"/>
      <c r="AI343" s="4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42"/>
      <c r="AZ343" s="43"/>
      <c r="BA343" s="57"/>
      <c r="BB343" s="43"/>
      <c r="BC343" s="43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141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57"/>
      <c r="N344" s="32"/>
      <c r="O344" s="31"/>
      <c r="P344" s="32"/>
      <c r="Q344" s="32"/>
      <c r="R344" s="32"/>
      <c r="S344" s="32"/>
      <c r="T344" s="3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42"/>
      <c r="AH344" s="43"/>
      <c r="AI344" s="4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42"/>
      <c r="AZ344" s="43"/>
      <c r="BA344" s="57"/>
      <c r="BB344" s="43"/>
      <c r="BC344" s="43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4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57"/>
      <c r="N345" s="32"/>
      <c r="O345" s="31"/>
      <c r="P345" s="32"/>
      <c r="Q345" s="32"/>
      <c r="R345" s="32"/>
      <c r="S345" s="32"/>
      <c r="T345" s="3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42"/>
      <c r="AH345" s="43"/>
      <c r="AI345" s="4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42"/>
      <c r="AZ345" s="43"/>
      <c r="BA345" s="57"/>
      <c r="BB345" s="43"/>
      <c r="BC345" s="43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01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43"/>
      <c r="O346" s="42"/>
      <c r="P346" s="43"/>
      <c r="Q346" s="43"/>
      <c r="R346" s="43"/>
      <c r="S346" s="43"/>
      <c r="T346" s="4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57"/>
      <c r="BB346" s="43"/>
      <c r="BC346" s="43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201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57"/>
      <c r="N347" s="32"/>
      <c r="O347" s="31"/>
      <c r="P347" s="32"/>
      <c r="Q347" s="32"/>
      <c r="R347" s="32"/>
      <c r="S347" s="32"/>
      <c r="T347" s="32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58"/>
      <c r="BB347" s="33"/>
      <c r="BC347" s="33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1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43"/>
      <c r="O348" s="42"/>
      <c r="P348" s="43"/>
      <c r="Q348" s="43"/>
      <c r="R348" s="43"/>
      <c r="S348" s="43"/>
      <c r="T348" s="4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46"/>
      <c r="BB348" s="43"/>
      <c r="BC348" s="43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1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6"/>
      <c r="N349" s="32"/>
      <c r="O349" s="31"/>
      <c r="P349" s="32"/>
      <c r="Q349" s="32"/>
      <c r="R349" s="32"/>
      <c r="S349" s="32"/>
      <c r="T349" s="3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33"/>
      <c r="AJ349" s="33"/>
      <c r="AK349" s="33"/>
      <c r="AL349" s="33"/>
      <c r="AM349" s="33"/>
      <c r="AN349" s="33"/>
      <c r="AO349" s="33"/>
      <c r="AP349" s="33"/>
      <c r="AQ349" s="33"/>
      <c r="AR349" s="33"/>
      <c r="AS349" s="33"/>
      <c r="AT349" s="33"/>
      <c r="AU349" s="33"/>
      <c r="AV349" s="33"/>
      <c r="AW349" s="33"/>
      <c r="AX349" s="33"/>
      <c r="AY349" s="33"/>
      <c r="AZ349" s="33"/>
      <c r="BA349" s="45"/>
      <c r="BB349" s="33"/>
      <c r="BC349" s="33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409.6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43"/>
      <c r="O350" s="42"/>
      <c r="P350" s="42"/>
      <c r="Q350" s="42"/>
      <c r="R350" s="42"/>
      <c r="S350" s="42"/>
      <c r="T350" s="4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33"/>
      <c r="AJ350" s="33"/>
      <c r="AK350" s="33"/>
      <c r="AL350" s="33"/>
      <c r="AM350" s="33"/>
      <c r="AN350" s="33"/>
      <c r="AO350" s="33"/>
      <c r="AP350" s="33"/>
      <c r="AQ350" s="33"/>
      <c r="AR350" s="33"/>
      <c r="AS350" s="33"/>
      <c r="AT350" s="33"/>
      <c r="AU350" s="33"/>
      <c r="AV350" s="33"/>
      <c r="AW350" s="33"/>
      <c r="AX350" s="33"/>
      <c r="AY350" s="33"/>
      <c r="AZ350" s="33"/>
      <c r="BA350" s="45"/>
      <c r="BB350" s="33"/>
      <c r="BC350" s="33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201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43"/>
      <c r="O351" s="42"/>
      <c r="P351" s="42"/>
      <c r="Q351" s="42"/>
      <c r="R351" s="42"/>
      <c r="S351" s="42"/>
      <c r="T351" s="4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33"/>
      <c r="AJ351" s="33"/>
      <c r="AK351" s="33"/>
      <c r="AL351" s="33"/>
      <c r="AM351" s="33"/>
      <c r="AN351" s="33"/>
      <c r="AO351" s="33"/>
      <c r="AP351" s="33"/>
      <c r="AQ351" s="33"/>
      <c r="AR351" s="33"/>
      <c r="AS351" s="33"/>
      <c r="AT351" s="33"/>
      <c r="AU351" s="33"/>
      <c r="AV351" s="33"/>
      <c r="AW351" s="33"/>
      <c r="AX351" s="33"/>
      <c r="AY351" s="33"/>
      <c r="AZ351" s="33"/>
      <c r="BA351" s="45"/>
      <c r="BB351" s="33"/>
      <c r="BC351" s="33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1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43"/>
      <c r="O352" s="42"/>
      <c r="P352" s="43"/>
      <c r="Q352" s="43"/>
      <c r="R352" s="43"/>
      <c r="S352" s="43"/>
      <c r="T352" s="4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42"/>
      <c r="AH352" s="43"/>
      <c r="AI352" s="4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42"/>
      <c r="AZ352" s="43"/>
      <c r="BA352" s="46"/>
      <c r="BB352" s="43"/>
      <c r="BC352" s="43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201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43"/>
      <c r="O353" s="42"/>
      <c r="P353" s="32"/>
      <c r="Q353" s="32"/>
      <c r="R353" s="32"/>
      <c r="S353" s="32"/>
      <c r="T353" s="3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45"/>
      <c r="BB353" s="33"/>
      <c r="BC353" s="33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201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2"/>
      <c r="Q354" s="42"/>
      <c r="R354" s="42"/>
      <c r="S354" s="42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45"/>
      <c r="BB354" s="33"/>
      <c r="BC354" s="33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201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46"/>
      <c r="N355" s="32"/>
      <c r="O355" s="31"/>
      <c r="P355" s="32"/>
      <c r="Q355" s="32"/>
      <c r="R355" s="32"/>
      <c r="S355" s="32"/>
      <c r="T355" s="3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45"/>
      <c r="BB355" s="33"/>
      <c r="BC355" s="33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259.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42"/>
      <c r="N356" s="52"/>
      <c r="O356" s="52"/>
      <c r="P356" s="52"/>
      <c r="Q356" s="52"/>
      <c r="R356" s="52"/>
      <c r="S356" s="52"/>
      <c r="T356" s="5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46"/>
      <c r="BB356" s="52"/>
      <c r="BC356" s="52"/>
      <c r="BD356" s="33"/>
      <c r="BE356" s="33"/>
      <c r="BF356" s="33"/>
      <c r="BG356" s="42"/>
      <c r="BH356" s="51"/>
      <c r="BI356" s="52"/>
      <c r="BJ356" s="33"/>
      <c r="BK356" s="44"/>
      <c r="BL356" s="24"/>
      <c r="BM356" s="33"/>
      <c r="BN356" s="33"/>
      <c r="BO356" s="34"/>
      <c r="BP356" s="23"/>
      <c r="BQ356" s="24"/>
      <c r="BR356" s="25"/>
    </row>
    <row r="357" spans="1:70" s="22" customFormat="1" ht="244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42"/>
      <c r="O357" s="42"/>
      <c r="P357" s="52"/>
      <c r="Q357" s="52"/>
      <c r="R357" s="52"/>
      <c r="S357" s="52"/>
      <c r="T357" s="5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33"/>
      <c r="AJ357" s="33"/>
      <c r="AK357" s="33"/>
      <c r="AL357" s="33"/>
      <c r="AM357" s="33"/>
      <c r="AN357" s="33"/>
      <c r="AO357" s="33"/>
      <c r="AP357" s="33"/>
      <c r="AQ357" s="33"/>
      <c r="AR357" s="33"/>
      <c r="AS357" s="33"/>
      <c r="AT357" s="33"/>
      <c r="AU357" s="33"/>
      <c r="AV357" s="33"/>
      <c r="AW357" s="33"/>
      <c r="AX357" s="33"/>
      <c r="AY357" s="33"/>
      <c r="AZ357" s="33"/>
      <c r="BA357" s="46"/>
      <c r="BB357" s="55"/>
      <c r="BC357" s="52"/>
      <c r="BD357" s="33"/>
      <c r="BE357" s="33"/>
      <c r="BF357" s="33"/>
      <c r="BG357" s="42"/>
      <c r="BH357" s="51"/>
      <c r="BI357" s="52"/>
      <c r="BJ357" s="33"/>
      <c r="BK357" s="44"/>
      <c r="BL357" s="24"/>
      <c r="BM357" s="33"/>
      <c r="BN357" s="33"/>
      <c r="BO357" s="34"/>
      <c r="BP357" s="23"/>
      <c r="BQ357" s="24"/>
      <c r="BR357" s="25"/>
    </row>
    <row r="358" spans="1:70" s="22" customFormat="1" ht="219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51"/>
      <c r="O358" s="51"/>
      <c r="P358" s="51"/>
      <c r="Q358" s="51"/>
      <c r="R358" s="51"/>
      <c r="S358" s="51"/>
      <c r="T358" s="5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49"/>
      <c r="BB358" s="50"/>
      <c r="BC358" s="47"/>
      <c r="BD358" s="33"/>
      <c r="BE358" s="33"/>
      <c r="BF358" s="33"/>
      <c r="BG358" s="33"/>
      <c r="BH358" s="33"/>
      <c r="BI358" s="33"/>
      <c r="BJ358" s="33"/>
      <c r="BK358" s="44"/>
      <c r="BL358" s="24"/>
      <c r="BM358" s="33"/>
      <c r="BN358" s="33"/>
      <c r="BO358" s="34"/>
      <c r="BP358" s="23"/>
      <c r="BQ358" s="24"/>
      <c r="BR358" s="25"/>
    </row>
    <row r="359" spans="1:70" s="22" customFormat="1" ht="219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52"/>
      <c r="O359" s="52"/>
      <c r="P359" s="52"/>
      <c r="Q359" s="52"/>
      <c r="R359" s="52"/>
      <c r="S359" s="52"/>
      <c r="T359" s="5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46"/>
      <c r="BB359" s="52"/>
      <c r="BC359" s="52"/>
      <c r="BD359" s="33"/>
      <c r="BE359" s="33"/>
      <c r="BF359" s="33"/>
      <c r="BG359" s="33"/>
      <c r="BH359" s="33"/>
      <c r="BI359" s="33"/>
      <c r="BJ359" s="33"/>
      <c r="BK359" s="44"/>
      <c r="BL359" s="24"/>
      <c r="BM359" s="33"/>
      <c r="BN359" s="33"/>
      <c r="BO359" s="34"/>
      <c r="BP359" s="23"/>
      <c r="BQ359" s="24"/>
      <c r="BR359" s="25"/>
    </row>
    <row r="360" spans="1:70" s="22" customFormat="1" ht="219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52"/>
      <c r="O360" s="52"/>
      <c r="P360" s="52"/>
      <c r="Q360" s="52"/>
      <c r="R360" s="52"/>
      <c r="S360" s="52"/>
      <c r="T360" s="5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49"/>
      <c r="BB360" s="50"/>
      <c r="BC360" s="47"/>
      <c r="BD360" s="33"/>
      <c r="BE360" s="33"/>
      <c r="BF360" s="33"/>
      <c r="BG360" s="33"/>
      <c r="BH360" s="33"/>
      <c r="BI360" s="33"/>
      <c r="BJ360" s="33"/>
      <c r="BK360" s="44"/>
      <c r="BL360" s="24"/>
      <c r="BM360" s="33"/>
      <c r="BN360" s="33"/>
      <c r="BO360" s="34"/>
      <c r="BP360" s="23"/>
      <c r="BQ360" s="24"/>
      <c r="BR360" s="25"/>
    </row>
    <row r="361" spans="1:70" s="22" customFormat="1" ht="409.6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52"/>
      <c r="O361" s="52"/>
      <c r="P361" s="52"/>
      <c r="Q361" s="52"/>
      <c r="R361" s="52"/>
      <c r="S361" s="52"/>
      <c r="T361" s="5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46"/>
      <c r="BB361" s="52"/>
      <c r="BC361" s="42"/>
      <c r="BD361" s="33"/>
      <c r="BE361" s="33"/>
      <c r="BF361" s="33"/>
      <c r="BG361" s="33"/>
      <c r="BH361" s="33"/>
      <c r="BI361" s="33"/>
      <c r="BJ361" s="33"/>
      <c r="BK361" s="44"/>
      <c r="BL361" s="24"/>
      <c r="BM361" s="33"/>
      <c r="BN361" s="33"/>
      <c r="BO361" s="34"/>
      <c r="BP361" s="23"/>
      <c r="BQ361" s="24"/>
      <c r="BR361" s="25"/>
    </row>
    <row r="362" spans="1:70" s="22" customFormat="1" ht="409.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52"/>
      <c r="O362" s="52"/>
      <c r="P362" s="52"/>
      <c r="Q362" s="52"/>
      <c r="R362" s="52"/>
      <c r="S362" s="52"/>
      <c r="T362" s="5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42"/>
      <c r="AF362" s="52"/>
      <c r="AG362" s="52"/>
      <c r="AH362" s="33"/>
      <c r="AI362" s="46"/>
      <c r="AJ362" s="52"/>
      <c r="AK362" s="52"/>
      <c r="AL362" s="33"/>
      <c r="AM362" s="33"/>
      <c r="AN362" s="33"/>
      <c r="AO362" s="33"/>
      <c r="AP362" s="33"/>
      <c r="AQ362" s="46"/>
      <c r="AR362" s="52"/>
      <c r="AS362" s="46"/>
      <c r="AT362" s="52"/>
      <c r="AU362" s="33"/>
      <c r="AV362" s="33"/>
      <c r="AW362" s="33"/>
      <c r="AX362" s="33"/>
      <c r="AY362" s="33"/>
      <c r="AZ362" s="33"/>
      <c r="BA362" s="46"/>
      <c r="BB362" s="52"/>
      <c r="BC362" s="52"/>
      <c r="BD362" s="33"/>
      <c r="BE362" s="33"/>
      <c r="BF362" s="33"/>
      <c r="BG362" s="33"/>
      <c r="BH362" s="33"/>
      <c r="BI362" s="33"/>
      <c r="BJ362" s="33"/>
      <c r="BK362" s="44"/>
      <c r="BL362" s="24"/>
      <c r="BM362" s="33"/>
      <c r="BN362" s="33"/>
      <c r="BO362" s="34"/>
      <c r="BP362" s="23"/>
      <c r="BQ362" s="24"/>
      <c r="BR362" s="25"/>
    </row>
    <row r="363" spans="1:70" s="22" customFormat="1" ht="137.2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52"/>
      <c r="O363" s="52"/>
      <c r="P363" s="52"/>
      <c r="Q363" s="52"/>
      <c r="R363" s="52"/>
      <c r="S363" s="52"/>
      <c r="T363" s="5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49"/>
      <c r="BB363" s="50"/>
      <c r="BC363" s="47"/>
      <c r="BD363" s="33"/>
      <c r="BE363" s="33"/>
      <c r="BF363" s="33"/>
      <c r="BG363" s="33"/>
      <c r="BH363" s="33"/>
      <c r="BI363" s="33"/>
      <c r="BJ363" s="33"/>
      <c r="BK363" s="44"/>
      <c r="BL363" s="24"/>
      <c r="BM363" s="33"/>
      <c r="BN363" s="33"/>
      <c r="BO363" s="34"/>
      <c r="BP363" s="23"/>
      <c r="BQ363" s="24"/>
      <c r="BR363" s="25"/>
    </row>
    <row r="364" spans="1:70" s="22" customFormat="1" ht="137.2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52"/>
      <c r="O364" s="52"/>
      <c r="P364" s="52"/>
      <c r="Q364" s="52"/>
      <c r="R364" s="52"/>
      <c r="S364" s="52"/>
      <c r="T364" s="5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49"/>
      <c r="BB364" s="50"/>
      <c r="BC364" s="47"/>
      <c r="BD364" s="33"/>
      <c r="BE364" s="33"/>
      <c r="BF364" s="33"/>
      <c r="BG364" s="33"/>
      <c r="BH364" s="33"/>
      <c r="BI364" s="33"/>
      <c r="BJ364" s="33"/>
      <c r="BK364" s="44"/>
      <c r="BL364" s="24"/>
      <c r="BM364" s="33"/>
      <c r="BN364" s="33"/>
      <c r="BO364" s="34"/>
      <c r="BP364" s="23"/>
      <c r="BQ364" s="24"/>
      <c r="BR364" s="25"/>
    </row>
    <row r="365" spans="1:70" s="22" customFormat="1" ht="137.2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52"/>
      <c r="O365" s="52"/>
      <c r="P365" s="52"/>
      <c r="Q365" s="52"/>
      <c r="R365" s="52"/>
      <c r="S365" s="52"/>
      <c r="T365" s="5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49"/>
      <c r="BB365" s="50"/>
      <c r="BC365" s="47"/>
      <c r="BD365" s="33"/>
      <c r="BE365" s="33"/>
      <c r="BF365" s="33"/>
      <c r="BG365" s="33"/>
      <c r="BH365" s="33"/>
      <c r="BI365" s="33"/>
      <c r="BJ365" s="33"/>
      <c r="BK365" s="44"/>
      <c r="BL365" s="24"/>
      <c r="BM365" s="33"/>
      <c r="BN365" s="33"/>
      <c r="BO365" s="34"/>
      <c r="BP365" s="23"/>
      <c r="BQ365" s="24"/>
      <c r="BR365" s="25"/>
    </row>
    <row r="366" spans="1:70" s="22" customFormat="1" ht="137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52"/>
      <c r="O366" s="52"/>
      <c r="P366" s="52"/>
      <c r="Q366" s="52"/>
      <c r="R366" s="52"/>
      <c r="S366" s="52"/>
      <c r="T366" s="5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49"/>
      <c r="BB366" s="50"/>
      <c r="BC366" s="47"/>
      <c r="BD366" s="33"/>
      <c r="BE366" s="33"/>
      <c r="BF366" s="33"/>
      <c r="BG366" s="33"/>
      <c r="BH366" s="33"/>
      <c r="BI366" s="33"/>
      <c r="BJ366" s="33"/>
      <c r="BK366" s="44"/>
      <c r="BL366" s="24"/>
      <c r="BM366" s="33"/>
      <c r="BN366" s="33"/>
      <c r="BO366" s="34"/>
      <c r="BP366" s="23"/>
      <c r="BQ366" s="24"/>
      <c r="BR366" s="25"/>
    </row>
    <row r="367" spans="1:70" s="22" customFormat="1" ht="137.2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52"/>
      <c r="O367" s="52"/>
      <c r="P367" s="52"/>
      <c r="Q367" s="52"/>
      <c r="R367" s="52"/>
      <c r="S367" s="52"/>
      <c r="T367" s="5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49"/>
      <c r="BB367" s="50"/>
      <c r="BC367" s="47"/>
      <c r="BD367" s="33"/>
      <c r="BE367" s="33"/>
      <c r="BF367" s="33"/>
      <c r="BG367" s="33"/>
      <c r="BH367" s="33"/>
      <c r="BI367" s="33"/>
      <c r="BJ367" s="33"/>
      <c r="BK367" s="44"/>
      <c r="BL367" s="24"/>
      <c r="BM367" s="33"/>
      <c r="BN367" s="33"/>
      <c r="BO367" s="34"/>
      <c r="BP367" s="23"/>
      <c r="BQ367" s="24"/>
      <c r="BR367" s="25"/>
    </row>
    <row r="368" spans="1:70" s="22" customFormat="1" ht="291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52"/>
      <c r="O368" s="52"/>
      <c r="P368" s="52"/>
      <c r="Q368" s="52"/>
      <c r="R368" s="52"/>
      <c r="S368" s="52"/>
      <c r="T368" s="5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33"/>
      <c r="AJ368" s="33"/>
      <c r="AK368" s="33"/>
      <c r="AL368" s="33"/>
      <c r="AM368" s="33"/>
      <c r="AN368" s="33"/>
      <c r="AO368" s="33"/>
      <c r="AP368" s="33"/>
      <c r="AQ368" s="33"/>
      <c r="AR368" s="33"/>
      <c r="AS368" s="33"/>
      <c r="AT368" s="33"/>
      <c r="AU368" s="33"/>
      <c r="AV368" s="33"/>
      <c r="AW368" s="33"/>
      <c r="AX368" s="33"/>
      <c r="AY368" s="42"/>
      <c r="AZ368" s="38"/>
      <c r="BA368" s="46"/>
      <c r="BB368" s="52"/>
      <c r="BC368" s="42"/>
      <c r="BD368" s="4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2" s="22" customFormat="1" ht="291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2"/>
      <c r="O369" s="52"/>
      <c r="P369" s="52"/>
      <c r="Q369" s="52"/>
      <c r="R369" s="52"/>
      <c r="S369" s="52"/>
      <c r="T369" s="5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42"/>
      <c r="AZ369" s="38"/>
      <c r="BA369" s="46"/>
      <c r="BB369" s="48"/>
      <c r="BC369" s="42"/>
      <c r="BD369" s="4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2" s="22" customFormat="1" ht="197.2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43"/>
      <c r="O370" s="43"/>
      <c r="P370" s="43"/>
      <c r="Q370" s="43"/>
      <c r="R370" s="43"/>
      <c r="S370" s="43"/>
      <c r="T370" s="4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46"/>
      <c r="BB370" s="42"/>
      <c r="BC370" s="42"/>
      <c r="BD370" s="33"/>
      <c r="BE370" s="33"/>
      <c r="BF370" s="33"/>
      <c r="BG370" s="33"/>
      <c r="BH370" s="33"/>
      <c r="BI370" s="33"/>
      <c r="BJ370" s="33"/>
      <c r="BK370" s="44"/>
      <c r="BL370" s="24"/>
      <c r="BM370" s="33"/>
      <c r="BN370" s="33"/>
      <c r="BO370" s="34"/>
      <c r="BP370" s="23"/>
      <c r="BQ370" s="24"/>
      <c r="BR370" s="25"/>
    </row>
    <row r="371" spans="1:72" s="22" customFormat="1" ht="197.2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43"/>
      <c r="O371" s="43"/>
      <c r="P371" s="43"/>
      <c r="Q371" s="43"/>
      <c r="R371" s="43"/>
      <c r="S371" s="43"/>
      <c r="T371" s="4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56"/>
      <c r="BB371" s="47"/>
      <c r="BC371" s="47"/>
      <c r="BD371" s="33"/>
      <c r="BE371" s="33"/>
      <c r="BF371" s="33"/>
      <c r="BG371" s="33"/>
      <c r="BH371" s="33"/>
      <c r="BI371" s="33"/>
      <c r="BJ371" s="33"/>
      <c r="BK371" s="44"/>
      <c r="BL371" s="24"/>
      <c r="BM371" s="33"/>
      <c r="BN371" s="33"/>
      <c r="BO371" s="34"/>
      <c r="BP371" s="23"/>
      <c r="BQ371" s="24"/>
      <c r="BR371" s="25"/>
    </row>
    <row r="372" spans="1:72" s="22" customFormat="1" ht="279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53"/>
      <c r="O372" s="53"/>
      <c r="P372" s="53"/>
      <c r="Q372" s="53"/>
      <c r="R372" s="53"/>
      <c r="S372" s="53"/>
      <c r="T372" s="5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46"/>
      <c r="BB372" s="51"/>
      <c r="BC372" s="51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2" s="22" customFormat="1" ht="171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43"/>
      <c r="O373" s="43"/>
      <c r="P373" s="43"/>
      <c r="Q373" s="43"/>
      <c r="R373" s="43"/>
      <c r="S373" s="43"/>
      <c r="T373" s="4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46"/>
      <c r="BB373" s="43"/>
      <c r="BC373" s="43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2" s="22" customFormat="1" ht="129.7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3"/>
      <c r="O374" s="43"/>
      <c r="P374" s="43"/>
      <c r="Q374" s="43"/>
      <c r="R374" s="43"/>
      <c r="S374" s="43"/>
      <c r="T374" s="4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54"/>
      <c r="BB374" s="52"/>
      <c r="BC374" s="52"/>
      <c r="BD374" s="33"/>
      <c r="BE374" s="33"/>
      <c r="BF374" s="33"/>
      <c r="BG374" s="33"/>
      <c r="BH374" s="33"/>
      <c r="BI374" s="33"/>
      <c r="BJ374" s="33"/>
      <c r="BK374" s="44"/>
      <c r="BL374" s="24"/>
      <c r="BM374" s="33"/>
      <c r="BN374" s="33"/>
      <c r="BO374" s="34"/>
      <c r="BP374" s="23"/>
      <c r="BQ374" s="24"/>
      <c r="BR374" s="25"/>
    </row>
    <row r="375" spans="1:72" s="22" customFormat="1" ht="187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52"/>
      <c r="N375" s="52"/>
      <c r="O375" s="52"/>
      <c r="P375" s="52"/>
      <c r="Q375" s="52"/>
      <c r="R375" s="52"/>
      <c r="S375" s="52"/>
      <c r="T375" s="5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33"/>
      <c r="AJ375" s="33"/>
      <c r="AK375" s="33"/>
      <c r="AL375" s="33"/>
      <c r="AM375" s="33"/>
      <c r="AN375" s="33"/>
      <c r="AO375" s="33"/>
      <c r="AP375" s="33"/>
      <c r="AQ375" s="33"/>
      <c r="AR375" s="33"/>
      <c r="AS375" s="33"/>
      <c r="AT375" s="33"/>
      <c r="AU375" s="33"/>
      <c r="AV375" s="33"/>
      <c r="AW375" s="33"/>
      <c r="AX375" s="33"/>
      <c r="AY375" s="33"/>
      <c r="AZ375" s="33"/>
      <c r="BA375" s="46"/>
      <c r="BB375" s="43"/>
      <c r="BC375" s="43"/>
      <c r="BD375" s="33"/>
      <c r="BE375" s="33"/>
      <c r="BF375" s="33"/>
      <c r="BG375" s="33"/>
      <c r="BH375" s="33"/>
      <c r="BI375" s="33"/>
      <c r="BJ375" s="34"/>
      <c r="BK375" s="34"/>
      <c r="BL375" s="24"/>
      <c r="BM375" s="21"/>
      <c r="BN375" s="21"/>
      <c r="BO375" s="21"/>
      <c r="BP375" s="21"/>
      <c r="BQ375" s="23"/>
      <c r="BR375" s="24"/>
      <c r="BS375" s="25"/>
      <c r="BT375" s="30"/>
    </row>
    <row r="376" spans="1:72" s="22" customFormat="1" ht="187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6"/>
      <c r="N376" s="32"/>
      <c r="O376" s="31"/>
      <c r="P376" s="32"/>
      <c r="Q376" s="32"/>
      <c r="R376" s="32"/>
      <c r="S376" s="32"/>
      <c r="T376" s="3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33"/>
      <c r="BB376" s="33"/>
      <c r="BC376" s="33"/>
      <c r="BD376" s="33"/>
      <c r="BE376" s="33"/>
      <c r="BF376" s="33"/>
      <c r="BG376" s="33"/>
      <c r="BH376" s="33"/>
      <c r="BI376" s="33"/>
      <c r="BJ376" s="34"/>
      <c r="BK376" s="34"/>
      <c r="BL376" s="24"/>
      <c r="BM376" s="25"/>
      <c r="BN376" s="21"/>
      <c r="BO376" s="21"/>
      <c r="BP376" s="21"/>
      <c r="BQ376" s="23"/>
      <c r="BR376" s="24"/>
      <c r="BS376" s="25"/>
      <c r="BT376" s="30"/>
    </row>
    <row r="377" spans="1:72" s="22" customFormat="1" ht="409.6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3"/>
      <c r="O377" s="43"/>
      <c r="P377" s="43"/>
      <c r="Q377" s="43"/>
      <c r="R377" s="43"/>
      <c r="S377" s="43"/>
      <c r="T377" s="4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4"/>
      <c r="AS377" s="33"/>
      <c r="AT377" s="34"/>
      <c r="AU377" s="33"/>
      <c r="AV377" s="33"/>
      <c r="AW377" s="33"/>
      <c r="AX377" s="33"/>
      <c r="AY377" s="33"/>
      <c r="AZ377" s="33"/>
      <c r="BA377" s="33"/>
      <c r="BB377" s="33"/>
      <c r="BC377" s="33"/>
      <c r="BD377" s="33"/>
      <c r="BE377" s="33"/>
      <c r="BF377" s="33"/>
      <c r="BG377" s="33"/>
      <c r="BH377" s="33"/>
      <c r="BI377" s="33"/>
      <c r="BJ377" s="34"/>
      <c r="BK377" s="34"/>
      <c r="BL377" s="24"/>
      <c r="BM377" s="25"/>
      <c r="BN377" s="21"/>
      <c r="BO377" s="21"/>
      <c r="BP377" s="21"/>
      <c r="BQ377" s="23"/>
      <c r="BR377" s="24"/>
      <c r="BS377" s="25"/>
      <c r="BT377" s="30"/>
    </row>
    <row r="378" spans="1:72" s="22" customFormat="1" ht="409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43"/>
      <c r="O378" s="43"/>
      <c r="P378" s="43"/>
      <c r="Q378" s="43"/>
      <c r="R378" s="43"/>
      <c r="S378" s="43"/>
      <c r="T378" s="4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46"/>
      <c r="BB378" s="43"/>
      <c r="BC378" s="43"/>
      <c r="BD378" s="33"/>
      <c r="BE378" s="33"/>
      <c r="BF378" s="33"/>
      <c r="BG378" s="33"/>
      <c r="BH378" s="33"/>
      <c r="BI378" s="33"/>
      <c r="BJ378" s="34"/>
      <c r="BK378" s="34"/>
      <c r="BL378" s="24"/>
      <c r="BM378" s="25"/>
      <c r="BN378" s="21"/>
      <c r="BO378" s="21"/>
      <c r="BP378" s="21"/>
      <c r="BQ378" s="23"/>
      <c r="BR378" s="24"/>
      <c r="BS378" s="25"/>
      <c r="BT378" s="30"/>
    </row>
    <row r="379" spans="1:72" s="22" customFormat="1" ht="194.2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6"/>
      <c r="N379" s="32"/>
      <c r="O379" s="31"/>
      <c r="P379" s="32"/>
      <c r="Q379" s="32"/>
      <c r="R379" s="32"/>
      <c r="S379" s="32"/>
      <c r="T379" s="3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33"/>
      <c r="BB379" s="33"/>
      <c r="BC379" s="33"/>
      <c r="BD379" s="33"/>
      <c r="BE379" s="33"/>
      <c r="BF379" s="33"/>
      <c r="BG379" s="33"/>
      <c r="BH379" s="33"/>
      <c r="BI379" s="33"/>
      <c r="BJ379" s="34"/>
      <c r="BK379" s="34"/>
      <c r="BL379" s="24"/>
      <c r="BM379" s="25"/>
      <c r="BN379" s="36"/>
      <c r="BO379" s="36"/>
      <c r="BP379" s="36"/>
      <c r="BQ379" s="40"/>
      <c r="BR379" s="26"/>
      <c r="BS379" s="36"/>
      <c r="BT379" s="30"/>
    </row>
    <row r="380" spans="1:72" s="22" customFormat="1" ht="219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33"/>
      <c r="BB380" s="21"/>
      <c r="BC380" s="21"/>
      <c r="BD380" s="21"/>
      <c r="BE380" s="21"/>
      <c r="BF380" s="21"/>
      <c r="BG380" s="21"/>
      <c r="BH380" s="21"/>
      <c r="BI380" s="21"/>
      <c r="BJ380" s="21"/>
      <c r="BK380" s="23"/>
      <c r="BL380" s="24"/>
      <c r="BM380" s="25"/>
      <c r="BN380" s="36"/>
      <c r="BO380" s="36"/>
      <c r="BP380" s="36"/>
      <c r="BQ380" s="40"/>
      <c r="BR380" s="26"/>
      <c r="BS380" s="36"/>
      <c r="BT380" s="30"/>
    </row>
    <row r="381" spans="1:72" s="22" customFormat="1" ht="198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31"/>
      <c r="L381" s="6"/>
      <c r="M381" s="33"/>
      <c r="N381" s="41"/>
      <c r="O381" s="41"/>
      <c r="P381" s="41"/>
      <c r="Q381" s="41"/>
      <c r="R381" s="41"/>
      <c r="S381" s="41"/>
      <c r="T381" s="4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33"/>
      <c r="BB381" s="33"/>
      <c r="BC381" s="33"/>
      <c r="BD381" s="33"/>
      <c r="BE381" s="33"/>
      <c r="BF381" s="33"/>
      <c r="BG381" s="33"/>
      <c r="BH381" s="33"/>
      <c r="BI381" s="33"/>
      <c r="BJ381" s="34"/>
      <c r="BK381" s="29"/>
      <c r="BL381" s="24"/>
      <c r="BM381" s="25"/>
      <c r="BN381" s="21"/>
      <c r="BO381" s="21"/>
      <c r="BP381" s="21"/>
      <c r="BQ381" s="23"/>
      <c r="BR381" s="24"/>
      <c r="BS381" s="25"/>
      <c r="BT381" s="30"/>
    </row>
    <row r="382" spans="1:72" s="22" customFormat="1" ht="198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31"/>
      <c r="L382" s="6"/>
      <c r="M382" s="33"/>
      <c r="N382" s="34"/>
      <c r="O382" s="34"/>
      <c r="P382" s="34"/>
      <c r="Q382" s="34"/>
      <c r="R382" s="34"/>
      <c r="S382" s="34"/>
      <c r="T382" s="3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33"/>
      <c r="BB382" s="33"/>
      <c r="BC382" s="33"/>
      <c r="BD382" s="33"/>
      <c r="BE382" s="33"/>
      <c r="BF382" s="33"/>
      <c r="BG382" s="33"/>
      <c r="BH382" s="33"/>
      <c r="BI382" s="33"/>
      <c r="BJ382" s="34"/>
      <c r="BK382" s="29"/>
      <c r="BL382" s="24"/>
      <c r="BM382" s="25"/>
      <c r="BN382" s="21"/>
      <c r="BO382" s="21"/>
      <c r="BP382" s="21"/>
      <c r="BQ382" s="23"/>
      <c r="BR382" s="24"/>
      <c r="BS382" s="25"/>
      <c r="BT382" s="30"/>
    </row>
    <row r="383" spans="1:72" s="22" customFormat="1" ht="198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31"/>
      <c r="L383" s="6"/>
      <c r="M383" s="33"/>
      <c r="N383" s="32"/>
      <c r="O383" s="31"/>
      <c r="P383" s="32"/>
      <c r="Q383" s="32"/>
      <c r="R383" s="32"/>
      <c r="S383" s="32"/>
      <c r="T383" s="3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33"/>
      <c r="BB383" s="33"/>
      <c r="BC383" s="33"/>
      <c r="BD383" s="33"/>
      <c r="BE383" s="33"/>
      <c r="BF383" s="33"/>
      <c r="BG383" s="33"/>
      <c r="BH383" s="33"/>
      <c r="BI383" s="33"/>
      <c r="BJ383" s="34"/>
      <c r="BK383" s="29"/>
      <c r="BL383" s="24"/>
      <c r="BM383" s="25"/>
      <c r="BN383" s="21"/>
      <c r="BO383" s="21"/>
      <c r="BP383" s="21"/>
      <c r="BQ383" s="23"/>
      <c r="BR383" s="24"/>
      <c r="BS383" s="25"/>
      <c r="BT383" s="30"/>
    </row>
    <row r="384" spans="1:72" s="22" customFormat="1" ht="146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31"/>
      <c r="L384" s="6"/>
      <c r="M384" s="33"/>
      <c r="N384" s="32"/>
      <c r="O384" s="31"/>
      <c r="P384" s="32"/>
      <c r="Q384" s="32"/>
      <c r="R384" s="32"/>
      <c r="S384" s="32"/>
      <c r="T384" s="3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33"/>
      <c r="BB384" s="33"/>
      <c r="BC384" s="33"/>
      <c r="BD384" s="33"/>
      <c r="BE384" s="33"/>
      <c r="BF384" s="33"/>
      <c r="BG384" s="33"/>
      <c r="BH384" s="33"/>
      <c r="BI384" s="33"/>
      <c r="BJ384" s="34"/>
      <c r="BK384" s="29"/>
      <c r="BL384" s="24"/>
      <c r="BM384" s="25"/>
      <c r="BN384" s="21"/>
      <c r="BO384" s="21"/>
      <c r="BP384" s="21"/>
      <c r="BQ384" s="23"/>
      <c r="BR384" s="24"/>
      <c r="BS384" s="25"/>
      <c r="BT384" s="30"/>
    </row>
    <row r="385" spans="1:72" s="22" customFormat="1" ht="227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31"/>
      <c r="L385" s="6"/>
      <c r="M385" s="33"/>
      <c r="N385" s="32"/>
      <c r="O385" s="31"/>
      <c r="P385" s="32"/>
      <c r="Q385" s="32"/>
      <c r="R385" s="32"/>
      <c r="S385" s="32"/>
      <c r="T385" s="3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33"/>
      <c r="BB385" s="33"/>
      <c r="BC385" s="33"/>
      <c r="BD385" s="33"/>
      <c r="BE385" s="33"/>
      <c r="BF385" s="33"/>
      <c r="BG385" s="33"/>
      <c r="BH385" s="33"/>
      <c r="BI385" s="33"/>
      <c r="BJ385" s="34"/>
      <c r="BK385" s="29"/>
      <c r="BL385" s="24"/>
      <c r="BM385" s="25"/>
      <c r="BN385" s="21"/>
      <c r="BO385" s="21"/>
      <c r="BP385" s="21"/>
      <c r="BQ385" s="23"/>
      <c r="BR385" s="24"/>
      <c r="BS385" s="25"/>
      <c r="BT385" s="30"/>
    </row>
    <row r="386" spans="1:72" s="22" customFormat="1" ht="154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31"/>
      <c r="L386" s="6"/>
      <c r="M386" s="33"/>
      <c r="N386" s="32"/>
      <c r="O386" s="32"/>
      <c r="P386" s="32"/>
      <c r="Q386" s="32"/>
      <c r="R386" s="32"/>
      <c r="S386" s="32"/>
      <c r="T386" s="3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33"/>
      <c r="AZ386" s="33"/>
      <c r="BA386" s="33"/>
      <c r="BB386" s="33"/>
      <c r="BC386" s="33"/>
      <c r="BD386" s="33"/>
      <c r="BE386" s="33"/>
      <c r="BF386" s="33"/>
      <c r="BG386" s="33"/>
      <c r="BH386" s="33"/>
      <c r="BI386" s="33"/>
      <c r="BJ386" s="34"/>
      <c r="BK386" s="29"/>
      <c r="BL386" s="24"/>
      <c r="BM386" s="25"/>
      <c r="BN386" s="21"/>
      <c r="BO386" s="21"/>
      <c r="BP386" s="21"/>
      <c r="BQ386" s="23"/>
      <c r="BR386" s="24"/>
      <c r="BS386" s="25"/>
      <c r="BT386" s="30"/>
    </row>
    <row r="387" spans="1:72" s="22" customFormat="1" ht="154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31"/>
      <c r="L387" s="6"/>
      <c r="M387" s="33"/>
      <c r="N387" s="32"/>
      <c r="O387" s="31"/>
      <c r="P387" s="32"/>
      <c r="Q387" s="32"/>
      <c r="R387" s="32"/>
      <c r="S387" s="32"/>
      <c r="T387" s="3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33"/>
      <c r="BB387" s="33"/>
      <c r="BC387" s="33"/>
      <c r="BD387" s="33"/>
      <c r="BE387" s="33"/>
      <c r="BF387" s="33"/>
      <c r="BG387" s="33"/>
      <c r="BH387" s="33"/>
      <c r="BI387" s="33"/>
      <c r="BJ387" s="34"/>
      <c r="BK387" s="29"/>
      <c r="BL387" s="24"/>
      <c r="BM387" s="25"/>
      <c r="BN387" s="36"/>
      <c r="BO387" s="36"/>
      <c r="BP387" s="36"/>
      <c r="BQ387" s="40"/>
      <c r="BR387" s="26"/>
      <c r="BS387" s="36"/>
      <c r="BT387" s="30"/>
    </row>
    <row r="388" spans="1:72" s="22" customFormat="1" ht="182.2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31"/>
      <c r="L388" s="6"/>
      <c r="M388" s="33"/>
      <c r="N388" s="34"/>
      <c r="O388" s="34"/>
      <c r="P388" s="34"/>
      <c r="Q388" s="34"/>
      <c r="R388" s="34"/>
      <c r="S388" s="34"/>
      <c r="T388" s="34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33"/>
      <c r="BB388" s="21"/>
      <c r="BC388" s="21"/>
      <c r="BD388" s="21"/>
      <c r="BE388" s="21"/>
      <c r="BF388" s="21"/>
      <c r="BG388" s="33"/>
      <c r="BH388" s="33"/>
      <c r="BI388" s="34"/>
      <c r="BJ388" s="21"/>
      <c r="BK388" s="23"/>
      <c r="BL388" s="24"/>
      <c r="BM388" s="25"/>
      <c r="BN388" s="36"/>
      <c r="BO388" s="36"/>
      <c r="BP388" s="36"/>
      <c r="BQ388" s="40"/>
      <c r="BR388" s="26"/>
      <c r="BS388" s="36"/>
      <c r="BT388" s="30"/>
    </row>
    <row r="389" spans="1:72" s="22" customFormat="1" ht="182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31"/>
      <c r="L389" s="6"/>
      <c r="M389" s="33"/>
      <c r="N389" s="34"/>
      <c r="O389" s="34"/>
      <c r="P389" s="34"/>
      <c r="Q389" s="34"/>
      <c r="R389" s="34"/>
      <c r="S389" s="34"/>
      <c r="T389" s="3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33"/>
      <c r="BB389" s="21"/>
      <c r="BC389" s="21"/>
      <c r="BD389" s="21"/>
      <c r="BE389" s="21"/>
      <c r="BF389" s="21"/>
      <c r="BG389" s="21"/>
      <c r="BH389" s="21"/>
      <c r="BI389" s="21"/>
      <c r="BJ389" s="21"/>
      <c r="BK389" s="23"/>
      <c r="BL389" s="24"/>
      <c r="BM389" s="25"/>
      <c r="BN389" s="36"/>
      <c r="BO389" s="36"/>
      <c r="BP389" s="36"/>
      <c r="BQ389" s="40"/>
      <c r="BR389" s="26"/>
      <c r="BS389" s="36"/>
      <c r="BT389" s="30"/>
    </row>
    <row r="390" spans="1:72" s="22" customFormat="1" ht="31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31"/>
      <c r="L390" s="6"/>
      <c r="M390" s="33"/>
      <c r="N390" s="32"/>
      <c r="O390" s="32"/>
      <c r="P390" s="32"/>
      <c r="Q390" s="32"/>
      <c r="R390" s="32"/>
      <c r="S390" s="32"/>
      <c r="T390" s="3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45"/>
      <c r="BB390" s="33"/>
      <c r="BC390" s="33"/>
      <c r="BD390" s="34"/>
      <c r="BE390" s="33"/>
      <c r="BF390" s="33"/>
      <c r="BG390" s="33"/>
      <c r="BH390" s="33"/>
      <c r="BI390" s="34"/>
      <c r="BJ390" s="33"/>
      <c r="BK390" s="29"/>
      <c r="BL390" s="24"/>
      <c r="BM390" s="25"/>
      <c r="BN390" s="26"/>
    </row>
    <row r="391" spans="1:72" s="22" customFormat="1" ht="174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31"/>
      <c r="L391" s="6"/>
      <c r="M391" s="33"/>
      <c r="N391" s="32"/>
      <c r="O391" s="31"/>
      <c r="P391" s="32"/>
      <c r="Q391" s="32"/>
      <c r="R391" s="32"/>
      <c r="S391" s="32"/>
      <c r="T391" s="3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33"/>
      <c r="BB391" s="33"/>
      <c r="BC391" s="33"/>
      <c r="BD391" s="34"/>
      <c r="BE391" s="33"/>
      <c r="BF391" s="33"/>
      <c r="BG391" s="33"/>
      <c r="BH391" s="33"/>
      <c r="BI391" s="34"/>
      <c r="BJ391" s="33"/>
      <c r="BK391" s="29"/>
      <c r="BL391" s="24"/>
      <c r="BM391" s="25"/>
      <c r="BN391" s="26"/>
    </row>
    <row r="392" spans="1:72" s="22" customFormat="1" ht="167.2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31"/>
      <c r="L392" s="6"/>
      <c r="M392" s="33"/>
      <c r="N392" s="34"/>
      <c r="O392" s="34"/>
      <c r="P392" s="34"/>
      <c r="Q392" s="34"/>
      <c r="R392" s="34"/>
      <c r="S392" s="34"/>
      <c r="T392" s="34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45"/>
      <c r="BB392" s="33"/>
      <c r="BC392" s="33"/>
      <c r="BD392" s="34"/>
      <c r="BE392" s="33"/>
      <c r="BF392" s="33"/>
      <c r="BG392" s="33"/>
      <c r="BH392" s="33"/>
      <c r="BI392" s="34"/>
      <c r="BJ392" s="33"/>
      <c r="BK392" s="29"/>
      <c r="BL392" s="24"/>
      <c r="BM392" s="25"/>
      <c r="BN392" s="26"/>
    </row>
    <row r="393" spans="1:72" s="22" customFormat="1" ht="167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31"/>
      <c r="L393" s="6"/>
      <c r="M393" s="33"/>
      <c r="N393" s="34"/>
      <c r="O393" s="34"/>
      <c r="P393" s="34"/>
      <c r="Q393" s="34"/>
      <c r="R393" s="34"/>
      <c r="S393" s="34"/>
      <c r="T393" s="34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33"/>
      <c r="BB393" s="33"/>
      <c r="BC393" s="33"/>
      <c r="BD393" s="34"/>
      <c r="BE393" s="33"/>
      <c r="BF393" s="33"/>
      <c r="BG393" s="33"/>
      <c r="BH393" s="33"/>
      <c r="BI393" s="34"/>
      <c r="BJ393" s="33"/>
      <c r="BK393" s="29"/>
      <c r="BL393" s="24"/>
      <c r="BM393" s="25"/>
      <c r="BN393" s="26"/>
    </row>
    <row r="394" spans="1:72" s="22" customFormat="1" ht="167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31"/>
      <c r="L394" s="6"/>
      <c r="M394" s="33"/>
      <c r="N394" s="34"/>
      <c r="O394" s="34"/>
      <c r="P394" s="32"/>
      <c r="Q394" s="32"/>
      <c r="R394" s="32"/>
      <c r="S394" s="32"/>
      <c r="T394" s="3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33"/>
      <c r="BB394" s="33"/>
      <c r="BC394" s="33"/>
      <c r="BD394" s="34"/>
      <c r="BE394" s="33"/>
      <c r="BF394" s="33"/>
      <c r="BG394" s="33"/>
      <c r="BH394" s="33"/>
      <c r="BI394" s="34"/>
      <c r="BJ394" s="33"/>
      <c r="BK394" s="29"/>
      <c r="BL394" s="24"/>
      <c r="BM394" s="25"/>
      <c r="BN394" s="26"/>
    </row>
    <row r="395" spans="1:72" s="22" customFormat="1" ht="37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31"/>
      <c r="L395" s="6"/>
      <c r="M395" s="33"/>
      <c r="N395" s="31"/>
      <c r="O395" s="31"/>
      <c r="P395" s="31"/>
      <c r="Q395" s="31"/>
      <c r="R395" s="31"/>
      <c r="S395" s="31"/>
      <c r="T395" s="3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4"/>
      <c r="BM395" s="21"/>
      <c r="BN395" s="21"/>
      <c r="BO395" s="21"/>
      <c r="BP395" s="21"/>
    </row>
    <row r="396" spans="1:72" s="22" customFormat="1" ht="257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31"/>
      <c r="L396" s="6"/>
      <c r="M396" s="33"/>
      <c r="N396" s="31"/>
      <c r="O396" s="31"/>
      <c r="P396" s="39"/>
      <c r="Q396" s="39"/>
      <c r="R396" s="39"/>
      <c r="S396" s="39"/>
      <c r="T396" s="38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4"/>
      <c r="BM396" s="21"/>
      <c r="BN396" s="21"/>
      <c r="BO396" s="21"/>
      <c r="BP396" s="21"/>
    </row>
    <row r="397" spans="1:72" s="22" customFormat="1" ht="254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18"/>
      <c r="L397" s="20"/>
      <c r="M397" s="21"/>
      <c r="N397" s="18"/>
      <c r="O397" s="18"/>
      <c r="P397" s="27"/>
      <c r="Q397" s="27"/>
      <c r="R397" s="27"/>
      <c r="S397" s="27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4"/>
      <c r="BM397" s="21"/>
      <c r="BN397" s="21"/>
      <c r="BO397" s="21"/>
      <c r="BP397" s="21"/>
    </row>
    <row r="398" spans="1:72" s="22" customFormat="1" ht="319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18"/>
      <c r="L398" s="20"/>
      <c r="M398" s="21"/>
      <c r="N398" s="23"/>
      <c r="O398" s="23"/>
      <c r="P398" s="23"/>
      <c r="Q398" s="23"/>
      <c r="R398" s="23"/>
      <c r="S398" s="23"/>
      <c r="T398" s="28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4"/>
      <c r="BM398" s="21"/>
      <c r="BN398" s="21"/>
      <c r="BO398" s="21"/>
      <c r="BP398" s="21"/>
    </row>
    <row r="399" spans="1:72" s="22" customFormat="1" ht="409.6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31"/>
      <c r="L399" s="31"/>
      <c r="M399" s="31"/>
      <c r="N399" s="32"/>
      <c r="O399" s="31"/>
      <c r="P399" s="32"/>
      <c r="Q399" s="32"/>
      <c r="R399" s="32"/>
      <c r="S399" s="32"/>
      <c r="T399" s="3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33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4"/>
      <c r="BM399" s="21"/>
      <c r="BN399" s="21"/>
      <c r="BO399" s="21"/>
      <c r="BP399" s="21"/>
    </row>
    <row r="400" spans="1:72" s="22" customFormat="1" ht="141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31"/>
      <c r="L400" s="6"/>
      <c r="M400" s="33"/>
      <c r="N400" s="34"/>
      <c r="O400" s="34"/>
      <c r="P400" s="34"/>
      <c r="Q400" s="34"/>
      <c r="R400" s="34"/>
      <c r="S400" s="34"/>
      <c r="T400" s="35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33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4"/>
      <c r="BM400" s="21"/>
      <c r="BN400" s="21"/>
      <c r="BO400" s="21"/>
      <c r="BP400" s="21"/>
    </row>
    <row r="401" spans="1:70" s="22" customFormat="1" ht="14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31"/>
      <c r="L401" s="6"/>
      <c r="M401" s="31"/>
      <c r="N401" s="34"/>
      <c r="O401" s="34"/>
      <c r="P401" s="34"/>
      <c r="Q401" s="34"/>
      <c r="R401" s="34"/>
      <c r="S401" s="34"/>
      <c r="T401" s="34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33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4"/>
      <c r="BM401" s="21"/>
      <c r="BN401" s="21"/>
      <c r="BO401" s="21"/>
      <c r="BP401" s="21"/>
    </row>
    <row r="402" spans="1:70" s="22" customFormat="1" ht="292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31"/>
      <c r="L402" s="6"/>
      <c r="M402" s="33"/>
      <c r="N402" s="37"/>
      <c r="O402" s="31"/>
      <c r="P402" s="37"/>
      <c r="Q402" s="37"/>
      <c r="R402" s="37"/>
      <c r="S402" s="37"/>
      <c r="T402" s="37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4"/>
      <c r="BM402" s="21"/>
      <c r="BN402" s="21"/>
      <c r="BO402" s="21"/>
      <c r="BP402" s="24"/>
      <c r="BQ402" s="25"/>
      <c r="BR402" s="26"/>
    </row>
    <row r="403" spans="1:70" s="22" customFormat="1" ht="177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31"/>
      <c r="L403" s="6"/>
      <c r="M403" s="33"/>
      <c r="N403" s="31"/>
      <c r="O403" s="31"/>
      <c r="P403" s="39"/>
      <c r="Q403" s="39"/>
      <c r="R403" s="39"/>
      <c r="S403" s="39"/>
      <c r="T403" s="38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1"/>
      <c r="BP403" s="24"/>
      <c r="BQ403" s="25"/>
      <c r="BR403" s="26"/>
    </row>
  </sheetData>
  <autoFilter ref="A2:BM375"/>
  <mergeCells count="1">
    <mergeCell ref="L119:L120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83_лот_(Не_льготники)</vt:lpstr>
      <vt:lpstr>'83_лот_(Не_льготники)'!Заголовки_для_печати</vt:lpstr>
      <vt:lpstr>'83_лот_(Не_льготники)'!Область_печати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2016-09-05T08:27:14Z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Лот_№_83_физ объемы_для сметы_Не_льгот.+.xlsx</vt:lpwstr>
  </property>
</Properties>
</file>