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шаблон!$A$2:$BW$23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шаблон!$A$1:$BP$20</definedName>
  </definedNames>
  <calcPr calcId="145621"/>
</workbook>
</file>

<file path=xl/calcChain.xml><?xml version="1.0" encoding="utf-8"?>
<calcChain xmlns="http://schemas.openxmlformats.org/spreadsheetml/2006/main">
  <c r="O20" i="4" l="1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AO20" i="4"/>
  <c r="AQ20" i="4"/>
  <c r="AR20" i="4"/>
  <c r="AS20" i="4"/>
  <c r="AT20" i="4"/>
  <c r="AU20" i="4"/>
  <c r="AV20" i="4"/>
  <c r="AW20" i="4"/>
  <c r="AX20" i="4"/>
  <c r="AY20" i="4"/>
  <c r="AZ20" i="4"/>
  <c r="BA20" i="4"/>
  <c r="BC20" i="4"/>
  <c r="BE20" i="4"/>
  <c r="BF20" i="4"/>
  <c r="BG20" i="4"/>
  <c r="BH20" i="4"/>
  <c r="BI20" i="4"/>
  <c r="BJ20" i="4"/>
  <c r="BK20" i="4"/>
  <c r="BL20" i="4"/>
  <c r="BM20" i="4"/>
  <c r="BN20" i="4"/>
  <c r="N19" i="4"/>
  <c r="O19" i="4" s="1"/>
  <c r="BS18" i="4"/>
  <c r="BT18" i="4" s="1"/>
  <c r="S18" i="4"/>
  <c r="P18" i="4"/>
  <c r="R19" i="4" l="1"/>
  <c r="R18" i="4" s="1"/>
  <c r="O18" i="4"/>
  <c r="T19" i="4"/>
  <c r="T18" i="4" s="1"/>
  <c r="Q19" i="4"/>
  <c r="U19" i="4" l="1"/>
  <c r="Q18" i="4"/>
  <c r="P12" i="4"/>
  <c r="S12" i="4"/>
  <c r="N13" i="4"/>
  <c r="O13" i="4" s="1"/>
  <c r="U18" i="4" l="1"/>
  <c r="BE18" i="4"/>
  <c r="BN18" i="4" s="1"/>
  <c r="T13" i="4"/>
  <c r="Q13" i="4"/>
  <c r="R13" i="4"/>
  <c r="U13" i="4" l="1"/>
  <c r="N17" i="4"/>
  <c r="O17" i="4" s="1"/>
  <c r="S16" i="4"/>
  <c r="P16" i="4"/>
  <c r="N15" i="4"/>
  <c r="O15" i="4" s="1"/>
  <c r="T15" i="4" s="1"/>
  <c r="T12" i="4" s="1"/>
  <c r="U14" i="4"/>
  <c r="O14" i="4" s="1"/>
  <c r="N14" i="4"/>
  <c r="N11" i="4"/>
  <c r="O11" i="4" s="1"/>
  <c r="U10" i="4"/>
  <c r="O10" i="4" s="1"/>
  <c r="N10" i="4"/>
  <c r="S9" i="4"/>
  <c r="P9" i="4"/>
  <c r="N8" i="4"/>
  <c r="O8" i="4" s="1"/>
  <c r="S7" i="4"/>
  <c r="P7" i="4"/>
  <c r="N6" i="4"/>
  <c r="O6" i="4" s="1"/>
  <c r="S5" i="4"/>
  <c r="P5" i="4"/>
  <c r="P3" i="4"/>
  <c r="S3" i="4"/>
  <c r="N4" i="4"/>
  <c r="O4" i="4" s="1"/>
  <c r="O3" i="4" s="1"/>
  <c r="O12" i="4" l="1"/>
  <c r="AQ12" i="4"/>
  <c r="BC12" i="4"/>
  <c r="BC9" i="4"/>
  <c r="T17" i="4"/>
  <c r="T16" i="4" s="1"/>
  <c r="Q17" i="4"/>
  <c r="R17" i="4"/>
  <c r="R16" i="4" s="1"/>
  <c r="O16" i="4"/>
  <c r="R15" i="4"/>
  <c r="R12" i="4" s="1"/>
  <c r="Q15" i="4"/>
  <c r="Q12" i="4" s="1"/>
  <c r="T11" i="4"/>
  <c r="T9" i="4" s="1"/>
  <c r="Q11" i="4"/>
  <c r="O9" i="4"/>
  <c r="R11" i="4"/>
  <c r="R9" i="4" s="1"/>
  <c r="T8" i="4"/>
  <c r="T7" i="4" s="1"/>
  <c r="Q8" i="4"/>
  <c r="R8" i="4"/>
  <c r="R7" i="4" s="1"/>
  <c r="O7" i="4"/>
  <c r="T6" i="4"/>
  <c r="T5" i="4" s="1"/>
  <c r="Q6" i="4"/>
  <c r="R6" i="4"/>
  <c r="R5" i="4" s="1"/>
  <c r="O5" i="4"/>
  <c r="T4" i="4"/>
  <c r="T3" i="4" s="1"/>
  <c r="Q4" i="4"/>
  <c r="R4" i="4"/>
  <c r="R3" i="4" s="1"/>
  <c r="U4" i="4" l="1"/>
  <c r="Q3" i="4"/>
  <c r="U17" i="4"/>
  <c r="Q16" i="4"/>
  <c r="U15" i="4"/>
  <c r="U12" i="4" s="1"/>
  <c r="Q9" i="4"/>
  <c r="U11" i="4"/>
  <c r="U8" i="4"/>
  <c r="Q7" i="4"/>
  <c r="U6" i="4"/>
  <c r="Q5" i="4"/>
  <c r="BE3" i="4" l="1"/>
  <c r="U3" i="4"/>
  <c r="U16" i="4"/>
  <c r="BE16" i="4"/>
  <c r="BE12" i="4"/>
  <c r="U9" i="4"/>
  <c r="BE9" i="4"/>
  <c r="BE7" i="4"/>
  <c r="U7" i="4"/>
  <c r="BE5" i="4"/>
  <c r="U5" i="4"/>
  <c r="BS3" i="4" l="1"/>
  <c r="BS5" i="4"/>
  <c r="BS7" i="4"/>
  <c r="BS9" i="4"/>
  <c r="BS12" i="4"/>
  <c r="BS16" i="4"/>
  <c r="BT3" i="4" l="1"/>
  <c r="BT5" i="4"/>
  <c r="BT7" i="4"/>
  <c r="BT9" i="4"/>
  <c r="BT12" i="4"/>
  <c r="BT16" i="4"/>
  <c r="BN3" i="4" l="1"/>
  <c r="BN5" i="4"/>
  <c r="BN7" i="4"/>
  <c r="BN9" i="4"/>
  <c r="BN12" i="4"/>
  <c r="BN16" i="4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P63" i="2"/>
  <c r="P62" i="2" s="1"/>
  <c r="Q63" i="2"/>
  <c r="Q62" i="2" s="1"/>
  <c r="P47" i="2"/>
  <c r="P46" i="2" s="1"/>
  <c r="Q47" i="2"/>
  <c r="Q46" i="2" s="1"/>
  <c r="P37" i="2"/>
  <c r="T37" i="2" s="1"/>
  <c r="BJ35" i="2" s="1"/>
  <c r="Q37" i="2"/>
  <c r="S36" i="2"/>
  <c r="S35" i="2" s="1"/>
  <c r="N35" i="2"/>
  <c r="P36" i="2"/>
  <c r="P35" i="2" s="1"/>
  <c r="Q36" i="2"/>
  <c r="Q35" i="2" s="1"/>
  <c r="P70" i="2"/>
  <c r="T40" i="2"/>
  <c r="P38" i="2"/>
  <c r="T56" i="2"/>
  <c r="AF55" i="2" s="1"/>
  <c r="Q55" i="2"/>
  <c r="T47" i="2"/>
  <c r="BB46" i="2" s="1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N23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Q22" i="2"/>
  <c r="Q21" i="2"/>
  <c r="S12" i="2"/>
  <c r="S11" i="2" s="1"/>
  <c r="S17" i="2"/>
  <c r="S16" i="2" s="1"/>
  <c r="N16" i="2"/>
  <c r="S26" i="2"/>
  <c r="S25" i="2" s="1"/>
  <c r="N25" i="2"/>
  <c r="N29" i="2"/>
  <c r="P30" i="2"/>
  <c r="AJ29" i="2"/>
  <c r="Q34" i="2"/>
  <c r="P24" i="2"/>
  <c r="P23" i="2" s="1"/>
  <c r="Q24" i="2"/>
  <c r="Q23" i="2" s="1"/>
  <c r="P22" i="2"/>
  <c r="P21" i="2" s="1"/>
  <c r="P17" i="2"/>
  <c r="P16" i="2"/>
  <c r="Q17" i="2"/>
  <c r="Q16" i="2"/>
  <c r="P10" i="2"/>
  <c r="T10" i="2"/>
  <c r="BF8" i="2" s="1"/>
  <c r="P9" i="2"/>
  <c r="P8" i="2" s="1"/>
  <c r="M44" i="2"/>
  <c r="N44" i="2" s="1"/>
  <c r="R43" i="2"/>
  <c r="O43" i="2"/>
  <c r="T22" i="2"/>
  <c r="T17" i="2"/>
  <c r="BB16" i="2" s="1"/>
  <c r="BK16" i="2" s="1"/>
  <c r="BH21" i="2"/>
  <c r="BK21" i="2" s="1"/>
  <c r="T21" i="2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/>
  <c r="Q83" i="2" s="1"/>
  <c r="M82" i="2"/>
  <c r="N82" i="2"/>
  <c r="Q82" i="2" s="1"/>
  <c r="R81" i="2"/>
  <c r="O81" i="2"/>
  <c r="M52" i="2"/>
  <c r="N52" i="2"/>
  <c r="Q52" i="2" s="1"/>
  <c r="Q51" i="2" s="1"/>
  <c r="R51" i="2"/>
  <c r="O51" i="2"/>
  <c r="M50" i="2"/>
  <c r="N50" i="2"/>
  <c r="Q50" i="2" s="1"/>
  <c r="Q49" i="2" s="1"/>
  <c r="R49" i="2"/>
  <c r="O49" i="2"/>
  <c r="P83" i="2"/>
  <c r="T83" i="2" s="1"/>
  <c r="BF81" i="2" s="1"/>
  <c r="S82" i="2"/>
  <c r="S81" i="2" s="1"/>
  <c r="P82" i="2"/>
  <c r="S52" i="2"/>
  <c r="S51" i="2" s="1"/>
  <c r="P52" i="2"/>
  <c r="S50" i="2"/>
  <c r="S49" i="2" s="1"/>
  <c r="P50" i="2"/>
  <c r="T50" i="2" s="1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 s="1"/>
  <c r="P5" i="2"/>
  <c r="P3" i="2" s="1"/>
  <c r="M86" i="2"/>
  <c r="M85" i="2"/>
  <c r="N85" i="2" s="1"/>
  <c r="N86" i="2"/>
  <c r="P86" i="2" s="1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/>
  <c r="R18" i="2"/>
  <c r="O18" i="2"/>
  <c r="M14" i="2"/>
  <c r="N14" i="2" s="1"/>
  <c r="R13" i="2"/>
  <c r="O13" i="2"/>
  <c r="M7" i="2"/>
  <c r="N7" i="2"/>
  <c r="P7" i="2" s="1"/>
  <c r="S6" i="2"/>
  <c r="R6" i="2"/>
  <c r="O6" i="2"/>
  <c r="N19" i="2"/>
  <c r="N18" i="2" s="1"/>
  <c r="S20" i="2"/>
  <c r="S18" i="2" s="1"/>
  <c r="S78" i="2" l="1"/>
  <c r="S77" i="2" s="1"/>
  <c r="N77" i="2"/>
  <c r="Q78" i="2"/>
  <c r="Q77" i="2" s="1"/>
  <c r="Q14" i="2"/>
  <c r="Q13" i="2" s="1"/>
  <c r="N13" i="2"/>
  <c r="S14" i="2"/>
  <c r="S13" i="2" s="1"/>
  <c r="Q44" i="2"/>
  <c r="Q43" i="2" s="1"/>
  <c r="P44" i="2"/>
  <c r="S44" i="2"/>
  <c r="S43" i="2" s="1"/>
  <c r="T52" i="2"/>
  <c r="BK55" i="2"/>
  <c r="S55" i="2"/>
  <c r="BB51" i="2"/>
  <c r="BK51" i="2" s="1"/>
  <c r="T51" i="2"/>
  <c r="P6" i="2"/>
  <c r="Q61" i="2"/>
  <c r="Q60" i="2" s="1"/>
  <c r="N60" i="2"/>
  <c r="P61" i="2"/>
  <c r="S61" i="2"/>
  <c r="S60" i="2" s="1"/>
  <c r="Q85" i="2"/>
  <c r="Q84" i="2" s="1"/>
  <c r="P85" i="2"/>
  <c r="S85" i="2"/>
  <c r="S84" i="2" s="1"/>
  <c r="N84" i="2"/>
  <c r="T49" i="2"/>
  <c r="BB49" i="2"/>
  <c r="BK49" i="2" s="1"/>
  <c r="Q54" i="2"/>
  <c r="Q53" i="2" s="1"/>
  <c r="N53" i="2"/>
  <c r="P54" i="2"/>
  <c r="S54" i="2"/>
  <c r="S53" i="2" s="1"/>
  <c r="Q81" i="2"/>
  <c r="T82" i="2"/>
  <c r="S9" i="2"/>
  <c r="S8" i="2" s="1"/>
  <c r="N8" i="2"/>
  <c r="S28" i="2"/>
  <c r="S27" i="2" s="1"/>
  <c r="N27" i="2"/>
  <c r="P28" i="2"/>
  <c r="Q28" i="2"/>
  <c r="Q27" i="2" s="1"/>
  <c r="S68" i="2"/>
  <c r="P68" i="2"/>
  <c r="Q68" i="2"/>
  <c r="S74" i="2"/>
  <c r="S73" i="2" s="1"/>
  <c r="Q74" i="2"/>
  <c r="Q73" i="2" s="1"/>
  <c r="P74" i="2"/>
  <c r="N73" i="2"/>
  <c r="Q7" i="2"/>
  <c r="Q6" i="2" s="1"/>
  <c r="P14" i="2"/>
  <c r="P20" i="2"/>
  <c r="N6" i="2"/>
  <c r="T5" i="2"/>
  <c r="AZ3" i="2"/>
  <c r="N49" i="2"/>
  <c r="N51" i="2"/>
  <c r="N81" i="2"/>
  <c r="P78" i="2"/>
  <c r="T16" i="2"/>
  <c r="N43" i="2"/>
  <c r="Q9" i="2"/>
  <c r="Q12" i="2"/>
  <c r="Q11" i="2" s="1"/>
  <c r="P12" i="2"/>
  <c r="S24" i="2"/>
  <c r="S23" i="2" s="1"/>
  <c r="P26" i="2"/>
  <c r="Q26" i="2"/>
  <c r="Q25" i="2" s="1"/>
  <c r="S30" i="2"/>
  <c r="S29" i="2" s="1"/>
  <c r="Q30" i="2"/>
  <c r="P34" i="2"/>
  <c r="S34" i="2"/>
  <c r="BK46" i="2"/>
  <c r="BB41" i="2"/>
  <c r="BK41" i="2" s="1"/>
  <c r="T41" i="2"/>
  <c r="Q65" i="2"/>
  <c r="N64" i="2"/>
  <c r="S65" i="2"/>
  <c r="P65" i="2"/>
  <c r="N75" i="2"/>
  <c r="S76" i="2"/>
  <c r="S75" i="2" s="1"/>
  <c r="Q76" i="2"/>
  <c r="Q75" i="2" s="1"/>
  <c r="P76" i="2"/>
  <c r="T55" i="2"/>
  <c r="T46" i="2"/>
  <c r="T36" i="2"/>
  <c r="T63" i="2"/>
  <c r="P55" i="2"/>
  <c r="T72" i="2"/>
  <c r="P41" i="2"/>
  <c r="T44" i="2" l="1"/>
  <c r="P43" i="2"/>
  <c r="T7" i="2"/>
  <c r="BB62" i="2"/>
  <c r="BK62" i="2" s="1"/>
  <c r="T62" i="2"/>
  <c r="T76" i="2"/>
  <c r="P75" i="2"/>
  <c r="T65" i="2"/>
  <c r="P64" i="2"/>
  <c r="T12" i="2"/>
  <c r="P11" i="2"/>
  <c r="T9" i="2"/>
  <c r="Q8" i="2"/>
  <c r="P77" i="2"/>
  <c r="T78" i="2"/>
  <c r="P13" i="2"/>
  <c r="T14" i="2"/>
  <c r="BB81" i="2"/>
  <c r="BK81" i="2" s="1"/>
  <c r="T81" i="2"/>
  <c r="P84" i="2"/>
  <c r="T85" i="2"/>
  <c r="T6" i="2"/>
  <c r="BH6" i="2"/>
  <c r="BK6" i="2" s="1"/>
  <c r="BB70" i="2"/>
  <c r="BK70" i="2" s="1"/>
  <c r="T70" i="2"/>
  <c r="T34" i="2"/>
  <c r="BB29" i="2" s="1"/>
  <c r="P29" i="2"/>
  <c r="T26" i="2"/>
  <c r="P25" i="2"/>
  <c r="BB35" i="2"/>
  <c r="BK35" i="2" s="1"/>
  <c r="T35" i="2"/>
  <c r="S64" i="2"/>
  <c r="Q64" i="2"/>
  <c r="T30" i="2"/>
  <c r="Q29" i="2"/>
  <c r="T24" i="2"/>
  <c r="BB3" i="2"/>
  <c r="BK3" i="2" s="1"/>
  <c r="T3" i="2"/>
  <c r="P18" i="2"/>
  <c r="T20" i="2"/>
  <c r="T74" i="2"/>
  <c r="P73" i="2"/>
  <c r="T68" i="2"/>
  <c r="BB64" i="2" s="1"/>
  <c r="T28" i="2"/>
  <c r="P27" i="2"/>
  <c r="P53" i="2"/>
  <c r="T54" i="2"/>
  <c r="P60" i="2"/>
  <c r="T61" i="2"/>
  <c r="BB43" i="2" l="1"/>
  <c r="BK43" i="2" s="1"/>
  <c r="T43" i="2"/>
  <c r="T27" i="2"/>
  <c r="BB27" i="2"/>
  <c r="BK27" i="2" s="1"/>
  <c r="BB18" i="2"/>
  <c r="BK18" i="2" s="1"/>
  <c r="T18" i="2"/>
  <c r="T23" i="2"/>
  <c r="BB23" i="2"/>
  <c r="BK23" i="2" s="1"/>
  <c r="BB25" i="2"/>
  <c r="BK25" i="2" s="1"/>
  <c r="T25" i="2"/>
  <c r="BB77" i="2"/>
  <c r="BK77" i="2" s="1"/>
  <c r="T77" i="2"/>
  <c r="AF29" i="2"/>
  <c r="BK29" i="2" s="1"/>
  <c r="T29" i="2"/>
  <c r="T60" i="2"/>
  <c r="BB60" i="2"/>
  <c r="BK60" i="2" s="1"/>
  <c r="BB53" i="2"/>
  <c r="BK53" i="2" s="1"/>
  <c r="T53" i="2"/>
  <c r="BB73" i="2"/>
  <c r="BK73" i="2" s="1"/>
  <c r="T73" i="2"/>
  <c r="T84" i="2"/>
  <c r="BB84" i="2"/>
  <c r="BK84" i="2" s="1"/>
  <c r="T13" i="2"/>
  <c r="BB13" i="2"/>
  <c r="BK13" i="2" s="1"/>
  <c r="BB8" i="2"/>
  <c r="BK8" i="2" s="1"/>
  <c r="T8" i="2"/>
  <c r="BB11" i="2"/>
  <c r="BK11" i="2" s="1"/>
  <c r="T11" i="2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<sst xmlns="http://schemas.openxmlformats.org/spreadsheetml/2006/main" count="517" uniqueCount="366">
  <si>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</si>
  <si>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</si>
  <si>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</si>
  <si>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</si>
  <si>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</si>
  <si>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</si>
  <si>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</si>
  <si>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</si>
  <si>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</si>
  <si>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</si>
  <si>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</si>
  <si>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</si>
  <si>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</si>
  <si>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</si>
  <si>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</si>
  <si>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</si>
  <si>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</si>
  <si>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</si>
  <si>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</si>
  <si>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</si>
  <si>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</si>
  <si>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</si>
  <si>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</si>
  <si>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</si>
  <si>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</si>
  <si>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</si>
  <si>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</si>
  <si>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</si>
  <si>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</si>
  <si>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</si>
  <si>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</si>
  <si>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</si>
  <si>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</si>
  <si>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</si>
  <si>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</si>
  <si>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</si>
  <si>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</si>
  <si>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</si>
  <si>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</si>
  <si>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</si>
  <si>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</si>
  <si>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</si>
  <si>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</si>
  <si>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</si>
  <si>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</si>
  <si>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</si>
  <si>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</si>
  <si>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</si>
  <si>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</si>
  <si>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</si>
  <si>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</si>
  <si>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</si>
  <si>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</si>
  <si>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</si>
  <si>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</si>
  <si>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</si>
  <si>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</si>
  <si>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</si>
  <si>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</si>
  <si>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</si>
  <si>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</si>
  <si>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</si>
  <si>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</si>
  <si>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</si>
  <si>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</si>
  <si>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</si>
  <si>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</si>
  <si>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</si>
  <si>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</si>
  <si>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</si>
  <si>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</si>
  <si>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</si>
  <si>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</si>
  <si>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</si>
  <si>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</si>
  <si>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</si>
  <si>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</si>
  <si>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</si>
  <si>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</si>
  <si>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</si>
  <si>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</si>
  <si>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</si>
  <si>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</si>
  <si>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</si>
  <si>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</si>
  <si>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</si>
  <si>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</si>
  <si>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</si>
  <si>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</si>
  <si>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</si>
  <si>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</si>
  <si>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</si>
  <si>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</si>
  <si>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</si>
  <si>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</si>
  <si>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</si>
  <si>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</si>
  <si>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</si>
  <si>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</si>
  <si>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</si>
  <si>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</si>
  <si>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</si>
  <si>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</si>
  <si>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</si>
  <si>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</si>
  <si>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</si>
  <si>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</si>
  <si>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</si>
  <si>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</si>
  <si>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</si>
  <si>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</si>
  <si>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</si>
  <si>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</si>
  <si>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</si>
  <si>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</si>
  <si>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</si>
  <si>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</si>
  <si>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</si>
  <si>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</si>
  <si>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</si>
  <si>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</si>
  <si>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</si>
  <si>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</si>
  <si>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</si>
  <si>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</si>
  <si>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</si>
  <si>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</si>
  <si>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</si>
  <si>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</si>
  <si>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</si>
  <si>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</si>
  <si>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</si>
  <si>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</si>
  <si>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</si>
  <si>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</si>
  <si>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</si>
  <si>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</si>
  <si>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</si>
  <si>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</si>
  <si>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</si>
  <si>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</si>
  <si>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</si>
  <si>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</si>
  <si>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</si>
  <si>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</si>
  <si>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</si>
  <si>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</si>
  <si>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</si>
  <si>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</si>
  <si>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</si>
  <si>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</si>
  <si>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</si>
  <si>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</si>
  <si>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</si>
  <si>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</si>
  <si>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</si>
  <si>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</si>
  <si>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</si>
  <si>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</si>
  <si>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</si>
  <si>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</si>
  <si>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</si>
  <si>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</si>
  <si>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</si>
  <si>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</si>
  <si>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</si>
  <si>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</si>
  <si>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</si>
  <si>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</si>
  <si>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</si>
  <si>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</si>
  <si>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</si>
  <si>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</si>
  <si>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</si>
  <si>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</si>
  <si>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</si>
  <si>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</si>
  <si>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</si>
  <si>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</si>
  <si>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</si>
  <si>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</si>
  <si>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</si>
  <si>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</si>
  <si>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</si>
  <si>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</si>
  <si>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</si>
  <si>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</si>
  <si>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</si>
  <si>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</si>
  <si>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</si>
  <si>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</si>
  <si>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</si>
  <si>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</si>
  <si>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</si>
  <si>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</si>
  <si>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</si>
  <si>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</si>
  <si>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</si>
  <si>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</si>
  <si>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</si>
  <si>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</si>
  <si>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</si>
  <si>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</si>
  <si>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</si>
  <si>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</si>
  <si>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</si>
  <si>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</si>
  <si>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</si>
  <si>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</si>
  <si>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</si>
  <si>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</si>
  <si>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</si>
  <si>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</si>
  <si>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</si>
  <si>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</si>
  <si>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</si>
  <si>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</si>
  <si>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</si>
  <si>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</si>
  <si>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</si>
  <si>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</si>
  <si>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</si>
  <si>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</si>
  <si>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</si>
  <si>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</si>
  <si>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</si>
  <si>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</si>
  <si>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</si>
  <si>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</si>
  <si>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</si>
  <si>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</si>
  <si>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</si>
  <si>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</si>
  <si>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</si>
  <si>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</si>
  <si>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</si>
  <si>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</si>
  <si>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</si>
  <si>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</si>
  <si>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</si>
  <si>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</si>
  <si>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</si>
  <si>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</si>
  <si>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</si>
  <si>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</si>
  <si>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</si>
  <si>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</si>
  <si>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</si>
  <si>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</si>
  <si>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</si>
  <si>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</si>
  <si>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</si>
  <si>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</si>
  <si>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</si>
  <si>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</si>
  <si>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</si>
  <si>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</si>
  <si>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</si>
  <si>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</si>
  <si>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</si>
  <si>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</si>
  <si>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</si>
  <si>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</si>
  <si>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</si>
  <si>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</si>
  <si>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</si>
  <si>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</si>
  <si>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</si>
  <si>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</si>
  <si>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</si>
  <si>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</si>
  <si>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</si>
  <si>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</si>
  <si>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</si>
  <si>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</si>
  <si>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</si>
  <si>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</si>
  <si>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</si>
  <si>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</si>
  <si>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</si>
  <si>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</si>
  <si>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</si>
  <si>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</si>
  <si>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</si>
  <si>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</si>
  <si>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</si>
  <si>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</si>
  <si>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</si>
  <si>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</si>
  <si>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</si>
  <si>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</si>
  <si>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</si>
  <si>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</si>
  <si>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</si>
  <si>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</si>
  <si>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</si>
  <si>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</si>
  <si>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</si>
  <si>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</si>
  <si>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</si>
  <si>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</si>
  <si>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</si>
  <si>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</si>
  <si>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</si>
  <si>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</si>
  <si>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</si>
  <si>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</si>
  <si>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</si>
  <si>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</si>
  <si>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</si>
  <si>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</si>
  <si>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</si>
  <si>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</si>
  <si>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</si>
  <si>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</si>
  <si>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</si>
  <si>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</si>
  <si>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</si>
  <si>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</si>
  <si>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</si>
  <si>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</si>
  <si>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</si>
  <si>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</si>
  <si>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</si>
  <si>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</si>
  <si>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</si>
  <si>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</si>
  <si>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</si>
  <si>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</si>
  <si>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</si>
  <si>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41657879 (СЭС-3746/2018)</t>
  </si>
  <si>
    <t>41657384 (СЭС-3757/2018)</t>
  </si>
  <si>
    <t>41661322 (СЭС-3763/2018)</t>
  </si>
  <si>
    <t>41661443 (СЭС-3766/2018)</t>
  </si>
  <si>
    <t>41665385 (СЭС-3776/2018)</t>
  </si>
  <si>
    <t>41666641 (ЦЭС-16303/2018)</t>
  </si>
  <si>
    <t>Камардин Александр Николаевич</t>
  </si>
  <si>
    <t>Борисенко Вячеслав Владимировна</t>
  </si>
  <si>
    <t>Теплова Елена Олеговна</t>
  </si>
  <si>
    <t>Никишин Александр Дмитриевич</t>
  </si>
  <si>
    <t>Сизоненко Ольга Борисовна</t>
  </si>
  <si>
    <t>Бельчиков Виктор Алексеевич</t>
  </si>
  <si>
    <t>Курская обл., Железногорский р-нс. Разветье квартол Заозерье</t>
  </si>
  <si>
    <t>Курская обл., Железногорский р-н,д. Гнездилово</t>
  </si>
  <si>
    <t>Курская обл., г.Железногорск,с/о "Шахтер", уч.№  1/4-а</t>
  </si>
  <si>
    <t>Курская обл., Железногорский р-н,снт Горняк зона "Шахтер", уч.60</t>
  </si>
  <si>
    <t>Курская обл., г.Железногорск,с/о "Горняк", зона "Шахтер", участок №519/4</t>
  </si>
  <si>
    <t>Курская обл., г. Курск, урочище Кулига, уч. 46:29:103050:25</t>
  </si>
  <si>
    <t>строительство воздушной линии электропередачи 0,4 кВ самонесущим изолированным проводом – ответвления протяженностью 0,13 км от опоры существующей ВЛ-0,4 кВ № 1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</si>
  <si>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0,11 км от опоры № 12 существующей ВЛ-0,4 кВ № 2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</si>
  <si>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0,08 км от опоры существующей ВЛ-0,4 кВ № 2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</si>
  <si>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0,18 км от ТП-10/04 кВ № 035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</si>
  <si>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ЛЭП-0,4 кВ протяженностью 0,19 км от ТП-6/0,4 кВ № 014 до границы земельного участка заявителя (марку и сечение провода, протяженность уточнить при проектировании), в том числе:
- строительство кабельной линии электропередачи 0,4 кВ методом прокладки в траншее, протяженностью 0,13 км;
- строительство воздушной линии электропередачи 0,4 кВ самонесущим изолированным проводом (ВЛИ-0,4 кВ) протяженностью 0,06 км;</t>
  </si>
  <si>
    <t>строительство воздушной линии электропередачи 0,4 кВ самонесущим изолированным проводом – ответвления протяженностью 0,125 км от опоры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</si>
  <si>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</si>
  <si>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</si>
  <si>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реконструкция существующей ТП № 035 в части монтажа дополнительного линейного коммутационного аппарата (объем реконструкции уточнить при проектировании)
реконструкция существующей ТП-10/04 кВ № 035  в части адаптации шин 0,4 кВ, для стыковки с проектируемым коммутационным аппаратом (объем реконструкции уточнить при проектировании).</t>
  </si>
  <si>
    <t>реконструкция существующей ТП-6/0,4 кВ №014 в части монтажа дополнительного линейного коммутационного аппарата (объем реконструкции уточнить при проектировании).</t>
  </si>
  <si>
    <t>Реконструкция ВЛ-0,4 кВ, км</t>
  </si>
  <si>
    <t>ТП-6/0,4 кВ № 014</t>
  </si>
  <si>
    <t>ИТОГО:</t>
  </si>
  <si>
    <t>41672442 (ЦЭС-16366/2018)</t>
  </si>
  <si>
    <t>Шеставин Александр Николаевич</t>
  </si>
  <si>
    <t>Курская обл., Курский р-н, с. Винниково, уч. 46:11:040401:38</t>
  </si>
  <si>
    <t>строительство воздушной линии электропередачи 0,4 кВ самонесущим изолированным проводом – ответвления протяженностью 0,1 км от опоры № 1 существующей ВЛ-0,4 кВ № 1 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</si>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</sst>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8" fontId="18" fillId="9" borderId="5" xfId="0" applyNumberFormat="1" applyFont="1" applyFill="1" applyBorder="1" applyAlignment="1" applyProtection="1">
      <alignment horizontal="right" vertical="center" wrapText="1"/>
    </xf>
    <xf numFmtId="0" fontId="18" fillId="9" borderId="5" xfId="0" applyFont="1" applyFill="1" applyBorder="1" applyAlignment="1" applyProtection="1">
      <alignment vertical="center" wrapText="1"/>
    </xf>
    <xf numFmtId="0" fontId="15" fillId="9" borderId="0" xfId="0" applyFont="1" applyFill="1" applyAlignment="1">
      <alignment horizontal="center" vertical="center" wrapText="1"/>
    </xf>
    <xf numFmtId="168" fontId="15" fillId="9" borderId="0" xfId="0" applyNumberFormat="1" applyFont="1" applyFill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168" fontId="16" fillId="10" borderId="5" xfId="0" applyNumberFormat="1" applyFont="1" applyFill="1" applyBorder="1" applyAlignment="1" applyProtection="1">
      <alignment horizontal="right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 applyProtection="1">
      <alignment vertical="center" wrapText="1"/>
    </xf>
    <xf numFmtId="168" fontId="8" fillId="5" borderId="0" xfId="0" applyNumberFormat="1" applyFont="1" applyFill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81"/>
  <sheetViews>
    <sheetView tabSelected="1" view="pageBreakPreview" zoomScale="30" zoomScaleNormal="30" zoomScaleSheetLayoutView="30" workbookViewId="0">
      <pane ySplit="2" topLeftCell="A15" activePane="bottomLeft" state="frozen"/>
      <selection pane="bottomLeft" activeCell="F16" sqref="F16"/>
    </sheetView>
  </sheetViews>
  <sheetFormatPr defaultColWidth="9.140625" defaultRowHeight="34.5" x14ac:dyDescent="0.45"/>
  <cols>
    <col min="1" max="1" width="2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29.7109375" style="176" customWidth="1"/>
    <col min="8" max="8" width="23" style="176" customWidth="1"/>
    <col min="9" max="9" width="39.85546875" style="176" customWidth="1"/>
    <col min="10" max="10" width="65.28515625" style="176" customWidth="1"/>
    <col min="11" max="11" width="68.140625" style="176" customWidth="1"/>
    <col min="12" max="12" width="25.140625" style="176" customWidth="1"/>
    <col min="13" max="13" width="74.140625" style="176" customWidth="1"/>
    <col min="14" max="14" width="75.5703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21.28515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53.5703125" style="176" hidden="1" customWidth="1"/>
    <col min="33" max="33" width="26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35.710937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55.28515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6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35.25" x14ac:dyDescent="0.5">
      <c r="B1" s="177"/>
      <c r="C1" s="177"/>
      <c r="D1" s="177"/>
    </row>
    <row r="2" spans="1:72" s="22" customFormat="1" ht="352.5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358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80" t="s">
        <v>18</v>
      </c>
      <c r="BQ2" s="181"/>
    </row>
    <row r="3" spans="1:72" s="224" customFormat="1" ht="221.25" customHeight="1" x14ac:dyDescent="0.25">
      <c r="A3" s="236" t="s">
        <v>330</v>
      </c>
      <c r="B3" s="215">
        <v>41657879</v>
      </c>
      <c r="C3" s="216">
        <v>43276</v>
      </c>
      <c r="D3" s="217">
        <v>466.1</v>
      </c>
      <c r="E3" s="217"/>
      <c r="F3" s="214">
        <v>15</v>
      </c>
      <c r="G3" s="214" t="s">
        <v>336</v>
      </c>
      <c r="H3" s="214" t="s">
        <v>135</v>
      </c>
      <c r="I3" s="214" t="s">
        <v>342</v>
      </c>
      <c r="J3" s="218" t="s">
        <v>348</v>
      </c>
      <c r="K3" s="214" t="s">
        <v>354</v>
      </c>
      <c r="L3" s="214"/>
      <c r="M3" s="214"/>
      <c r="N3" s="219"/>
      <c r="O3" s="219">
        <f>SUM(O4)</f>
        <v>146.12</v>
      </c>
      <c r="P3" s="219">
        <f t="shared" ref="P3:U3" si="0">SUM(P4)</f>
        <v>0</v>
      </c>
      <c r="Q3" s="219">
        <f t="shared" si="0"/>
        <v>16.0732</v>
      </c>
      <c r="R3" s="219">
        <f t="shared" si="0"/>
        <v>121.2796</v>
      </c>
      <c r="S3" s="219">
        <f t="shared" si="0"/>
        <v>0</v>
      </c>
      <c r="T3" s="219">
        <f t="shared" si="0"/>
        <v>8.7672000000000008</v>
      </c>
      <c r="U3" s="219">
        <f t="shared" si="0"/>
        <v>146.12</v>
      </c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20"/>
      <c r="AM3" s="214"/>
      <c r="AN3" s="214"/>
      <c r="AO3" s="214"/>
      <c r="AP3" s="214"/>
      <c r="AQ3" s="214"/>
      <c r="AR3" s="214"/>
      <c r="AS3" s="214"/>
      <c r="AT3" s="220"/>
      <c r="AU3" s="214"/>
      <c r="AV3" s="214"/>
      <c r="AW3" s="214"/>
      <c r="AX3" s="214"/>
      <c r="AY3" s="214"/>
      <c r="AZ3" s="214"/>
      <c r="BA3" s="214"/>
      <c r="BB3" s="214"/>
      <c r="BC3" s="214"/>
      <c r="BD3" s="220">
        <v>0.13</v>
      </c>
      <c r="BE3" s="219">
        <f>U4</f>
        <v>146.12</v>
      </c>
      <c r="BF3" s="214"/>
      <c r="BG3" s="214"/>
      <c r="BH3" s="214"/>
      <c r="BI3" s="217"/>
      <c r="BJ3" s="217"/>
      <c r="BK3" s="214"/>
      <c r="BL3" s="214"/>
      <c r="BM3" s="214"/>
      <c r="BN3" s="221">
        <f t="shared" ref="BN3:BN12" si="1">W3+Y3+AA3+AC3+AE3+AG3+AI3+AM3+AO3+AQ3+AS3+AU3+AW3+AY3+BA3+BC3+BE3+BG3+BI3+BK3+BM3</f>
        <v>146.12</v>
      </c>
      <c r="BO3" s="216">
        <v>43456</v>
      </c>
      <c r="BP3" s="222" t="s">
        <v>210</v>
      </c>
      <c r="BQ3" s="216">
        <v>43276</v>
      </c>
      <c r="BR3" s="223">
        <v>6</v>
      </c>
      <c r="BS3" s="224">
        <f t="shared" ref="BS3:BS12" si="2">BR3*30</f>
        <v>180</v>
      </c>
      <c r="BT3" s="225">
        <f t="shared" ref="BT3:BT12" si="3">BQ3+BS3</f>
        <v>43456</v>
      </c>
    </row>
    <row r="4" spans="1:72" s="22" customFormat="1" ht="159" customHeight="1" x14ac:dyDescent="0.25">
      <c r="A4" s="20"/>
      <c r="B4" s="198"/>
      <c r="C4" s="24"/>
      <c r="D4" s="29"/>
      <c r="E4" s="29"/>
      <c r="F4" s="20"/>
      <c r="G4" s="20"/>
      <c r="H4" s="20"/>
      <c r="I4" s="20"/>
      <c r="J4" s="201"/>
      <c r="K4" s="20"/>
      <c r="L4" s="20"/>
      <c r="M4" s="20" t="s">
        <v>310</v>
      </c>
      <c r="N4" s="20">
        <f>BD3</f>
        <v>0.13</v>
      </c>
      <c r="O4" s="21">
        <f>N4*1124</f>
        <v>146.12</v>
      </c>
      <c r="P4" s="21"/>
      <c r="Q4" s="21">
        <f>O4*0.11</f>
        <v>16.0732</v>
      </c>
      <c r="R4" s="21">
        <f>O4*0.83</f>
        <v>121.2796</v>
      </c>
      <c r="S4" s="21">
        <v>0</v>
      </c>
      <c r="T4" s="21">
        <f>O4*0.06</f>
        <v>8.7672000000000008</v>
      </c>
      <c r="U4" s="21">
        <f t="shared" ref="U4" si="4">SUM(Q4:T4)</f>
        <v>146.12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2"/>
      <c r="AM4" s="20"/>
      <c r="AN4" s="20"/>
      <c r="AO4" s="20"/>
      <c r="AP4" s="20"/>
      <c r="AQ4" s="20"/>
      <c r="AR4" s="20"/>
      <c r="AS4" s="20"/>
      <c r="AT4" s="202"/>
      <c r="AU4" s="20"/>
      <c r="AV4" s="20"/>
      <c r="AW4" s="20"/>
      <c r="AX4" s="20"/>
      <c r="AY4" s="20"/>
      <c r="AZ4" s="20"/>
      <c r="BA4" s="20"/>
      <c r="BB4" s="20"/>
      <c r="BC4" s="20"/>
      <c r="BD4" s="202"/>
      <c r="BE4" s="20"/>
      <c r="BF4" s="20"/>
      <c r="BG4" s="20"/>
      <c r="BH4" s="20"/>
      <c r="BI4" s="29"/>
      <c r="BJ4" s="29"/>
      <c r="BK4" s="20"/>
      <c r="BL4" s="20"/>
      <c r="BM4" s="20"/>
      <c r="BN4" s="182"/>
      <c r="BO4" s="24"/>
      <c r="BP4" s="180"/>
      <c r="BQ4" s="24"/>
      <c r="BR4" s="194"/>
      <c r="BT4" s="193"/>
    </row>
    <row r="5" spans="1:72" s="224" customFormat="1" ht="223.5" customHeight="1" x14ac:dyDescent="0.25">
      <c r="A5" s="236" t="s">
        <v>331</v>
      </c>
      <c r="B5" s="215">
        <v>41657384</v>
      </c>
      <c r="C5" s="216">
        <v>43270</v>
      </c>
      <c r="D5" s="217">
        <v>466.1</v>
      </c>
      <c r="E5" s="217"/>
      <c r="F5" s="214">
        <v>15</v>
      </c>
      <c r="G5" s="214" t="s">
        <v>337</v>
      </c>
      <c r="H5" s="214" t="s">
        <v>135</v>
      </c>
      <c r="I5" s="214" t="s">
        <v>343</v>
      </c>
      <c r="J5" s="218" t="s">
        <v>349</v>
      </c>
      <c r="K5" s="214" t="s">
        <v>355</v>
      </c>
      <c r="L5" s="214"/>
      <c r="M5" s="214"/>
      <c r="N5" s="214"/>
      <c r="O5" s="219">
        <f>SUM(O6)</f>
        <v>123.64</v>
      </c>
      <c r="P5" s="219">
        <f t="shared" ref="P5:U7" si="5">SUM(P6)</f>
        <v>0</v>
      </c>
      <c r="Q5" s="219">
        <f t="shared" si="5"/>
        <v>13.6004</v>
      </c>
      <c r="R5" s="219">
        <f t="shared" si="5"/>
        <v>102.6212</v>
      </c>
      <c r="S5" s="219">
        <f t="shared" si="5"/>
        <v>0</v>
      </c>
      <c r="T5" s="219">
        <f t="shared" si="5"/>
        <v>7.4184000000000001</v>
      </c>
      <c r="U5" s="219">
        <f t="shared" si="5"/>
        <v>123.64</v>
      </c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20"/>
      <c r="AM5" s="214"/>
      <c r="AN5" s="214"/>
      <c r="AO5" s="214"/>
      <c r="AP5" s="214"/>
      <c r="AQ5" s="214"/>
      <c r="AR5" s="214"/>
      <c r="AS5" s="214"/>
      <c r="AT5" s="220"/>
      <c r="AU5" s="214"/>
      <c r="AV5" s="214"/>
      <c r="AW5" s="214"/>
      <c r="AX5" s="214"/>
      <c r="AY5" s="214"/>
      <c r="AZ5" s="214"/>
      <c r="BA5" s="214"/>
      <c r="BB5" s="214"/>
      <c r="BC5" s="214"/>
      <c r="BD5" s="220">
        <v>0.11</v>
      </c>
      <c r="BE5" s="219">
        <f>U6</f>
        <v>123.64</v>
      </c>
      <c r="BF5" s="214"/>
      <c r="BG5" s="214"/>
      <c r="BH5" s="214"/>
      <c r="BI5" s="217"/>
      <c r="BJ5" s="217"/>
      <c r="BK5" s="214"/>
      <c r="BL5" s="214"/>
      <c r="BM5" s="214"/>
      <c r="BN5" s="221">
        <f t="shared" si="1"/>
        <v>123.64</v>
      </c>
      <c r="BO5" s="216">
        <v>43450</v>
      </c>
      <c r="BP5" s="222" t="s">
        <v>210</v>
      </c>
      <c r="BQ5" s="216">
        <v>43270</v>
      </c>
      <c r="BR5" s="223">
        <v>6</v>
      </c>
      <c r="BS5" s="224">
        <f t="shared" si="2"/>
        <v>180</v>
      </c>
      <c r="BT5" s="225">
        <f t="shared" si="3"/>
        <v>43450</v>
      </c>
    </row>
    <row r="6" spans="1:72" s="22" customFormat="1" ht="141" customHeight="1" x14ac:dyDescent="0.25">
      <c r="A6" s="20"/>
      <c r="B6" s="198"/>
      <c r="C6" s="24"/>
      <c r="D6" s="29"/>
      <c r="E6" s="29"/>
      <c r="F6" s="20"/>
      <c r="G6" s="20"/>
      <c r="H6" s="20"/>
      <c r="I6" s="20"/>
      <c r="J6" s="201"/>
      <c r="K6" s="20"/>
      <c r="L6" s="20"/>
      <c r="M6" s="20" t="s">
        <v>310</v>
      </c>
      <c r="N6" s="20">
        <f>BD5</f>
        <v>0.11</v>
      </c>
      <c r="O6" s="21">
        <f>N6*1124</f>
        <v>123.64</v>
      </c>
      <c r="P6" s="21"/>
      <c r="Q6" s="21">
        <f>O6*0.11</f>
        <v>13.6004</v>
      </c>
      <c r="R6" s="21">
        <f>O6*0.83</f>
        <v>102.6212</v>
      </c>
      <c r="S6" s="21">
        <v>0</v>
      </c>
      <c r="T6" s="21">
        <f>O6*0.06</f>
        <v>7.4184000000000001</v>
      </c>
      <c r="U6" s="21">
        <f t="shared" ref="U6" si="6">SUM(Q6:T6)</f>
        <v>123.64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2"/>
      <c r="AM6" s="20"/>
      <c r="AN6" s="20"/>
      <c r="AO6" s="20"/>
      <c r="AP6" s="20"/>
      <c r="AQ6" s="20"/>
      <c r="AR6" s="20"/>
      <c r="AS6" s="20"/>
      <c r="AT6" s="202"/>
      <c r="AU6" s="20"/>
      <c r="AV6" s="20"/>
      <c r="AW6" s="20"/>
      <c r="AX6" s="20"/>
      <c r="AY6" s="20"/>
      <c r="AZ6" s="20"/>
      <c r="BA6" s="20"/>
      <c r="BB6" s="20"/>
      <c r="BC6" s="20"/>
      <c r="BD6" s="202"/>
      <c r="BE6" s="21"/>
      <c r="BF6" s="20"/>
      <c r="BG6" s="20"/>
      <c r="BH6" s="20"/>
      <c r="BI6" s="29"/>
      <c r="BJ6" s="29"/>
      <c r="BK6" s="20"/>
      <c r="BL6" s="20"/>
      <c r="BM6" s="20"/>
      <c r="BN6" s="182"/>
      <c r="BO6" s="24"/>
      <c r="BP6" s="180"/>
      <c r="BQ6" s="24"/>
      <c r="BR6" s="194"/>
      <c r="BT6" s="193"/>
    </row>
    <row r="7" spans="1:72" s="224" customFormat="1" ht="256.5" customHeight="1" x14ac:dyDescent="0.25">
      <c r="A7" s="236" t="s">
        <v>332</v>
      </c>
      <c r="B7" s="215">
        <v>41661322</v>
      </c>
      <c r="C7" s="216">
        <v>43270</v>
      </c>
      <c r="D7" s="217">
        <v>466.1</v>
      </c>
      <c r="E7" s="217"/>
      <c r="F7" s="214">
        <v>7</v>
      </c>
      <c r="G7" s="214" t="s">
        <v>338</v>
      </c>
      <c r="H7" s="214" t="s">
        <v>135</v>
      </c>
      <c r="I7" s="214" t="s">
        <v>344</v>
      </c>
      <c r="J7" s="218" t="s">
        <v>350</v>
      </c>
      <c r="K7" s="214" t="s">
        <v>355</v>
      </c>
      <c r="L7" s="214"/>
      <c r="M7" s="214"/>
      <c r="N7" s="214"/>
      <c r="O7" s="219">
        <f>SUM(O8)</f>
        <v>89.92</v>
      </c>
      <c r="P7" s="219">
        <f t="shared" si="5"/>
        <v>0</v>
      </c>
      <c r="Q7" s="219">
        <f t="shared" si="5"/>
        <v>9.8911999999999995</v>
      </c>
      <c r="R7" s="219">
        <f t="shared" si="5"/>
        <v>74.633600000000001</v>
      </c>
      <c r="S7" s="219">
        <f t="shared" si="5"/>
        <v>0</v>
      </c>
      <c r="T7" s="219">
        <f t="shared" si="5"/>
        <v>5.3952</v>
      </c>
      <c r="U7" s="219">
        <f t="shared" si="5"/>
        <v>89.92</v>
      </c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20"/>
      <c r="AM7" s="214"/>
      <c r="AN7" s="214"/>
      <c r="AO7" s="214"/>
      <c r="AP7" s="214"/>
      <c r="AQ7" s="214"/>
      <c r="AR7" s="214"/>
      <c r="AS7" s="214"/>
      <c r="AT7" s="220"/>
      <c r="AU7" s="214"/>
      <c r="AV7" s="214"/>
      <c r="AW7" s="214"/>
      <c r="AX7" s="214"/>
      <c r="AY7" s="214"/>
      <c r="AZ7" s="214"/>
      <c r="BA7" s="214"/>
      <c r="BB7" s="214"/>
      <c r="BC7" s="214"/>
      <c r="BD7" s="220">
        <v>0.08</v>
      </c>
      <c r="BE7" s="219">
        <f>U8</f>
        <v>89.92</v>
      </c>
      <c r="BF7" s="214"/>
      <c r="BG7" s="219"/>
      <c r="BH7" s="214"/>
      <c r="BI7" s="217"/>
      <c r="BJ7" s="217"/>
      <c r="BK7" s="214"/>
      <c r="BL7" s="214"/>
      <c r="BM7" s="214"/>
      <c r="BN7" s="221">
        <f t="shared" si="1"/>
        <v>89.92</v>
      </c>
      <c r="BO7" s="216">
        <v>43450</v>
      </c>
      <c r="BP7" s="222" t="s">
        <v>210</v>
      </c>
      <c r="BQ7" s="216">
        <v>43270</v>
      </c>
      <c r="BR7" s="223">
        <v>6</v>
      </c>
      <c r="BS7" s="224">
        <f t="shared" si="2"/>
        <v>180</v>
      </c>
      <c r="BT7" s="225">
        <f t="shared" si="3"/>
        <v>43450</v>
      </c>
    </row>
    <row r="8" spans="1:72" s="22" customFormat="1" ht="156" customHeight="1" x14ac:dyDescent="0.25">
      <c r="A8" s="20"/>
      <c r="B8" s="198"/>
      <c r="C8" s="24"/>
      <c r="D8" s="29"/>
      <c r="E8" s="29"/>
      <c r="F8" s="20"/>
      <c r="G8" s="20"/>
      <c r="H8" s="20"/>
      <c r="I8" s="20"/>
      <c r="J8" s="201"/>
      <c r="K8" s="20"/>
      <c r="L8" s="20"/>
      <c r="M8" s="20" t="s">
        <v>310</v>
      </c>
      <c r="N8" s="20">
        <f>BD7</f>
        <v>0.08</v>
      </c>
      <c r="O8" s="21">
        <f>N8*1124</f>
        <v>89.92</v>
      </c>
      <c r="P8" s="21"/>
      <c r="Q8" s="21">
        <f>O8*0.11</f>
        <v>9.8911999999999995</v>
      </c>
      <c r="R8" s="21">
        <f>O8*0.83</f>
        <v>74.633600000000001</v>
      </c>
      <c r="S8" s="21">
        <v>0</v>
      </c>
      <c r="T8" s="21">
        <f>O8*0.06</f>
        <v>5.3952</v>
      </c>
      <c r="U8" s="21">
        <f t="shared" ref="U8" si="7">SUM(Q8:T8)</f>
        <v>89.92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2"/>
      <c r="AM8" s="20"/>
      <c r="AN8" s="20"/>
      <c r="AO8" s="20"/>
      <c r="AP8" s="20"/>
      <c r="AQ8" s="20"/>
      <c r="AR8" s="20"/>
      <c r="AS8" s="20"/>
      <c r="AT8" s="202"/>
      <c r="AU8" s="20"/>
      <c r="AV8" s="20"/>
      <c r="AW8" s="20"/>
      <c r="AX8" s="20"/>
      <c r="AY8" s="20"/>
      <c r="AZ8" s="20"/>
      <c r="BA8" s="20"/>
      <c r="BB8" s="20"/>
      <c r="BC8" s="20"/>
      <c r="BD8" s="202"/>
      <c r="BE8" s="21"/>
      <c r="BF8" s="20"/>
      <c r="BG8" s="21"/>
      <c r="BH8" s="20"/>
      <c r="BI8" s="29"/>
      <c r="BJ8" s="29"/>
      <c r="BK8" s="20"/>
      <c r="BL8" s="20"/>
      <c r="BM8" s="20"/>
      <c r="BN8" s="182"/>
      <c r="BO8" s="24"/>
      <c r="BP8" s="180"/>
      <c r="BQ8" s="24"/>
      <c r="BR8" s="194"/>
      <c r="BT8" s="193"/>
    </row>
    <row r="9" spans="1:72" s="224" customFormat="1" ht="194.25" customHeight="1" x14ac:dyDescent="0.25">
      <c r="A9" s="236" t="s">
        <v>333</v>
      </c>
      <c r="B9" s="215">
        <v>41661443</v>
      </c>
      <c r="C9" s="216">
        <v>43271</v>
      </c>
      <c r="D9" s="217">
        <v>466.1</v>
      </c>
      <c r="E9" s="217"/>
      <c r="F9" s="214">
        <v>7</v>
      </c>
      <c r="G9" s="214" t="s">
        <v>339</v>
      </c>
      <c r="H9" s="214" t="s">
        <v>135</v>
      </c>
      <c r="I9" s="214" t="s">
        <v>345</v>
      </c>
      <c r="J9" s="218" t="s">
        <v>351</v>
      </c>
      <c r="K9" s="214" t="s">
        <v>356</v>
      </c>
      <c r="L9" s="214"/>
      <c r="M9" s="214"/>
      <c r="N9" s="219"/>
      <c r="O9" s="219">
        <f>SUM(O10:O11)</f>
        <v>206.51</v>
      </c>
      <c r="P9" s="219">
        <f t="shared" ref="P9" si="8">SUM(P10:P11)</f>
        <v>0</v>
      </c>
      <c r="Q9" s="219">
        <f t="shared" ref="Q9" si="9">SUM(Q10:Q11)</f>
        <v>22.555199999999999</v>
      </c>
      <c r="R9" s="219">
        <f t="shared" ref="R9" si="10">SUM(R10:R11)</f>
        <v>168.55559999999997</v>
      </c>
      <c r="S9" s="219">
        <f t="shared" ref="S9" si="11">SUM(S10:S11)</f>
        <v>3.26</v>
      </c>
      <c r="T9" s="219">
        <f t="shared" ref="T9" si="12">SUM(T10:T11)</f>
        <v>12.139199999999999</v>
      </c>
      <c r="U9" s="219">
        <f t="shared" ref="U9" si="13">SUM(U10:U11)</f>
        <v>206.50999999999996</v>
      </c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20"/>
      <c r="AM9" s="214"/>
      <c r="AN9" s="214"/>
      <c r="AO9" s="214"/>
      <c r="AP9" s="214"/>
      <c r="AQ9" s="214"/>
      <c r="AR9" s="214"/>
      <c r="AS9" s="214"/>
      <c r="AT9" s="220"/>
      <c r="AU9" s="214"/>
      <c r="AV9" s="214"/>
      <c r="AW9" s="214"/>
      <c r="AX9" s="214"/>
      <c r="AY9" s="214"/>
      <c r="AZ9" s="214"/>
      <c r="BA9" s="214"/>
      <c r="BB9" s="214" t="s">
        <v>243</v>
      </c>
      <c r="BC9" s="219">
        <f>U10</f>
        <v>4.1899999999999995</v>
      </c>
      <c r="BD9" s="220">
        <v>0.18</v>
      </c>
      <c r="BE9" s="219">
        <f>U11</f>
        <v>202.31999999999996</v>
      </c>
      <c r="BF9" s="214"/>
      <c r="BG9" s="219"/>
      <c r="BH9" s="214"/>
      <c r="BI9" s="217"/>
      <c r="BJ9" s="217"/>
      <c r="BK9" s="214"/>
      <c r="BL9" s="214"/>
      <c r="BM9" s="214"/>
      <c r="BN9" s="221">
        <f t="shared" si="1"/>
        <v>206.50999999999996</v>
      </c>
      <c r="BO9" s="216">
        <v>43451</v>
      </c>
      <c r="BP9" s="222" t="s">
        <v>210</v>
      </c>
      <c r="BQ9" s="216">
        <v>43271</v>
      </c>
      <c r="BR9" s="223">
        <v>6</v>
      </c>
      <c r="BS9" s="224">
        <f t="shared" si="2"/>
        <v>180</v>
      </c>
      <c r="BT9" s="225">
        <f t="shared" si="3"/>
        <v>43451</v>
      </c>
    </row>
    <row r="10" spans="1:72" s="22" customFormat="1" ht="139.9" customHeight="1" x14ac:dyDescent="0.25">
      <c r="A10" s="20"/>
      <c r="B10" s="198"/>
      <c r="C10" s="24"/>
      <c r="D10" s="29"/>
      <c r="E10" s="29"/>
      <c r="F10" s="20"/>
      <c r="G10" s="20"/>
      <c r="H10" s="20"/>
      <c r="I10" s="20"/>
      <c r="J10" s="201"/>
      <c r="K10" s="20"/>
      <c r="L10" s="20"/>
      <c r="M10" s="20" t="s">
        <v>311</v>
      </c>
      <c r="N10" s="21" t="str">
        <f>BB9</f>
        <v>Монтаж АВ-0,4 кВ (до 63 А)</v>
      </c>
      <c r="O10" s="21">
        <f>U10</f>
        <v>4.1899999999999995</v>
      </c>
      <c r="P10" s="21"/>
      <c r="Q10" s="21">
        <v>0.3</v>
      </c>
      <c r="R10" s="21">
        <v>0.63</v>
      </c>
      <c r="S10" s="21">
        <v>3.26</v>
      </c>
      <c r="T10" s="21">
        <v>0</v>
      </c>
      <c r="U10" s="21">
        <f>SUM(Q10:T10)</f>
        <v>4.1899999999999995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2"/>
      <c r="AM10" s="20"/>
      <c r="AN10" s="20"/>
      <c r="AO10" s="20"/>
      <c r="AP10" s="20"/>
      <c r="AQ10" s="20"/>
      <c r="AR10" s="20"/>
      <c r="AS10" s="20"/>
      <c r="AT10" s="202"/>
      <c r="AU10" s="20"/>
      <c r="AV10" s="20"/>
      <c r="AW10" s="20"/>
      <c r="AX10" s="20"/>
      <c r="AY10" s="20"/>
      <c r="AZ10" s="20"/>
      <c r="BA10" s="20"/>
      <c r="BB10" s="20"/>
      <c r="BC10" s="20"/>
      <c r="BD10" s="202"/>
      <c r="BE10" s="21"/>
      <c r="BF10" s="20"/>
      <c r="BG10" s="21"/>
      <c r="BH10" s="20"/>
      <c r="BI10" s="29"/>
      <c r="BJ10" s="29"/>
      <c r="BK10" s="20"/>
      <c r="BL10" s="20"/>
      <c r="BM10" s="20"/>
      <c r="BN10" s="182"/>
      <c r="BO10" s="24"/>
      <c r="BP10" s="180"/>
      <c r="BQ10" s="24"/>
      <c r="BR10" s="194"/>
      <c r="BT10" s="193"/>
    </row>
    <row r="11" spans="1:72" s="22" customFormat="1" ht="139.9" customHeight="1" x14ac:dyDescent="0.25">
      <c r="A11" s="20"/>
      <c r="B11" s="198"/>
      <c r="C11" s="24"/>
      <c r="D11" s="29"/>
      <c r="E11" s="29"/>
      <c r="F11" s="20"/>
      <c r="G11" s="20"/>
      <c r="H11" s="20"/>
      <c r="I11" s="20"/>
      <c r="J11" s="201"/>
      <c r="K11" s="20"/>
      <c r="L11" s="20"/>
      <c r="M11" s="20" t="s">
        <v>310</v>
      </c>
      <c r="N11" s="20">
        <f>BD9</f>
        <v>0.18</v>
      </c>
      <c r="O11" s="21">
        <f>N11*1124</f>
        <v>202.32</v>
      </c>
      <c r="P11" s="21"/>
      <c r="Q11" s="21">
        <f>O11*0.11</f>
        <v>22.255199999999999</v>
      </c>
      <c r="R11" s="21">
        <f>O11*0.83</f>
        <v>167.92559999999997</v>
      </c>
      <c r="S11" s="21">
        <v>0</v>
      </c>
      <c r="T11" s="21">
        <f>O11*0.06</f>
        <v>12.139199999999999</v>
      </c>
      <c r="U11" s="21">
        <f t="shared" ref="U11" si="14">SUM(Q11:T11)</f>
        <v>202.31999999999996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2"/>
      <c r="AM11" s="20"/>
      <c r="AN11" s="20"/>
      <c r="AO11" s="20"/>
      <c r="AP11" s="20"/>
      <c r="AQ11" s="20"/>
      <c r="AR11" s="20"/>
      <c r="AS11" s="20"/>
      <c r="AT11" s="202"/>
      <c r="AU11" s="20"/>
      <c r="AV11" s="20"/>
      <c r="AW11" s="20"/>
      <c r="AX11" s="20"/>
      <c r="AY11" s="20"/>
      <c r="AZ11" s="20"/>
      <c r="BA11" s="20"/>
      <c r="BB11" s="20"/>
      <c r="BC11" s="20"/>
      <c r="BD11" s="202"/>
      <c r="BE11" s="21"/>
      <c r="BF11" s="20"/>
      <c r="BG11" s="21"/>
      <c r="BH11" s="20"/>
      <c r="BI11" s="29"/>
      <c r="BJ11" s="29"/>
      <c r="BK11" s="20"/>
      <c r="BL11" s="20"/>
      <c r="BM11" s="20"/>
      <c r="BN11" s="182"/>
      <c r="BO11" s="24"/>
      <c r="BP11" s="180"/>
      <c r="BQ11" s="24"/>
      <c r="BR11" s="194"/>
      <c r="BT11" s="193"/>
    </row>
    <row r="12" spans="1:72" s="224" customFormat="1" ht="261.75" customHeight="1" x14ac:dyDescent="0.25">
      <c r="A12" s="236" t="s">
        <v>334</v>
      </c>
      <c r="B12" s="215">
        <v>41665385</v>
      </c>
      <c r="C12" s="216">
        <v>43285</v>
      </c>
      <c r="D12" s="217">
        <v>466.1</v>
      </c>
      <c r="E12" s="217"/>
      <c r="F12" s="214">
        <v>7</v>
      </c>
      <c r="G12" s="214" t="s">
        <v>340</v>
      </c>
      <c r="H12" s="214" t="s">
        <v>135</v>
      </c>
      <c r="I12" s="214" t="s">
        <v>346</v>
      </c>
      <c r="J12" s="218" t="s">
        <v>352</v>
      </c>
      <c r="K12" s="214" t="s">
        <v>357</v>
      </c>
      <c r="L12" s="214" t="s">
        <v>359</v>
      </c>
      <c r="M12" s="214"/>
      <c r="N12" s="219"/>
      <c r="O12" s="219">
        <f>SUM(O13:O15)</f>
        <v>302.25</v>
      </c>
      <c r="P12" s="219">
        <f t="shared" ref="P12:U12" si="15">SUM(P13:P15)</f>
        <v>0</v>
      </c>
      <c r="Q12" s="219">
        <f t="shared" si="15"/>
        <v>33.086600000000004</v>
      </c>
      <c r="R12" s="219">
        <f t="shared" si="15"/>
        <v>254.9384</v>
      </c>
      <c r="S12" s="219">
        <f t="shared" si="15"/>
        <v>3.26</v>
      </c>
      <c r="T12" s="219">
        <f t="shared" si="15"/>
        <v>10.965</v>
      </c>
      <c r="U12" s="219">
        <f t="shared" si="15"/>
        <v>302.25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H12" s="214"/>
      <c r="AI12" s="214"/>
      <c r="AJ12" s="214"/>
      <c r="AK12" s="214"/>
      <c r="AL12" s="220"/>
      <c r="AM12" s="214"/>
      <c r="AN12" s="214"/>
      <c r="AO12" s="214"/>
      <c r="AP12" s="214">
        <v>0.13</v>
      </c>
      <c r="AQ12" s="219">
        <f>U13</f>
        <v>230.62</v>
      </c>
      <c r="AR12" s="214"/>
      <c r="AS12" s="214"/>
      <c r="AT12" s="220"/>
      <c r="AU12" s="214"/>
      <c r="AV12" s="214"/>
      <c r="AW12" s="214"/>
      <c r="AX12" s="214"/>
      <c r="AY12" s="214"/>
      <c r="AZ12" s="214"/>
      <c r="BA12" s="214"/>
      <c r="BB12" s="214" t="s">
        <v>243</v>
      </c>
      <c r="BC12" s="219">
        <f>U14</f>
        <v>4.1899999999999995</v>
      </c>
      <c r="BD12" s="220">
        <v>0.06</v>
      </c>
      <c r="BE12" s="219">
        <f>U15</f>
        <v>67.44</v>
      </c>
      <c r="BF12" s="214"/>
      <c r="BG12" s="214"/>
      <c r="BH12" s="214"/>
      <c r="BI12" s="217"/>
      <c r="BJ12" s="217"/>
      <c r="BK12" s="214"/>
      <c r="BL12" s="214"/>
      <c r="BM12" s="214"/>
      <c r="BN12" s="221">
        <f t="shared" si="1"/>
        <v>302.25</v>
      </c>
      <c r="BO12" s="216">
        <v>43465</v>
      </c>
      <c r="BP12" s="222" t="s">
        <v>210</v>
      </c>
      <c r="BQ12" s="216">
        <v>43285</v>
      </c>
      <c r="BR12" s="223">
        <v>6</v>
      </c>
      <c r="BS12" s="224">
        <f t="shared" si="2"/>
        <v>180</v>
      </c>
      <c r="BT12" s="225">
        <f t="shared" si="3"/>
        <v>43465</v>
      </c>
    </row>
    <row r="13" spans="1:72" s="118" customFormat="1" ht="129.6" customHeight="1" x14ac:dyDescent="0.25">
      <c r="A13" s="107"/>
      <c r="B13" s="227"/>
      <c r="C13" s="114"/>
      <c r="D13" s="228"/>
      <c r="E13" s="228"/>
      <c r="F13" s="107"/>
      <c r="G13" s="107"/>
      <c r="H13" s="107"/>
      <c r="I13" s="107"/>
      <c r="J13" s="229"/>
      <c r="K13" s="107"/>
      <c r="L13" s="107"/>
      <c r="M13" s="20" t="s">
        <v>11</v>
      </c>
      <c r="N13" s="230">
        <f>AP12</f>
        <v>0.13</v>
      </c>
      <c r="O13" s="230">
        <f>N13*1774</f>
        <v>230.62</v>
      </c>
      <c r="P13" s="230"/>
      <c r="Q13" s="230">
        <f>O13*0.11</f>
        <v>25.368200000000002</v>
      </c>
      <c r="R13" s="230">
        <f>O13*0.86</f>
        <v>198.33320000000001</v>
      </c>
      <c r="S13" s="230">
        <v>0</v>
      </c>
      <c r="T13" s="230">
        <f>O13*0.03</f>
        <v>6.9185999999999996</v>
      </c>
      <c r="U13" s="230">
        <f>SUM(Q13:T13)</f>
        <v>230.62</v>
      </c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231"/>
      <c r="AM13" s="107"/>
      <c r="AN13" s="107"/>
      <c r="AO13" s="107"/>
      <c r="AP13" s="107"/>
      <c r="AQ13" s="107"/>
      <c r="AR13" s="107"/>
      <c r="AS13" s="107"/>
      <c r="AT13" s="231"/>
      <c r="AU13" s="107"/>
      <c r="AV13" s="107"/>
      <c r="AW13" s="107"/>
      <c r="AX13" s="107"/>
      <c r="AY13" s="107"/>
      <c r="AZ13" s="107"/>
      <c r="BA13" s="107"/>
      <c r="BB13" s="107"/>
      <c r="BC13" s="230"/>
      <c r="BD13" s="231"/>
      <c r="BE13" s="230"/>
      <c r="BF13" s="107"/>
      <c r="BG13" s="107"/>
      <c r="BH13" s="107"/>
      <c r="BI13" s="228"/>
      <c r="BJ13" s="228"/>
      <c r="BK13" s="107"/>
      <c r="BL13" s="107"/>
      <c r="BM13" s="107"/>
      <c r="BN13" s="232"/>
      <c r="BO13" s="114"/>
      <c r="BP13" s="233"/>
      <c r="BQ13" s="114"/>
      <c r="BR13" s="234"/>
      <c r="BT13" s="235"/>
    </row>
    <row r="14" spans="1:72" s="22" customFormat="1" ht="133.15" customHeight="1" x14ac:dyDescent="0.25">
      <c r="A14" s="20"/>
      <c r="B14" s="198"/>
      <c r="C14" s="24"/>
      <c r="D14" s="29"/>
      <c r="E14" s="29"/>
      <c r="F14" s="20"/>
      <c r="G14" s="20"/>
      <c r="H14" s="20"/>
      <c r="I14" s="20"/>
      <c r="J14" s="201"/>
      <c r="K14" s="20"/>
      <c r="L14" s="20"/>
      <c r="M14" s="20" t="s">
        <v>311</v>
      </c>
      <c r="N14" s="21" t="str">
        <f>BB12</f>
        <v>Монтаж АВ-0,4 кВ (до 63 А)</v>
      </c>
      <c r="O14" s="21">
        <f>U14</f>
        <v>4.1899999999999995</v>
      </c>
      <c r="P14" s="21"/>
      <c r="Q14" s="21">
        <v>0.3</v>
      </c>
      <c r="R14" s="21">
        <v>0.63</v>
      </c>
      <c r="S14" s="21">
        <v>3.26</v>
      </c>
      <c r="T14" s="21">
        <v>0</v>
      </c>
      <c r="U14" s="21">
        <f>SUM(Q14:T14)</f>
        <v>4.1899999999999995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2"/>
      <c r="AM14" s="20"/>
      <c r="AN14" s="20"/>
      <c r="AO14" s="20"/>
      <c r="AP14" s="20"/>
      <c r="AQ14" s="20"/>
      <c r="AR14" s="20"/>
      <c r="AS14" s="20"/>
      <c r="AT14" s="202"/>
      <c r="AU14" s="20"/>
      <c r="AV14" s="20"/>
      <c r="AW14" s="20"/>
      <c r="AX14" s="20"/>
      <c r="AY14" s="20"/>
      <c r="AZ14" s="20"/>
      <c r="BA14" s="20"/>
      <c r="BB14" s="20"/>
      <c r="BC14" s="20"/>
      <c r="BD14" s="202"/>
      <c r="BE14" s="21"/>
      <c r="BF14" s="20"/>
      <c r="BG14" s="20"/>
      <c r="BH14" s="20"/>
      <c r="BI14" s="29"/>
      <c r="BJ14" s="29"/>
      <c r="BK14" s="20"/>
      <c r="BL14" s="20"/>
      <c r="BM14" s="20"/>
      <c r="BN14" s="182"/>
      <c r="BO14" s="24"/>
      <c r="BP14" s="180"/>
      <c r="BQ14" s="24"/>
      <c r="BR14" s="194"/>
      <c r="BT14" s="193"/>
    </row>
    <row r="15" spans="1:72" s="22" customFormat="1" ht="133.15" customHeight="1" x14ac:dyDescent="0.25">
      <c r="A15" s="20"/>
      <c r="B15" s="198"/>
      <c r="C15" s="24"/>
      <c r="D15" s="29"/>
      <c r="E15" s="29"/>
      <c r="F15" s="20"/>
      <c r="G15" s="20"/>
      <c r="H15" s="20"/>
      <c r="I15" s="20"/>
      <c r="J15" s="201"/>
      <c r="K15" s="20"/>
      <c r="L15" s="20"/>
      <c r="M15" s="20" t="s">
        <v>310</v>
      </c>
      <c r="N15" s="20">
        <f>BD12</f>
        <v>0.06</v>
      </c>
      <c r="O15" s="21">
        <f>N15*1124</f>
        <v>67.44</v>
      </c>
      <c r="P15" s="21"/>
      <c r="Q15" s="21">
        <f>O15*0.11</f>
        <v>7.4184000000000001</v>
      </c>
      <c r="R15" s="21">
        <f>O15*0.83</f>
        <v>55.975199999999994</v>
      </c>
      <c r="S15" s="21">
        <v>0</v>
      </c>
      <c r="T15" s="21">
        <f>O15*0.06</f>
        <v>4.0463999999999993</v>
      </c>
      <c r="U15" s="21">
        <f t="shared" ref="U15" si="16">SUM(Q15:T15)</f>
        <v>67.44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2"/>
      <c r="AM15" s="20"/>
      <c r="AN15" s="20"/>
      <c r="AO15" s="20"/>
      <c r="AP15" s="20"/>
      <c r="AQ15" s="20"/>
      <c r="AR15" s="20"/>
      <c r="AS15" s="20"/>
      <c r="AT15" s="202"/>
      <c r="AU15" s="20"/>
      <c r="AV15" s="20"/>
      <c r="AW15" s="20"/>
      <c r="AX15" s="20"/>
      <c r="AY15" s="20"/>
      <c r="AZ15" s="20"/>
      <c r="BA15" s="20"/>
      <c r="BB15" s="20"/>
      <c r="BC15" s="20"/>
      <c r="BD15" s="202"/>
      <c r="BE15" s="21"/>
      <c r="BF15" s="20"/>
      <c r="BG15" s="20"/>
      <c r="BH15" s="20"/>
      <c r="BI15" s="29"/>
      <c r="BJ15" s="29"/>
      <c r="BK15" s="20"/>
      <c r="BL15" s="20"/>
      <c r="BM15" s="20"/>
      <c r="BN15" s="182"/>
      <c r="BO15" s="24"/>
      <c r="BP15" s="180"/>
      <c r="BQ15" s="24"/>
      <c r="BR15" s="194"/>
      <c r="BT15" s="193"/>
    </row>
    <row r="16" spans="1:72" s="224" customFormat="1" ht="194.25" customHeight="1" x14ac:dyDescent="0.25">
      <c r="A16" s="236" t="s">
        <v>335</v>
      </c>
      <c r="B16" s="215">
        <v>41666641</v>
      </c>
      <c r="C16" s="216">
        <v>43273</v>
      </c>
      <c r="D16" s="214">
        <v>466.1</v>
      </c>
      <c r="E16" s="214"/>
      <c r="F16" s="214">
        <v>15</v>
      </c>
      <c r="G16" s="214" t="s">
        <v>341</v>
      </c>
      <c r="H16" s="214" t="s">
        <v>141</v>
      </c>
      <c r="I16" s="214" t="s">
        <v>347</v>
      </c>
      <c r="J16" s="218" t="s">
        <v>353</v>
      </c>
      <c r="K16" s="214" t="s">
        <v>354</v>
      </c>
      <c r="L16" s="214"/>
      <c r="M16" s="214"/>
      <c r="N16" s="214"/>
      <c r="O16" s="219">
        <f>SUM(O17)</f>
        <v>140.5</v>
      </c>
      <c r="P16" s="219">
        <f t="shared" ref="P16:U16" si="17">SUM(P17)</f>
        <v>0</v>
      </c>
      <c r="Q16" s="219">
        <f t="shared" si="17"/>
        <v>15.455</v>
      </c>
      <c r="R16" s="219">
        <f t="shared" si="17"/>
        <v>116.61499999999999</v>
      </c>
      <c r="S16" s="219">
        <f t="shared" si="17"/>
        <v>0</v>
      </c>
      <c r="T16" s="219">
        <f t="shared" si="17"/>
        <v>8.43</v>
      </c>
      <c r="U16" s="219">
        <f t="shared" si="17"/>
        <v>140.5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9"/>
      <c r="AJ16" s="219"/>
      <c r="AK16" s="214"/>
      <c r="AL16" s="220"/>
      <c r="AM16" s="219"/>
      <c r="AN16" s="219"/>
      <c r="AO16" s="214"/>
      <c r="AP16" s="214"/>
      <c r="AQ16" s="214"/>
      <c r="AR16" s="214"/>
      <c r="AS16" s="214"/>
      <c r="AT16" s="220"/>
      <c r="AU16" s="214"/>
      <c r="AV16" s="214"/>
      <c r="AW16" s="214"/>
      <c r="AX16" s="214"/>
      <c r="AY16" s="214"/>
      <c r="AZ16" s="214"/>
      <c r="BA16" s="214"/>
      <c r="BB16" s="214"/>
      <c r="BC16" s="214"/>
      <c r="BD16" s="220">
        <v>0.125</v>
      </c>
      <c r="BE16" s="214">
        <f>U17</f>
        <v>140.5</v>
      </c>
      <c r="BF16" s="214"/>
      <c r="BG16" s="214"/>
      <c r="BH16" s="214"/>
      <c r="BI16" s="214"/>
      <c r="BJ16" s="214"/>
      <c r="BK16" s="214"/>
      <c r="BL16" s="214"/>
      <c r="BM16" s="214"/>
      <c r="BN16" s="221">
        <f t="shared" ref="BN16" si="18">W16+Y16+AA16+AC16+AE16+AG16+AI16+AM16+AO16+AQ16+AS16+AU16+AW16+AY16+BA16+BC16+BE16+BG16+BI16+BK16+BM16</f>
        <v>140.5</v>
      </c>
      <c r="BO16" s="216">
        <v>43453</v>
      </c>
      <c r="BP16" s="222" t="s">
        <v>210</v>
      </c>
      <c r="BQ16" s="226">
        <v>43273</v>
      </c>
      <c r="BR16" s="223">
        <v>6</v>
      </c>
      <c r="BS16" s="224">
        <f t="shared" ref="BS16" si="19">BR16*30</f>
        <v>180</v>
      </c>
      <c r="BT16" s="225">
        <f t="shared" ref="BT16" si="20">BQ16+BS16</f>
        <v>43453</v>
      </c>
    </row>
    <row r="17" spans="1:73" s="22" customFormat="1" ht="194.25" customHeight="1" x14ac:dyDescent="0.25">
      <c r="A17" s="20"/>
      <c r="B17" s="198"/>
      <c r="C17" s="24"/>
      <c r="D17" s="20"/>
      <c r="E17" s="20"/>
      <c r="F17" s="20"/>
      <c r="G17" s="20"/>
      <c r="H17" s="20"/>
      <c r="I17" s="20"/>
      <c r="J17" s="201"/>
      <c r="K17" s="20"/>
      <c r="L17" s="20"/>
      <c r="M17" s="20" t="s">
        <v>310</v>
      </c>
      <c r="N17" s="20">
        <f>BD16</f>
        <v>0.125</v>
      </c>
      <c r="O17" s="21">
        <f>N17*1124</f>
        <v>140.5</v>
      </c>
      <c r="P17" s="21"/>
      <c r="Q17" s="21">
        <f>O17*0.11</f>
        <v>15.455</v>
      </c>
      <c r="R17" s="21">
        <f>O17*0.83</f>
        <v>116.61499999999999</v>
      </c>
      <c r="S17" s="21">
        <v>0</v>
      </c>
      <c r="T17" s="21">
        <f>O17*0.06</f>
        <v>8.43</v>
      </c>
      <c r="U17" s="21">
        <f t="shared" ref="U17" si="21">SUM(Q17:T17)</f>
        <v>140.5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1"/>
      <c r="AJ17" s="21"/>
      <c r="AK17" s="20"/>
      <c r="AL17" s="202"/>
      <c r="AM17" s="21"/>
      <c r="AN17" s="21"/>
      <c r="AO17" s="20"/>
      <c r="AP17" s="20"/>
      <c r="AQ17" s="20"/>
      <c r="AR17" s="20"/>
      <c r="AS17" s="20"/>
      <c r="AT17" s="202"/>
      <c r="AU17" s="20"/>
      <c r="AV17" s="20"/>
      <c r="AW17" s="20"/>
      <c r="AX17" s="20"/>
      <c r="AY17" s="20"/>
      <c r="AZ17" s="20"/>
      <c r="BA17" s="20"/>
      <c r="BB17" s="20"/>
      <c r="BC17" s="20"/>
      <c r="BD17" s="202"/>
      <c r="BE17" s="20"/>
      <c r="BF17" s="20"/>
      <c r="BG17" s="20"/>
      <c r="BH17" s="20"/>
      <c r="BI17" s="20"/>
      <c r="BJ17" s="20"/>
      <c r="BK17" s="20"/>
      <c r="BL17" s="20"/>
      <c r="BM17" s="20"/>
      <c r="BN17" s="182"/>
      <c r="BO17" s="24"/>
      <c r="BP17" s="180"/>
      <c r="BQ17" s="195"/>
      <c r="BR17" s="194"/>
      <c r="BT17" s="193"/>
    </row>
    <row r="18" spans="1:73" s="224" customFormat="1" ht="234" customHeight="1" x14ac:dyDescent="0.25">
      <c r="A18" s="236" t="s">
        <v>361</v>
      </c>
      <c r="B18" s="215">
        <v>41672442</v>
      </c>
      <c r="C18" s="216">
        <v>43278</v>
      </c>
      <c r="D18" s="214">
        <v>466.1</v>
      </c>
      <c r="E18" s="214"/>
      <c r="F18" s="214">
        <v>13</v>
      </c>
      <c r="G18" s="214" t="s">
        <v>362</v>
      </c>
      <c r="H18" s="214" t="s">
        <v>136</v>
      </c>
      <c r="I18" s="214" t="s">
        <v>363</v>
      </c>
      <c r="J18" s="218" t="s">
        <v>364</v>
      </c>
      <c r="K18" s="214" t="s">
        <v>365</v>
      </c>
      <c r="L18" s="214"/>
      <c r="M18" s="214"/>
      <c r="N18" s="214"/>
      <c r="O18" s="219">
        <f>SUM(O19)</f>
        <v>112.4</v>
      </c>
      <c r="P18" s="219">
        <f t="shared" ref="P18:U18" si="22">SUM(P19)</f>
        <v>0</v>
      </c>
      <c r="Q18" s="219">
        <f t="shared" si="22"/>
        <v>12.364000000000001</v>
      </c>
      <c r="R18" s="219">
        <f t="shared" si="22"/>
        <v>93.292000000000002</v>
      </c>
      <c r="S18" s="219">
        <f t="shared" si="22"/>
        <v>0</v>
      </c>
      <c r="T18" s="219">
        <f t="shared" si="22"/>
        <v>6.7439999999999998</v>
      </c>
      <c r="U18" s="219">
        <f t="shared" si="22"/>
        <v>112.4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20"/>
      <c r="AM18" s="214"/>
      <c r="AN18" s="214"/>
      <c r="AO18" s="214"/>
      <c r="AP18" s="214"/>
      <c r="AQ18" s="214"/>
      <c r="AR18" s="214"/>
      <c r="AS18" s="214"/>
      <c r="AT18" s="220"/>
      <c r="AU18" s="214"/>
      <c r="AV18" s="214"/>
      <c r="AW18" s="214"/>
      <c r="AX18" s="214"/>
      <c r="AY18" s="214"/>
      <c r="AZ18" s="214"/>
      <c r="BA18" s="214"/>
      <c r="BB18" s="214"/>
      <c r="BC18" s="214"/>
      <c r="BD18" s="220">
        <v>0.1</v>
      </c>
      <c r="BE18" s="214">
        <f>U19</f>
        <v>112.4</v>
      </c>
      <c r="BF18" s="214"/>
      <c r="BG18" s="214"/>
      <c r="BH18" s="214"/>
      <c r="BI18" s="214"/>
      <c r="BJ18" s="214"/>
      <c r="BK18" s="214"/>
      <c r="BL18" s="214"/>
      <c r="BM18" s="214"/>
      <c r="BN18" s="221">
        <f t="shared" ref="BN18:BN19" si="23">W18+Y18+AA18+AC18+AE18+AG18+AI18+AM18+AO18+AQ18+AS18+AU18+AW18+AY18+BA18+BC18+BE18+BG18+BI18+BK18+BM18</f>
        <v>112.4</v>
      </c>
      <c r="BO18" s="216">
        <v>43458</v>
      </c>
      <c r="BP18" s="222" t="s">
        <v>210</v>
      </c>
      <c r="BQ18" s="226">
        <v>43278</v>
      </c>
      <c r="BR18" s="223">
        <v>6</v>
      </c>
      <c r="BS18" s="224">
        <f t="shared" ref="BS18:BS19" si="24">BR18*30</f>
        <v>180</v>
      </c>
      <c r="BT18" s="225">
        <f t="shared" ref="BT18:BT19" si="25">BQ18+BS18</f>
        <v>43458</v>
      </c>
    </row>
    <row r="19" spans="1:73" s="22" customFormat="1" ht="138" customHeight="1" x14ac:dyDescent="0.25">
      <c r="A19" s="20"/>
      <c r="B19" s="198"/>
      <c r="C19" s="24"/>
      <c r="D19" s="20"/>
      <c r="E19" s="20"/>
      <c r="F19" s="20"/>
      <c r="G19" s="20"/>
      <c r="H19" s="20"/>
      <c r="I19" s="20"/>
      <c r="J19" s="237"/>
      <c r="K19" s="20"/>
      <c r="L19" s="20"/>
      <c r="M19" s="20" t="s">
        <v>310</v>
      </c>
      <c r="N19" s="20">
        <f>BD18</f>
        <v>0.1</v>
      </c>
      <c r="O19" s="21">
        <f>N19*1124</f>
        <v>112.4</v>
      </c>
      <c r="P19" s="21"/>
      <c r="Q19" s="21">
        <f>O19*0.11</f>
        <v>12.364000000000001</v>
      </c>
      <c r="R19" s="21">
        <f>O19*0.83</f>
        <v>93.292000000000002</v>
      </c>
      <c r="S19" s="21">
        <v>0</v>
      </c>
      <c r="T19" s="21">
        <f>O19*0.06</f>
        <v>6.7439999999999998</v>
      </c>
      <c r="U19" s="21">
        <f t="shared" ref="U19" si="26">SUM(Q19:T19)</f>
        <v>112.4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38"/>
      <c r="AM19" s="20"/>
      <c r="AN19" s="20"/>
      <c r="AO19" s="20"/>
      <c r="AP19" s="20"/>
      <c r="AQ19" s="20"/>
      <c r="AR19" s="20"/>
      <c r="AS19" s="20"/>
      <c r="AT19" s="238"/>
      <c r="AU19" s="20"/>
      <c r="AV19" s="20"/>
      <c r="AW19" s="20"/>
      <c r="AX19" s="20"/>
      <c r="AY19" s="20"/>
      <c r="AZ19" s="20"/>
      <c r="BA19" s="20"/>
      <c r="BB19" s="20"/>
      <c r="BC19" s="20"/>
      <c r="BD19" s="238"/>
      <c r="BE19" s="20"/>
      <c r="BF19" s="20"/>
      <c r="BG19" s="20"/>
      <c r="BH19" s="20"/>
      <c r="BI19" s="20"/>
      <c r="BJ19" s="20"/>
      <c r="BK19" s="20"/>
      <c r="BL19" s="20"/>
      <c r="BM19" s="20"/>
      <c r="BN19" s="182"/>
      <c r="BO19" s="24"/>
      <c r="BP19" s="180"/>
      <c r="BQ19" s="195"/>
      <c r="BR19" s="194"/>
      <c r="BT19" s="193"/>
    </row>
    <row r="20" spans="1:73" s="211" customFormat="1" ht="115.9" customHeight="1" x14ac:dyDescent="0.25">
      <c r="A20" s="203"/>
      <c r="B20" s="204"/>
      <c r="C20" s="204"/>
      <c r="D20" s="205"/>
      <c r="E20" s="205"/>
      <c r="F20" s="206"/>
      <c r="G20" s="204"/>
      <c r="H20" s="204"/>
      <c r="I20" s="204"/>
      <c r="J20" s="204"/>
      <c r="K20" s="204"/>
      <c r="L20" s="206"/>
      <c r="M20" s="206"/>
      <c r="N20" s="206" t="s">
        <v>360</v>
      </c>
      <c r="O20" s="207">
        <f>O3+O5+O7+O9+O12+O16+O18</f>
        <v>1121.3400000000001</v>
      </c>
      <c r="P20" s="207">
        <f t="shared" ref="P20:BN20" si="27">P3+P5+P7+P9+P12+P16+P18</f>
        <v>0</v>
      </c>
      <c r="Q20" s="207">
        <f t="shared" si="27"/>
        <v>123.02560000000001</v>
      </c>
      <c r="R20" s="207">
        <f t="shared" si="27"/>
        <v>931.93539999999996</v>
      </c>
      <c r="S20" s="207">
        <f t="shared" si="27"/>
        <v>6.52</v>
      </c>
      <c r="T20" s="207">
        <f t="shared" si="27"/>
        <v>59.859000000000002</v>
      </c>
      <c r="U20" s="207">
        <f t="shared" si="27"/>
        <v>1121.3399999999999</v>
      </c>
      <c r="V20" s="207">
        <f t="shared" si="27"/>
        <v>0</v>
      </c>
      <c r="W20" s="207">
        <f t="shared" si="27"/>
        <v>0</v>
      </c>
      <c r="X20" s="207">
        <f t="shared" si="27"/>
        <v>0</v>
      </c>
      <c r="Y20" s="207">
        <f t="shared" si="27"/>
        <v>0</v>
      </c>
      <c r="Z20" s="207">
        <f t="shared" si="27"/>
        <v>0</v>
      </c>
      <c r="AA20" s="207">
        <f t="shared" si="27"/>
        <v>0</v>
      </c>
      <c r="AB20" s="207">
        <f t="shared" si="27"/>
        <v>0</v>
      </c>
      <c r="AC20" s="207">
        <f t="shared" si="27"/>
        <v>0</v>
      </c>
      <c r="AD20" s="207">
        <f t="shared" si="27"/>
        <v>0</v>
      </c>
      <c r="AE20" s="207">
        <f t="shared" si="27"/>
        <v>0</v>
      </c>
      <c r="AF20" s="207">
        <f t="shared" si="27"/>
        <v>0</v>
      </c>
      <c r="AG20" s="207">
        <f t="shared" si="27"/>
        <v>0</v>
      </c>
      <c r="AH20" s="207">
        <f t="shared" si="27"/>
        <v>0</v>
      </c>
      <c r="AI20" s="207">
        <f t="shared" si="27"/>
        <v>0</v>
      </c>
      <c r="AJ20" s="207">
        <f t="shared" si="27"/>
        <v>0</v>
      </c>
      <c r="AK20" s="207">
        <f t="shared" si="27"/>
        <v>0</v>
      </c>
      <c r="AL20" s="207">
        <f t="shared" si="27"/>
        <v>0</v>
      </c>
      <c r="AM20" s="207">
        <f t="shared" si="27"/>
        <v>0</v>
      </c>
      <c r="AN20" s="207">
        <f t="shared" si="27"/>
        <v>0</v>
      </c>
      <c r="AO20" s="207">
        <f t="shared" si="27"/>
        <v>0</v>
      </c>
      <c r="AP20" s="207"/>
      <c r="AQ20" s="207">
        <f t="shared" si="27"/>
        <v>230.62</v>
      </c>
      <c r="AR20" s="207">
        <f t="shared" si="27"/>
        <v>0</v>
      </c>
      <c r="AS20" s="207">
        <f t="shared" si="27"/>
        <v>0</v>
      </c>
      <c r="AT20" s="207">
        <f t="shared" si="27"/>
        <v>0</v>
      </c>
      <c r="AU20" s="207">
        <f t="shared" si="27"/>
        <v>0</v>
      </c>
      <c r="AV20" s="207">
        <f t="shared" si="27"/>
        <v>0</v>
      </c>
      <c r="AW20" s="207">
        <f t="shared" si="27"/>
        <v>0</v>
      </c>
      <c r="AX20" s="207">
        <f t="shared" si="27"/>
        <v>0</v>
      </c>
      <c r="AY20" s="207">
        <f t="shared" si="27"/>
        <v>0</v>
      </c>
      <c r="AZ20" s="207">
        <f t="shared" si="27"/>
        <v>0</v>
      </c>
      <c r="BA20" s="207">
        <f t="shared" si="27"/>
        <v>0</v>
      </c>
      <c r="BB20" s="207"/>
      <c r="BC20" s="207">
        <f t="shared" si="27"/>
        <v>8.379999999999999</v>
      </c>
      <c r="BD20" s="207"/>
      <c r="BE20" s="207">
        <f t="shared" si="27"/>
        <v>882.34</v>
      </c>
      <c r="BF20" s="207">
        <f t="shared" si="27"/>
        <v>0</v>
      </c>
      <c r="BG20" s="207">
        <f t="shared" si="27"/>
        <v>0</v>
      </c>
      <c r="BH20" s="207">
        <f t="shared" si="27"/>
        <v>0</v>
      </c>
      <c r="BI20" s="207">
        <f t="shared" si="27"/>
        <v>0</v>
      </c>
      <c r="BJ20" s="207">
        <f t="shared" si="27"/>
        <v>0</v>
      </c>
      <c r="BK20" s="207">
        <f t="shared" si="27"/>
        <v>0</v>
      </c>
      <c r="BL20" s="207">
        <f t="shared" si="27"/>
        <v>0</v>
      </c>
      <c r="BM20" s="207">
        <f t="shared" si="27"/>
        <v>0</v>
      </c>
      <c r="BN20" s="207">
        <f t="shared" si="27"/>
        <v>1121.3399999999999</v>
      </c>
      <c r="BO20" s="208"/>
      <c r="BP20" s="207"/>
      <c r="BQ20" s="209"/>
      <c r="BR20" s="210"/>
      <c r="BT20" s="212"/>
      <c r="BU20" s="213"/>
    </row>
    <row r="21" spans="1:73" s="22" customFormat="1" ht="222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9"/>
      <c r="P21" s="29"/>
      <c r="Q21" s="29"/>
      <c r="R21" s="29"/>
      <c r="S21" s="29"/>
      <c r="T21" s="29"/>
      <c r="U21" s="29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2"/>
      <c r="AM21" s="21"/>
      <c r="AN21" s="21"/>
      <c r="AO21" s="21"/>
      <c r="AP21" s="21"/>
      <c r="AQ21" s="21"/>
      <c r="AR21" s="21"/>
      <c r="AS21" s="21"/>
      <c r="AT21" s="182"/>
      <c r="AU21" s="21"/>
      <c r="AV21" s="21"/>
      <c r="AW21" s="21"/>
      <c r="AX21" s="21"/>
      <c r="AY21" s="21"/>
      <c r="AZ21" s="21"/>
      <c r="BA21" s="21"/>
      <c r="BB21" s="21"/>
      <c r="BC21" s="21"/>
      <c r="BD21" s="200"/>
      <c r="BE21" s="21"/>
      <c r="BF21" s="20"/>
      <c r="BG21" s="21"/>
      <c r="BH21" s="20"/>
      <c r="BI21" s="23"/>
      <c r="BJ21" s="23"/>
      <c r="BK21" s="21"/>
      <c r="BL21" s="21"/>
      <c r="BM21" s="21"/>
      <c r="BN21" s="182"/>
      <c r="BO21" s="24"/>
      <c r="BP21" s="21"/>
      <c r="BQ21" s="195"/>
      <c r="BR21" s="194"/>
      <c r="BT21" s="193"/>
      <c r="BU21" s="25"/>
    </row>
    <row r="22" spans="1:73" s="22" customFormat="1" ht="244.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9"/>
      <c r="P22" s="29"/>
      <c r="Q22" s="29"/>
      <c r="R22" s="29"/>
      <c r="S22" s="29"/>
      <c r="T22" s="29"/>
      <c r="U22" s="29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2"/>
      <c r="AM22" s="21"/>
      <c r="AN22" s="21"/>
      <c r="AO22" s="21"/>
      <c r="AP22" s="21"/>
      <c r="AQ22" s="21"/>
      <c r="AR22" s="21"/>
      <c r="AS22" s="21"/>
      <c r="AT22" s="182"/>
      <c r="AU22" s="21"/>
      <c r="AV22" s="21"/>
      <c r="AW22" s="21"/>
      <c r="AX22" s="21"/>
      <c r="AY22" s="21"/>
      <c r="AZ22" s="21"/>
      <c r="BA22" s="21"/>
      <c r="BB22" s="21"/>
      <c r="BC22" s="21"/>
      <c r="BD22" s="200"/>
      <c r="BE22" s="21"/>
      <c r="BF22" s="20"/>
      <c r="BG22" s="21"/>
      <c r="BH22" s="20"/>
      <c r="BI22" s="23"/>
      <c r="BJ22" s="23"/>
      <c r="BK22" s="21"/>
      <c r="BL22" s="21"/>
      <c r="BM22" s="21"/>
      <c r="BN22" s="182"/>
      <c r="BO22" s="24"/>
      <c r="BP22" s="21"/>
      <c r="BQ22" s="195"/>
      <c r="BR22" s="194"/>
      <c r="BT22" s="193"/>
      <c r="BU22" s="25"/>
    </row>
    <row r="23" spans="1:73" s="22" customFormat="1" ht="179.2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9"/>
      <c r="P23" s="29"/>
      <c r="Q23" s="29"/>
      <c r="R23" s="29"/>
      <c r="S23" s="29"/>
      <c r="T23" s="29"/>
      <c r="U23" s="29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2"/>
      <c r="AM23" s="21"/>
      <c r="AN23" s="21"/>
      <c r="AO23" s="21"/>
      <c r="AP23" s="21"/>
      <c r="AQ23" s="21"/>
      <c r="AR23" s="21"/>
      <c r="AS23" s="21"/>
      <c r="AT23" s="182"/>
      <c r="AU23" s="21"/>
      <c r="AV23" s="21"/>
      <c r="AW23" s="21"/>
      <c r="AX23" s="21"/>
      <c r="AY23" s="21"/>
      <c r="AZ23" s="21"/>
      <c r="BA23" s="21"/>
      <c r="BB23" s="21"/>
      <c r="BC23" s="21"/>
      <c r="BD23" s="200"/>
      <c r="BE23" s="21"/>
      <c r="BF23" s="20"/>
      <c r="BG23" s="21"/>
      <c r="BH23" s="20"/>
      <c r="BI23" s="23"/>
      <c r="BJ23" s="23"/>
      <c r="BK23" s="21"/>
      <c r="BL23" s="21"/>
      <c r="BM23" s="21"/>
      <c r="BN23" s="182"/>
      <c r="BO23" s="24"/>
      <c r="BP23" s="21"/>
      <c r="BQ23" s="195"/>
      <c r="BR23" s="194"/>
      <c r="BT23" s="193"/>
      <c r="BU23" s="25"/>
    </row>
    <row r="24" spans="1:73" s="22" customFormat="1" ht="25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9"/>
      <c r="R24" s="29"/>
      <c r="S24" s="29"/>
      <c r="T24" s="29"/>
      <c r="U24" s="29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2"/>
      <c r="AM24" s="21"/>
      <c r="AN24" s="21"/>
      <c r="AO24" s="21"/>
      <c r="AP24" s="21"/>
      <c r="AQ24" s="21"/>
      <c r="AR24" s="21"/>
      <c r="AS24" s="21"/>
      <c r="AT24" s="182"/>
      <c r="AU24" s="21"/>
      <c r="AV24" s="21"/>
      <c r="AW24" s="21"/>
      <c r="AX24" s="21"/>
      <c r="AY24" s="21"/>
      <c r="AZ24" s="21"/>
      <c r="BA24" s="21"/>
      <c r="BB24" s="21"/>
      <c r="BC24" s="21"/>
      <c r="BD24" s="200"/>
      <c r="BE24" s="20"/>
      <c r="BF24" s="20"/>
      <c r="BG24" s="21"/>
      <c r="BH24" s="20"/>
      <c r="BI24" s="23"/>
      <c r="BJ24" s="23"/>
      <c r="BK24" s="21"/>
      <c r="BL24" s="21"/>
      <c r="BM24" s="21"/>
      <c r="BN24" s="182"/>
      <c r="BO24" s="24"/>
      <c r="BP24" s="21"/>
      <c r="BQ24" s="21"/>
      <c r="BR24" s="23"/>
      <c r="BS24" s="23"/>
      <c r="BT24" s="24"/>
      <c r="BU24" s="25"/>
    </row>
    <row r="25" spans="1:73" s="22" customFormat="1" ht="152.2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9"/>
      <c r="R25" s="29"/>
      <c r="S25" s="29"/>
      <c r="T25" s="29"/>
      <c r="U25" s="29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2"/>
      <c r="AM25" s="21"/>
      <c r="AN25" s="21"/>
      <c r="AO25" s="21"/>
      <c r="AP25" s="21"/>
      <c r="AQ25" s="21"/>
      <c r="AR25" s="21"/>
      <c r="AS25" s="21"/>
      <c r="AT25" s="182"/>
      <c r="AU25" s="21"/>
      <c r="AV25" s="21"/>
      <c r="AW25" s="21"/>
      <c r="AX25" s="21"/>
      <c r="AY25" s="21"/>
      <c r="AZ25" s="21"/>
      <c r="BA25" s="21"/>
      <c r="BB25" s="21"/>
      <c r="BC25" s="21"/>
      <c r="BD25" s="200"/>
      <c r="BE25" s="21"/>
      <c r="BF25" s="20"/>
      <c r="BG25" s="21"/>
      <c r="BH25" s="20"/>
      <c r="BI25" s="23"/>
      <c r="BJ25" s="23"/>
      <c r="BK25" s="21"/>
      <c r="BL25" s="21"/>
      <c r="BM25" s="21"/>
      <c r="BN25" s="182"/>
      <c r="BO25" s="24"/>
      <c r="BP25" s="21"/>
      <c r="BQ25" s="21"/>
      <c r="BR25" s="23"/>
      <c r="BS25" s="23"/>
      <c r="BT25" s="24"/>
      <c r="BU25" s="25"/>
    </row>
    <row r="26" spans="1:73" s="22" customFormat="1" ht="232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0"/>
      <c r="M26" s="200"/>
      <c r="N26" s="200"/>
      <c r="O26" s="182"/>
      <c r="P26" s="182"/>
      <c r="Q26" s="182"/>
      <c r="R26" s="182"/>
      <c r="S26" s="182"/>
      <c r="T26" s="182"/>
      <c r="U26" s="182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2"/>
      <c r="AM26" s="21"/>
      <c r="AN26" s="21"/>
      <c r="AO26" s="21"/>
      <c r="AP26" s="21"/>
      <c r="AQ26" s="21"/>
      <c r="AR26" s="21"/>
      <c r="AS26" s="21"/>
      <c r="AT26" s="182"/>
      <c r="AU26" s="21"/>
      <c r="AV26" s="21"/>
      <c r="AW26" s="21"/>
      <c r="AX26" s="21"/>
      <c r="AY26" s="21"/>
      <c r="AZ26" s="21"/>
      <c r="BA26" s="21"/>
      <c r="BB26" s="20"/>
      <c r="BC26" s="29"/>
      <c r="BD26" s="200"/>
      <c r="BE26" s="182"/>
      <c r="BF26" s="29"/>
      <c r="BG26" s="21"/>
      <c r="BH26" s="20"/>
      <c r="BI26" s="23"/>
      <c r="BJ26" s="23"/>
      <c r="BK26" s="21"/>
      <c r="BL26" s="21"/>
      <c r="BM26" s="21"/>
      <c r="BN26" s="182"/>
      <c r="BO26" s="24"/>
      <c r="BP26" s="21"/>
      <c r="BQ26" s="21"/>
      <c r="BR26" s="23"/>
      <c r="BS26" s="23"/>
      <c r="BT26" s="24"/>
      <c r="BU26" s="25"/>
    </row>
    <row r="27" spans="1:73" s="22" customFormat="1" ht="132.7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0"/>
      <c r="M27" s="200"/>
      <c r="N27" s="200"/>
      <c r="O27" s="182"/>
      <c r="P27" s="182"/>
      <c r="Q27" s="182"/>
      <c r="R27" s="182"/>
      <c r="S27" s="182"/>
      <c r="T27" s="182"/>
      <c r="U27" s="182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2"/>
      <c r="AM27" s="21"/>
      <c r="AN27" s="21"/>
      <c r="AO27" s="21"/>
      <c r="AP27" s="21"/>
      <c r="AQ27" s="21"/>
      <c r="AR27" s="21"/>
      <c r="AS27" s="21"/>
      <c r="AT27" s="182"/>
      <c r="AU27" s="21"/>
      <c r="AV27" s="21"/>
      <c r="AW27" s="21"/>
      <c r="AX27" s="21"/>
      <c r="AY27" s="21"/>
      <c r="AZ27" s="21"/>
      <c r="BA27" s="21"/>
      <c r="BB27" s="20"/>
      <c r="BC27" s="29"/>
      <c r="BD27" s="200"/>
      <c r="BE27" s="29"/>
      <c r="BF27" s="29"/>
      <c r="BG27" s="21"/>
      <c r="BH27" s="20"/>
      <c r="BI27" s="23"/>
      <c r="BJ27" s="23"/>
      <c r="BK27" s="21"/>
      <c r="BL27" s="21"/>
      <c r="BM27" s="21"/>
      <c r="BN27" s="182"/>
      <c r="BO27" s="24"/>
      <c r="BP27" s="21"/>
      <c r="BQ27" s="21"/>
      <c r="BR27" s="23"/>
      <c r="BS27" s="23"/>
      <c r="BT27" s="24"/>
      <c r="BU27" s="25"/>
    </row>
    <row r="28" spans="1:73" s="22" customFormat="1" ht="232.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9"/>
      <c r="P28" s="29"/>
      <c r="Q28" s="29"/>
      <c r="R28" s="29"/>
      <c r="S28" s="29"/>
      <c r="T28" s="29"/>
      <c r="U28" s="29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2"/>
      <c r="AM28" s="21"/>
      <c r="AN28" s="21"/>
      <c r="AO28" s="21"/>
      <c r="AP28" s="21"/>
      <c r="AQ28" s="21"/>
      <c r="AR28" s="21"/>
      <c r="AS28" s="21"/>
      <c r="AT28" s="182"/>
      <c r="AU28" s="21"/>
      <c r="AV28" s="21"/>
      <c r="AW28" s="21"/>
      <c r="AX28" s="21"/>
      <c r="AY28" s="21"/>
      <c r="AZ28" s="21"/>
      <c r="BA28" s="21"/>
      <c r="BB28" s="20"/>
      <c r="BC28" s="29"/>
      <c r="BD28" s="200"/>
      <c r="BE28" s="29"/>
      <c r="BF28" s="29"/>
      <c r="BG28" s="21"/>
      <c r="BH28" s="20"/>
      <c r="BI28" s="23"/>
      <c r="BJ28" s="23"/>
      <c r="BK28" s="21"/>
      <c r="BL28" s="21"/>
      <c r="BM28" s="21"/>
      <c r="BN28" s="182"/>
      <c r="BO28" s="24"/>
      <c r="BP28" s="21"/>
      <c r="BQ28" s="21"/>
      <c r="BR28" s="23"/>
      <c r="BS28" s="23"/>
      <c r="BT28" s="24"/>
      <c r="BU28" s="25"/>
    </row>
    <row r="29" spans="1:73" s="22" customFormat="1" ht="140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9"/>
      <c r="P29" s="29"/>
      <c r="Q29" s="29"/>
      <c r="R29" s="29"/>
      <c r="S29" s="29"/>
      <c r="T29" s="29"/>
      <c r="U29" s="29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2"/>
      <c r="AM29" s="21"/>
      <c r="AN29" s="21"/>
      <c r="AO29" s="21"/>
      <c r="AP29" s="21"/>
      <c r="AQ29" s="21"/>
      <c r="AR29" s="21"/>
      <c r="AS29" s="21"/>
      <c r="AT29" s="182"/>
      <c r="AU29" s="21"/>
      <c r="AV29" s="21"/>
      <c r="AW29" s="21"/>
      <c r="AX29" s="21"/>
      <c r="AY29" s="21"/>
      <c r="AZ29" s="21"/>
      <c r="BA29" s="21"/>
      <c r="BB29" s="20"/>
      <c r="BC29" s="29"/>
      <c r="BD29" s="200"/>
      <c r="BE29" s="29"/>
      <c r="BF29" s="29"/>
      <c r="BG29" s="21"/>
      <c r="BH29" s="20"/>
      <c r="BI29" s="23"/>
      <c r="BJ29" s="23"/>
      <c r="BK29" s="21"/>
      <c r="BL29" s="21"/>
      <c r="BM29" s="21"/>
      <c r="BN29" s="182"/>
      <c r="BO29" s="24"/>
      <c r="BP29" s="21"/>
      <c r="BQ29" s="21"/>
      <c r="BR29" s="23"/>
      <c r="BS29" s="23"/>
      <c r="BT29" s="24"/>
      <c r="BU29" s="25"/>
    </row>
    <row r="30" spans="1:73" s="22" customFormat="1" ht="232.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9"/>
      <c r="O30" s="29"/>
      <c r="P30" s="29"/>
      <c r="Q30" s="29"/>
      <c r="R30" s="29"/>
      <c r="S30" s="29"/>
      <c r="T30" s="29"/>
      <c r="U30" s="29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2"/>
      <c r="AM30" s="21"/>
      <c r="AN30" s="21"/>
      <c r="AO30" s="21"/>
      <c r="AP30" s="21"/>
      <c r="AQ30" s="21"/>
      <c r="AR30" s="21"/>
      <c r="AS30" s="21"/>
      <c r="AT30" s="182"/>
      <c r="AU30" s="21"/>
      <c r="AV30" s="21"/>
      <c r="AW30" s="21"/>
      <c r="AX30" s="21"/>
      <c r="AY30" s="21"/>
      <c r="AZ30" s="21"/>
      <c r="BA30" s="21"/>
      <c r="BB30" s="20"/>
      <c r="BC30" s="29"/>
      <c r="BD30" s="200"/>
      <c r="BE30" s="29"/>
      <c r="BF30" s="29"/>
      <c r="BG30" s="21"/>
      <c r="BH30" s="20"/>
      <c r="BI30" s="23"/>
      <c r="BJ30" s="23"/>
      <c r="BK30" s="21"/>
      <c r="BL30" s="21"/>
      <c r="BM30" s="21"/>
      <c r="BN30" s="182"/>
      <c r="BO30" s="24"/>
      <c r="BP30" s="21"/>
      <c r="BQ30" s="21"/>
      <c r="BR30" s="23"/>
      <c r="BS30" s="23"/>
      <c r="BT30" s="24"/>
      <c r="BU30" s="25"/>
    </row>
    <row r="31" spans="1:73" s="22" customFormat="1" ht="142.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9"/>
      <c r="O31" s="29"/>
      <c r="P31" s="29"/>
      <c r="Q31" s="29"/>
      <c r="R31" s="29"/>
      <c r="S31" s="29"/>
      <c r="T31" s="29"/>
      <c r="U31" s="29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2"/>
      <c r="AM31" s="21"/>
      <c r="AN31" s="21"/>
      <c r="AO31" s="21"/>
      <c r="AP31" s="21"/>
      <c r="AQ31" s="21"/>
      <c r="AR31" s="21"/>
      <c r="AS31" s="21"/>
      <c r="AT31" s="182"/>
      <c r="AU31" s="21"/>
      <c r="AV31" s="21"/>
      <c r="AW31" s="21"/>
      <c r="AX31" s="21"/>
      <c r="AY31" s="21"/>
      <c r="AZ31" s="21"/>
      <c r="BA31" s="21"/>
      <c r="BB31" s="20"/>
      <c r="BC31" s="29"/>
      <c r="BD31" s="200"/>
      <c r="BE31" s="29"/>
      <c r="BF31" s="29"/>
      <c r="BG31" s="21"/>
      <c r="BH31" s="20"/>
      <c r="BI31" s="23"/>
      <c r="BJ31" s="23"/>
      <c r="BK31" s="21"/>
      <c r="BL31" s="21"/>
      <c r="BM31" s="21"/>
      <c r="BN31" s="182"/>
      <c r="BO31" s="24"/>
      <c r="BP31" s="21"/>
      <c r="BQ31" s="21"/>
      <c r="BR31" s="23"/>
      <c r="BS31" s="23"/>
      <c r="BT31" s="24"/>
      <c r="BU31" s="25"/>
    </row>
    <row r="32" spans="1:73" s="22" customFormat="1" ht="232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9"/>
      <c r="P32" s="29"/>
      <c r="Q32" s="29"/>
      <c r="R32" s="29"/>
      <c r="S32" s="29"/>
      <c r="T32" s="29"/>
      <c r="U32" s="29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2"/>
      <c r="AM32" s="21"/>
      <c r="AN32" s="21"/>
      <c r="AO32" s="21"/>
      <c r="AP32" s="21"/>
      <c r="AQ32" s="21"/>
      <c r="AR32" s="21"/>
      <c r="AS32" s="21"/>
      <c r="AT32" s="182"/>
      <c r="AU32" s="21"/>
      <c r="AV32" s="21"/>
      <c r="AW32" s="21"/>
      <c r="AX32" s="21"/>
      <c r="AY32" s="21"/>
      <c r="AZ32" s="21"/>
      <c r="BA32" s="21"/>
      <c r="BB32" s="21"/>
      <c r="BC32" s="21"/>
      <c r="BD32" s="200"/>
      <c r="BE32" s="21"/>
      <c r="BF32" s="20"/>
      <c r="BG32" s="21"/>
      <c r="BH32" s="20"/>
      <c r="BI32" s="23"/>
      <c r="BJ32" s="23"/>
      <c r="BK32" s="21"/>
      <c r="BL32" s="21"/>
      <c r="BM32" s="21"/>
      <c r="BN32" s="182"/>
      <c r="BO32" s="24"/>
      <c r="BP32" s="21"/>
      <c r="BQ32" s="21"/>
      <c r="BR32" s="23"/>
      <c r="BS32" s="23"/>
      <c r="BT32" s="24"/>
      <c r="BU32" s="25"/>
    </row>
    <row r="33" spans="1:73" s="22" customFormat="1" ht="289.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0"/>
      <c r="M33" s="200"/>
      <c r="N33" s="200"/>
      <c r="O33" s="183"/>
      <c r="P33" s="183"/>
      <c r="Q33" s="183"/>
      <c r="R33" s="183"/>
      <c r="S33" s="183"/>
      <c r="T33" s="183"/>
      <c r="U33" s="18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182"/>
      <c r="AG33" s="182"/>
      <c r="AH33" s="182"/>
      <c r="AI33" s="20"/>
      <c r="AJ33" s="21"/>
      <c r="AK33" s="21"/>
      <c r="AL33" s="182"/>
      <c r="AM33" s="20"/>
      <c r="AN33" s="21"/>
      <c r="AO33" s="21"/>
      <c r="AP33" s="21"/>
      <c r="AQ33" s="21"/>
      <c r="AR33" s="21"/>
      <c r="AS33" s="21"/>
      <c r="AT33" s="182"/>
      <c r="AU33" s="21"/>
      <c r="AV33" s="21"/>
      <c r="AW33" s="21"/>
      <c r="AX33" s="21"/>
      <c r="AY33" s="21"/>
      <c r="AZ33" s="21"/>
      <c r="BA33" s="21"/>
      <c r="BB33" s="21"/>
      <c r="BC33" s="21"/>
      <c r="BD33" s="200"/>
      <c r="BE33" s="21"/>
      <c r="BF33" s="20"/>
      <c r="BG33" s="21"/>
      <c r="BH33" s="20"/>
      <c r="BI33" s="23"/>
      <c r="BJ33" s="23"/>
      <c r="BK33" s="21"/>
      <c r="BL33" s="21"/>
      <c r="BM33" s="21"/>
      <c r="BN33" s="182"/>
      <c r="BO33" s="24"/>
      <c r="BP33" s="21"/>
      <c r="BQ33" s="21"/>
      <c r="BR33" s="23"/>
      <c r="BS33" s="23"/>
      <c r="BT33" s="24"/>
      <c r="BU33" s="25"/>
    </row>
    <row r="34" spans="1:73" s="22" customFormat="1" ht="156.7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3"/>
      <c r="P34" s="20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2"/>
      <c r="AM34" s="21"/>
      <c r="AN34" s="21"/>
      <c r="AO34" s="21"/>
      <c r="AP34" s="21"/>
      <c r="AQ34" s="21"/>
      <c r="AR34" s="21"/>
      <c r="AS34" s="21"/>
      <c r="AT34" s="182"/>
      <c r="AU34" s="21"/>
      <c r="AV34" s="21"/>
      <c r="AW34" s="21"/>
      <c r="AX34" s="21"/>
      <c r="AY34" s="21"/>
      <c r="AZ34" s="21"/>
      <c r="BA34" s="21"/>
      <c r="BB34" s="21"/>
      <c r="BC34" s="21"/>
      <c r="BD34" s="200"/>
      <c r="BE34" s="21"/>
      <c r="BF34" s="20"/>
      <c r="BG34" s="21"/>
      <c r="BH34" s="20"/>
      <c r="BI34" s="23"/>
      <c r="BJ34" s="23"/>
      <c r="BK34" s="21"/>
      <c r="BL34" s="21"/>
      <c r="BM34" s="21"/>
      <c r="BN34" s="182"/>
      <c r="BO34" s="24"/>
      <c r="BP34" s="21"/>
      <c r="BQ34" s="21"/>
      <c r="BR34" s="23"/>
      <c r="BS34" s="23"/>
      <c r="BT34" s="24"/>
      <c r="BU34" s="25"/>
    </row>
    <row r="35" spans="1:73" s="22" customFormat="1" ht="156.7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3"/>
      <c r="P35" s="20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2"/>
      <c r="AM35" s="21"/>
      <c r="AN35" s="21"/>
      <c r="AO35" s="21"/>
      <c r="AP35" s="21"/>
      <c r="AQ35" s="21"/>
      <c r="AR35" s="21"/>
      <c r="AS35" s="21"/>
      <c r="AT35" s="182"/>
      <c r="AU35" s="21"/>
      <c r="AV35" s="21"/>
      <c r="AW35" s="21"/>
      <c r="AX35" s="21"/>
      <c r="AY35" s="21"/>
      <c r="AZ35" s="21"/>
      <c r="BA35" s="21"/>
      <c r="BB35" s="21"/>
      <c r="BC35" s="21"/>
      <c r="BD35" s="200"/>
      <c r="BE35" s="21"/>
      <c r="BF35" s="20"/>
      <c r="BG35" s="21"/>
      <c r="BH35" s="20"/>
      <c r="BI35" s="23"/>
      <c r="BJ35" s="23"/>
      <c r="BK35" s="21"/>
      <c r="BL35" s="21"/>
      <c r="BM35" s="21"/>
      <c r="BN35" s="182"/>
      <c r="BO35" s="24"/>
      <c r="BP35" s="21"/>
      <c r="BQ35" s="21"/>
      <c r="BR35" s="23"/>
      <c r="BS35" s="23"/>
      <c r="BT35" s="24"/>
      <c r="BU35" s="25"/>
    </row>
    <row r="36" spans="1:73" s="22" customFormat="1" ht="347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3"/>
      <c r="P36" s="23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0"/>
      <c r="AJ36" s="20"/>
      <c r="AK36" s="21"/>
      <c r="AL36" s="182"/>
      <c r="AM36" s="20"/>
      <c r="AN36" s="20"/>
      <c r="AO36" s="21"/>
      <c r="AP36" s="21"/>
      <c r="AQ36" s="21"/>
      <c r="AR36" s="21"/>
      <c r="AS36" s="21"/>
      <c r="AT36" s="200"/>
      <c r="AU36" s="21"/>
      <c r="AV36" s="21"/>
      <c r="AW36" s="21"/>
      <c r="AX36" s="21"/>
      <c r="AY36" s="21"/>
      <c r="AZ36" s="21"/>
      <c r="BA36" s="21"/>
      <c r="BB36" s="21"/>
      <c r="BC36" s="21"/>
      <c r="BD36" s="200"/>
      <c r="BE36" s="21"/>
      <c r="BF36" s="20"/>
      <c r="BG36" s="21"/>
      <c r="BH36" s="20"/>
      <c r="BI36" s="23"/>
      <c r="BJ36" s="23"/>
      <c r="BK36" s="21"/>
      <c r="BL36" s="21"/>
      <c r="BM36" s="21"/>
      <c r="BN36" s="182"/>
      <c r="BO36" s="24"/>
      <c r="BP36" s="21"/>
      <c r="BQ36" s="21"/>
      <c r="BR36" s="23"/>
      <c r="BS36" s="23"/>
      <c r="BT36" s="24"/>
      <c r="BU36" s="25"/>
    </row>
    <row r="37" spans="1:73" s="22" customFormat="1" ht="129.7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0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1"/>
      <c r="AJ37" s="20"/>
      <c r="AK37" s="21"/>
      <c r="AL37" s="200"/>
      <c r="AM37" s="21"/>
      <c r="AN37" s="20"/>
      <c r="AO37" s="21"/>
      <c r="AP37" s="21"/>
      <c r="AQ37" s="21"/>
      <c r="AR37" s="21"/>
      <c r="AS37" s="21"/>
      <c r="AT37" s="200"/>
      <c r="AU37" s="21"/>
      <c r="AV37" s="21"/>
      <c r="AW37" s="21"/>
      <c r="AX37" s="21"/>
      <c r="AY37" s="21"/>
      <c r="AZ37" s="21"/>
      <c r="BA37" s="21"/>
      <c r="BB37" s="21"/>
      <c r="BC37" s="21"/>
      <c r="BD37" s="200"/>
      <c r="BE37" s="182"/>
      <c r="BF37" s="20"/>
      <c r="BG37" s="21"/>
      <c r="BH37" s="20"/>
      <c r="BI37" s="23"/>
      <c r="BJ37" s="23"/>
      <c r="BK37" s="21"/>
      <c r="BL37" s="21"/>
      <c r="BM37" s="21"/>
      <c r="BN37" s="182"/>
      <c r="BO37" s="24"/>
      <c r="BP37" s="21"/>
      <c r="BQ37" s="21"/>
      <c r="BR37" s="23"/>
      <c r="BS37" s="23"/>
      <c r="BT37" s="24"/>
      <c r="BU37" s="25"/>
    </row>
    <row r="38" spans="1:73" s="22" customFormat="1" ht="129.7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0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1"/>
      <c r="AJ38" s="20"/>
      <c r="AK38" s="21"/>
      <c r="AL38" s="200"/>
      <c r="AM38" s="21"/>
      <c r="AN38" s="20"/>
      <c r="AO38" s="21"/>
      <c r="AP38" s="21"/>
      <c r="AQ38" s="21"/>
      <c r="AR38" s="21"/>
      <c r="AS38" s="21"/>
      <c r="AT38" s="200"/>
      <c r="AU38" s="21"/>
      <c r="AV38" s="21"/>
      <c r="AW38" s="21"/>
      <c r="AX38" s="21"/>
      <c r="AY38" s="21"/>
      <c r="AZ38" s="21"/>
      <c r="BA38" s="21"/>
      <c r="BB38" s="21"/>
      <c r="BC38" s="21"/>
      <c r="BD38" s="200"/>
      <c r="BE38" s="182"/>
      <c r="BF38" s="20"/>
      <c r="BG38" s="21"/>
      <c r="BH38" s="20"/>
      <c r="BI38" s="23"/>
      <c r="BJ38" s="23"/>
      <c r="BK38" s="21"/>
      <c r="BL38" s="21"/>
      <c r="BM38" s="21"/>
      <c r="BN38" s="182"/>
      <c r="BO38" s="24"/>
      <c r="BP38" s="21"/>
      <c r="BQ38" s="21"/>
      <c r="BR38" s="23"/>
      <c r="BS38" s="23"/>
      <c r="BT38" s="24"/>
      <c r="BU38" s="25"/>
    </row>
    <row r="39" spans="1:73" s="22" customFormat="1" ht="409.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9"/>
      <c r="P39" s="29"/>
      <c r="Q39" s="29"/>
      <c r="R39" s="29"/>
      <c r="S39" s="29"/>
      <c r="T39" s="29"/>
      <c r="U39" s="29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200"/>
      <c r="AM39" s="20"/>
      <c r="AN39" s="20"/>
      <c r="AO39" s="21"/>
      <c r="AP39" s="21"/>
      <c r="AQ39" s="21"/>
      <c r="AR39" s="21"/>
      <c r="AS39" s="21"/>
      <c r="AT39" s="200"/>
      <c r="AU39" s="20"/>
      <c r="AV39" s="21"/>
      <c r="AW39" s="21"/>
      <c r="AX39" s="21"/>
      <c r="AY39" s="21"/>
      <c r="AZ39" s="21"/>
      <c r="BA39" s="21"/>
      <c r="BB39" s="21"/>
      <c r="BC39" s="21"/>
      <c r="BD39" s="200"/>
      <c r="BE39" s="20"/>
      <c r="BF39" s="20"/>
      <c r="BG39" s="21"/>
      <c r="BH39" s="20"/>
      <c r="BI39" s="23"/>
      <c r="BJ39" s="23"/>
      <c r="BK39" s="21"/>
      <c r="BL39" s="21"/>
      <c r="BM39" s="21"/>
      <c r="BN39" s="182"/>
      <c r="BO39" s="24"/>
      <c r="BP39" s="21"/>
      <c r="BQ39" s="21"/>
      <c r="BR39" s="23"/>
      <c r="BS39" s="23"/>
      <c r="BT39" s="24"/>
      <c r="BU39" s="25"/>
    </row>
    <row r="40" spans="1:73" s="22" customFormat="1" ht="134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1"/>
      <c r="O40" s="20"/>
      <c r="P40" s="20"/>
      <c r="Q40" s="20"/>
      <c r="R40" s="20"/>
      <c r="S40" s="20"/>
      <c r="T40" s="20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2"/>
      <c r="AM40" s="21"/>
      <c r="AN40" s="21"/>
      <c r="AO40" s="21"/>
      <c r="AP40" s="21"/>
      <c r="AQ40" s="21"/>
      <c r="AR40" s="21"/>
      <c r="AS40" s="21"/>
      <c r="AT40" s="200"/>
      <c r="AU40" s="23"/>
      <c r="AV40" s="21"/>
      <c r="AW40" s="21"/>
      <c r="AX40" s="21"/>
      <c r="AY40" s="21"/>
      <c r="AZ40" s="21"/>
      <c r="BA40" s="21"/>
      <c r="BB40" s="21"/>
      <c r="BC40" s="21"/>
      <c r="BD40" s="200"/>
      <c r="BE40" s="182"/>
      <c r="BF40" s="20"/>
      <c r="BG40" s="21"/>
      <c r="BH40" s="20"/>
      <c r="BI40" s="23"/>
      <c r="BJ40" s="23"/>
      <c r="BK40" s="21"/>
      <c r="BL40" s="21"/>
      <c r="BM40" s="21"/>
      <c r="BN40" s="182"/>
      <c r="BO40" s="24"/>
      <c r="BP40" s="21"/>
      <c r="BQ40" s="21"/>
      <c r="BR40" s="23"/>
      <c r="BS40" s="23"/>
      <c r="BT40" s="24"/>
      <c r="BU40" s="25"/>
    </row>
    <row r="41" spans="1:73" s="22" customFormat="1" ht="134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2"/>
      <c r="AM41" s="21"/>
      <c r="AN41" s="21"/>
      <c r="AO41" s="21"/>
      <c r="AP41" s="21"/>
      <c r="AQ41" s="21"/>
      <c r="AR41" s="21"/>
      <c r="AS41" s="21"/>
      <c r="AT41" s="200"/>
      <c r="AU41" s="23"/>
      <c r="AV41" s="21"/>
      <c r="AW41" s="21"/>
      <c r="AX41" s="21"/>
      <c r="AY41" s="21"/>
      <c r="AZ41" s="21"/>
      <c r="BA41" s="21"/>
      <c r="BB41" s="21"/>
      <c r="BC41" s="21"/>
      <c r="BD41" s="200"/>
      <c r="BE41" s="182"/>
      <c r="BF41" s="20"/>
      <c r="BG41" s="21"/>
      <c r="BH41" s="20"/>
      <c r="BI41" s="23"/>
      <c r="BJ41" s="23"/>
      <c r="BK41" s="21"/>
      <c r="BL41" s="21"/>
      <c r="BM41" s="21"/>
      <c r="BN41" s="182"/>
      <c r="BO41" s="24"/>
      <c r="BP41" s="21"/>
      <c r="BQ41" s="21"/>
      <c r="BR41" s="23"/>
      <c r="BS41" s="23"/>
      <c r="BT41" s="24"/>
      <c r="BU41" s="25"/>
    </row>
    <row r="42" spans="1:73" s="22" customFormat="1" ht="134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2"/>
      <c r="AM42" s="21"/>
      <c r="AN42" s="21"/>
      <c r="AO42" s="21"/>
      <c r="AP42" s="21"/>
      <c r="AQ42" s="21"/>
      <c r="AR42" s="21"/>
      <c r="AS42" s="21"/>
      <c r="AT42" s="200"/>
      <c r="AU42" s="23"/>
      <c r="AV42" s="21"/>
      <c r="AW42" s="21"/>
      <c r="AX42" s="21"/>
      <c r="AY42" s="21"/>
      <c r="AZ42" s="21"/>
      <c r="BA42" s="21"/>
      <c r="BB42" s="21"/>
      <c r="BC42" s="21"/>
      <c r="BD42" s="200"/>
      <c r="BE42" s="182"/>
      <c r="BF42" s="20"/>
      <c r="BG42" s="21"/>
      <c r="BH42" s="20"/>
      <c r="BI42" s="23"/>
      <c r="BJ42" s="23"/>
      <c r="BK42" s="21"/>
      <c r="BL42" s="21"/>
      <c r="BM42" s="21"/>
      <c r="BN42" s="182"/>
      <c r="BO42" s="24"/>
      <c r="BP42" s="21"/>
      <c r="BQ42" s="21"/>
      <c r="BR42" s="23"/>
      <c r="BS42" s="23"/>
      <c r="BT42" s="24"/>
      <c r="BU42" s="25"/>
    </row>
    <row r="43" spans="1:73" s="22" customFormat="1" ht="134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2"/>
      <c r="AM43" s="21"/>
      <c r="AN43" s="21"/>
      <c r="AO43" s="21"/>
      <c r="AP43" s="21"/>
      <c r="AQ43" s="21"/>
      <c r="AR43" s="21"/>
      <c r="AS43" s="21"/>
      <c r="AT43" s="200"/>
      <c r="AU43" s="23"/>
      <c r="AV43" s="21"/>
      <c r="AW43" s="21"/>
      <c r="AX43" s="21"/>
      <c r="AY43" s="21"/>
      <c r="AZ43" s="21"/>
      <c r="BA43" s="21"/>
      <c r="BB43" s="21"/>
      <c r="BC43" s="21"/>
      <c r="BD43" s="200"/>
      <c r="BE43" s="182"/>
      <c r="BF43" s="20"/>
      <c r="BG43" s="21"/>
      <c r="BH43" s="20"/>
      <c r="BI43" s="23"/>
      <c r="BJ43" s="23"/>
      <c r="BK43" s="21"/>
      <c r="BL43" s="21"/>
      <c r="BM43" s="21"/>
      <c r="BN43" s="182"/>
      <c r="BO43" s="24"/>
      <c r="BP43" s="21"/>
      <c r="BQ43" s="21"/>
      <c r="BR43" s="23"/>
      <c r="BS43" s="23"/>
      <c r="BT43" s="24"/>
      <c r="BU43" s="25"/>
    </row>
    <row r="44" spans="1:73" s="22" customFormat="1" ht="216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2"/>
      <c r="AM44" s="21"/>
      <c r="AN44" s="21"/>
      <c r="AO44" s="21"/>
      <c r="AP44" s="21"/>
      <c r="AQ44" s="21"/>
      <c r="AR44" s="21"/>
      <c r="AS44" s="21"/>
      <c r="AT44" s="200"/>
      <c r="AU44" s="23"/>
      <c r="AV44" s="21"/>
      <c r="AW44" s="21"/>
      <c r="AX44" s="21"/>
      <c r="AY44" s="21"/>
      <c r="AZ44" s="21"/>
      <c r="BA44" s="21"/>
      <c r="BB44" s="21"/>
      <c r="BC44" s="21"/>
      <c r="BD44" s="200"/>
      <c r="BE44" s="182"/>
      <c r="BF44" s="20"/>
      <c r="BG44" s="21"/>
      <c r="BH44" s="20"/>
      <c r="BI44" s="29"/>
      <c r="BJ44" s="23"/>
      <c r="BK44" s="21"/>
      <c r="BL44" s="21"/>
      <c r="BM44" s="21"/>
      <c r="BN44" s="182"/>
      <c r="BO44" s="24"/>
      <c r="BP44" s="21"/>
      <c r="BQ44" s="21"/>
      <c r="BR44" s="23"/>
      <c r="BS44" s="23"/>
      <c r="BT44" s="24"/>
      <c r="BU44" s="25"/>
    </row>
    <row r="45" spans="1:73" s="22" customFormat="1" ht="149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9"/>
      <c r="P45" s="29"/>
      <c r="Q45" s="29"/>
      <c r="R45" s="29"/>
      <c r="S45" s="29"/>
      <c r="T45" s="29"/>
      <c r="U45" s="29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2"/>
      <c r="AM45" s="21"/>
      <c r="AN45" s="21"/>
      <c r="AO45" s="21"/>
      <c r="AP45" s="21"/>
      <c r="AQ45" s="21"/>
      <c r="AR45" s="21"/>
      <c r="AS45" s="21"/>
      <c r="AT45" s="200"/>
      <c r="AU45" s="23"/>
      <c r="AV45" s="21"/>
      <c r="AW45" s="21"/>
      <c r="AX45" s="21"/>
      <c r="AY45" s="21"/>
      <c r="AZ45" s="21"/>
      <c r="BA45" s="21"/>
      <c r="BB45" s="21"/>
      <c r="BC45" s="21"/>
      <c r="BD45" s="200"/>
      <c r="BE45" s="182"/>
      <c r="BF45" s="20"/>
      <c r="BG45" s="21"/>
      <c r="BH45" s="20"/>
      <c r="BI45" s="23"/>
      <c r="BJ45" s="23"/>
      <c r="BK45" s="21"/>
      <c r="BL45" s="21"/>
      <c r="BM45" s="21"/>
      <c r="BN45" s="182"/>
      <c r="BO45" s="24"/>
      <c r="BP45" s="21"/>
      <c r="BQ45" s="21"/>
      <c r="BR45" s="23"/>
      <c r="BS45" s="23"/>
      <c r="BT45" s="24"/>
      <c r="BU45" s="25"/>
    </row>
    <row r="46" spans="1:73" s="22" customFormat="1" ht="149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2"/>
      <c r="AM46" s="21"/>
      <c r="AN46" s="21"/>
      <c r="AO46" s="21"/>
      <c r="AP46" s="21"/>
      <c r="AQ46" s="21"/>
      <c r="AR46" s="21"/>
      <c r="AS46" s="21"/>
      <c r="AT46" s="200"/>
      <c r="AU46" s="23"/>
      <c r="AV46" s="21"/>
      <c r="AW46" s="21"/>
      <c r="AX46" s="21"/>
      <c r="AY46" s="21"/>
      <c r="AZ46" s="21"/>
      <c r="BA46" s="21"/>
      <c r="BB46" s="21"/>
      <c r="BC46" s="21"/>
      <c r="BD46" s="200"/>
      <c r="BE46" s="182"/>
      <c r="BF46" s="20"/>
      <c r="BG46" s="21"/>
      <c r="BH46" s="20"/>
      <c r="BI46" s="23"/>
      <c r="BJ46" s="23"/>
      <c r="BK46" s="21"/>
      <c r="BL46" s="21"/>
      <c r="BM46" s="21"/>
      <c r="BN46" s="182"/>
      <c r="BO46" s="24"/>
      <c r="BP46" s="21"/>
      <c r="BQ46" s="21"/>
      <c r="BR46" s="23"/>
      <c r="BS46" s="23"/>
      <c r="BT46" s="24"/>
      <c r="BU46" s="25"/>
    </row>
    <row r="47" spans="1:73" s="22" customFormat="1" ht="216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2"/>
      <c r="AM47" s="21"/>
      <c r="AN47" s="21"/>
      <c r="AO47" s="21"/>
      <c r="AP47" s="21"/>
      <c r="AQ47" s="21"/>
      <c r="AR47" s="21"/>
      <c r="AS47" s="21"/>
      <c r="AT47" s="200"/>
      <c r="AU47" s="23"/>
      <c r="AV47" s="21"/>
      <c r="AW47" s="21"/>
      <c r="AX47" s="21"/>
      <c r="AY47" s="21"/>
      <c r="AZ47" s="21"/>
      <c r="BA47" s="21"/>
      <c r="BB47" s="21"/>
      <c r="BC47" s="21"/>
      <c r="BD47" s="200"/>
      <c r="BE47" s="183"/>
      <c r="BF47" s="23"/>
      <c r="BG47" s="21"/>
      <c r="BH47" s="20"/>
      <c r="BI47" s="23"/>
      <c r="BJ47" s="23"/>
      <c r="BK47" s="21"/>
      <c r="BL47" s="21"/>
      <c r="BM47" s="21"/>
      <c r="BN47" s="182"/>
      <c r="BO47" s="24"/>
      <c r="BP47" s="21"/>
      <c r="BQ47" s="21"/>
      <c r="BR47" s="23"/>
      <c r="BS47" s="23"/>
      <c r="BT47" s="24"/>
      <c r="BU47" s="25"/>
    </row>
    <row r="48" spans="1:73" s="22" customFormat="1" ht="204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43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2"/>
      <c r="AM48" s="21"/>
      <c r="AN48" s="21"/>
      <c r="AO48" s="21"/>
      <c r="AP48" s="21"/>
      <c r="AQ48" s="21"/>
      <c r="AR48" s="21"/>
      <c r="AS48" s="21"/>
      <c r="AT48" s="182"/>
      <c r="AU48" s="21"/>
      <c r="AV48" s="21"/>
      <c r="AW48" s="21"/>
      <c r="AX48" s="21"/>
      <c r="AY48" s="21"/>
      <c r="AZ48" s="21"/>
      <c r="BA48" s="21"/>
      <c r="BB48" s="21"/>
      <c r="BC48" s="21"/>
      <c r="BD48" s="182"/>
      <c r="BE48" s="182"/>
      <c r="BF48" s="21"/>
      <c r="BG48" s="21"/>
      <c r="BH48" s="20"/>
      <c r="BI48" s="23"/>
      <c r="BJ48" s="23"/>
      <c r="BK48" s="21"/>
      <c r="BL48" s="21"/>
      <c r="BM48" s="21"/>
      <c r="BN48" s="182"/>
      <c r="BO48" s="24"/>
      <c r="BP48" s="21"/>
      <c r="BQ48" s="21"/>
      <c r="BR48" s="23"/>
      <c r="BS48" s="23"/>
      <c r="BT48" s="24"/>
      <c r="BU48" s="25"/>
    </row>
    <row r="49" spans="1:73" s="22" customFormat="1" ht="319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44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2"/>
      <c r="AM49" s="21"/>
      <c r="AN49" s="21"/>
      <c r="AO49" s="21"/>
      <c r="AP49" s="21"/>
      <c r="AQ49" s="21"/>
      <c r="AR49" s="21"/>
      <c r="AS49" s="21"/>
      <c r="AT49" s="182"/>
      <c r="AU49" s="21"/>
      <c r="AV49" s="21"/>
      <c r="AW49" s="21"/>
      <c r="AX49" s="21"/>
      <c r="AY49" s="21"/>
      <c r="AZ49" s="21"/>
      <c r="BA49" s="21"/>
      <c r="BB49" s="21"/>
      <c r="BC49" s="21"/>
      <c r="BD49" s="182"/>
      <c r="BE49" s="182"/>
      <c r="BF49" s="21"/>
      <c r="BG49" s="21"/>
      <c r="BH49" s="20"/>
      <c r="BI49" s="23"/>
      <c r="BJ49" s="23"/>
      <c r="BK49" s="21"/>
      <c r="BL49" s="21"/>
      <c r="BM49" s="21"/>
      <c r="BN49" s="182"/>
      <c r="BO49" s="24"/>
      <c r="BP49" s="21"/>
      <c r="BQ49" s="21"/>
      <c r="BR49" s="23"/>
      <c r="BS49" s="23"/>
      <c r="BT49" s="24"/>
      <c r="BU49" s="25"/>
    </row>
    <row r="50" spans="1:73" s="22" customFormat="1" ht="247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9"/>
      <c r="P50" s="29"/>
      <c r="Q50" s="29"/>
      <c r="R50" s="29"/>
      <c r="S50" s="29"/>
      <c r="T50" s="29"/>
      <c r="U50" s="29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2"/>
      <c r="AM50" s="21"/>
      <c r="AN50" s="21"/>
      <c r="AO50" s="21"/>
      <c r="AP50" s="21"/>
      <c r="AQ50" s="21"/>
      <c r="AR50" s="21"/>
      <c r="AS50" s="21"/>
      <c r="AT50" s="182"/>
      <c r="AU50" s="21"/>
      <c r="AV50" s="21"/>
      <c r="AW50" s="21"/>
      <c r="AX50" s="21"/>
      <c r="AY50" s="21"/>
      <c r="AZ50" s="21"/>
      <c r="BA50" s="21"/>
      <c r="BB50" s="21"/>
      <c r="BC50" s="21"/>
      <c r="BD50" s="200"/>
      <c r="BE50" s="29"/>
      <c r="BF50" s="29"/>
      <c r="BG50" s="21"/>
      <c r="BH50" s="20"/>
      <c r="BI50" s="23"/>
      <c r="BJ50" s="23"/>
      <c r="BK50" s="21"/>
      <c r="BL50" s="21"/>
      <c r="BM50" s="21"/>
      <c r="BN50" s="182"/>
      <c r="BO50" s="24"/>
      <c r="BP50" s="21"/>
      <c r="BQ50" s="21"/>
      <c r="BR50" s="23"/>
      <c r="BS50" s="23"/>
      <c r="BT50" s="24"/>
      <c r="BU50" s="25"/>
    </row>
    <row r="51" spans="1:73" s="22" customFormat="1" ht="140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9"/>
      <c r="P51" s="29"/>
      <c r="Q51" s="29"/>
      <c r="R51" s="29"/>
      <c r="S51" s="29"/>
      <c r="T51" s="29"/>
      <c r="U51" s="29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2"/>
      <c r="AM51" s="21"/>
      <c r="AN51" s="21"/>
      <c r="AO51" s="21"/>
      <c r="AP51" s="21"/>
      <c r="AQ51" s="21"/>
      <c r="AR51" s="21"/>
      <c r="AS51" s="21"/>
      <c r="AT51" s="182"/>
      <c r="AU51" s="21"/>
      <c r="AV51" s="21"/>
      <c r="AW51" s="21"/>
      <c r="AX51" s="21"/>
      <c r="AY51" s="21"/>
      <c r="AZ51" s="21"/>
      <c r="BA51" s="21"/>
      <c r="BB51" s="21"/>
      <c r="BC51" s="21"/>
      <c r="BD51" s="182"/>
      <c r="BE51" s="182"/>
      <c r="BF51" s="21"/>
      <c r="BG51" s="21"/>
      <c r="BH51" s="20"/>
      <c r="BI51" s="23"/>
      <c r="BJ51" s="23"/>
      <c r="BK51" s="21"/>
      <c r="BL51" s="21"/>
      <c r="BM51" s="21"/>
      <c r="BN51" s="182"/>
      <c r="BO51" s="24"/>
      <c r="BP51" s="21"/>
      <c r="BQ51" s="21"/>
      <c r="BR51" s="23"/>
      <c r="BS51" s="23"/>
      <c r="BT51" s="24"/>
      <c r="BU51" s="25"/>
    </row>
    <row r="52" spans="1:73" s="22" customFormat="1" ht="246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200"/>
      <c r="AM52" s="23"/>
      <c r="AN52" s="23"/>
      <c r="AO52" s="21"/>
      <c r="AP52" s="21"/>
      <c r="AQ52" s="21"/>
      <c r="AR52" s="21"/>
      <c r="AS52" s="21"/>
      <c r="AT52" s="200"/>
      <c r="AU52" s="23"/>
      <c r="AV52" s="21"/>
      <c r="AW52" s="21"/>
      <c r="AX52" s="21"/>
      <c r="AY52" s="21"/>
      <c r="AZ52" s="21"/>
      <c r="BA52" s="21"/>
      <c r="BB52" s="21"/>
      <c r="BC52" s="21"/>
      <c r="BD52" s="200"/>
      <c r="BE52" s="21"/>
      <c r="BF52" s="20"/>
      <c r="BG52" s="21"/>
      <c r="BH52" s="20"/>
      <c r="BI52" s="23"/>
      <c r="BJ52" s="23"/>
      <c r="BK52" s="21"/>
      <c r="BL52" s="21"/>
      <c r="BM52" s="21"/>
      <c r="BN52" s="182"/>
      <c r="BO52" s="24"/>
      <c r="BP52" s="21"/>
      <c r="BQ52" s="21"/>
      <c r="BR52" s="23"/>
      <c r="BS52" s="23"/>
      <c r="BT52" s="24"/>
      <c r="BU52" s="25"/>
    </row>
    <row r="53" spans="1:73" s="22" customFormat="1" ht="197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200"/>
      <c r="AM53" s="23"/>
      <c r="AN53" s="23"/>
      <c r="AO53" s="21"/>
      <c r="AP53" s="21"/>
      <c r="AQ53" s="21"/>
      <c r="AR53" s="21"/>
      <c r="AS53" s="21"/>
      <c r="AT53" s="200"/>
      <c r="AU53" s="23"/>
      <c r="AV53" s="21"/>
      <c r="AW53" s="21"/>
      <c r="AX53" s="21"/>
      <c r="AY53" s="21"/>
      <c r="AZ53" s="21"/>
      <c r="BA53" s="21"/>
      <c r="BB53" s="21"/>
      <c r="BC53" s="21"/>
      <c r="BD53" s="200"/>
      <c r="BE53" s="182"/>
      <c r="BF53" s="20"/>
      <c r="BG53" s="21"/>
      <c r="BH53" s="20"/>
      <c r="BI53" s="23"/>
      <c r="BJ53" s="23"/>
      <c r="BK53" s="21"/>
      <c r="BL53" s="21"/>
      <c r="BM53" s="21"/>
      <c r="BN53" s="182"/>
      <c r="BO53" s="24"/>
      <c r="BP53" s="21"/>
      <c r="BQ53" s="21"/>
      <c r="BR53" s="23"/>
      <c r="BS53" s="23"/>
      <c r="BT53" s="24"/>
      <c r="BU53" s="25"/>
    </row>
    <row r="54" spans="1:73" s="22" customFormat="1" ht="409.6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0"/>
      <c r="Q54" s="20"/>
      <c r="R54" s="20"/>
      <c r="S54" s="20"/>
      <c r="T54" s="20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200"/>
      <c r="AM54" s="23"/>
      <c r="AN54" s="23"/>
      <c r="AO54" s="21"/>
      <c r="AP54" s="21"/>
      <c r="AQ54" s="21"/>
      <c r="AR54" s="21"/>
      <c r="AS54" s="21"/>
      <c r="AT54" s="200"/>
      <c r="AU54" s="23"/>
      <c r="AV54" s="21"/>
      <c r="AW54" s="21"/>
      <c r="AX54" s="21"/>
      <c r="AY54" s="21"/>
      <c r="AZ54" s="21"/>
      <c r="BA54" s="21"/>
      <c r="BB54" s="21"/>
      <c r="BC54" s="21"/>
      <c r="BD54" s="200"/>
      <c r="BE54" s="182"/>
      <c r="BF54" s="20"/>
      <c r="BG54" s="21"/>
      <c r="BH54" s="20"/>
      <c r="BI54" s="23"/>
      <c r="BJ54" s="23"/>
      <c r="BK54" s="21"/>
      <c r="BL54" s="21"/>
      <c r="BM54" s="21"/>
      <c r="BN54" s="182"/>
      <c r="BO54" s="24"/>
      <c r="BP54" s="21"/>
      <c r="BQ54" s="21"/>
      <c r="BR54" s="23"/>
      <c r="BS54" s="23"/>
      <c r="BT54" s="24"/>
      <c r="BU54" s="25"/>
    </row>
    <row r="55" spans="1:73" s="22" customFormat="1" ht="273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200"/>
      <c r="AM55" s="23"/>
      <c r="AN55" s="23"/>
      <c r="AO55" s="21"/>
      <c r="AP55" s="21"/>
      <c r="AQ55" s="21"/>
      <c r="AR55" s="21"/>
      <c r="AS55" s="21"/>
      <c r="AT55" s="200"/>
      <c r="AU55" s="23"/>
      <c r="AV55" s="21"/>
      <c r="AW55" s="21"/>
      <c r="AX55" s="21"/>
      <c r="AY55" s="21"/>
      <c r="AZ55" s="21"/>
      <c r="BA55" s="21"/>
      <c r="BB55" s="21"/>
      <c r="BC55" s="21"/>
      <c r="BD55" s="200"/>
      <c r="BE55" s="182"/>
      <c r="BF55" s="20"/>
      <c r="BG55" s="21"/>
      <c r="BH55" s="20"/>
      <c r="BI55" s="23"/>
      <c r="BJ55" s="23"/>
      <c r="BK55" s="21"/>
      <c r="BL55" s="21"/>
      <c r="BM55" s="21"/>
      <c r="BN55" s="182"/>
      <c r="BO55" s="24"/>
      <c r="BP55" s="21"/>
      <c r="BQ55" s="21"/>
      <c r="BR55" s="23"/>
      <c r="BS55" s="23"/>
      <c r="BT55" s="24"/>
      <c r="BU55" s="25"/>
    </row>
    <row r="56" spans="1:73" s="22" customFormat="1" ht="211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3"/>
      <c r="AK56" s="21"/>
      <c r="AL56" s="200"/>
      <c r="AM56" s="23"/>
      <c r="AN56" s="23"/>
      <c r="AO56" s="21"/>
      <c r="AP56" s="21"/>
      <c r="AQ56" s="21"/>
      <c r="AR56" s="21"/>
      <c r="AS56" s="21"/>
      <c r="AT56" s="200"/>
      <c r="AU56" s="23"/>
      <c r="AV56" s="21"/>
      <c r="AW56" s="21"/>
      <c r="AX56" s="21"/>
      <c r="AY56" s="21"/>
      <c r="AZ56" s="21"/>
      <c r="BA56" s="21"/>
      <c r="BB56" s="21"/>
      <c r="BC56" s="21"/>
      <c r="BD56" s="200"/>
      <c r="BE56" s="183"/>
      <c r="BF56" s="23"/>
      <c r="BG56" s="21"/>
      <c r="BH56" s="20"/>
      <c r="BI56" s="23"/>
      <c r="BJ56" s="20"/>
      <c r="BK56" s="21"/>
      <c r="BL56" s="21"/>
      <c r="BM56" s="21"/>
      <c r="BN56" s="182"/>
      <c r="BO56" s="24"/>
      <c r="BP56" s="21"/>
      <c r="BQ56" s="21"/>
      <c r="BR56" s="23"/>
      <c r="BS56" s="23"/>
      <c r="BT56" s="24"/>
      <c r="BU56" s="25"/>
    </row>
    <row r="57" spans="1:73" s="22" customFormat="1" ht="408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00"/>
      <c r="AM57" s="20"/>
      <c r="AN57" s="20"/>
      <c r="AO57" s="20"/>
      <c r="AP57" s="20"/>
      <c r="AQ57" s="21"/>
      <c r="AR57" s="21"/>
      <c r="AS57" s="21"/>
      <c r="AT57" s="200"/>
      <c r="AU57" s="20"/>
      <c r="AV57" s="21"/>
      <c r="AW57" s="21"/>
      <c r="AX57" s="21"/>
      <c r="AY57" s="21"/>
      <c r="AZ57" s="21"/>
      <c r="BA57" s="21"/>
      <c r="BB57" s="21"/>
      <c r="BC57" s="21"/>
      <c r="BD57" s="200"/>
      <c r="BE57" s="20"/>
      <c r="BF57" s="20"/>
      <c r="BG57" s="20"/>
      <c r="BH57" s="20"/>
      <c r="BI57" s="23"/>
      <c r="BJ57" s="23"/>
      <c r="BK57" s="21"/>
      <c r="BL57" s="21"/>
      <c r="BM57" s="21"/>
      <c r="BN57" s="182"/>
      <c r="BO57" s="24"/>
      <c r="BP57" s="21"/>
      <c r="BQ57" s="21"/>
      <c r="BR57" s="23"/>
      <c r="BS57" s="23"/>
      <c r="BT57" s="24"/>
      <c r="BU57" s="25"/>
    </row>
    <row r="58" spans="1:73" s="22" customFormat="1" ht="138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200"/>
      <c r="AM58" s="20"/>
      <c r="AN58" s="20"/>
      <c r="AO58" s="21"/>
      <c r="AP58" s="21"/>
      <c r="AQ58" s="21"/>
      <c r="AR58" s="21"/>
      <c r="AS58" s="21"/>
      <c r="AT58" s="200"/>
      <c r="AU58" s="20"/>
      <c r="AV58" s="21"/>
      <c r="AW58" s="21"/>
      <c r="AX58" s="21"/>
      <c r="AY58" s="21"/>
      <c r="AZ58" s="21"/>
      <c r="BA58" s="21"/>
      <c r="BB58" s="21"/>
      <c r="BC58" s="21"/>
      <c r="BD58" s="200"/>
      <c r="BE58" s="200"/>
      <c r="BF58" s="20"/>
      <c r="BG58" s="20"/>
      <c r="BH58" s="20"/>
      <c r="BI58" s="23"/>
      <c r="BJ58" s="23"/>
      <c r="BK58" s="21"/>
      <c r="BL58" s="21"/>
      <c r="BM58" s="21"/>
      <c r="BN58" s="182"/>
      <c r="BO58" s="24"/>
      <c r="BP58" s="21"/>
      <c r="BQ58" s="21"/>
      <c r="BR58" s="23"/>
      <c r="BS58" s="23"/>
      <c r="BT58" s="24"/>
      <c r="BU58" s="25"/>
    </row>
    <row r="59" spans="1:73" s="22" customFormat="1" ht="138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00"/>
      <c r="AM59" s="20"/>
      <c r="AN59" s="20"/>
      <c r="AO59" s="21"/>
      <c r="AP59" s="21"/>
      <c r="AQ59" s="21"/>
      <c r="AR59" s="21"/>
      <c r="AS59" s="21"/>
      <c r="AT59" s="200"/>
      <c r="AU59" s="20"/>
      <c r="AV59" s="21"/>
      <c r="AW59" s="21"/>
      <c r="AX59" s="21"/>
      <c r="AY59" s="21"/>
      <c r="AZ59" s="21"/>
      <c r="BA59" s="21"/>
      <c r="BB59" s="21"/>
      <c r="BC59" s="21"/>
      <c r="BD59" s="200"/>
      <c r="BE59" s="200"/>
      <c r="BF59" s="20"/>
      <c r="BG59" s="20"/>
      <c r="BH59" s="20"/>
      <c r="BI59" s="23"/>
      <c r="BJ59" s="23"/>
      <c r="BK59" s="21"/>
      <c r="BL59" s="21"/>
      <c r="BM59" s="21"/>
      <c r="BN59" s="182"/>
      <c r="BO59" s="24"/>
      <c r="BP59" s="21"/>
      <c r="BQ59" s="21"/>
      <c r="BR59" s="23"/>
      <c r="BS59" s="23"/>
      <c r="BT59" s="24"/>
      <c r="BU59" s="25"/>
    </row>
    <row r="60" spans="1:73" s="22" customFormat="1" ht="138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00"/>
      <c r="AM60" s="20"/>
      <c r="AN60" s="20"/>
      <c r="AO60" s="21"/>
      <c r="AP60" s="21"/>
      <c r="AQ60" s="21"/>
      <c r="AR60" s="21"/>
      <c r="AS60" s="21"/>
      <c r="AT60" s="200"/>
      <c r="AU60" s="20"/>
      <c r="AV60" s="21"/>
      <c r="AW60" s="21"/>
      <c r="AX60" s="21"/>
      <c r="AY60" s="21"/>
      <c r="AZ60" s="21"/>
      <c r="BA60" s="21"/>
      <c r="BB60" s="21"/>
      <c r="BC60" s="21"/>
      <c r="BD60" s="200"/>
      <c r="BE60" s="200"/>
      <c r="BF60" s="20"/>
      <c r="BG60" s="20"/>
      <c r="BH60" s="20"/>
      <c r="BI60" s="23"/>
      <c r="BJ60" s="23"/>
      <c r="BK60" s="21"/>
      <c r="BL60" s="21"/>
      <c r="BM60" s="21"/>
      <c r="BN60" s="182"/>
      <c r="BO60" s="24"/>
      <c r="BP60" s="21"/>
      <c r="BQ60" s="21"/>
      <c r="BR60" s="23"/>
      <c r="BS60" s="23"/>
      <c r="BT60" s="24"/>
      <c r="BU60" s="25"/>
    </row>
    <row r="61" spans="1:73" s="22" customFormat="1" ht="138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00"/>
      <c r="AM61" s="20"/>
      <c r="AN61" s="20"/>
      <c r="AO61" s="21"/>
      <c r="AP61" s="21"/>
      <c r="AQ61" s="21"/>
      <c r="AR61" s="21"/>
      <c r="AS61" s="21"/>
      <c r="AT61" s="200"/>
      <c r="AU61" s="20"/>
      <c r="AV61" s="21"/>
      <c r="AW61" s="21"/>
      <c r="AX61" s="21"/>
      <c r="AY61" s="21"/>
      <c r="AZ61" s="21"/>
      <c r="BA61" s="21"/>
      <c r="BB61" s="21"/>
      <c r="BC61" s="21"/>
      <c r="BD61" s="200"/>
      <c r="BE61" s="200"/>
      <c r="BF61" s="20"/>
      <c r="BG61" s="20"/>
      <c r="BH61" s="20"/>
      <c r="BI61" s="23"/>
      <c r="BJ61" s="23"/>
      <c r="BK61" s="21"/>
      <c r="BL61" s="21"/>
      <c r="BM61" s="21"/>
      <c r="BN61" s="182"/>
      <c r="BO61" s="24"/>
      <c r="BP61" s="21"/>
      <c r="BQ61" s="21"/>
      <c r="BR61" s="23"/>
      <c r="BS61" s="23"/>
      <c r="BT61" s="24"/>
      <c r="BU61" s="25"/>
    </row>
    <row r="62" spans="1:73" s="22" customFormat="1" ht="294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3"/>
      <c r="AK62" s="21"/>
      <c r="AL62" s="200"/>
      <c r="AM62" s="23"/>
      <c r="AN62" s="23"/>
      <c r="AO62" s="21"/>
      <c r="AP62" s="21"/>
      <c r="AQ62" s="21"/>
      <c r="AR62" s="21"/>
      <c r="AS62" s="21"/>
      <c r="AT62" s="200"/>
      <c r="AU62" s="23"/>
      <c r="AV62" s="21"/>
      <c r="AW62" s="21"/>
      <c r="AX62" s="21"/>
      <c r="AY62" s="21"/>
      <c r="AZ62" s="21"/>
      <c r="BA62" s="21"/>
      <c r="BB62" s="21"/>
      <c r="BC62" s="21"/>
      <c r="BD62" s="200"/>
      <c r="BE62" s="183"/>
      <c r="BF62" s="23"/>
      <c r="BG62" s="21"/>
      <c r="BH62" s="20"/>
      <c r="BI62" s="23"/>
      <c r="BJ62" s="23"/>
      <c r="BK62" s="21"/>
      <c r="BL62" s="21"/>
      <c r="BM62" s="21"/>
      <c r="BN62" s="182"/>
      <c r="BO62" s="24"/>
      <c r="BP62" s="21"/>
      <c r="BQ62" s="21"/>
      <c r="BR62" s="23"/>
      <c r="BS62" s="23"/>
      <c r="BT62" s="24"/>
      <c r="BU62" s="25"/>
    </row>
    <row r="63" spans="1:73" s="22" customFormat="1" ht="231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200"/>
      <c r="AM63" s="23"/>
      <c r="AN63" s="23"/>
      <c r="AO63" s="21"/>
      <c r="AP63" s="21"/>
      <c r="AQ63" s="21"/>
      <c r="AR63" s="21"/>
      <c r="AS63" s="21"/>
      <c r="AT63" s="200"/>
      <c r="AU63" s="23"/>
      <c r="AV63" s="21"/>
      <c r="AW63" s="21"/>
      <c r="AX63" s="21"/>
      <c r="AY63" s="21"/>
      <c r="AZ63" s="21"/>
      <c r="BA63" s="21"/>
      <c r="BB63" s="21"/>
      <c r="BC63" s="21"/>
      <c r="BD63" s="200"/>
      <c r="BE63" s="23"/>
      <c r="BF63" s="23"/>
      <c r="BG63" s="21"/>
      <c r="BH63" s="20"/>
      <c r="BI63" s="23"/>
      <c r="BJ63" s="23"/>
      <c r="BK63" s="21"/>
      <c r="BL63" s="21"/>
      <c r="BM63" s="21"/>
      <c r="BN63" s="182"/>
      <c r="BO63" s="24"/>
      <c r="BP63" s="21"/>
      <c r="BQ63" s="21"/>
      <c r="BR63" s="23"/>
      <c r="BS63" s="23"/>
      <c r="BT63" s="24"/>
      <c r="BU63" s="25"/>
    </row>
    <row r="64" spans="1:73" s="22" customFormat="1" ht="149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0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200"/>
      <c r="AM64" s="23"/>
      <c r="AN64" s="23"/>
      <c r="AO64" s="21"/>
      <c r="AP64" s="21"/>
      <c r="AQ64" s="21"/>
      <c r="AR64" s="21"/>
      <c r="AS64" s="21"/>
      <c r="AT64" s="200"/>
      <c r="AU64" s="23"/>
      <c r="AV64" s="21"/>
      <c r="AW64" s="21"/>
      <c r="AX64" s="21"/>
      <c r="AY64" s="21"/>
      <c r="AZ64" s="21"/>
      <c r="BA64" s="21"/>
      <c r="BB64" s="21"/>
      <c r="BC64" s="21"/>
      <c r="BD64" s="200"/>
      <c r="BE64" s="183"/>
      <c r="BF64" s="23"/>
      <c r="BG64" s="21"/>
      <c r="BH64" s="20"/>
      <c r="BI64" s="23"/>
      <c r="BJ64" s="23"/>
      <c r="BK64" s="21"/>
      <c r="BL64" s="21"/>
      <c r="BM64" s="21"/>
      <c r="BN64" s="182"/>
      <c r="BO64" s="24"/>
      <c r="BP64" s="21"/>
      <c r="BQ64" s="21"/>
      <c r="BR64" s="23"/>
      <c r="BS64" s="23"/>
      <c r="BT64" s="24"/>
      <c r="BU64" s="25"/>
    </row>
    <row r="65" spans="1:73" s="22" customFormat="1" ht="213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200"/>
      <c r="AM65" s="23"/>
      <c r="AN65" s="23"/>
      <c r="AO65" s="21"/>
      <c r="AP65" s="21"/>
      <c r="AQ65" s="21"/>
      <c r="AR65" s="21"/>
      <c r="AS65" s="21"/>
      <c r="AT65" s="200"/>
      <c r="AU65" s="23"/>
      <c r="AV65" s="21"/>
      <c r="AW65" s="21"/>
      <c r="AX65" s="21"/>
      <c r="AY65" s="21"/>
      <c r="AZ65" s="21"/>
      <c r="BA65" s="21"/>
      <c r="BB65" s="21"/>
      <c r="BC65" s="21"/>
      <c r="BD65" s="200"/>
      <c r="BE65" s="183"/>
      <c r="BF65" s="23"/>
      <c r="BG65" s="21"/>
      <c r="BH65" s="20"/>
      <c r="BI65" s="23"/>
      <c r="BJ65" s="23"/>
      <c r="BK65" s="21"/>
      <c r="BL65" s="21"/>
      <c r="BM65" s="21"/>
      <c r="BN65" s="182"/>
      <c r="BO65" s="24"/>
      <c r="BP65" s="21"/>
      <c r="BQ65" s="21"/>
      <c r="BR65" s="23"/>
      <c r="BS65" s="23"/>
      <c r="BT65" s="24"/>
      <c r="BU65" s="25"/>
    </row>
    <row r="66" spans="1:73" s="22" customFormat="1" ht="180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2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0"/>
      <c r="BC66" s="20"/>
      <c r="BD66" s="200"/>
      <c r="BE66" s="20"/>
      <c r="BF66" s="20"/>
      <c r="BG66" s="21"/>
      <c r="BH66" s="20"/>
      <c r="BI66" s="23"/>
      <c r="BJ66" s="23"/>
      <c r="BK66" s="21"/>
      <c r="BL66" s="21"/>
      <c r="BM66" s="21"/>
      <c r="BN66" s="182"/>
      <c r="BO66" s="24"/>
      <c r="BP66" s="21"/>
      <c r="BQ66" s="21"/>
      <c r="BR66" s="23"/>
      <c r="BS66" s="23"/>
      <c r="BT66" s="24"/>
      <c r="BU66" s="25"/>
    </row>
    <row r="67" spans="1:73" s="22" customFormat="1" ht="180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2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00"/>
      <c r="BE67" s="21"/>
      <c r="BF67" s="20"/>
      <c r="BG67" s="21"/>
      <c r="BH67" s="20"/>
      <c r="BI67" s="23"/>
      <c r="BJ67" s="23"/>
      <c r="BK67" s="21"/>
      <c r="BL67" s="21"/>
      <c r="BM67" s="21"/>
      <c r="BN67" s="182"/>
      <c r="BO67" s="24"/>
      <c r="BP67" s="21"/>
      <c r="BQ67" s="21"/>
      <c r="BR67" s="23"/>
      <c r="BS67" s="23"/>
      <c r="BT67" s="24"/>
      <c r="BU67" s="25"/>
    </row>
    <row r="68" spans="1:73" s="22" customFormat="1" ht="180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2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00"/>
      <c r="BE68" s="21"/>
      <c r="BF68" s="20"/>
      <c r="BG68" s="21"/>
      <c r="BH68" s="20"/>
      <c r="BI68" s="23"/>
      <c r="BJ68" s="23"/>
      <c r="BK68" s="21"/>
      <c r="BL68" s="21"/>
      <c r="BM68" s="21"/>
      <c r="BN68" s="182"/>
      <c r="BO68" s="24"/>
      <c r="BP68" s="21"/>
      <c r="BQ68" s="21"/>
      <c r="BR68" s="23"/>
      <c r="BS68" s="23"/>
      <c r="BT68" s="24"/>
      <c r="BU68" s="25"/>
    </row>
    <row r="69" spans="1:73" s="22" customFormat="1" ht="226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9"/>
      <c r="P69" s="29"/>
      <c r="Q69" s="29"/>
      <c r="R69" s="29"/>
      <c r="S69" s="29"/>
      <c r="T69" s="29"/>
      <c r="U69" s="29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2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00"/>
      <c r="BE69" s="21"/>
      <c r="BF69" s="200"/>
      <c r="BG69" s="29"/>
      <c r="BH69" s="29"/>
      <c r="BI69" s="23"/>
      <c r="BJ69" s="23"/>
      <c r="BK69" s="21"/>
      <c r="BL69" s="21"/>
      <c r="BM69" s="21"/>
      <c r="BN69" s="182"/>
      <c r="BO69" s="24"/>
      <c r="BP69" s="21"/>
      <c r="BQ69" s="21"/>
      <c r="BR69" s="23"/>
      <c r="BS69" s="23"/>
      <c r="BT69" s="24"/>
      <c r="BU69" s="25"/>
    </row>
    <row r="70" spans="1:73" s="22" customFormat="1" ht="174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9"/>
      <c r="P70" s="29"/>
      <c r="Q70" s="29"/>
      <c r="R70" s="29"/>
      <c r="S70" s="29"/>
      <c r="T70" s="29"/>
      <c r="U70" s="29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2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0"/>
      <c r="BC70" s="20"/>
      <c r="BD70" s="200"/>
      <c r="BE70" s="20"/>
      <c r="BF70" s="20"/>
      <c r="BG70" s="21"/>
      <c r="BH70" s="20"/>
      <c r="BI70" s="23"/>
      <c r="BJ70" s="23"/>
      <c r="BK70" s="21"/>
      <c r="BL70" s="21"/>
      <c r="BM70" s="21"/>
      <c r="BN70" s="182"/>
      <c r="BO70" s="24"/>
      <c r="BP70" s="21"/>
      <c r="BQ70" s="21"/>
      <c r="BR70" s="23"/>
      <c r="BS70" s="23"/>
      <c r="BT70" s="24"/>
      <c r="BU70" s="25"/>
    </row>
    <row r="71" spans="1:73" s="22" customFormat="1" ht="174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2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00"/>
      <c r="BE71" s="182"/>
      <c r="BF71" s="21"/>
      <c r="BG71" s="21"/>
      <c r="BH71" s="20"/>
      <c r="BI71" s="23"/>
      <c r="BJ71" s="23"/>
      <c r="BK71" s="21"/>
      <c r="BL71" s="21"/>
      <c r="BM71" s="21"/>
      <c r="BN71" s="182"/>
      <c r="BO71" s="24"/>
      <c r="BP71" s="21"/>
      <c r="BQ71" s="21"/>
      <c r="BR71" s="23"/>
      <c r="BS71" s="23"/>
      <c r="BT71" s="24"/>
      <c r="BU71" s="25"/>
    </row>
    <row r="72" spans="1:73" s="22" customFormat="1" ht="174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2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0"/>
      <c r="BE72" s="182"/>
      <c r="BF72" s="21"/>
      <c r="BG72" s="21"/>
      <c r="BH72" s="20"/>
      <c r="BI72" s="23"/>
      <c r="BJ72" s="23"/>
      <c r="BK72" s="21"/>
      <c r="BL72" s="21"/>
      <c r="BM72" s="21"/>
      <c r="BN72" s="182"/>
      <c r="BO72" s="24"/>
      <c r="BP72" s="21"/>
      <c r="BQ72" s="21"/>
      <c r="BR72" s="23"/>
      <c r="BS72" s="23"/>
      <c r="BT72" s="24"/>
      <c r="BU72" s="25"/>
    </row>
    <row r="73" spans="1:73" s="22" customFormat="1" ht="189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2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82"/>
      <c r="BE73" s="182"/>
      <c r="BF73" s="21"/>
      <c r="BG73" s="21"/>
      <c r="BH73" s="20"/>
      <c r="BI73" s="23"/>
      <c r="BJ73" s="23"/>
      <c r="BK73" s="21"/>
      <c r="BL73" s="21"/>
      <c r="BM73" s="21"/>
      <c r="BN73" s="182"/>
      <c r="BO73" s="24"/>
      <c r="BP73" s="21"/>
      <c r="BQ73" s="21"/>
      <c r="BR73" s="23"/>
      <c r="BS73" s="23"/>
      <c r="BT73" s="24"/>
      <c r="BU73" s="25"/>
    </row>
    <row r="74" spans="1:73" s="22" customFormat="1" ht="409.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1"/>
      <c r="AJ74" s="20"/>
      <c r="AK74" s="21"/>
      <c r="AL74" s="200"/>
      <c r="AM74" s="20"/>
      <c r="AN74" s="20"/>
      <c r="AO74" s="21"/>
      <c r="AP74" s="21"/>
      <c r="AQ74" s="21"/>
      <c r="AR74" s="21"/>
      <c r="AS74" s="21"/>
      <c r="AT74" s="200"/>
      <c r="AU74" s="20"/>
      <c r="AV74" s="20"/>
      <c r="AW74" s="21"/>
      <c r="AX74" s="21"/>
      <c r="AY74" s="21"/>
      <c r="AZ74" s="21"/>
      <c r="BA74" s="21"/>
      <c r="BB74" s="21"/>
      <c r="BC74" s="21"/>
      <c r="BD74" s="200"/>
      <c r="BE74" s="20"/>
      <c r="BF74" s="20"/>
      <c r="BG74" s="21"/>
      <c r="BH74" s="20"/>
      <c r="BI74" s="23"/>
      <c r="BJ74" s="23"/>
      <c r="BK74" s="21"/>
      <c r="BL74" s="21"/>
      <c r="BM74" s="21"/>
      <c r="BN74" s="182"/>
      <c r="BO74" s="24"/>
      <c r="BP74" s="21"/>
      <c r="BQ74" s="21"/>
      <c r="BR74" s="23"/>
      <c r="BS74" s="23"/>
      <c r="BT74" s="24"/>
      <c r="BU74" s="25"/>
    </row>
    <row r="75" spans="1:73" s="22" customFormat="1" ht="139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0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2"/>
      <c r="AM75" s="21"/>
      <c r="AN75" s="21"/>
      <c r="AO75" s="21"/>
      <c r="AP75" s="21"/>
      <c r="AQ75" s="21"/>
      <c r="AR75" s="21"/>
      <c r="AS75" s="21"/>
      <c r="AT75" s="20"/>
      <c r="AU75" s="21"/>
      <c r="AV75" s="20"/>
      <c r="AW75" s="21"/>
      <c r="AX75" s="21"/>
      <c r="AY75" s="21"/>
      <c r="AZ75" s="21"/>
      <c r="BA75" s="21"/>
      <c r="BB75" s="21"/>
      <c r="BC75" s="21"/>
      <c r="BD75" s="200"/>
      <c r="BE75" s="182"/>
      <c r="BF75" s="20"/>
      <c r="BG75" s="21"/>
      <c r="BH75" s="20"/>
      <c r="BI75" s="23"/>
      <c r="BJ75" s="23"/>
      <c r="BK75" s="21"/>
      <c r="BL75" s="21"/>
      <c r="BM75" s="21"/>
      <c r="BN75" s="182"/>
      <c r="BO75" s="24"/>
      <c r="BP75" s="21"/>
      <c r="BQ75" s="21"/>
      <c r="BR75" s="23"/>
      <c r="BS75" s="23"/>
      <c r="BT75" s="24"/>
      <c r="BU75" s="25"/>
    </row>
    <row r="76" spans="1:73" s="22" customFormat="1" ht="13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2"/>
      <c r="AM76" s="21"/>
      <c r="AN76" s="21"/>
      <c r="AO76" s="21"/>
      <c r="AP76" s="21"/>
      <c r="AQ76" s="21"/>
      <c r="AR76" s="21"/>
      <c r="AS76" s="21"/>
      <c r="AT76" s="20"/>
      <c r="AU76" s="21"/>
      <c r="AV76" s="20"/>
      <c r="AW76" s="21"/>
      <c r="AX76" s="21"/>
      <c r="AY76" s="21"/>
      <c r="AZ76" s="21"/>
      <c r="BA76" s="21"/>
      <c r="BB76" s="21"/>
      <c r="BC76" s="21"/>
      <c r="BD76" s="200"/>
      <c r="BE76" s="182"/>
      <c r="BF76" s="20"/>
      <c r="BG76" s="21"/>
      <c r="BH76" s="20"/>
      <c r="BI76" s="23"/>
      <c r="BJ76" s="23"/>
      <c r="BK76" s="21"/>
      <c r="BL76" s="21"/>
      <c r="BM76" s="21"/>
      <c r="BN76" s="182"/>
      <c r="BO76" s="24"/>
      <c r="BP76" s="21"/>
      <c r="BQ76" s="21"/>
      <c r="BR76" s="23"/>
      <c r="BS76" s="23"/>
      <c r="BT76" s="24"/>
      <c r="BU76" s="25"/>
    </row>
    <row r="77" spans="1:73" s="22" customFormat="1" ht="139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2"/>
      <c r="AM77" s="21"/>
      <c r="AN77" s="21"/>
      <c r="AO77" s="21"/>
      <c r="AP77" s="21"/>
      <c r="AQ77" s="21"/>
      <c r="AR77" s="21"/>
      <c r="AS77" s="21"/>
      <c r="AT77" s="20"/>
      <c r="AU77" s="21"/>
      <c r="AV77" s="20"/>
      <c r="AW77" s="21"/>
      <c r="AX77" s="21"/>
      <c r="AY77" s="21"/>
      <c r="AZ77" s="21"/>
      <c r="BA77" s="21"/>
      <c r="BB77" s="21"/>
      <c r="BC77" s="21"/>
      <c r="BD77" s="200"/>
      <c r="BE77" s="182"/>
      <c r="BF77" s="20"/>
      <c r="BG77" s="21"/>
      <c r="BH77" s="20"/>
      <c r="BI77" s="23"/>
      <c r="BJ77" s="23"/>
      <c r="BK77" s="21"/>
      <c r="BL77" s="21"/>
      <c r="BM77" s="21"/>
      <c r="BN77" s="182"/>
      <c r="BO77" s="24"/>
      <c r="BP77" s="21"/>
      <c r="BQ77" s="21"/>
      <c r="BR77" s="23"/>
      <c r="BS77" s="23"/>
      <c r="BT77" s="24"/>
      <c r="BU77" s="25"/>
    </row>
    <row r="78" spans="1:73" s="22" customFormat="1" ht="13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2"/>
      <c r="AM78" s="21"/>
      <c r="AN78" s="21"/>
      <c r="AO78" s="21"/>
      <c r="AP78" s="21"/>
      <c r="AQ78" s="21"/>
      <c r="AR78" s="21"/>
      <c r="AS78" s="21"/>
      <c r="AT78" s="20"/>
      <c r="AU78" s="21"/>
      <c r="AV78" s="20"/>
      <c r="AW78" s="21"/>
      <c r="AX78" s="21"/>
      <c r="AY78" s="21"/>
      <c r="AZ78" s="21"/>
      <c r="BA78" s="21"/>
      <c r="BB78" s="21"/>
      <c r="BC78" s="21"/>
      <c r="BD78" s="200"/>
      <c r="BE78" s="182"/>
      <c r="BF78" s="20"/>
      <c r="BG78" s="21"/>
      <c r="BH78" s="20"/>
      <c r="BI78" s="23"/>
      <c r="BJ78" s="23"/>
      <c r="BK78" s="21"/>
      <c r="BL78" s="21"/>
      <c r="BM78" s="21"/>
      <c r="BN78" s="182"/>
      <c r="BO78" s="24"/>
      <c r="BP78" s="21"/>
      <c r="BQ78" s="21"/>
      <c r="BR78" s="23"/>
      <c r="BS78" s="23"/>
      <c r="BT78" s="24"/>
      <c r="BU78" s="25"/>
    </row>
    <row r="79" spans="1:73" s="22" customFormat="1" ht="167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2"/>
      <c r="AM79" s="21"/>
      <c r="AN79" s="21"/>
      <c r="AO79" s="21"/>
      <c r="AP79" s="21"/>
      <c r="AQ79" s="21"/>
      <c r="AR79" s="21"/>
      <c r="AS79" s="21"/>
      <c r="AT79" s="20"/>
      <c r="AU79" s="21"/>
      <c r="AV79" s="20"/>
      <c r="AW79" s="21"/>
      <c r="AX79" s="21"/>
      <c r="AY79" s="21"/>
      <c r="AZ79" s="21"/>
      <c r="BA79" s="21"/>
      <c r="BB79" s="21"/>
      <c r="BC79" s="21"/>
      <c r="BD79" s="200"/>
      <c r="BE79" s="20"/>
      <c r="BF79" s="20"/>
      <c r="BG79" s="21"/>
      <c r="BH79" s="20"/>
      <c r="BI79" s="23"/>
      <c r="BJ79" s="23"/>
      <c r="BK79" s="21"/>
      <c r="BL79" s="21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16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2"/>
      <c r="AM80" s="21"/>
      <c r="AN80" s="21"/>
      <c r="AO80" s="21"/>
      <c r="AP80" s="21"/>
      <c r="AQ80" s="21"/>
      <c r="AR80" s="21"/>
      <c r="AS80" s="21"/>
      <c r="AT80" s="20"/>
      <c r="AU80" s="21"/>
      <c r="AV80" s="20"/>
      <c r="AW80" s="21"/>
      <c r="AX80" s="21"/>
      <c r="AY80" s="21"/>
      <c r="AZ80" s="21"/>
      <c r="BA80" s="21"/>
      <c r="BB80" s="21"/>
      <c r="BC80" s="21"/>
      <c r="BD80" s="200"/>
      <c r="BE80" s="182"/>
      <c r="BF80" s="20"/>
      <c r="BG80" s="21"/>
      <c r="BH80" s="20"/>
      <c r="BI80" s="23"/>
      <c r="BJ80" s="23"/>
      <c r="BK80" s="21"/>
      <c r="BL80" s="21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179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2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00"/>
      <c r="BE81" s="21"/>
      <c r="BF81" s="20"/>
      <c r="BG81" s="21"/>
      <c r="BH81" s="20"/>
      <c r="BI81" s="23"/>
      <c r="BJ81" s="23"/>
      <c r="BK81" s="21"/>
      <c r="BL81" s="21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249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2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00"/>
      <c r="BE82" s="21"/>
      <c r="BF82" s="20"/>
      <c r="BG82" s="21"/>
      <c r="BH82" s="20"/>
      <c r="BI82" s="23"/>
      <c r="BJ82" s="23"/>
      <c r="BK82" s="21"/>
      <c r="BL82" s="21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249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2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82"/>
      <c r="BE83" s="182"/>
      <c r="BF83" s="21"/>
      <c r="BG83" s="21"/>
      <c r="BH83" s="20"/>
      <c r="BI83" s="23"/>
      <c r="BJ83" s="23"/>
      <c r="BK83" s="21"/>
      <c r="BL83" s="21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207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2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0"/>
      <c r="BE84" s="21"/>
      <c r="BF84" s="20"/>
      <c r="BG84" s="21"/>
      <c r="BH84" s="20"/>
      <c r="BI84" s="23"/>
      <c r="BJ84" s="23"/>
      <c r="BK84" s="21"/>
      <c r="BL84" s="21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20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2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0"/>
      <c r="BE85" s="182"/>
      <c r="BF85" s="20"/>
      <c r="BG85" s="21"/>
      <c r="BH85" s="20"/>
      <c r="BI85" s="23"/>
      <c r="BJ85" s="23"/>
      <c r="BK85" s="21"/>
      <c r="BL85" s="21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154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2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1"/>
      <c r="BD86" s="200"/>
      <c r="BE86" s="21"/>
      <c r="BF86" s="20"/>
      <c r="BG86" s="21"/>
      <c r="BH86" s="20"/>
      <c r="BI86" s="23"/>
      <c r="BJ86" s="23"/>
      <c r="BK86" s="21"/>
      <c r="BL86" s="21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154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2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82"/>
      <c r="BE87" s="182"/>
      <c r="BF87" s="21"/>
      <c r="BG87" s="21"/>
      <c r="BH87" s="20"/>
      <c r="BI87" s="23"/>
      <c r="BJ87" s="23"/>
      <c r="BK87" s="21"/>
      <c r="BL87" s="21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154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2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82"/>
      <c r="BE88" s="182"/>
      <c r="BF88" s="21"/>
      <c r="BG88" s="21"/>
      <c r="BH88" s="20"/>
      <c r="BI88" s="23"/>
      <c r="BJ88" s="23"/>
      <c r="BK88" s="21"/>
      <c r="BL88" s="21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193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2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0"/>
      <c r="BE89" s="21"/>
      <c r="BF89" s="21"/>
      <c r="BG89" s="21"/>
      <c r="BH89" s="20"/>
      <c r="BI89" s="23"/>
      <c r="BJ89" s="20"/>
      <c r="BK89" s="21"/>
      <c r="BL89" s="21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193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2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0"/>
      <c r="BE90" s="21"/>
      <c r="BF90" s="21"/>
      <c r="BG90" s="21"/>
      <c r="BH90" s="20"/>
      <c r="BI90" s="23"/>
      <c r="BJ90" s="23"/>
      <c r="BK90" s="21"/>
      <c r="BL90" s="21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193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1"/>
      <c r="R91" s="21"/>
      <c r="S91" s="21"/>
      <c r="T91" s="21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2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00"/>
      <c r="BE91" s="20"/>
      <c r="BF91" s="20"/>
      <c r="BG91" s="21"/>
      <c r="BH91" s="20"/>
      <c r="BI91" s="23"/>
      <c r="BJ91" s="23"/>
      <c r="BK91" s="21"/>
      <c r="BL91" s="21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193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1"/>
      <c r="R92" s="21"/>
      <c r="S92" s="21"/>
      <c r="T92" s="21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2"/>
      <c r="AM92" s="21"/>
      <c r="AN92" s="21"/>
      <c r="AO92" s="21"/>
      <c r="AP92" s="21"/>
      <c r="AQ92" s="21"/>
      <c r="AR92" s="21"/>
      <c r="AS92" s="21"/>
      <c r="AT92" s="182"/>
      <c r="AU92" s="21"/>
      <c r="AV92" s="21"/>
      <c r="AW92" s="21"/>
      <c r="AX92" s="21"/>
      <c r="AY92" s="21"/>
      <c r="AZ92" s="21"/>
      <c r="BA92" s="21"/>
      <c r="BB92" s="21"/>
      <c r="BC92" s="21"/>
      <c r="BD92" s="200"/>
      <c r="BE92" s="182"/>
      <c r="BF92" s="21"/>
      <c r="BG92" s="21"/>
      <c r="BH92" s="20"/>
      <c r="BI92" s="23"/>
      <c r="BJ92" s="23"/>
      <c r="BK92" s="21"/>
      <c r="BL92" s="21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201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00"/>
      <c r="AM93" s="20"/>
      <c r="AN93" s="20"/>
      <c r="AO93" s="21"/>
      <c r="AP93" s="21"/>
      <c r="AQ93" s="21"/>
      <c r="AR93" s="21"/>
      <c r="AS93" s="21"/>
      <c r="AT93" s="200"/>
      <c r="AU93" s="20"/>
      <c r="AV93" s="21"/>
      <c r="AW93" s="21"/>
      <c r="AX93" s="21"/>
      <c r="AY93" s="21"/>
      <c r="AZ93" s="21"/>
      <c r="BA93" s="21"/>
      <c r="BB93" s="21"/>
      <c r="BC93" s="21"/>
      <c r="BD93" s="200"/>
      <c r="BE93" s="21"/>
      <c r="BF93" s="21"/>
      <c r="BG93" s="21"/>
      <c r="BH93" s="20"/>
      <c r="BI93" s="23"/>
      <c r="BJ93" s="20"/>
      <c r="BK93" s="21"/>
      <c r="BL93" s="21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201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00"/>
      <c r="AM94" s="20"/>
      <c r="AN94" s="20"/>
      <c r="AO94" s="21"/>
      <c r="AP94" s="21"/>
      <c r="AQ94" s="21"/>
      <c r="AR94" s="21"/>
      <c r="AS94" s="21"/>
      <c r="AT94" s="200"/>
      <c r="AU94" s="20"/>
      <c r="AV94" s="21"/>
      <c r="AW94" s="21"/>
      <c r="AX94" s="21"/>
      <c r="AY94" s="21"/>
      <c r="AZ94" s="21"/>
      <c r="BA94" s="21"/>
      <c r="BB94" s="21"/>
      <c r="BC94" s="21"/>
      <c r="BD94" s="200"/>
      <c r="BE94" s="182"/>
      <c r="BF94" s="21"/>
      <c r="BG94" s="21"/>
      <c r="BH94" s="20"/>
      <c r="BI94" s="23"/>
      <c r="BJ94" s="23"/>
      <c r="BK94" s="21"/>
      <c r="BL94" s="21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147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1"/>
      <c r="R95" s="21"/>
      <c r="S95" s="21"/>
      <c r="T95" s="21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2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00"/>
      <c r="BE95" s="20"/>
      <c r="BF95" s="20"/>
      <c r="BG95" s="21"/>
      <c r="BH95" s="20"/>
      <c r="BI95" s="23"/>
      <c r="BJ95" s="23"/>
      <c r="BK95" s="21"/>
      <c r="BL95" s="21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147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1"/>
      <c r="R96" s="21"/>
      <c r="S96" s="21"/>
      <c r="T96" s="21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2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00"/>
      <c r="BE96" s="182"/>
      <c r="BF96" s="20"/>
      <c r="BG96" s="21"/>
      <c r="BH96" s="20"/>
      <c r="BI96" s="23"/>
      <c r="BJ96" s="23"/>
      <c r="BK96" s="21"/>
      <c r="BL96" s="21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14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2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00"/>
      <c r="BE97" s="21"/>
      <c r="BF97" s="20"/>
      <c r="BG97" s="21"/>
      <c r="BH97" s="20"/>
      <c r="BI97" s="23"/>
      <c r="BJ97" s="23"/>
      <c r="BK97" s="21"/>
      <c r="BL97" s="21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147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2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0"/>
      <c r="BE98" s="182"/>
      <c r="BF98" s="20"/>
      <c r="BG98" s="21"/>
      <c r="BH98" s="20"/>
      <c r="BI98" s="23"/>
      <c r="BJ98" s="23"/>
      <c r="BK98" s="21"/>
      <c r="BL98" s="21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147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2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0"/>
      <c r="BE99" s="21"/>
      <c r="BF99" s="20"/>
      <c r="BG99" s="21"/>
      <c r="BH99" s="20"/>
      <c r="BI99" s="23"/>
      <c r="BJ99" s="23"/>
      <c r="BK99" s="21"/>
      <c r="BL99" s="21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147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2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0"/>
      <c r="BE100" s="182"/>
      <c r="BF100" s="20"/>
      <c r="BG100" s="21"/>
      <c r="BH100" s="20"/>
      <c r="BI100" s="23"/>
      <c r="BJ100" s="23"/>
      <c r="BK100" s="21"/>
      <c r="BL100" s="21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147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2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00"/>
      <c r="BE101" s="21"/>
      <c r="BF101" s="20"/>
      <c r="BG101" s="21"/>
      <c r="BH101" s="20"/>
      <c r="BI101" s="23"/>
      <c r="BJ101" s="23"/>
      <c r="BK101" s="21"/>
      <c r="BL101" s="21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14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2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0"/>
      <c r="BE102" s="182"/>
      <c r="BF102" s="20"/>
      <c r="BG102" s="21"/>
      <c r="BH102" s="20"/>
      <c r="BI102" s="23"/>
      <c r="BJ102" s="23"/>
      <c r="BK102" s="21"/>
      <c r="BL102" s="21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193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2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00"/>
      <c r="BE103" s="21"/>
      <c r="BF103" s="20"/>
      <c r="BG103" s="21"/>
      <c r="BH103" s="20"/>
      <c r="BI103" s="23"/>
      <c r="BJ103" s="23"/>
      <c r="BK103" s="21"/>
      <c r="BL103" s="21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193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2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00"/>
      <c r="BE104" s="182"/>
      <c r="BF104" s="20"/>
      <c r="BG104" s="21"/>
      <c r="BH104" s="20"/>
      <c r="BI104" s="23"/>
      <c r="BJ104" s="23"/>
      <c r="BK104" s="21"/>
      <c r="BL104" s="21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193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2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00"/>
      <c r="BE105" s="21"/>
      <c r="BF105" s="20"/>
      <c r="BG105" s="21"/>
      <c r="BH105" s="20"/>
      <c r="BI105" s="23"/>
      <c r="BJ105" s="23"/>
      <c r="BK105" s="21"/>
      <c r="BL105" s="21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193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2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82"/>
      <c r="BE106" s="182"/>
      <c r="BF106" s="21"/>
      <c r="BG106" s="21"/>
      <c r="BH106" s="20"/>
      <c r="BI106" s="23"/>
      <c r="BJ106" s="23"/>
      <c r="BK106" s="21"/>
      <c r="BL106" s="21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239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00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00"/>
      <c r="BE107" s="21"/>
      <c r="BF107" s="20"/>
      <c r="BG107" s="20"/>
      <c r="BH107" s="20"/>
      <c r="BI107" s="23"/>
      <c r="BJ107" s="23"/>
      <c r="BK107" s="20"/>
      <c r="BL107" s="23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239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00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0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409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0"/>
      <c r="Q109" s="21"/>
      <c r="R109" s="21"/>
      <c r="S109" s="20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00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0"/>
      <c r="BE109" s="21"/>
      <c r="BF109" s="21"/>
      <c r="BG109" s="20"/>
      <c r="BH109" s="20"/>
      <c r="BI109" s="23"/>
      <c r="BJ109" s="23"/>
      <c r="BK109" s="20"/>
      <c r="BL109" s="23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229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00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0"/>
      <c r="BE110" s="21"/>
      <c r="BF110" s="20"/>
      <c r="BG110" s="20"/>
      <c r="BH110" s="20"/>
      <c r="BI110" s="23"/>
      <c r="BJ110" s="23"/>
      <c r="BK110" s="20"/>
      <c r="BL110" s="23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22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00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0"/>
      <c r="BE111" s="21"/>
      <c r="BF111" s="20"/>
      <c r="BG111" s="20"/>
      <c r="BH111" s="20"/>
      <c r="BI111" s="23"/>
      <c r="BJ111" s="23"/>
      <c r="BK111" s="20"/>
      <c r="BL111" s="23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22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0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0"/>
      <c r="BE112" s="21"/>
      <c r="BF112" s="20"/>
      <c r="BG112" s="20"/>
      <c r="BH112" s="20"/>
      <c r="BI112" s="23"/>
      <c r="BJ112" s="23"/>
      <c r="BK112" s="20"/>
      <c r="BL112" s="23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229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00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0"/>
      <c r="BE113" s="21"/>
      <c r="BF113" s="20"/>
      <c r="BG113" s="20"/>
      <c r="BH113" s="20"/>
      <c r="BI113" s="23"/>
      <c r="BJ113" s="23"/>
      <c r="BK113" s="20"/>
      <c r="BL113" s="23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194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00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0"/>
      <c r="BE114" s="21"/>
      <c r="BF114" s="20"/>
      <c r="BG114" s="20"/>
      <c r="BH114" s="20"/>
      <c r="BI114" s="23"/>
      <c r="BJ114" s="23"/>
      <c r="BK114" s="20"/>
      <c r="BL114" s="23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40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0"/>
      <c r="Q115" s="21"/>
      <c r="R115" s="21"/>
      <c r="S115" s="20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00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0"/>
      <c r="BE115" s="23"/>
      <c r="BF115" s="23"/>
      <c r="BG115" s="20"/>
      <c r="BH115" s="20"/>
      <c r="BI115" s="23"/>
      <c r="BJ115" s="23"/>
      <c r="BK115" s="20"/>
      <c r="BL115" s="23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40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00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0"/>
      <c r="BE116" s="21"/>
      <c r="BF116" s="20"/>
      <c r="BG116" s="20"/>
      <c r="BH116" s="20"/>
      <c r="BI116" s="23"/>
      <c r="BJ116" s="23"/>
      <c r="BK116" s="20"/>
      <c r="BL116" s="23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409.6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00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0"/>
      <c r="BE117" s="21"/>
      <c r="BF117" s="20"/>
      <c r="BG117" s="20"/>
      <c r="BH117" s="20"/>
      <c r="BI117" s="23"/>
      <c r="BJ117" s="23"/>
      <c r="BK117" s="20"/>
      <c r="BL117" s="23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18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00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0"/>
      <c r="BE118" s="23"/>
      <c r="BF118" s="23"/>
      <c r="BG118" s="20"/>
      <c r="BH118" s="20"/>
      <c r="BI118" s="23"/>
      <c r="BJ118" s="23"/>
      <c r="BK118" s="20"/>
      <c r="BL118" s="23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221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00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200"/>
      <c r="BE119" s="21"/>
      <c r="BF119" s="20"/>
      <c r="BG119" s="20"/>
      <c r="BH119" s="20"/>
      <c r="BI119" s="23"/>
      <c r="BJ119" s="23"/>
      <c r="BK119" s="20"/>
      <c r="BL119" s="23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156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0"/>
      <c r="Q120" s="21"/>
      <c r="R120" s="21"/>
      <c r="S120" s="20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0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200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216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00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0"/>
      <c r="BE121" s="21"/>
      <c r="BF121" s="20"/>
      <c r="BG121" s="20"/>
      <c r="BH121" s="20"/>
      <c r="BI121" s="23"/>
      <c r="BJ121" s="23"/>
      <c r="BK121" s="20"/>
      <c r="BL121" s="23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216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0"/>
      <c r="Q122" s="21"/>
      <c r="R122" s="21"/>
      <c r="S122" s="20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00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0"/>
      <c r="BE122" s="21"/>
      <c r="BF122" s="20"/>
      <c r="BG122" s="20"/>
      <c r="BH122" s="20"/>
      <c r="BI122" s="23"/>
      <c r="BJ122" s="23"/>
      <c r="BK122" s="20"/>
      <c r="BL122" s="23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17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00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0"/>
      <c r="BE123" s="21"/>
      <c r="BF123" s="20"/>
      <c r="BG123" s="20"/>
      <c r="BH123" s="20"/>
      <c r="BI123" s="23"/>
      <c r="BJ123" s="23"/>
      <c r="BK123" s="20"/>
      <c r="BL123" s="23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17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0"/>
      <c r="Q124" s="21"/>
      <c r="R124" s="21"/>
      <c r="S124" s="20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00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0"/>
      <c r="BE124" s="23"/>
      <c r="BF124" s="23"/>
      <c r="BG124" s="20"/>
      <c r="BH124" s="20"/>
      <c r="BI124" s="23"/>
      <c r="BJ124" s="23"/>
      <c r="BK124" s="20"/>
      <c r="BL124" s="23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17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0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00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0"/>
      <c r="BE125" s="23"/>
      <c r="BF125" s="23"/>
      <c r="BG125" s="20"/>
      <c r="BH125" s="20"/>
      <c r="BI125" s="23"/>
      <c r="BJ125" s="23"/>
      <c r="BK125" s="20"/>
      <c r="BL125" s="23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227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1"/>
      <c r="R126" s="21"/>
      <c r="S126" s="21"/>
      <c r="T126" s="21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0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0"/>
      <c r="BE126" s="20"/>
      <c r="BF126" s="20"/>
      <c r="BG126" s="20"/>
      <c r="BH126" s="20"/>
      <c r="BI126" s="23"/>
      <c r="BJ126" s="23"/>
      <c r="BK126" s="20"/>
      <c r="BL126" s="23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154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1"/>
      <c r="R127" s="21"/>
      <c r="S127" s="21"/>
      <c r="T127" s="21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0"/>
      <c r="AM127" s="20"/>
      <c r="AN127" s="20"/>
      <c r="AO127" s="21"/>
      <c r="AP127" s="21"/>
      <c r="AQ127" s="21"/>
      <c r="AR127" s="21"/>
      <c r="AS127" s="21"/>
      <c r="AT127" s="182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0"/>
      <c r="BE127" s="23"/>
      <c r="BF127" s="23"/>
      <c r="BG127" s="20"/>
      <c r="BH127" s="20"/>
      <c r="BI127" s="23"/>
      <c r="BJ127" s="23"/>
      <c r="BK127" s="20"/>
      <c r="BL127" s="23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16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1"/>
      <c r="R128" s="21"/>
      <c r="S128" s="21"/>
      <c r="T128" s="21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0"/>
      <c r="AM128" s="21"/>
      <c r="AN128" s="20"/>
      <c r="AO128" s="21"/>
      <c r="AP128" s="21"/>
      <c r="AQ128" s="21"/>
      <c r="AR128" s="21"/>
      <c r="AS128" s="21"/>
      <c r="AT128" s="200"/>
      <c r="AU128" s="21"/>
      <c r="AV128" s="21"/>
      <c r="AW128" s="21"/>
      <c r="AX128" s="21"/>
      <c r="AY128" s="21"/>
      <c r="AZ128" s="21"/>
      <c r="BA128" s="21"/>
      <c r="BB128" s="20"/>
      <c r="BC128" s="20"/>
      <c r="BD128" s="200"/>
      <c r="BE128" s="20"/>
      <c r="BF128" s="20"/>
      <c r="BG128" s="20"/>
      <c r="BH128" s="20"/>
      <c r="BI128" s="23"/>
      <c r="BJ128" s="23"/>
      <c r="BK128" s="20"/>
      <c r="BL128" s="23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71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1"/>
      <c r="R129" s="21"/>
      <c r="S129" s="21"/>
      <c r="T129" s="21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0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0"/>
      <c r="BD129" s="200"/>
      <c r="BE129" s="23"/>
      <c r="BF129" s="23"/>
      <c r="BG129" s="20"/>
      <c r="BH129" s="20"/>
      <c r="BI129" s="23"/>
      <c r="BJ129" s="23"/>
      <c r="BK129" s="20"/>
      <c r="BL129" s="23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7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0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0"/>
      <c r="BD130" s="200"/>
      <c r="BE130" s="23"/>
      <c r="BF130" s="23"/>
      <c r="BG130" s="20"/>
      <c r="BH130" s="20"/>
      <c r="BI130" s="23"/>
      <c r="BJ130" s="23"/>
      <c r="BK130" s="20"/>
      <c r="BL130" s="23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7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0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0"/>
      <c r="BD131" s="200"/>
      <c r="BE131" s="23"/>
      <c r="BF131" s="23"/>
      <c r="BG131" s="20"/>
      <c r="BH131" s="20"/>
      <c r="BI131" s="23"/>
      <c r="BJ131" s="23"/>
      <c r="BK131" s="20"/>
      <c r="BL131" s="23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71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0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0"/>
      <c r="BD132" s="200"/>
      <c r="BE132" s="23"/>
      <c r="BF132" s="23"/>
      <c r="BG132" s="20"/>
      <c r="BH132" s="20"/>
      <c r="BI132" s="23"/>
      <c r="BJ132" s="23"/>
      <c r="BK132" s="20"/>
      <c r="BL132" s="23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171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0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0"/>
      <c r="BD133" s="200"/>
      <c r="BE133" s="23"/>
      <c r="BF133" s="23"/>
      <c r="BG133" s="20"/>
      <c r="BH133" s="20"/>
      <c r="BI133" s="23"/>
      <c r="BJ133" s="23"/>
      <c r="BK133" s="20"/>
      <c r="BL133" s="23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171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0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0"/>
      <c r="BE134" s="21"/>
      <c r="BF134" s="21"/>
      <c r="BG134" s="20"/>
      <c r="BH134" s="20"/>
      <c r="BI134" s="23"/>
      <c r="BJ134" s="23"/>
      <c r="BK134" s="20"/>
      <c r="BL134" s="23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71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0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0"/>
      <c r="BE135" s="23"/>
      <c r="BF135" s="23"/>
      <c r="BG135" s="20"/>
      <c r="BH135" s="20"/>
      <c r="BI135" s="23"/>
      <c r="BJ135" s="23"/>
      <c r="BK135" s="20"/>
      <c r="BL135" s="23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17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75"/>
      <c r="K136" s="18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0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0"/>
      <c r="BC136" s="21"/>
      <c r="BD136" s="20"/>
      <c r="BE136" s="23"/>
      <c r="BF136" s="23"/>
      <c r="BG136" s="20"/>
      <c r="BH136" s="20"/>
      <c r="BI136" s="23"/>
      <c r="BJ136" s="23"/>
      <c r="BK136" s="20"/>
      <c r="BL136" s="23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197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00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00"/>
      <c r="BE137" s="21"/>
      <c r="BF137" s="21"/>
      <c r="BG137" s="20"/>
      <c r="BH137" s="20"/>
      <c r="BI137" s="23"/>
      <c r="BJ137" s="20"/>
      <c r="BK137" s="23"/>
      <c r="BL137" s="23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197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00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0"/>
      <c r="BE138" s="183"/>
      <c r="BF138" s="23"/>
      <c r="BG138" s="20"/>
      <c r="BH138" s="20"/>
      <c r="BI138" s="23"/>
      <c r="BJ138" s="20"/>
      <c r="BK138" s="20"/>
      <c r="BL138" s="23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197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0"/>
      <c r="O139" s="21"/>
      <c r="P139" s="20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00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0"/>
      <c r="BE139" s="183"/>
      <c r="BF139" s="23"/>
      <c r="BG139" s="20"/>
      <c r="BH139" s="20"/>
      <c r="BI139" s="23"/>
      <c r="BJ139" s="20"/>
      <c r="BK139" s="20"/>
      <c r="BL139" s="23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97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0"/>
      <c r="O140" s="23"/>
      <c r="P140" s="20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00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0"/>
      <c r="BE140" s="183"/>
      <c r="BF140" s="23"/>
      <c r="BG140" s="20"/>
      <c r="BH140" s="20"/>
      <c r="BI140" s="23"/>
      <c r="BJ140" s="20"/>
      <c r="BK140" s="20"/>
      <c r="BL140" s="23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71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00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1"/>
      <c r="BD141" s="20"/>
      <c r="BE141" s="23"/>
      <c r="BF141" s="23"/>
      <c r="BG141" s="20"/>
      <c r="BH141" s="20"/>
      <c r="BI141" s="23"/>
      <c r="BJ141" s="23"/>
      <c r="BK141" s="20"/>
      <c r="BL141" s="23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197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0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0"/>
      <c r="BE142" s="21"/>
      <c r="BF142" s="21"/>
      <c r="BG142" s="20"/>
      <c r="BH142" s="20"/>
      <c r="BI142" s="23"/>
      <c r="BJ142" s="20"/>
      <c r="BK142" s="20"/>
      <c r="BL142" s="23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197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0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0"/>
      <c r="BE143" s="183"/>
      <c r="BF143" s="23"/>
      <c r="BG143" s="20"/>
      <c r="BH143" s="20"/>
      <c r="BI143" s="23"/>
      <c r="BJ143" s="20"/>
      <c r="BK143" s="20"/>
      <c r="BL143" s="23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197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0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0"/>
      <c r="BE144" s="21"/>
      <c r="BF144" s="21"/>
      <c r="BG144" s="20"/>
      <c r="BH144" s="20"/>
      <c r="BI144" s="23"/>
      <c r="BJ144" s="20"/>
      <c r="BK144" s="20"/>
      <c r="BL144" s="23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197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0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0"/>
      <c r="BE145" s="182"/>
      <c r="BF145" s="21"/>
      <c r="BG145" s="20"/>
      <c r="BH145" s="20"/>
      <c r="BI145" s="23"/>
      <c r="BJ145" s="20"/>
      <c r="BK145" s="20"/>
      <c r="BL145" s="23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197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0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00"/>
      <c r="BE146" s="21"/>
      <c r="BF146" s="21"/>
      <c r="BG146" s="20"/>
      <c r="BH146" s="20"/>
      <c r="BI146" s="23"/>
      <c r="BJ146" s="20"/>
      <c r="BK146" s="20"/>
      <c r="BL146" s="23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97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0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0"/>
      <c r="BE147" s="183"/>
      <c r="BF147" s="23"/>
      <c r="BG147" s="20"/>
      <c r="BH147" s="20"/>
      <c r="BI147" s="23"/>
      <c r="BJ147" s="20"/>
      <c r="BK147" s="20"/>
      <c r="BL147" s="23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252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3"/>
      <c r="AK148" s="21"/>
      <c r="AL148" s="200"/>
      <c r="AM148" s="23"/>
      <c r="AN148" s="23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0"/>
      <c r="BE148" s="21"/>
      <c r="BF148" s="20"/>
      <c r="BG148" s="20"/>
      <c r="BH148" s="20"/>
      <c r="BI148" s="23"/>
      <c r="BJ148" s="20"/>
      <c r="BK148" s="20"/>
      <c r="BL148" s="23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25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200"/>
      <c r="AM149" s="23"/>
      <c r="AN149" s="23"/>
      <c r="AO149" s="21"/>
      <c r="AP149" s="21"/>
      <c r="AQ149" s="21"/>
      <c r="AR149" s="21"/>
      <c r="AS149" s="21"/>
      <c r="AT149" s="182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0"/>
      <c r="BE149" s="182"/>
      <c r="BF149" s="21"/>
      <c r="BG149" s="20"/>
      <c r="BH149" s="20"/>
      <c r="BI149" s="23"/>
      <c r="BJ149" s="20"/>
      <c r="BK149" s="20"/>
      <c r="BL149" s="23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2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200"/>
      <c r="AM150" s="23"/>
      <c r="AN150" s="23"/>
      <c r="AO150" s="21"/>
      <c r="AP150" s="21"/>
      <c r="AQ150" s="21"/>
      <c r="AR150" s="21"/>
      <c r="AS150" s="21"/>
      <c r="AT150" s="182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0"/>
      <c r="BE150" s="200"/>
      <c r="BF150" s="20"/>
      <c r="BG150" s="20"/>
      <c r="BH150" s="20"/>
      <c r="BI150" s="23"/>
      <c r="BJ150" s="20"/>
      <c r="BK150" s="20"/>
      <c r="BL150" s="23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209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0"/>
      <c r="AK151" s="21"/>
      <c r="AL151" s="200"/>
      <c r="AM151" s="23"/>
      <c r="AN151" s="20"/>
      <c r="AO151" s="21"/>
      <c r="AP151" s="20"/>
      <c r="AQ151" s="23"/>
      <c r="AR151" s="20"/>
      <c r="AS151" s="21"/>
      <c r="AT151" s="200"/>
      <c r="AU151" s="23"/>
      <c r="AV151" s="21"/>
      <c r="AW151" s="21"/>
      <c r="AX151" s="21"/>
      <c r="AY151" s="21"/>
      <c r="AZ151" s="21"/>
      <c r="BA151" s="21"/>
      <c r="BB151" s="21"/>
      <c r="BC151" s="21"/>
      <c r="BD151" s="20"/>
      <c r="BE151" s="21"/>
      <c r="BF151" s="21"/>
      <c r="BG151" s="20"/>
      <c r="BH151" s="20"/>
      <c r="BI151" s="23"/>
      <c r="BJ151" s="20"/>
      <c r="BK151" s="20"/>
      <c r="BL151" s="23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136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00"/>
      <c r="AM152" s="20"/>
      <c r="AN152" s="20"/>
      <c r="AO152" s="21"/>
      <c r="AP152" s="21"/>
      <c r="AQ152" s="21"/>
      <c r="AR152" s="21"/>
      <c r="AS152" s="21"/>
      <c r="AT152" s="182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0"/>
      <c r="BE152" s="182"/>
      <c r="BF152" s="21"/>
      <c r="BG152" s="20"/>
      <c r="BH152" s="20"/>
      <c r="BI152" s="23"/>
      <c r="BJ152" s="20"/>
      <c r="BK152" s="20"/>
      <c r="BL152" s="23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136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00"/>
      <c r="AM153" s="20"/>
      <c r="AN153" s="20"/>
      <c r="AO153" s="21"/>
      <c r="AP153" s="21"/>
      <c r="AQ153" s="21"/>
      <c r="AR153" s="21"/>
      <c r="AS153" s="21"/>
      <c r="AT153" s="182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0"/>
      <c r="BE153" s="182"/>
      <c r="BF153" s="21"/>
      <c r="BG153" s="20"/>
      <c r="BH153" s="20"/>
      <c r="BI153" s="23"/>
      <c r="BJ153" s="20"/>
      <c r="BK153" s="20"/>
      <c r="BL153" s="23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136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00"/>
      <c r="AM154" s="20"/>
      <c r="AN154" s="20"/>
      <c r="AO154" s="21"/>
      <c r="AP154" s="21"/>
      <c r="AQ154" s="21"/>
      <c r="AR154" s="21"/>
      <c r="AS154" s="21"/>
      <c r="AT154" s="182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0"/>
      <c r="BE154" s="182"/>
      <c r="BF154" s="21"/>
      <c r="BG154" s="20"/>
      <c r="BH154" s="20"/>
      <c r="BI154" s="23"/>
      <c r="BJ154" s="20"/>
      <c r="BK154" s="20"/>
      <c r="BL154" s="23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136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0"/>
      <c r="N155" s="20"/>
      <c r="O155" s="23"/>
      <c r="P155" s="20"/>
      <c r="Q155" s="20"/>
      <c r="R155" s="20"/>
      <c r="S155" s="20"/>
      <c r="T155" s="20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00"/>
      <c r="AM155" s="20"/>
      <c r="AN155" s="20"/>
      <c r="AO155" s="21"/>
      <c r="AP155" s="21"/>
      <c r="AQ155" s="21"/>
      <c r="AR155" s="21"/>
      <c r="AS155" s="21"/>
      <c r="AT155" s="182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0"/>
      <c r="BE155" s="182"/>
      <c r="BF155" s="21"/>
      <c r="BG155" s="20"/>
      <c r="BH155" s="20"/>
      <c r="BI155" s="23"/>
      <c r="BJ155" s="20"/>
      <c r="BK155" s="20"/>
      <c r="BL155" s="23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209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200"/>
      <c r="AM156" s="20"/>
      <c r="AN156" s="20"/>
      <c r="AO156" s="21"/>
      <c r="AP156" s="21"/>
      <c r="AQ156" s="21"/>
      <c r="AR156" s="21"/>
      <c r="AS156" s="21"/>
      <c r="AT156" s="182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0"/>
      <c r="BE156" s="21"/>
      <c r="BF156" s="20"/>
      <c r="BG156" s="20"/>
      <c r="BH156" s="20"/>
      <c r="BI156" s="23"/>
      <c r="BJ156" s="20"/>
      <c r="BK156" s="20"/>
      <c r="BL156" s="23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15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200"/>
      <c r="AM157" s="20"/>
      <c r="AN157" s="20"/>
      <c r="AO157" s="21"/>
      <c r="AP157" s="21"/>
      <c r="AQ157" s="21"/>
      <c r="AR157" s="21"/>
      <c r="AS157" s="21"/>
      <c r="AT157" s="182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0"/>
      <c r="BE157" s="200"/>
      <c r="BF157" s="20"/>
      <c r="BG157" s="20"/>
      <c r="BH157" s="20"/>
      <c r="BI157" s="23"/>
      <c r="BJ157" s="20"/>
      <c r="BK157" s="20"/>
      <c r="BL157" s="23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249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200"/>
      <c r="AM158" s="20"/>
      <c r="AN158" s="20"/>
      <c r="AO158" s="21"/>
      <c r="AP158" s="21"/>
      <c r="AQ158" s="21"/>
      <c r="AR158" s="21"/>
      <c r="AS158" s="21"/>
      <c r="AT158" s="182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0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52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200"/>
      <c r="AM159" s="20"/>
      <c r="AN159" s="20"/>
      <c r="AO159" s="21"/>
      <c r="AP159" s="21"/>
      <c r="AQ159" s="21"/>
      <c r="AR159" s="21"/>
      <c r="AS159" s="21"/>
      <c r="AT159" s="182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0"/>
      <c r="BE159" s="21"/>
      <c r="BF159" s="21"/>
      <c r="BG159" s="20"/>
      <c r="BH159" s="20"/>
      <c r="BI159" s="23"/>
      <c r="BJ159" s="20"/>
      <c r="BK159" s="20"/>
      <c r="BL159" s="23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52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200"/>
      <c r="AM160" s="20"/>
      <c r="AN160" s="20"/>
      <c r="AO160" s="21"/>
      <c r="AP160" s="21"/>
      <c r="AQ160" s="21"/>
      <c r="AR160" s="21"/>
      <c r="AS160" s="21"/>
      <c r="AT160" s="182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0"/>
      <c r="BE160" s="200"/>
      <c r="BF160" s="20"/>
      <c r="BG160" s="20"/>
      <c r="BH160" s="20"/>
      <c r="BI160" s="23"/>
      <c r="BJ160" s="20"/>
      <c r="BK160" s="20"/>
      <c r="BL160" s="23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1"/>
      <c r="AJ161" s="20"/>
      <c r="AK161" s="21"/>
      <c r="AL161" s="200"/>
      <c r="AM161" s="21"/>
      <c r="AN161" s="20"/>
      <c r="AO161" s="21"/>
      <c r="AP161" s="21"/>
      <c r="AQ161" s="21"/>
      <c r="AR161" s="21"/>
      <c r="AS161" s="21"/>
      <c r="AT161" s="200"/>
      <c r="AU161" s="21"/>
      <c r="AV161" s="21"/>
      <c r="AW161" s="21"/>
      <c r="AX161" s="21"/>
      <c r="AY161" s="21"/>
      <c r="AZ161" s="21"/>
      <c r="BA161" s="21"/>
      <c r="BB161" s="20"/>
      <c r="BC161" s="21"/>
      <c r="BD161" s="20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129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0"/>
      <c r="R162" s="20"/>
      <c r="S162" s="20"/>
      <c r="T162" s="20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1"/>
      <c r="AJ162" s="20"/>
      <c r="AK162" s="21"/>
      <c r="AL162" s="200"/>
      <c r="AM162" s="21"/>
      <c r="AN162" s="20"/>
      <c r="AO162" s="21"/>
      <c r="AP162" s="21"/>
      <c r="AQ162" s="21"/>
      <c r="AR162" s="21"/>
      <c r="AS162" s="21"/>
      <c r="AT162" s="200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0"/>
      <c r="BE162" s="21"/>
      <c r="BF162" s="21"/>
      <c r="BG162" s="20"/>
      <c r="BH162" s="20"/>
      <c r="BI162" s="23"/>
      <c r="BJ162" s="20"/>
      <c r="BK162" s="20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15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200"/>
      <c r="AM163" s="20"/>
      <c r="AN163" s="20"/>
      <c r="AO163" s="21"/>
      <c r="AP163" s="21"/>
      <c r="AQ163" s="21"/>
      <c r="AR163" s="21"/>
      <c r="AS163" s="21"/>
      <c r="AT163" s="200"/>
      <c r="AU163" s="20"/>
      <c r="AV163" s="21"/>
      <c r="AW163" s="21"/>
      <c r="AX163" s="21"/>
      <c r="AY163" s="21"/>
      <c r="AZ163" s="21"/>
      <c r="BA163" s="21"/>
      <c r="BB163" s="21"/>
      <c r="BC163" s="21"/>
      <c r="BD163" s="200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154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200"/>
      <c r="AM164" s="20"/>
      <c r="AN164" s="20"/>
      <c r="AO164" s="21"/>
      <c r="AP164" s="21"/>
      <c r="AQ164" s="21"/>
      <c r="AR164" s="21"/>
      <c r="AS164" s="21"/>
      <c r="AT164" s="200"/>
      <c r="AU164" s="20"/>
      <c r="AV164" s="21"/>
      <c r="AW164" s="21"/>
      <c r="AX164" s="21"/>
      <c r="AY164" s="21"/>
      <c r="AZ164" s="21"/>
      <c r="BA164" s="21"/>
      <c r="BB164" s="21"/>
      <c r="BC164" s="21"/>
      <c r="BD164" s="200"/>
      <c r="BE164" s="21"/>
      <c r="BF164" s="20"/>
      <c r="BG164" s="20"/>
      <c r="BH164" s="20"/>
      <c r="BI164" s="23"/>
      <c r="BJ164" s="20"/>
      <c r="BK164" s="20"/>
      <c r="BL164" s="23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15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200"/>
      <c r="AM165" s="20"/>
      <c r="AN165" s="20"/>
      <c r="AO165" s="21"/>
      <c r="AP165" s="21"/>
      <c r="AQ165" s="21"/>
      <c r="AR165" s="21"/>
      <c r="AS165" s="21"/>
      <c r="AT165" s="200"/>
      <c r="AU165" s="20"/>
      <c r="AV165" s="21"/>
      <c r="AW165" s="21"/>
      <c r="AX165" s="21"/>
      <c r="AY165" s="21"/>
      <c r="AZ165" s="21"/>
      <c r="BA165" s="21"/>
      <c r="BB165" s="21"/>
      <c r="BC165" s="21"/>
      <c r="BD165" s="200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154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200"/>
      <c r="AM166" s="20"/>
      <c r="AN166" s="20"/>
      <c r="AO166" s="21"/>
      <c r="AP166" s="21"/>
      <c r="AQ166" s="21"/>
      <c r="AR166" s="21"/>
      <c r="AS166" s="21"/>
      <c r="AT166" s="200"/>
      <c r="AU166" s="20"/>
      <c r="AV166" s="21"/>
      <c r="AW166" s="21"/>
      <c r="AX166" s="21"/>
      <c r="AY166" s="21"/>
      <c r="AZ166" s="21"/>
      <c r="BA166" s="21"/>
      <c r="BB166" s="21"/>
      <c r="BC166" s="21"/>
      <c r="BD166" s="200"/>
      <c r="BE166" s="21"/>
      <c r="BF166" s="20"/>
      <c r="BG166" s="20"/>
      <c r="BH166" s="20"/>
      <c r="BI166" s="23"/>
      <c r="BJ166" s="20"/>
      <c r="BK166" s="20"/>
      <c r="BL166" s="23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15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200"/>
      <c r="AM167" s="20"/>
      <c r="AN167" s="20"/>
      <c r="AO167" s="21"/>
      <c r="AP167" s="21"/>
      <c r="AQ167" s="21"/>
      <c r="AR167" s="21"/>
      <c r="AS167" s="21"/>
      <c r="AT167" s="200"/>
      <c r="AU167" s="20"/>
      <c r="AV167" s="21"/>
      <c r="AW167" s="21"/>
      <c r="AX167" s="21"/>
      <c r="AY167" s="21"/>
      <c r="AZ167" s="21"/>
      <c r="BA167" s="21"/>
      <c r="BB167" s="21"/>
      <c r="BC167" s="21"/>
      <c r="BD167" s="200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15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200"/>
      <c r="AM168" s="20"/>
      <c r="AN168" s="20"/>
      <c r="AO168" s="21"/>
      <c r="AP168" s="21"/>
      <c r="AQ168" s="21"/>
      <c r="AR168" s="21"/>
      <c r="AS168" s="21"/>
      <c r="AT168" s="200"/>
      <c r="AU168" s="20"/>
      <c r="AV168" s="21"/>
      <c r="AW168" s="21"/>
      <c r="AX168" s="21"/>
      <c r="AY168" s="21"/>
      <c r="AZ168" s="21"/>
      <c r="BA168" s="21"/>
      <c r="BB168" s="21"/>
      <c r="BC168" s="21"/>
      <c r="BD168" s="200"/>
      <c r="BE168" s="21"/>
      <c r="BF168" s="21"/>
      <c r="BG168" s="20"/>
      <c r="BH168" s="20"/>
      <c r="BI168" s="23"/>
      <c r="BJ168" s="20"/>
      <c r="BK168" s="20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5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200"/>
      <c r="AM169" s="20"/>
      <c r="AN169" s="20"/>
      <c r="AO169" s="21"/>
      <c r="AP169" s="21"/>
      <c r="AQ169" s="21"/>
      <c r="AR169" s="21"/>
      <c r="AS169" s="21"/>
      <c r="AT169" s="200"/>
      <c r="AU169" s="20"/>
      <c r="AV169" s="21"/>
      <c r="AW169" s="21"/>
      <c r="AX169" s="21"/>
      <c r="AY169" s="21"/>
      <c r="AZ169" s="21"/>
      <c r="BA169" s="21"/>
      <c r="BB169" s="21"/>
      <c r="BC169" s="21"/>
      <c r="BD169" s="200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249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200"/>
      <c r="AM170" s="23"/>
      <c r="AN170" s="23"/>
      <c r="AO170" s="21"/>
      <c r="AP170" s="21"/>
      <c r="AQ170" s="21"/>
      <c r="AR170" s="21"/>
      <c r="AS170" s="21"/>
      <c r="AT170" s="200"/>
      <c r="AU170" s="23"/>
      <c r="AV170" s="21"/>
      <c r="AW170" s="21"/>
      <c r="AX170" s="21"/>
      <c r="AY170" s="21"/>
      <c r="AZ170" s="21"/>
      <c r="BA170" s="21"/>
      <c r="BB170" s="21"/>
      <c r="BC170" s="21"/>
      <c r="BD170" s="200"/>
      <c r="BE170" s="21"/>
      <c r="BF170" s="20"/>
      <c r="BG170" s="21"/>
      <c r="BH170" s="21"/>
      <c r="BI170" s="23"/>
      <c r="BJ170" s="20"/>
      <c r="BK170" s="20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12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200"/>
      <c r="AM171" s="20"/>
      <c r="AN171" s="20"/>
      <c r="AO171" s="21"/>
      <c r="AP171" s="21"/>
      <c r="AQ171" s="21"/>
      <c r="AR171" s="21"/>
      <c r="AS171" s="21"/>
      <c r="AT171" s="200"/>
      <c r="AU171" s="20"/>
      <c r="AV171" s="21"/>
      <c r="AW171" s="21"/>
      <c r="AX171" s="21"/>
      <c r="AY171" s="21"/>
      <c r="AZ171" s="21"/>
      <c r="BA171" s="21"/>
      <c r="BB171" s="21"/>
      <c r="BC171" s="21"/>
      <c r="BD171" s="200"/>
      <c r="BE171" s="21"/>
      <c r="BF171" s="21"/>
      <c r="BG171" s="20"/>
      <c r="BH171" s="20"/>
      <c r="BI171" s="23"/>
      <c r="BJ171" s="20"/>
      <c r="BK171" s="20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124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3"/>
      <c r="AK172" s="21"/>
      <c r="AL172" s="200"/>
      <c r="AM172" s="20"/>
      <c r="AN172" s="20"/>
      <c r="AO172" s="21"/>
      <c r="AP172" s="21"/>
      <c r="AQ172" s="21"/>
      <c r="AR172" s="21"/>
      <c r="AS172" s="21"/>
      <c r="AT172" s="200"/>
      <c r="AU172" s="20"/>
      <c r="AV172" s="21"/>
      <c r="AW172" s="21"/>
      <c r="AX172" s="21"/>
      <c r="AY172" s="21"/>
      <c r="AZ172" s="21"/>
      <c r="BA172" s="21"/>
      <c r="BB172" s="21"/>
      <c r="BC172" s="21"/>
      <c r="BD172" s="200"/>
      <c r="BE172" s="21"/>
      <c r="BF172" s="21"/>
      <c r="BG172" s="20"/>
      <c r="BH172" s="20"/>
      <c r="BI172" s="23"/>
      <c r="BJ172" s="20"/>
      <c r="BK172" s="20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12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3"/>
      <c r="AK173" s="21"/>
      <c r="AL173" s="200"/>
      <c r="AM173" s="20"/>
      <c r="AN173" s="20"/>
      <c r="AO173" s="21"/>
      <c r="AP173" s="21"/>
      <c r="AQ173" s="21"/>
      <c r="AR173" s="21"/>
      <c r="AS173" s="21"/>
      <c r="AT173" s="200"/>
      <c r="AU173" s="20"/>
      <c r="AV173" s="21"/>
      <c r="AW173" s="21"/>
      <c r="AX173" s="21"/>
      <c r="AY173" s="21"/>
      <c r="AZ173" s="21"/>
      <c r="BA173" s="21"/>
      <c r="BB173" s="21"/>
      <c r="BC173" s="21"/>
      <c r="BD173" s="200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12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3"/>
      <c r="AK174" s="21"/>
      <c r="AL174" s="200"/>
      <c r="AM174" s="20"/>
      <c r="AN174" s="20"/>
      <c r="AO174" s="21"/>
      <c r="AP174" s="21"/>
      <c r="AQ174" s="21"/>
      <c r="AR174" s="21"/>
      <c r="AS174" s="21"/>
      <c r="AT174" s="200"/>
      <c r="AU174" s="20"/>
      <c r="AV174" s="21"/>
      <c r="AW174" s="21"/>
      <c r="AX174" s="21"/>
      <c r="AY174" s="21"/>
      <c r="AZ174" s="21"/>
      <c r="BA174" s="21"/>
      <c r="BB174" s="21"/>
      <c r="BC174" s="21"/>
      <c r="BD174" s="200"/>
      <c r="BE174" s="21"/>
      <c r="BF174" s="21"/>
      <c r="BG174" s="20"/>
      <c r="BH174" s="20"/>
      <c r="BI174" s="23"/>
      <c r="BJ174" s="20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12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200"/>
      <c r="AM175" s="20"/>
      <c r="AN175" s="20"/>
      <c r="AO175" s="21"/>
      <c r="AP175" s="21"/>
      <c r="AQ175" s="21"/>
      <c r="AR175" s="21"/>
      <c r="AS175" s="21"/>
      <c r="AT175" s="200"/>
      <c r="AU175" s="20"/>
      <c r="AV175" s="21"/>
      <c r="AW175" s="21"/>
      <c r="AX175" s="21"/>
      <c r="AY175" s="21"/>
      <c r="AZ175" s="21"/>
      <c r="BA175" s="21"/>
      <c r="BB175" s="21"/>
      <c r="BC175" s="21"/>
      <c r="BD175" s="200"/>
      <c r="BE175" s="21"/>
      <c r="BF175" s="21"/>
      <c r="BG175" s="20"/>
      <c r="BH175" s="20"/>
      <c r="BI175" s="23"/>
      <c r="BJ175" s="20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409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200"/>
      <c r="AM176" s="20"/>
      <c r="AN176" s="20"/>
      <c r="AO176" s="21"/>
      <c r="AP176" s="21"/>
      <c r="AQ176" s="21"/>
      <c r="AR176" s="21"/>
      <c r="AS176" s="21"/>
      <c r="AT176" s="200"/>
      <c r="AU176" s="20"/>
      <c r="AV176" s="21"/>
      <c r="AW176" s="21"/>
      <c r="AX176" s="21"/>
      <c r="AY176" s="21"/>
      <c r="AZ176" s="21"/>
      <c r="BA176" s="21"/>
      <c r="BB176" s="21"/>
      <c r="BC176" s="21"/>
      <c r="BD176" s="200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237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0"/>
      <c r="BE177" s="21"/>
      <c r="BF177" s="20"/>
      <c r="BG177" s="20"/>
      <c r="BH177" s="20"/>
      <c r="BI177" s="23"/>
      <c r="BJ177" s="20"/>
      <c r="BK177" s="21"/>
      <c r="BL177" s="20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139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0"/>
      <c r="BE178" s="23"/>
      <c r="BF178" s="23"/>
      <c r="BG178" s="20"/>
      <c r="BH178" s="20"/>
      <c r="BI178" s="23"/>
      <c r="BJ178" s="20"/>
      <c r="BK178" s="21"/>
      <c r="BL178" s="20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237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3"/>
      <c r="AK179" s="21"/>
      <c r="AL179" s="200"/>
      <c r="AM179" s="23"/>
      <c r="AN179" s="23"/>
      <c r="AO179" s="21"/>
      <c r="AP179" s="21"/>
      <c r="AQ179" s="21"/>
      <c r="AR179" s="21"/>
      <c r="AS179" s="21"/>
      <c r="AT179" s="200"/>
      <c r="AU179" s="23"/>
      <c r="AV179" s="21"/>
      <c r="AW179" s="21"/>
      <c r="AX179" s="21"/>
      <c r="AY179" s="21"/>
      <c r="AZ179" s="21"/>
      <c r="BA179" s="21"/>
      <c r="BB179" s="21"/>
      <c r="BC179" s="21"/>
      <c r="BD179" s="200"/>
      <c r="BE179" s="23"/>
      <c r="BF179" s="20"/>
      <c r="BG179" s="21"/>
      <c r="BH179" s="20"/>
      <c r="BI179" s="23"/>
      <c r="BJ179" s="20"/>
      <c r="BK179" s="20"/>
      <c r="BL179" s="23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12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0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122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0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12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0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12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0"/>
      <c r="BE183" s="23"/>
      <c r="BF183" s="23"/>
      <c r="BG183" s="20"/>
      <c r="BH183" s="20"/>
      <c r="BI183" s="23"/>
      <c r="BJ183" s="20"/>
      <c r="BK183" s="20"/>
      <c r="BL183" s="23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122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0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25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0"/>
      <c r="BE185" s="21"/>
      <c r="BF185" s="21"/>
      <c r="BG185" s="20"/>
      <c r="BH185" s="20"/>
      <c r="BI185" s="23"/>
      <c r="BJ185" s="20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155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0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25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0"/>
      <c r="P187" s="20"/>
      <c r="Q187" s="21"/>
      <c r="R187" s="21"/>
      <c r="S187" s="21"/>
      <c r="T187" s="21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0"/>
      <c r="BC187" s="21"/>
      <c r="BD187" s="200"/>
      <c r="BE187" s="21"/>
      <c r="BF187" s="21"/>
      <c r="BG187" s="20"/>
      <c r="BH187" s="20"/>
      <c r="BI187" s="23"/>
      <c r="BJ187" s="20"/>
      <c r="BK187" s="20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62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0"/>
      <c r="R188" s="20"/>
      <c r="S188" s="20"/>
      <c r="T188" s="20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00"/>
      <c r="BE188" s="23"/>
      <c r="BF188" s="23"/>
      <c r="BG188" s="20"/>
      <c r="BH188" s="20"/>
      <c r="BI188" s="23"/>
      <c r="BJ188" s="20"/>
      <c r="BK188" s="20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162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0"/>
      <c r="BE189" s="23"/>
      <c r="BF189" s="23"/>
      <c r="BG189" s="20"/>
      <c r="BH189" s="20"/>
      <c r="BI189" s="23"/>
      <c r="BJ189" s="20"/>
      <c r="BK189" s="20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294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3"/>
      <c r="AK190" s="21"/>
      <c r="AL190" s="200"/>
      <c r="AM190" s="23"/>
      <c r="AN190" s="23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00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142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00"/>
      <c r="BE191" s="23"/>
      <c r="BF191" s="23"/>
      <c r="BG191" s="20"/>
      <c r="BH191" s="20"/>
      <c r="BI191" s="23"/>
      <c r="BJ191" s="20"/>
      <c r="BK191" s="20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142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00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187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0"/>
      <c r="AQ193" s="23"/>
      <c r="AR193" s="20"/>
      <c r="AS193" s="21"/>
      <c r="AT193" s="21"/>
      <c r="AU193" s="21"/>
      <c r="AV193" s="21"/>
      <c r="AW193" s="21"/>
      <c r="AX193" s="21"/>
      <c r="AY193" s="21"/>
      <c r="AZ193" s="21"/>
      <c r="BA193" s="21"/>
      <c r="BB193" s="20"/>
      <c r="BC193" s="23"/>
      <c r="BD193" s="20"/>
      <c r="BE193" s="23"/>
      <c r="BF193" s="20"/>
      <c r="BG193" s="20"/>
      <c r="BH193" s="20"/>
      <c r="BI193" s="23"/>
      <c r="BJ193" s="20"/>
      <c r="BK193" s="20"/>
      <c r="BL193" s="23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187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200"/>
      <c r="BE194" s="183"/>
      <c r="BF194" s="20"/>
      <c r="BG194" s="20"/>
      <c r="BH194" s="20"/>
      <c r="BI194" s="23"/>
      <c r="BJ194" s="20"/>
      <c r="BK194" s="20"/>
      <c r="BL194" s="23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187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0"/>
      <c r="P195" s="20"/>
      <c r="Q195" s="20"/>
      <c r="R195" s="20"/>
      <c r="S195" s="20"/>
      <c r="T195" s="20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0"/>
      <c r="BC195" s="20"/>
      <c r="BD195" s="200"/>
      <c r="BE195" s="183"/>
      <c r="BF195" s="20"/>
      <c r="BG195" s="20"/>
      <c r="BH195" s="20"/>
      <c r="BI195" s="23"/>
      <c r="BJ195" s="20"/>
      <c r="BK195" s="20"/>
      <c r="BL195" s="23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187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0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00"/>
      <c r="BE196" s="23"/>
      <c r="BF196" s="23"/>
      <c r="BG196" s="20"/>
      <c r="BH196" s="20"/>
      <c r="BI196" s="23"/>
      <c r="BJ196" s="20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187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0"/>
      <c r="BE197" s="200"/>
      <c r="BF197" s="20"/>
      <c r="BG197" s="20"/>
      <c r="BH197" s="20"/>
      <c r="BI197" s="23"/>
      <c r="BJ197" s="20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349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0"/>
      <c r="BE198" s="200"/>
      <c r="BF198" s="20"/>
      <c r="BG198" s="20"/>
      <c r="BH198" s="20"/>
      <c r="BI198" s="23"/>
      <c r="BJ198" s="23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167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182"/>
      <c r="AM199" s="21"/>
      <c r="AN199" s="21"/>
      <c r="AO199" s="21"/>
      <c r="AP199" s="21"/>
      <c r="AQ199" s="21"/>
      <c r="AR199" s="21"/>
      <c r="AS199" s="21"/>
      <c r="AT199" s="182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0"/>
      <c r="BE199" s="200"/>
      <c r="BF199" s="20"/>
      <c r="BG199" s="20"/>
      <c r="BH199" s="20"/>
      <c r="BI199" s="23"/>
      <c r="BJ199" s="20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409.6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0"/>
      <c r="AK200" s="21"/>
      <c r="AL200" s="200"/>
      <c r="AM200" s="23"/>
      <c r="AN200" s="20"/>
      <c r="AO200" s="23"/>
      <c r="AP200" s="20"/>
      <c r="AQ200" s="21"/>
      <c r="AR200" s="21"/>
      <c r="AS200" s="21"/>
      <c r="AT200" s="200"/>
      <c r="AU200" s="23"/>
      <c r="AV200" s="21"/>
      <c r="AW200" s="21"/>
      <c r="AX200" s="21"/>
      <c r="AY200" s="21"/>
      <c r="AZ200" s="21"/>
      <c r="BA200" s="21"/>
      <c r="BB200" s="21"/>
      <c r="BC200" s="21"/>
      <c r="BD200" s="200"/>
      <c r="BE200" s="23"/>
      <c r="BF200" s="20"/>
      <c r="BG200" s="23"/>
      <c r="BH200" s="20"/>
      <c r="BI200" s="23"/>
      <c r="BJ200" s="20"/>
      <c r="BK200" s="23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134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0"/>
      <c r="AK201" s="21"/>
      <c r="AL201" s="200"/>
      <c r="AM201" s="20"/>
      <c r="AN201" s="20"/>
      <c r="AO201" s="21"/>
      <c r="AP201" s="21"/>
      <c r="AQ201" s="21"/>
      <c r="AR201" s="21"/>
      <c r="AS201" s="21"/>
      <c r="AT201" s="200"/>
      <c r="AU201" s="20"/>
      <c r="AV201" s="21"/>
      <c r="AW201" s="21"/>
      <c r="AX201" s="21"/>
      <c r="AY201" s="21"/>
      <c r="AZ201" s="21"/>
      <c r="BA201" s="21"/>
      <c r="BB201" s="21"/>
      <c r="BC201" s="21"/>
      <c r="BD201" s="200"/>
      <c r="BE201" s="23"/>
      <c r="BF201" s="20"/>
      <c r="BG201" s="23"/>
      <c r="BH201" s="20"/>
      <c r="BI201" s="23"/>
      <c r="BJ201" s="20"/>
      <c r="BK201" s="23"/>
      <c r="BL201" s="23"/>
      <c r="BM201" s="21"/>
      <c r="BN201" s="182"/>
      <c r="BO201" s="24"/>
      <c r="BP201" s="21"/>
      <c r="BQ201" s="21"/>
      <c r="BR201" s="23"/>
      <c r="BS201" s="23"/>
      <c r="BT201" s="24"/>
      <c r="BU201" s="25"/>
    </row>
    <row r="202" spans="1:73" s="22" customFormat="1" ht="134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0"/>
      <c r="AK202" s="21"/>
      <c r="AL202" s="200"/>
      <c r="AM202" s="20"/>
      <c r="AN202" s="20"/>
      <c r="AO202" s="21"/>
      <c r="AP202" s="21"/>
      <c r="AQ202" s="21"/>
      <c r="AR202" s="21"/>
      <c r="AS202" s="21"/>
      <c r="AT202" s="200"/>
      <c r="AU202" s="20"/>
      <c r="AV202" s="21"/>
      <c r="AW202" s="21"/>
      <c r="AX202" s="21"/>
      <c r="AY202" s="21"/>
      <c r="AZ202" s="21"/>
      <c r="BA202" s="21"/>
      <c r="BB202" s="21"/>
      <c r="BC202" s="21"/>
      <c r="BD202" s="200"/>
      <c r="BE202" s="23"/>
      <c r="BF202" s="20"/>
      <c r="BG202" s="23"/>
      <c r="BH202" s="20"/>
      <c r="BI202" s="23"/>
      <c r="BJ202" s="20"/>
      <c r="BK202" s="23"/>
      <c r="BL202" s="23"/>
      <c r="BM202" s="21"/>
      <c r="BN202" s="182"/>
      <c r="BO202" s="24"/>
      <c r="BP202" s="21"/>
      <c r="BQ202" s="21"/>
      <c r="BR202" s="23"/>
      <c r="BS202" s="23"/>
      <c r="BT202" s="24"/>
      <c r="BU202" s="25"/>
    </row>
    <row r="203" spans="1:73" s="22" customFormat="1" ht="134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0"/>
      <c r="AK203" s="21"/>
      <c r="AL203" s="200"/>
      <c r="AM203" s="20"/>
      <c r="AN203" s="20"/>
      <c r="AO203" s="21"/>
      <c r="AP203" s="21"/>
      <c r="AQ203" s="21"/>
      <c r="AR203" s="21"/>
      <c r="AS203" s="21"/>
      <c r="AT203" s="200"/>
      <c r="AU203" s="20"/>
      <c r="AV203" s="21"/>
      <c r="AW203" s="21"/>
      <c r="AX203" s="21"/>
      <c r="AY203" s="21"/>
      <c r="AZ203" s="21"/>
      <c r="BA203" s="21"/>
      <c r="BB203" s="21"/>
      <c r="BC203" s="21"/>
      <c r="BD203" s="200"/>
      <c r="BE203" s="23"/>
      <c r="BF203" s="20"/>
      <c r="BG203" s="23"/>
      <c r="BH203" s="20"/>
      <c r="BI203" s="23"/>
      <c r="BJ203" s="20"/>
      <c r="BK203" s="23"/>
      <c r="BL203" s="23"/>
      <c r="BM203" s="21"/>
      <c r="BN203" s="182"/>
      <c r="BO203" s="24"/>
      <c r="BP203" s="21"/>
      <c r="BQ203" s="21"/>
      <c r="BR203" s="23"/>
      <c r="BS203" s="23"/>
      <c r="BT203" s="24"/>
      <c r="BU203" s="25"/>
    </row>
    <row r="204" spans="1:73" s="22" customFormat="1" ht="134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0"/>
      <c r="R204" s="20"/>
      <c r="S204" s="20"/>
      <c r="T204" s="20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0"/>
      <c r="AK204" s="21"/>
      <c r="AL204" s="200"/>
      <c r="AM204" s="20"/>
      <c r="AN204" s="20"/>
      <c r="AO204" s="21"/>
      <c r="AP204" s="21"/>
      <c r="AQ204" s="21"/>
      <c r="AR204" s="21"/>
      <c r="AS204" s="21"/>
      <c r="AT204" s="200"/>
      <c r="AU204" s="20"/>
      <c r="AV204" s="21"/>
      <c r="AW204" s="21"/>
      <c r="AX204" s="21"/>
      <c r="AY204" s="21"/>
      <c r="AZ204" s="21"/>
      <c r="BA204" s="21"/>
      <c r="BB204" s="21"/>
      <c r="BC204" s="21"/>
      <c r="BD204" s="200"/>
      <c r="BE204" s="23"/>
      <c r="BF204" s="20"/>
      <c r="BG204" s="23"/>
      <c r="BH204" s="20"/>
      <c r="BI204" s="23"/>
      <c r="BJ204" s="20"/>
      <c r="BK204" s="23"/>
      <c r="BL204" s="23"/>
      <c r="BM204" s="21"/>
      <c r="BN204" s="182"/>
      <c r="BO204" s="24"/>
      <c r="BP204" s="21"/>
      <c r="BQ204" s="21"/>
      <c r="BR204" s="23"/>
      <c r="BS204" s="23"/>
      <c r="BT204" s="24"/>
      <c r="BU204" s="25"/>
    </row>
    <row r="205" spans="1:73" s="22" customFormat="1" ht="134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0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0"/>
      <c r="AK205" s="21"/>
      <c r="AL205" s="200"/>
      <c r="AM205" s="20"/>
      <c r="AN205" s="20"/>
      <c r="AO205" s="21"/>
      <c r="AP205" s="21"/>
      <c r="AQ205" s="21"/>
      <c r="AR205" s="21"/>
      <c r="AS205" s="21"/>
      <c r="AT205" s="200"/>
      <c r="AU205" s="20"/>
      <c r="AV205" s="21"/>
      <c r="AW205" s="21"/>
      <c r="AX205" s="21"/>
      <c r="AY205" s="21"/>
      <c r="AZ205" s="21"/>
      <c r="BA205" s="21"/>
      <c r="BB205" s="21"/>
      <c r="BC205" s="21"/>
      <c r="BD205" s="200"/>
      <c r="BE205" s="23"/>
      <c r="BF205" s="20"/>
      <c r="BG205" s="23"/>
      <c r="BH205" s="20"/>
      <c r="BI205" s="23"/>
      <c r="BJ205" s="20"/>
      <c r="BK205" s="23"/>
      <c r="BL205" s="23"/>
      <c r="BM205" s="21"/>
      <c r="BN205" s="182"/>
      <c r="BO205" s="24"/>
      <c r="BP205" s="21"/>
      <c r="BQ205" s="21"/>
      <c r="BR205" s="23"/>
      <c r="BS205" s="23"/>
      <c r="BT205" s="24"/>
      <c r="BU205" s="25"/>
    </row>
    <row r="206" spans="1:73" s="22" customFormat="1" ht="409.6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200"/>
      <c r="AM206" s="23"/>
      <c r="AN206" s="23"/>
      <c r="AO206" s="21"/>
      <c r="AP206" s="21"/>
      <c r="AQ206" s="21"/>
      <c r="AR206" s="21"/>
      <c r="AS206" s="21"/>
      <c r="AT206" s="200"/>
      <c r="AU206" s="23"/>
      <c r="AV206" s="21"/>
      <c r="AW206" s="21"/>
      <c r="AX206" s="21"/>
      <c r="AY206" s="21"/>
      <c r="AZ206" s="21"/>
      <c r="BA206" s="21"/>
      <c r="BB206" s="21"/>
      <c r="BC206" s="21"/>
      <c r="BD206" s="200"/>
      <c r="BE206" s="23"/>
      <c r="BF206" s="23"/>
      <c r="BG206" s="20"/>
      <c r="BH206" s="20"/>
      <c r="BI206" s="23"/>
      <c r="BJ206" s="20"/>
      <c r="BK206" s="20"/>
      <c r="BL206" s="23"/>
      <c r="BM206" s="21"/>
      <c r="BN206" s="182"/>
      <c r="BO206" s="24"/>
      <c r="BP206" s="21"/>
      <c r="BQ206" s="21"/>
      <c r="BR206" s="23"/>
      <c r="BS206" s="23"/>
      <c r="BT206" s="24"/>
      <c r="BU206" s="25"/>
    </row>
    <row r="207" spans="1:73" s="22" customFormat="1" ht="134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0"/>
      <c r="BE207" s="200"/>
      <c r="BF207" s="20"/>
      <c r="BG207" s="20"/>
      <c r="BH207" s="20"/>
      <c r="BI207" s="23"/>
      <c r="BJ207" s="20"/>
      <c r="BK207" s="20"/>
      <c r="BL207" s="23"/>
      <c r="BM207" s="21"/>
      <c r="BN207" s="182"/>
      <c r="BO207" s="24"/>
      <c r="BP207" s="21"/>
      <c r="BQ207" s="21"/>
      <c r="BR207" s="23"/>
      <c r="BS207" s="23"/>
      <c r="BT207" s="24"/>
      <c r="BU207" s="25"/>
    </row>
    <row r="208" spans="1:73" s="22" customFormat="1" ht="134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0"/>
      <c r="BE208" s="200"/>
      <c r="BF208" s="20"/>
      <c r="BG208" s="20"/>
      <c r="BH208" s="20"/>
      <c r="BI208" s="23"/>
      <c r="BJ208" s="20"/>
      <c r="BK208" s="20"/>
      <c r="BL208" s="23"/>
      <c r="BM208" s="21"/>
      <c r="BN208" s="182"/>
      <c r="BO208" s="24"/>
      <c r="BP208" s="21"/>
      <c r="BQ208" s="21"/>
      <c r="BR208" s="23"/>
      <c r="BS208" s="23"/>
      <c r="BT208" s="24"/>
      <c r="BU208" s="25"/>
    </row>
    <row r="209" spans="1:73" s="22" customFormat="1" ht="134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0"/>
      <c r="R209" s="20"/>
      <c r="S209" s="20"/>
      <c r="T209" s="20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0"/>
      <c r="BE209" s="200"/>
      <c r="BF209" s="20"/>
      <c r="BG209" s="20"/>
      <c r="BH209" s="20"/>
      <c r="BI209" s="23"/>
      <c r="BJ209" s="20"/>
      <c r="BK209" s="20"/>
      <c r="BL209" s="23"/>
      <c r="BM209" s="21"/>
      <c r="BN209" s="182"/>
      <c r="BO209" s="24"/>
      <c r="BP209" s="21"/>
      <c r="BQ209" s="21"/>
      <c r="BR209" s="23"/>
      <c r="BS209" s="23"/>
      <c r="BT209" s="24"/>
      <c r="BU209" s="25"/>
    </row>
    <row r="210" spans="1:73" s="22" customFormat="1" ht="134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0"/>
      <c r="BE210" s="200"/>
      <c r="BF210" s="20"/>
      <c r="BG210" s="20"/>
      <c r="BH210" s="20"/>
      <c r="BI210" s="23"/>
      <c r="BJ210" s="20"/>
      <c r="BK210" s="20"/>
      <c r="BL210" s="23"/>
      <c r="BM210" s="21"/>
      <c r="BN210" s="182"/>
      <c r="BO210" s="24"/>
      <c r="BP210" s="21"/>
      <c r="BQ210" s="21"/>
      <c r="BR210" s="23"/>
      <c r="BS210" s="23"/>
      <c r="BT210" s="24"/>
      <c r="BU210" s="25"/>
    </row>
    <row r="211" spans="1:73" s="22" customFormat="1" ht="409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0"/>
      <c r="AK211" s="23"/>
      <c r="AL211" s="20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0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2"/>
      <c r="BO211" s="24"/>
      <c r="BP211" s="21"/>
      <c r="BQ211" s="21"/>
      <c r="BR211" s="23"/>
      <c r="BS211" s="23"/>
      <c r="BT211" s="24"/>
      <c r="BU211" s="25"/>
    </row>
    <row r="212" spans="1:73" s="22" customFormat="1" ht="13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0"/>
      <c r="BE212" s="200"/>
      <c r="BF212" s="20"/>
      <c r="BG212" s="20"/>
      <c r="BH212" s="20"/>
      <c r="BI212" s="23"/>
      <c r="BJ212" s="20"/>
      <c r="BK212" s="20"/>
      <c r="BL212" s="23"/>
      <c r="BM212" s="21"/>
      <c r="BN212" s="182"/>
      <c r="BO212" s="24"/>
      <c r="BP212" s="21"/>
      <c r="BQ212" s="21"/>
      <c r="BR212" s="23"/>
      <c r="BS212" s="23"/>
      <c r="BT212" s="24"/>
      <c r="BU212" s="25"/>
    </row>
    <row r="213" spans="1:73" s="22" customFormat="1" ht="13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0"/>
      <c r="BE213" s="200"/>
      <c r="BF213" s="20"/>
      <c r="BG213" s="20"/>
      <c r="BH213" s="20"/>
      <c r="BI213" s="23"/>
      <c r="BJ213" s="20"/>
      <c r="BK213" s="20"/>
      <c r="BL213" s="23"/>
      <c r="BM213" s="21"/>
      <c r="BN213" s="182"/>
      <c r="BO213" s="24"/>
      <c r="BP213" s="21"/>
      <c r="BQ213" s="21"/>
      <c r="BR213" s="23"/>
      <c r="BS213" s="23"/>
      <c r="BT213" s="24"/>
      <c r="BU213" s="25"/>
    </row>
    <row r="214" spans="1:73" s="22" customFormat="1" ht="409.6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0"/>
      <c r="BE214" s="23"/>
      <c r="BF214" s="23"/>
      <c r="BG214" s="20"/>
      <c r="BH214" s="20"/>
      <c r="BI214" s="23"/>
      <c r="BJ214" s="20"/>
      <c r="BK214" s="20"/>
      <c r="BL214" s="23"/>
      <c r="BM214" s="21"/>
      <c r="BN214" s="182"/>
      <c r="BO214" s="24"/>
      <c r="BP214" s="21"/>
      <c r="BQ214" s="21"/>
      <c r="BR214" s="23"/>
      <c r="BS214" s="23"/>
      <c r="BT214" s="24"/>
      <c r="BU214" s="25"/>
    </row>
    <row r="215" spans="1:73" s="22" customFormat="1" ht="169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0"/>
      <c r="BE215" s="200"/>
      <c r="BF215" s="20"/>
      <c r="BG215" s="20"/>
      <c r="BH215" s="20"/>
      <c r="BI215" s="23"/>
      <c r="BJ215" s="20"/>
      <c r="BK215" s="20"/>
      <c r="BL215" s="23"/>
      <c r="BM215" s="21"/>
      <c r="BN215" s="182"/>
      <c r="BO215" s="24"/>
      <c r="BP215" s="21"/>
      <c r="BQ215" s="21"/>
      <c r="BR215" s="23"/>
      <c r="BS215" s="23"/>
      <c r="BT215" s="24"/>
      <c r="BU215" s="25"/>
    </row>
    <row r="216" spans="1:73" s="22" customFormat="1" ht="16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0"/>
      <c r="BE216" s="200"/>
      <c r="BF216" s="20"/>
      <c r="BG216" s="20"/>
      <c r="BH216" s="20"/>
      <c r="BI216" s="23"/>
      <c r="BJ216" s="20"/>
      <c r="BK216" s="23"/>
      <c r="BL216" s="23"/>
      <c r="BM216" s="21"/>
      <c r="BN216" s="182"/>
      <c r="BO216" s="24"/>
      <c r="BP216" s="21"/>
      <c r="BQ216" s="21"/>
      <c r="BR216" s="23"/>
      <c r="BS216" s="23"/>
      <c r="BT216" s="24"/>
      <c r="BU216" s="25"/>
    </row>
    <row r="217" spans="1:73" s="22" customFormat="1" ht="16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0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0"/>
      <c r="BE217" s="200"/>
      <c r="BF217" s="20"/>
      <c r="BG217" s="20"/>
      <c r="BH217" s="20"/>
      <c r="BI217" s="23"/>
      <c r="BJ217" s="20"/>
      <c r="BK217" s="20"/>
      <c r="BL217" s="23"/>
      <c r="BM217" s="21"/>
      <c r="BN217" s="182"/>
      <c r="BO217" s="24"/>
      <c r="BP217" s="21"/>
      <c r="BQ217" s="21"/>
      <c r="BR217" s="23"/>
      <c r="BS217" s="23"/>
      <c r="BT217" s="24"/>
      <c r="BU217" s="25"/>
    </row>
    <row r="218" spans="1:73" s="22" customFormat="1" ht="409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0"/>
      <c r="BE218" s="23"/>
      <c r="BF218" s="23"/>
      <c r="BG218" s="20"/>
      <c r="BH218" s="20"/>
      <c r="BI218" s="23"/>
      <c r="BJ218" s="20"/>
      <c r="BK218" s="20"/>
      <c r="BL218" s="23"/>
      <c r="BM218" s="21"/>
      <c r="BN218" s="182"/>
      <c r="BO218" s="24"/>
      <c r="BP218" s="21"/>
      <c r="BQ218" s="21"/>
      <c r="BR218" s="23"/>
      <c r="BS218" s="23"/>
      <c r="BT218" s="24"/>
      <c r="BU218" s="25"/>
    </row>
    <row r="219" spans="1:73" s="22" customFormat="1" ht="154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0"/>
      <c r="BE219" s="200"/>
      <c r="BF219" s="20"/>
      <c r="BG219" s="20"/>
      <c r="BH219" s="20"/>
      <c r="BI219" s="23"/>
      <c r="BJ219" s="20"/>
      <c r="BK219" s="20"/>
      <c r="BL219" s="23"/>
      <c r="BM219" s="21"/>
      <c r="BN219" s="182"/>
      <c r="BO219" s="24"/>
      <c r="BP219" s="21"/>
      <c r="BQ219" s="21"/>
      <c r="BR219" s="23"/>
      <c r="BS219" s="23"/>
      <c r="BT219" s="24"/>
      <c r="BU219" s="25"/>
    </row>
    <row r="220" spans="1:73" s="22" customFormat="1" ht="186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00"/>
      <c r="BE220" s="200"/>
      <c r="BF220" s="20"/>
      <c r="BG220" s="20"/>
      <c r="BH220" s="20"/>
      <c r="BI220" s="23"/>
      <c r="BJ220" s="20"/>
      <c r="BK220" s="20"/>
      <c r="BL220" s="23"/>
      <c r="BM220" s="21"/>
      <c r="BN220" s="182"/>
      <c r="BO220" s="24"/>
      <c r="BP220" s="21"/>
      <c r="BQ220" s="21"/>
      <c r="BR220" s="23"/>
      <c r="BS220" s="23"/>
      <c r="BT220" s="24"/>
      <c r="BU220" s="25"/>
    </row>
    <row r="221" spans="1:73" s="22" customFormat="1" ht="177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00"/>
      <c r="BE221" s="23"/>
      <c r="BF221" s="23"/>
      <c r="BG221" s="20"/>
      <c r="BH221" s="20"/>
      <c r="BI221" s="23"/>
      <c r="BJ221" s="20"/>
      <c r="BK221" s="20"/>
      <c r="BL221" s="23"/>
      <c r="BM221" s="21"/>
      <c r="BN221" s="182"/>
      <c r="BO221" s="24"/>
      <c r="BP221" s="21"/>
      <c r="BQ221" s="21"/>
      <c r="BR221" s="23"/>
      <c r="BS221" s="23"/>
      <c r="BT221" s="24"/>
      <c r="BU221" s="25"/>
    </row>
    <row r="222" spans="1:73" s="22" customFormat="1" ht="177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00"/>
      <c r="BE222" s="183"/>
      <c r="BF222" s="23"/>
      <c r="BG222" s="20"/>
      <c r="BH222" s="20"/>
      <c r="BI222" s="23"/>
      <c r="BJ222" s="20"/>
      <c r="BK222" s="20"/>
      <c r="BL222" s="23"/>
      <c r="BM222" s="21"/>
      <c r="BN222" s="182"/>
      <c r="BO222" s="24"/>
      <c r="BP222" s="21"/>
      <c r="BQ222" s="21"/>
      <c r="BR222" s="23"/>
      <c r="BS222" s="23"/>
      <c r="BT222" s="24"/>
      <c r="BU222" s="25"/>
    </row>
    <row r="223" spans="1:73" s="22" customFormat="1" ht="244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84"/>
      <c r="BE223" s="23"/>
      <c r="BF223" s="23"/>
      <c r="BG223" s="20"/>
      <c r="BH223" s="20"/>
      <c r="BI223" s="23"/>
      <c r="BJ223" s="20"/>
      <c r="BK223" s="20"/>
      <c r="BL223" s="23"/>
      <c r="BM223" s="21"/>
      <c r="BN223" s="182"/>
      <c r="BO223" s="24"/>
      <c r="BP223" s="21"/>
      <c r="BQ223" s="21"/>
      <c r="BR223" s="23"/>
      <c r="BS223" s="23"/>
      <c r="BT223" s="24"/>
      <c r="BU223" s="25"/>
    </row>
    <row r="224" spans="1:73" s="22" customFormat="1" ht="244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0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0"/>
      <c r="BE224" s="183"/>
      <c r="BF224" s="23"/>
      <c r="BG224" s="20"/>
      <c r="BH224" s="20"/>
      <c r="BI224" s="23"/>
      <c r="BJ224" s="20"/>
      <c r="BK224" s="20"/>
      <c r="BL224" s="23"/>
      <c r="BM224" s="21"/>
      <c r="BN224" s="182"/>
      <c r="BO224" s="24"/>
      <c r="BP224" s="21"/>
      <c r="BQ224" s="21"/>
      <c r="BR224" s="23"/>
      <c r="BS224" s="23"/>
      <c r="BT224" s="24"/>
      <c r="BU224" s="25"/>
    </row>
    <row r="225" spans="1:73" s="22" customFormat="1" ht="231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0"/>
      <c r="BE225" s="23"/>
      <c r="BF225" s="23"/>
      <c r="BG225" s="20"/>
      <c r="BH225" s="20"/>
      <c r="BI225" s="23"/>
      <c r="BJ225" s="20"/>
      <c r="BK225" s="20"/>
      <c r="BL225" s="23"/>
      <c r="BM225" s="21"/>
      <c r="BN225" s="182"/>
      <c r="BO225" s="24"/>
      <c r="BP225" s="21"/>
      <c r="BQ225" s="21"/>
      <c r="BR225" s="23"/>
      <c r="BS225" s="23"/>
      <c r="BT225" s="24"/>
      <c r="BU225" s="25"/>
    </row>
    <row r="226" spans="1:73" s="22" customFormat="1" ht="231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0"/>
      <c r="P226" s="20"/>
      <c r="Q226" s="20"/>
      <c r="R226" s="21"/>
      <c r="S226" s="20"/>
      <c r="T226" s="21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0"/>
      <c r="AQ226" s="20"/>
      <c r="AR226" s="20"/>
      <c r="AS226" s="21"/>
      <c r="AT226" s="21"/>
      <c r="AU226" s="21"/>
      <c r="AV226" s="21"/>
      <c r="AW226" s="21"/>
      <c r="AX226" s="21"/>
      <c r="AY226" s="21"/>
      <c r="AZ226" s="21"/>
      <c r="BA226" s="21"/>
      <c r="BB226" s="20"/>
      <c r="BC226" s="20"/>
      <c r="BD226" s="20"/>
      <c r="BE226" s="200"/>
      <c r="BF226" s="20"/>
      <c r="BG226" s="20"/>
      <c r="BH226" s="20"/>
      <c r="BI226" s="23"/>
      <c r="BJ226" s="20"/>
      <c r="BK226" s="20"/>
      <c r="BL226" s="23"/>
      <c r="BM226" s="21"/>
      <c r="BN226" s="182"/>
      <c r="BO226" s="24"/>
      <c r="BP226" s="21"/>
      <c r="BQ226" s="21"/>
      <c r="BR226" s="23"/>
      <c r="BS226" s="23"/>
      <c r="BT226" s="24"/>
      <c r="BU226" s="25"/>
    </row>
    <row r="227" spans="1:73" s="22" customFormat="1" ht="159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0"/>
      <c r="P227" s="20"/>
      <c r="Q227" s="20"/>
      <c r="R227" s="21"/>
      <c r="S227" s="20"/>
      <c r="T227" s="21"/>
      <c r="U227" s="20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0"/>
      <c r="BE227" s="200"/>
      <c r="BF227" s="20"/>
      <c r="BG227" s="20"/>
      <c r="BH227" s="20"/>
      <c r="BI227" s="23"/>
      <c r="BJ227" s="20"/>
      <c r="BK227" s="20"/>
      <c r="BL227" s="23"/>
      <c r="BM227" s="21"/>
      <c r="BN227" s="182"/>
      <c r="BO227" s="24"/>
      <c r="BP227" s="21"/>
      <c r="BQ227" s="21"/>
      <c r="BR227" s="23"/>
      <c r="BS227" s="23"/>
      <c r="BT227" s="24"/>
      <c r="BU227" s="25"/>
    </row>
    <row r="228" spans="1:73" s="22" customFormat="1" ht="159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0"/>
      <c r="BE228" s="200"/>
      <c r="BF228" s="20"/>
      <c r="BG228" s="20"/>
      <c r="BH228" s="20"/>
      <c r="BI228" s="23"/>
      <c r="BJ228" s="20"/>
      <c r="BK228" s="20"/>
      <c r="BL228" s="23"/>
      <c r="BM228" s="21"/>
      <c r="BN228" s="182"/>
      <c r="BO228" s="24"/>
      <c r="BP228" s="21"/>
      <c r="BQ228" s="21"/>
      <c r="BR228" s="23"/>
      <c r="BS228" s="23"/>
      <c r="BT228" s="24"/>
      <c r="BU228" s="25"/>
    </row>
    <row r="229" spans="1:73" s="22" customFormat="1" ht="408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0"/>
      <c r="AJ229" s="20"/>
      <c r="AK229" s="21"/>
      <c r="AL229" s="200"/>
      <c r="AM229" s="21"/>
      <c r="AN229" s="20"/>
      <c r="AO229" s="21"/>
      <c r="AP229" s="20"/>
      <c r="AQ229" s="21"/>
      <c r="AR229" s="21"/>
      <c r="AS229" s="21"/>
      <c r="AT229" s="200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0"/>
      <c r="BE229" s="21"/>
      <c r="BF229" s="20"/>
      <c r="BG229" s="20"/>
      <c r="BH229" s="20"/>
      <c r="BI229" s="23"/>
      <c r="BJ229" s="20"/>
      <c r="BK229" s="20"/>
      <c r="BL229" s="23"/>
      <c r="BM229" s="21"/>
      <c r="BN229" s="182"/>
      <c r="BO229" s="24"/>
      <c r="BP229" s="21"/>
      <c r="BQ229" s="21"/>
      <c r="BR229" s="23"/>
      <c r="BS229" s="23"/>
      <c r="BT229" s="24"/>
      <c r="BU229" s="25"/>
    </row>
    <row r="230" spans="1:73" s="22" customFormat="1" ht="138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1"/>
      <c r="R230" s="21"/>
      <c r="S230" s="21"/>
      <c r="T230" s="21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182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0"/>
      <c r="BE230" s="200"/>
      <c r="BF230" s="20"/>
      <c r="BG230" s="20"/>
      <c r="BH230" s="20"/>
      <c r="BI230" s="23"/>
      <c r="BJ230" s="20"/>
      <c r="BK230" s="20"/>
      <c r="BL230" s="23"/>
      <c r="BM230" s="21"/>
      <c r="BN230" s="182"/>
      <c r="BO230" s="24"/>
      <c r="BP230" s="21"/>
      <c r="BQ230" s="21"/>
      <c r="BR230" s="23"/>
      <c r="BS230" s="23"/>
      <c r="BT230" s="24"/>
      <c r="BU230" s="25"/>
    </row>
    <row r="231" spans="1:73" s="22" customFormat="1" ht="138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182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0"/>
      <c r="BE231" s="200"/>
      <c r="BF231" s="20"/>
      <c r="BG231" s="20"/>
      <c r="BH231" s="20"/>
      <c r="BI231" s="23"/>
      <c r="BJ231" s="20"/>
      <c r="BK231" s="20"/>
      <c r="BL231" s="23"/>
      <c r="BM231" s="21"/>
      <c r="BN231" s="182"/>
      <c r="BO231" s="24"/>
      <c r="BP231" s="21"/>
      <c r="BQ231" s="21"/>
      <c r="BR231" s="23"/>
      <c r="BS231" s="23"/>
      <c r="BT231" s="24"/>
      <c r="BU231" s="25"/>
    </row>
    <row r="232" spans="1:73" s="22" customFormat="1" ht="138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2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0"/>
      <c r="BE232" s="200"/>
      <c r="BF232" s="20"/>
      <c r="BG232" s="20"/>
      <c r="BH232" s="20"/>
      <c r="BI232" s="23"/>
      <c r="BJ232" s="20"/>
      <c r="BK232" s="20"/>
      <c r="BL232" s="23"/>
      <c r="BM232" s="21"/>
      <c r="BN232" s="182"/>
      <c r="BO232" s="24"/>
      <c r="BP232" s="21"/>
      <c r="BQ232" s="21"/>
      <c r="BR232" s="23"/>
      <c r="BS232" s="23"/>
      <c r="BT232" s="24"/>
      <c r="BU232" s="25"/>
    </row>
    <row r="233" spans="1:73" s="22" customFormat="1" ht="138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2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0"/>
      <c r="BE233" s="200"/>
      <c r="BF233" s="20"/>
      <c r="BG233" s="20"/>
      <c r="BH233" s="20"/>
      <c r="BI233" s="23"/>
      <c r="BJ233" s="20"/>
      <c r="BK233" s="20"/>
      <c r="BL233" s="23"/>
      <c r="BM233" s="21"/>
      <c r="BN233" s="182"/>
      <c r="BO233" s="24"/>
      <c r="BP233" s="21"/>
      <c r="BQ233" s="21"/>
      <c r="BR233" s="23"/>
      <c r="BS233" s="23"/>
      <c r="BT233" s="24"/>
      <c r="BU233" s="25"/>
    </row>
    <row r="234" spans="1:73" s="22" customFormat="1" ht="138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2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0"/>
      <c r="BE234" s="200"/>
      <c r="BF234" s="20"/>
      <c r="BG234" s="20"/>
      <c r="BH234" s="20"/>
      <c r="BI234" s="23"/>
      <c r="BJ234" s="20"/>
      <c r="BK234" s="20"/>
      <c r="BL234" s="23"/>
      <c r="BM234" s="21"/>
      <c r="BN234" s="182"/>
      <c r="BO234" s="24"/>
      <c r="BP234" s="21"/>
      <c r="BQ234" s="21"/>
      <c r="BR234" s="23"/>
      <c r="BS234" s="23"/>
      <c r="BT234" s="24"/>
      <c r="BU234" s="25"/>
    </row>
    <row r="235" spans="1:73" s="22" customFormat="1" ht="28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0"/>
      <c r="AI235" s="21"/>
      <c r="AJ235" s="20"/>
      <c r="AK235" s="21"/>
      <c r="AL235" s="200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0"/>
      <c r="BC235" s="20"/>
      <c r="BD235" s="20"/>
      <c r="BE235" s="23"/>
      <c r="BF235" s="23"/>
      <c r="BG235" s="20"/>
      <c r="BH235" s="20"/>
      <c r="BI235" s="21"/>
      <c r="BJ235" s="20"/>
      <c r="BK235" s="23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37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0"/>
      <c r="BE236" s="23"/>
      <c r="BF236" s="23"/>
      <c r="BG236" s="20"/>
      <c r="BH236" s="20"/>
      <c r="BI236" s="23"/>
      <c r="BJ236" s="20"/>
      <c r="BK236" s="23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22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0"/>
      <c r="BE237" s="23"/>
      <c r="BF237" s="23"/>
      <c r="BG237" s="20"/>
      <c r="BH237" s="20"/>
      <c r="BI237" s="23"/>
      <c r="BJ237" s="20"/>
      <c r="BK237" s="23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2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199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0"/>
      <c r="BE238" s="23"/>
      <c r="BF238" s="23"/>
      <c r="BG238" s="20"/>
      <c r="BH238" s="20"/>
      <c r="BI238" s="23"/>
      <c r="BJ238" s="20"/>
      <c r="BK238" s="23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2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0"/>
      <c r="BE239" s="23"/>
      <c r="BF239" s="23"/>
      <c r="BG239" s="20"/>
      <c r="BH239" s="20"/>
      <c r="BI239" s="23"/>
      <c r="BJ239" s="20"/>
      <c r="BK239" s="23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84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0"/>
      <c r="BE240" s="21"/>
      <c r="BF240" s="21"/>
      <c r="BG240" s="20"/>
      <c r="BH240" s="20"/>
      <c r="BI240" s="23"/>
      <c r="BJ240" s="20"/>
      <c r="BK240" s="23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84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0"/>
      <c r="BE241" s="23"/>
      <c r="BF241" s="23"/>
      <c r="BG241" s="20"/>
      <c r="BH241" s="20"/>
      <c r="BI241" s="23"/>
      <c r="BJ241" s="20"/>
      <c r="BK241" s="23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409.6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0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04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0"/>
      <c r="BE243" s="20"/>
      <c r="BF243" s="20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01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2"/>
      <c r="AM244" s="21"/>
      <c r="AN244" s="21"/>
      <c r="AO244" s="21"/>
      <c r="AP244" s="21"/>
      <c r="AQ244" s="21"/>
      <c r="AR244" s="21"/>
      <c r="AS244" s="21"/>
      <c r="AT244" s="182"/>
      <c r="AU244" s="21"/>
      <c r="AV244" s="182"/>
      <c r="AW244" s="21"/>
      <c r="AX244" s="21"/>
      <c r="AY244" s="21"/>
      <c r="AZ244" s="21"/>
      <c r="BA244" s="21"/>
      <c r="BB244" s="21"/>
      <c r="BC244" s="21"/>
      <c r="BD244" s="200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409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1"/>
      <c r="AJ245" s="21"/>
      <c r="AK245" s="21"/>
      <c r="AL245" s="200"/>
      <c r="AM245" s="21"/>
      <c r="AN245" s="20"/>
      <c r="AO245" s="21"/>
      <c r="AP245" s="21"/>
      <c r="AQ245" s="21"/>
      <c r="AR245" s="21"/>
      <c r="AS245" s="21"/>
      <c r="AT245" s="200"/>
      <c r="AU245" s="21"/>
      <c r="AV245" s="182"/>
      <c r="AW245" s="21"/>
      <c r="AX245" s="21"/>
      <c r="AY245" s="21"/>
      <c r="AZ245" s="21"/>
      <c r="BA245" s="21"/>
      <c r="BB245" s="21"/>
      <c r="BC245" s="21"/>
      <c r="BD245" s="200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2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2"/>
      <c r="AM246" s="21"/>
      <c r="AN246" s="21"/>
      <c r="AO246" s="21"/>
      <c r="AP246" s="21"/>
      <c r="AQ246" s="21"/>
      <c r="AR246" s="21"/>
      <c r="AS246" s="21"/>
      <c r="AT246" s="182"/>
      <c r="AU246" s="21"/>
      <c r="AV246" s="182"/>
      <c r="AW246" s="21"/>
      <c r="AX246" s="21"/>
      <c r="AY246" s="21"/>
      <c r="AZ246" s="21"/>
      <c r="BA246" s="21"/>
      <c r="BB246" s="21"/>
      <c r="BC246" s="21"/>
      <c r="BD246" s="200"/>
      <c r="BE246" s="18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2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2"/>
      <c r="AM247" s="21"/>
      <c r="AN247" s="21"/>
      <c r="AO247" s="21"/>
      <c r="AP247" s="21"/>
      <c r="AQ247" s="21"/>
      <c r="AR247" s="21"/>
      <c r="AS247" s="21"/>
      <c r="AT247" s="182"/>
      <c r="AU247" s="21"/>
      <c r="AV247" s="182"/>
      <c r="AW247" s="21"/>
      <c r="AX247" s="21"/>
      <c r="AY247" s="21"/>
      <c r="AZ247" s="21"/>
      <c r="BA247" s="21"/>
      <c r="BB247" s="21"/>
      <c r="BC247" s="21"/>
      <c r="BD247" s="200"/>
      <c r="BE247" s="18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2"/>
      <c r="AM248" s="21"/>
      <c r="AN248" s="21"/>
      <c r="AO248" s="21"/>
      <c r="AP248" s="21"/>
      <c r="AQ248" s="21"/>
      <c r="AR248" s="21"/>
      <c r="AS248" s="21"/>
      <c r="AT248" s="182"/>
      <c r="AU248" s="21"/>
      <c r="AV248" s="182"/>
      <c r="AW248" s="21"/>
      <c r="AX248" s="21"/>
      <c r="AY248" s="21"/>
      <c r="AZ248" s="21"/>
      <c r="BA248" s="21"/>
      <c r="BB248" s="21"/>
      <c r="BC248" s="21"/>
      <c r="BD248" s="200"/>
      <c r="BE248" s="18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2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2"/>
      <c r="AM249" s="21"/>
      <c r="AN249" s="21"/>
      <c r="AO249" s="21"/>
      <c r="AP249" s="21"/>
      <c r="AQ249" s="21"/>
      <c r="AR249" s="21"/>
      <c r="AS249" s="21"/>
      <c r="AT249" s="182"/>
      <c r="AU249" s="21"/>
      <c r="AV249" s="182"/>
      <c r="AW249" s="21"/>
      <c r="AX249" s="21"/>
      <c r="AY249" s="21"/>
      <c r="AZ249" s="21"/>
      <c r="BA249" s="21"/>
      <c r="BB249" s="21"/>
      <c r="BC249" s="21"/>
      <c r="BD249" s="200"/>
      <c r="BE249" s="18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2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2"/>
      <c r="AM250" s="21"/>
      <c r="AN250" s="21"/>
      <c r="AO250" s="21"/>
      <c r="AP250" s="21"/>
      <c r="AQ250" s="21"/>
      <c r="AR250" s="21"/>
      <c r="AS250" s="21"/>
      <c r="AT250" s="182"/>
      <c r="AU250" s="21"/>
      <c r="AV250" s="182"/>
      <c r="AW250" s="21"/>
      <c r="AX250" s="21"/>
      <c r="AY250" s="21"/>
      <c r="AZ250" s="21"/>
      <c r="BA250" s="21"/>
      <c r="BB250" s="21"/>
      <c r="BC250" s="21"/>
      <c r="BD250" s="200"/>
      <c r="BE250" s="18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9.6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0"/>
      <c r="AI251" s="21"/>
      <c r="AJ251" s="21"/>
      <c r="AK251" s="21"/>
      <c r="AL251" s="200"/>
      <c r="AM251" s="21"/>
      <c r="AN251" s="21"/>
      <c r="AO251" s="21"/>
      <c r="AP251" s="21"/>
      <c r="AQ251" s="21"/>
      <c r="AR251" s="21"/>
      <c r="AS251" s="21"/>
      <c r="AT251" s="200"/>
      <c r="AU251" s="21"/>
      <c r="AV251" s="200"/>
      <c r="AW251" s="23"/>
      <c r="AX251" s="21"/>
      <c r="AY251" s="21"/>
      <c r="AZ251" s="21"/>
      <c r="BA251" s="21"/>
      <c r="BB251" s="21"/>
      <c r="BC251" s="21"/>
      <c r="BD251" s="200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2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3"/>
      <c r="AJ252" s="20"/>
      <c r="AK252" s="21"/>
      <c r="AL252" s="200"/>
      <c r="AM252" s="23"/>
      <c r="AN252" s="20"/>
      <c r="AO252" s="21"/>
      <c r="AP252" s="21"/>
      <c r="AQ252" s="21"/>
      <c r="AR252" s="21"/>
      <c r="AS252" s="21"/>
      <c r="AT252" s="200"/>
      <c r="AU252" s="23"/>
      <c r="AV252" s="200"/>
      <c r="AW252" s="23"/>
      <c r="AX252" s="21"/>
      <c r="AY252" s="21"/>
      <c r="AZ252" s="21"/>
      <c r="BA252" s="21"/>
      <c r="BB252" s="21"/>
      <c r="BC252" s="21"/>
      <c r="BD252" s="200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2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3"/>
      <c r="AJ253" s="20"/>
      <c r="AK253" s="21"/>
      <c r="AL253" s="200"/>
      <c r="AM253" s="23"/>
      <c r="AN253" s="20"/>
      <c r="AO253" s="21"/>
      <c r="AP253" s="21"/>
      <c r="AQ253" s="21"/>
      <c r="AR253" s="21"/>
      <c r="AS253" s="21"/>
      <c r="AT253" s="200"/>
      <c r="AU253" s="23"/>
      <c r="AV253" s="200"/>
      <c r="AW253" s="23"/>
      <c r="AX253" s="21"/>
      <c r="AY253" s="21"/>
      <c r="AZ253" s="21"/>
      <c r="BA253" s="21"/>
      <c r="BB253" s="21"/>
      <c r="BC253" s="21"/>
      <c r="BD253" s="200"/>
      <c r="BE253" s="2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0"/>
      <c r="AI254" s="23"/>
      <c r="AJ254" s="20"/>
      <c r="AK254" s="21"/>
      <c r="AL254" s="200"/>
      <c r="AM254" s="23"/>
      <c r="AN254" s="20"/>
      <c r="AO254" s="21"/>
      <c r="AP254" s="21"/>
      <c r="AQ254" s="21"/>
      <c r="AR254" s="21"/>
      <c r="AS254" s="21"/>
      <c r="AT254" s="200"/>
      <c r="AU254" s="23"/>
      <c r="AV254" s="200"/>
      <c r="AW254" s="23"/>
      <c r="AX254" s="21"/>
      <c r="AY254" s="21"/>
      <c r="AZ254" s="21"/>
      <c r="BA254" s="21"/>
      <c r="BB254" s="21"/>
      <c r="BC254" s="21"/>
      <c r="BD254" s="200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0"/>
      <c r="AI255" s="23"/>
      <c r="AJ255" s="20"/>
      <c r="AK255" s="21"/>
      <c r="AL255" s="200"/>
      <c r="AM255" s="23"/>
      <c r="AN255" s="20"/>
      <c r="AO255" s="21"/>
      <c r="AP255" s="21"/>
      <c r="AQ255" s="21"/>
      <c r="AR255" s="21"/>
      <c r="AS255" s="21"/>
      <c r="AT255" s="200"/>
      <c r="AU255" s="23"/>
      <c r="AV255" s="200"/>
      <c r="AW255" s="23"/>
      <c r="AX255" s="21"/>
      <c r="AY255" s="21"/>
      <c r="AZ255" s="21"/>
      <c r="BA255" s="21"/>
      <c r="BB255" s="21"/>
      <c r="BC255" s="21"/>
      <c r="BD255" s="200"/>
      <c r="BE255" s="2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349.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3"/>
      <c r="AK256" s="21"/>
      <c r="AL256" s="200"/>
      <c r="AM256" s="20"/>
      <c r="AN256" s="20"/>
      <c r="AO256" s="21"/>
      <c r="AP256" s="21"/>
      <c r="AQ256" s="21"/>
      <c r="AR256" s="21"/>
      <c r="AS256" s="21"/>
      <c r="AT256" s="200"/>
      <c r="AU256" s="23"/>
      <c r="AV256" s="200"/>
      <c r="AW256" s="20"/>
      <c r="AX256" s="21"/>
      <c r="AY256" s="21"/>
      <c r="AZ256" s="21"/>
      <c r="BA256" s="21"/>
      <c r="BB256" s="21"/>
      <c r="BC256" s="21"/>
      <c r="BD256" s="200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37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3"/>
      <c r="R257" s="23"/>
      <c r="S257" s="20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0"/>
      <c r="BE257" s="18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9.6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0"/>
      <c r="BC258" s="20"/>
      <c r="BD258" s="200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80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0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80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0"/>
      <c r="BE260" s="18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80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0"/>
      <c r="BE261" s="21"/>
      <c r="BF261" s="20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80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0"/>
      <c r="BE262" s="18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0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44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0"/>
      <c r="BE264" s="183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336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0"/>
      <c r="BE265" s="18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0"/>
      <c r="BC266" s="20"/>
      <c r="BD266" s="20"/>
      <c r="BE266" s="18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0"/>
      <c r="BE267" s="18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29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0"/>
      <c r="BE268" s="21"/>
      <c r="BF268" s="21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52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2"/>
      <c r="AM269" s="21"/>
      <c r="AN269" s="21"/>
      <c r="AO269" s="21"/>
      <c r="AP269" s="21"/>
      <c r="AQ269" s="21"/>
      <c r="AR269" s="21"/>
      <c r="AS269" s="21"/>
      <c r="AT269" s="182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0"/>
      <c r="BE269" s="18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49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0"/>
      <c r="AI270" s="23"/>
      <c r="AJ270" s="23"/>
      <c r="AK270" s="21"/>
      <c r="AL270" s="200"/>
      <c r="AM270" s="23"/>
      <c r="AN270" s="20"/>
      <c r="AO270" s="21"/>
      <c r="AP270" s="21"/>
      <c r="AQ270" s="21"/>
      <c r="AR270" s="21"/>
      <c r="AS270" s="21"/>
      <c r="AT270" s="200"/>
      <c r="AU270" s="23"/>
      <c r="AV270" s="21"/>
      <c r="AW270" s="21"/>
      <c r="AX270" s="21"/>
      <c r="AY270" s="21"/>
      <c r="AZ270" s="21"/>
      <c r="BA270" s="21"/>
      <c r="BB270" s="21"/>
      <c r="BC270" s="21"/>
      <c r="BD270" s="200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49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3"/>
      <c r="AJ271" s="23"/>
      <c r="AK271" s="21"/>
      <c r="AL271" s="200"/>
      <c r="AM271" s="23"/>
      <c r="AN271" s="20"/>
      <c r="AO271" s="21"/>
      <c r="AP271" s="21"/>
      <c r="AQ271" s="21"/>
      <c r="AR271" s="21"/>
      <c r="AS271" s="21"/>
      <c r="AT271" s="200"/>
      <c r="AU271" s="23"/>
      <c r="AV271" s="21"/>
      <c r="AW271" s="21"/>
      <c r="AX271" s="21"/>
      <c r="AY271" s="21"/>
      <c r="AZ271" s="21"/>
      <c r="BA271" s="21"/>
      <c r="BB271" s="21"/>
      <c r="BC271" s="21"/>
      <c r="BD271" s="200"/>
      <c r="BE271" s="18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34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00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47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0"/>
      <c r="BE273" s="18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409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0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2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0"/>
      <c r="BE275" s="18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9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0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44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0"/>
      <c r="BE277" s="18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41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0"/>
      <c r="BE278" s="21"/>
      <c r="BF278" s="20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41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0"/>
      <c r="BE279" s="18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01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0"/>
      <c r="BC280" s="20"/>
      <c r="BD280" s="200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24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0"/>
      <c r="BE281" s="18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24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0"/>
      <c r="BE282" s="18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9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0"/>
      <c r="BE283" s="21"/>
      <c r="BF283" s="21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0"/>
      <c r="BE284" s="18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6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0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41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0"/>
      <c r="BE286" s="18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37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0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74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0"/>
      <c r="BE288" s="183"/>
      <c r="BF288" s="20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9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0"/>
      <c r="BC289" s="20"/>
      <c r="BD289" s="200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9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0"/>
      <c r="BE290" s="18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9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0"/>
      <c r="BE291" s="18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4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0"/>
      <c r="BE292" s="23"/>
      <c r="BF292" s="23"/>
      <c r="BG292" s="20"/>
      <c r="BH292" s="20"/>
      <c r="BI292" s="23"/>
      <c r="BJ292" s="20"/>
      <c r="BK292" s="23"/>
      <c r="BL292" s="20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27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0"/>
      <c r="AQ293" s="23"/>
      <c r="AR293" s="20"/>
      <c r="AS293" s="21"/>
      <c r="AT293" s="21"/>
      <c r="AU293" s="21"/>
      <c r="AV293" s="21"/>
      <c r="AW293" s="21"/>
      <c r="AX293" s="21"/>
      <c r="AY293" s="21"/>
      <c r="AZ293" s="21"/>
      <c r="BA293" s="21"/>
      <c r="BB293" s="20"/>
      <c r="BC293" s="21"/>
      <c r="BD293" s="200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50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0"/>
      <c r="P294" s="20"/>
      <c r="Q294" s="20"/>
      <c r="R294" s="20"/>
      <c r="S294" s="20"/>
      <c r="T294" s="20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0"/>
      <c r="AQ294" s="23"/>
      <c r="AR294" s="20"/>
      <c r="AS294" s="21"/>
      <c r="AT294" s="21"/>
      <c r="AU294" s="21"/>
      <c r="AV294" s="21"/>
      <c r="AW294" s="21"/>
      <c r="AX294" s="21"/>
      <c r="AY294" s="21"/>
      <c r="AZ294" s="21"/>
      <c r="BA294" s="21"/>
      <c r="BB294" s="20"/>
      <c r="BC294" s="20"/>
      <c r="BD294" s="200"/>
      <c r="BE294" s="18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42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0"/>
      <c r="AQ295" s="23"/>
      <c r="AR295" s="20"/>
      <c r="AS295" s="21"/>
      <c r="AT295" s="21"/>
      <c r="AU295" s="21"/>
      <c r="AV295" s="21"/>
      <c r="AW295" s="21"/>
      <c r="AX295" s="21"/>
      <c r="AY295" s="21"/>
      <c r="AZ295" s="21"/>
      <c r="BA295" s="21"/>
      <c r="BB295" s="20"/>
      <c r="BC295" s="20"/>
      <c r="BD295" s="200"/>
      <c r="BE295" s="18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9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00"/>
      <c r="AU296" s="20"/>
      <c r="AV296" s="21"/>
      <c r="AW296" s="21"/>
      <c r="AX296" s="21"/>
      <c r="AY296" s="21"/>
      <c r="AZ296" s="21"/>
      <c r="BA296" s="21"/>
      <c r="BB296" s="21"/>
      <c r="BC296" s="21"/>
      <c r="BD296" s="200"/>
      <c r="BE296" s="18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59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43"/>
      <c r="N297" s="20"/>
      <c r="O297" s="20"/>
      <c r="P297" s="20"/>
      <c r="Q297" s="20"/>
      <c r="R297" s="20"/>
      <c r="S297" s="20"/>
      <c r="T297" s="20"/>
      <c r="U297" s="20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0"/>
      <c r="BE297" s="18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5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44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00"/>
      <c r="BE298" s="18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0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56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0"/>
      <c r="BE300" s="18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6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0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2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0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0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0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09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2"/>
      <c r="AM304" s="21"/>
      <c r="AN304" s="21"/>
      <c r="AO304" s="21"/>
      <c r="AP304" s="21"/>
      <c r="AQ304" s="21"/>
      <c r="AR304" s="21"/>
      <c r="AS304" s="21"/>
      <c r="AT304" s="182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0"/>
      <c r="BE304" s="18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89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200"/>
      <c r="AM305" s="20"/>
      <c r="AN305" s="20"/>
      <c r="AO305" s="21"/>
      <c r="AP305" s="21"/>
      <c r="AQ305" s="21"/>
      <c r="AR305" s="21"/>
      <c r="AS305" s="21"/>
      <c r="AT305" s="200"/>
      <c r="AU305" s="23"/>
      <c r="AV305" s="21"/>
      <c r="AW305" s="21"/>
      <c r="AX305" s="21"/>
      <c r="AY305" s="21"/>
      <c r="AZ305" s="21"/>
      <c r="BA305" s="21"/>
      <c r="BB305" s="21"/>
      <c r="BC305" s="21"/>
      <c r="BD305" s="200"/>
      <c r="BE305" s="21"/>
      <c r="BF305" s="21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89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3"/>
      <c r="AJ306" s="23"/>
      <c r="AK306" s="21"/>
      <c r="AL306" s="200"/>
      <c r="AM306" s="20"/>
      <c r="AN306" s="20"/>
      <c r="AO306" s="21"/>
      <c r="AP306" s="21"/>
      <c r="AQ306" s="21"/>
      <c r="AR306" s="21"/>
      <c r="AS306" s="21"/>
      <c r="AT306" s="200"/>
      <c r="AU306" s="23"/>
      <c r="AV306" s="21"/>
      <c r="AW306" s="21"/>
      <c r="AX306" s="21"/>
      <c r="AY306" s="21"/>
      <c r="AZ306" s="21"/>
      <c r="BA306" s="21"/>
      <c r="BB306" s="21"/>
      <c r="BC306" s="21"/>
      <c r="BD306" s="200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04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0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47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0"/>
      <c r="BE308" s="18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52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0"/>
      <c r="BE309" s="18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0"/>
      <c r="BE310" s="18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0"/>
      <c r="BE311" s="18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9.6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1"/>
      <c r="AJ312" s="21"/>
      <c r="AK312" s="21"/>
      <c r="AL312" s="200"/>
      <c r="AM312" s="21"/>
      <c r="AN312" s="21"/>
      <c r="AO312" s="21"/>
      <c r="AP312" s="21"/>
      <c r="AQ312" s="21"/>
      <c r="AR312" s="21"/>
      <c r="AS312" s="21"/>
      <c r="AT312" s="200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0"/>
      <c r="BE312" s="21"/>
      <c r="BF312" s="21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0"/>
      <c r="BE313" s="18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0"/>
      <c r="BE314" s="18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0"/>
      <c r="BE315" s="18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0"/>
      <c r="BE316" s="18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0"/>
      <c r="BE317" s="21"/>
      <c r="BF317" s="21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0"/>
      <c r="BE318" s="18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0"/>
      <c r="BE319" s="18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0"/>
      <c r="BE320" s="21"/>
      <c r="BF320" s="20"/>
      <c r="BG320" s="20"/>
      <c r="BH320" s="20"/>
      <c r="BI320" s="23"/>
      <c r="BJ320" s="20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0"/>
      <c r="BE321" s="18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0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0"/>
      <c r="BE322" s="18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409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1"/>
      <c r="AJ323" s="21"/>
      <c r="AK323" s="21"/>
      <c r="AL323" s="200"/>
      <c r="AM323" s="21"/>
      <c r="AN323" s="20"/>
      <c r="AO323" s="21"/>
      <c r="AP323" s="21"/>
      <c r="AQ323" s="21"/>
      <c r="AR323" s="21"/>
      <c r="AS323" s="21"/>
      <c r="AT323" s="200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0"/>
      <c r="BE323" s="21"/>
      <c r="BF323" s="21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0"/>
      <c r="BE324" s="18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0"/>
      <c r="BE325" s="18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0"/>
      <c r="BE326" s="18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0"/>
      <c r="BE327" s="18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0"/>
      <c r="BE328" s="18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0"/>
      <c r="BE329" s="18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00"/>
      <c r="AM330" s="21"/>
      <c r="AN330" s="20"/>
      <c r="AO330" s="21"/>
      <c r="AP330" s="21"/>
      <c r="AQ330" s="21"/>
      <c r="AR330" s="21"/>
      <c r="AS330" s="21"/>
      <c r="AT330" s="200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0"/>
      <c r="BE330" s="21"/>
      <c r="BF330" s="21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0"/>
      <c r="BE331" s="18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0"/>
      <c r="BE332" s="18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00"/>
      <c r="BE333" s="18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0"/>
      <c r="BE334" s="18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9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0"/>
      <c r="BE335" s="18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0"/>
      <c r="BE336" s="18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09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0"/>
      <c r="BE337" s="23"/>
      <c r="BF337" s="23"/>
      <c r="BG337" s="20"/>
      <c r="BH337" s="20"/>
      <c r="BI337" s="23"/>
      <c r="BJ337" s="20"/>
      <c r="BK337" s="23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6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0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51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0"/>
      <c r="BE339" s="2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14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0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9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3"/>
      <c r="AJ341" s="20"/>
      <c r="AK341" s="21"/>
      <c r="AL341" s="200"/>
      <c r="AM341" s="23"/>
      <c r="AN341" s="20"/>
      <c r="AO341" s="21"/>
      <c r="AP341" s="21"/>
      <c r="AQ341" s="21"/>
      <c r="AR341" s="21"/>
      <c r="AS341" s="21"/>
      <c r="AT341" s="200"/>
      <c r="AU341" s="23"/>
      <c r="AV341" s="21"/>
      <c r="AW341" s="21"/>
      <c r="AX341" s="21"/>
      <c r="AY341" s="21"/>
      <c r="AZ341" s="21"/>
      <c r="BA341" s="21"/>
      <c r="BB341" s="21"/>
      <c r="BC341" s="21"/>
      <c r="BD341" s="200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26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0"/>
      <c r="BE342" s="18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26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0"/>
      <c r="BE343" s="18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26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66"/>
      <c r="M344" s="66"/>
      <c r="N344" s="66"/>
      <c r="O344" s="28"/>
      <c r="P344" s="66"/>
      <c r="Q344" s="66"/>
      <c r="R344" s="66"/>
      <c r="S344" s="66"/>
      <c r="T344" s="66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0"/>
      <c r="BE344" s="18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26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0"/>
      <c r="BE345" s="18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39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0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54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2"/>
      <c r="AM347" s="21"/>
      <c r="AN347" s="21"/>
      <c r="AO347" s="21"/>
      <c r="AP347" s="21"/>
      <c r="AQ347" s="21"/>
      <c r="AR347" s="21"/>
      <c r="AS347" s="21"/>
      <c r="AT347" s="182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0"/>
      <c r="BE347" s="18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19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3"/>
      <c r="AJ348" s="23"/>
      <c r="AK348" s="21"/>
      <c r="AL348" s="200"/>
      <c r="AM348" s="20"/>
      <c r="AN348" s="20"/>
      <c r="AO348" s="21"/>
      <c r="AP348" s="21"/>
      <c r="AQ348" s="21"/>
      <c r="AR348" s="21"/>
      <c r="AS348" s="21"/>
      <c r="AT348" s="200"/>
      <c r="AU348" s="23"/>
      <c r="AV348" s="21"/>
      <c r="AW348" s="21"/>
      <c r="AX348" s="21"/>
      <c r="AY348" s="21"/>
      <c r="AZ348" s="21"/>
      <c r="BA348" s="21"/>
      <c r="BB348" s="21"/>
      <c r="BC348" s="21"/>
      <c r="BD348" s="200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409.6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1"/>
      <c r="AJ349" s="21"/>
      <c r="AK349" s="21"/>
      <c r="AL349" s="200"/>
      <c r="AM349" s="21"/>
      <c r="AN349" s="21"/>
      <c r="AO349" s="21"/>
      <c r="AP349" s="21"/>
      <c r="AQ349" s="21"/>
      <c r="AR349" s="21"/>
      <c r="AS349" s="21"/>
      <c r="AT349" s="200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0"/>
      <c r="BE349" s="21"/>
      <c r="BF349" s="21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6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0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51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0"/>
      <c r="BE351" s="18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36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0"/>
      <c r="BE352" s="23"/>
      <c r="BF352" s="23"/>
      <c r="BG352" s="20"/>
      <c r="BH352" s="20"/>
      <c r="BI352" s="23"/>
      <c r="BJ352" s="20"/>
      <c r="BK352" s="23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9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0"/>
      <c r="BE353" s="18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11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0"/>
      <c r="BE354" s="18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14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0"/>
      <c r="BE355" s="18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9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0"/>
      <c r="BC356" s="20"/>
      <c r="BD356" s="200"/>
      <c r="BE356" s="2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94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00"/>
      <c r="AU357" s="20"/>
      <c r="AV357" s="21"/>
      <c r="AW357" s="21"/>
      <c r="AX357" s="21"/>
      <c r="AY357" s="21"/>
      <c r="AZ357" s="21"/>
      <c r="BA357" s="21"/>
      <c r="BB357" s="21"/>
      <c r="BC357" s="21"/>
      <c r="BD357" s="200"/>
      <c r="BE357" s="18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94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00"/>
      <c r="AU358" s="20"/>
      <c r="AV358" s="21"/>
      <c r="AW358" s="21"/>
      <c r="AX358" s="21"/>
      <c r="AY358" s="21"/>
      <c r="AZ358" s="21"/>
      <c r="BA358" s="21"/>
      <c r="BB358" s="21"/>
      <c r="BC358" s="21"/>
      <c r="BD358" s="200"/>
      <c r="BE358" s="18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64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0"/>
      <c r="BE359" s="183"/>
      <c r="BF359" s="23"/>
      <c r="BG359" s="20"/>
      <c r="BH359" s="20"/>
      <c r="BI359" s="23"/>
      <c r="BJ359" s="20"/>
      <c r="BK359" s="21"/>
      <c r="BL359" s="20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94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00"/>
      <c r="AU360" s="20"/>
      <c r="AV360" s="21"/>
      <c r="AW360" s="21"/>
      <c r="AX360" s="21"/>
      <c r="AY360" s="21"/>
      <c r="AZ360" s="21"/>
      <c r="BA360" s="21"/>
      <c r="BB360" s="21"/>
      <c r="BC360" s="21"/>
      <c r="BD360" s="200"/>
      <c r="BE360" s="18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94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0"/>
      <c r="BE361" s="18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3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0"/>
      <c r="BC362" s="20"/>
      <c r="BD362" s="20"/>
      <c r="BE362" s="183"/>
      <c r="BF362" s="23"/>
      <c r="BG362" s="20"/>
      <c r="BH362" s="20"/>
      <c r="BI362" s="29"/>
      <c r="BJ362" s="20"/>
      <c r="BK362" s="29"/>
      <c r="BL362" s="20"/>
      <c r="BM362" s="20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3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0"/>
      <c r="BE363" s="183"/>
      <c r="BF363" s="23"/>
      <c r="BG363" s="20"/>
      <c r="BH363" s="20"/>
      <c r="BI363" s="29"/>
      <c r="BJ363" s="20"/>
      <c r="BK363" s="29"/>
      <c r="BL363" s="20"/>
      <c r="BM363" s="20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82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0"/>
      <c r="BC364" s="20"/>
      <c r="BD364" s="200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82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2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0"/>
      <c r="BC365" s="20"/>
      <c r="BD365" s="200"/>
      <c r="BE365" s="18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77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2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0"/>
      <c r="BC366" s="20"/>
      <c r="BD366" s="200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77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2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00"/>
      <c r="BE367" s="18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77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2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00"/>
      <c r="BE368" s="18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67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2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0"/>
      <c r="BC369" s="20"/>
      <c r="BD369" s="200"/>
      <c r="BE369" s="2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67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2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00"/>
      <c r="BE370" s="18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67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2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00"/>
      <c r="BE371" s="18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8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0"/>
      <c r="AI372" s="20"/>
      <c r="AJ372" s="20"/>
      <c r="AK372" s="21"/>
      <c r="AL372" s="200"/>
      <c r="AM372" s="20"/>
      <c r="AN372" s="20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0"/>
      <c r="BE372" s="23"/>
      <c r="BF372" s="20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38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82"/>
      <c r="AE373" s="21"/>
      <c r="AF373" s="21"/>
      <c r="AG373" s="21"/>
      <c r="AH373" s="20"/>
      <c r="AI373" s="20"/>
      <c r="AJ373" s="20"/>
      <c r="AK373" s="21"/>
      <c r="AL373" s="200"/>
      <c r="AM373" s="20"/>
      <c r="AN373" s="20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00"/>
      <c r="BE373" s="2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53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182"/>
      <c r="AE374" s="21"/>
      <c r="AF374" s="21"/>
      <c r="AG374" s="21"/>
      <c r="AH374" s="20"/>
      <c r="AI374" s="20"/>
      <c r="AJ374" s="20"/>
      <c r="AK374" s="21"/>
      <c r="AL374" s="200"/>
      <c r="AM374" s="20"/>
      <c r="AN374" s="20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00"/>
      <c r="BE374" s="18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408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182"/>
      <c r="AE375" s="21"/>
      <c r="AF375" s="21"/>
      <c r="AG375" s="21"/>
      <c r="AH375" s="21"/>
      <c r="AI375" s="21"/>
      <c r="AJ375" s="21"/>
      <c r="AK375" s="21"/>
      <c r="AL375" s="182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00"/>
      <c r="BE375" s="183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8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00"/>
      <c r="AE376" s="23"/>
      <c r="AF376" s="23"/>
      <c r="AG376" s="23"/>
      <c r="AH376" s="20"/>
      <c r="AI376" s="21"/>
      <c r="AJ376" s="21"/>
      <c r="AK376" s="21"/>
      <c r="AL376" s="200"/>
      <c r="AM376" s="20"/>
      <c r="AN376" s="20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00"/>
      <c r="BE376" s="18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8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0"/>
      <c r="BC377" s="20"/>
      <c r="BD377" s="200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59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00"/>
      <c r="BE378" s="18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59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00"/>
      <c r="BE379" s="183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41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0"/>
      <c r="BE380" s="18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408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00"/>
      <c r="AE381" s="23"/>
      <c r="AF381" s="23"/>
      <c r="AG381" s="23"/>
      <c r="AH381" s="23"/>
      <c r="AI381" s="21"/>
      <c r="AJ381" s="21"/>
      <c r="AK381" s="21"/>
      <c r="AL381" s="200"/>
      <c r="AM381" s="20"/>
      <c r="AN381" s="20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00"/>
      <c r="BE381" s="2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63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00"/>
      <c r="AE382" s="23"/>
      <c r="AF382" s="23"/>
      <c r="AG382" s="23"/>
      <c r="AH382" s="23"/>
      <c r="AI382" s="21"/>
      <c r="AJ382" s="21"/>
      <c r="AK382" s="21"/>
      <c r="AL382" s="200"/>
      <c r="AM382" s="20"/>
      <c r="AN382" s="20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00"/>
      <c r="BE382" s="20"/>
      <c r="BF382" s="20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409.6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0"/>
      <c r="AI383" s="23"/>
      <c r="AJ383" s="23"/>
      <c r="AK383" s="21"/>
      <c r="AL383" s="200"/>
      <c r="AM383" s="23"/>
      <c r="AN383" s="23"/>
      <c r="AO383" s="21"/>
      <c r="AP383" s="21"/>
      <c r="AQ383" s="21"/>
      <c r="AR383" s="21"/>
      <c r="AS383" s="21"/>
      <c r="AT383" s="200"/>
      <c r="AU383" s="23"/>
      <c r="AV383" s="21"/>
      <c r="AW383" s="21"/>
      <c r="AX383" s="21"/>
      <c r="AY383" s="21"/>
      <c r="AZ383" s="21"/>
      <c r="BA383" s="21"/>
      <c r="BB383" s="21"/>
      <c r="BC383" s="21"/>
      <c r="BD383" s="200"/>
      <c r="BE383" s="20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32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00"/>
      <c r="BE384" s="20"/>
      <c r="BF384" s="20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32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00"/>
      <c r="BE385" s="20"/>
      <c r="BF385" s="20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32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00"/>
      <c r="BE386" s="20"/>
      <c r="BF386" s="20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3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00"/>
      <c r="BE387" s="20"/>
      <c r="BF387" s="20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54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00"/>
      <c r="BE388" s="23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19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00"/>
      <c r="BE389" s="20"/>
      <c r="BF389" s="20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3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00"/>
      <c r="BE390" s="23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49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00"/>
      <c r="BE391" s="2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52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00"/>
      <c r="BE392" s="23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71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00"/>
      <c r="BE393" s="20"/>
      <c r="BF393" s="20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409.6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00"/>
      <c r="BE394" s="23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69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2"/>
      <c r="AM395" s="21"/>
      <c r="AN395" s="21"/>
      <c r="AO395" s="21"/>
      <c r="AP395" s="21"/>
      <c r="AQ395" s="21"/>
      <c r="AR395" s="21"/>
      <c r="AS395" s="21"/>
      <c r="AT395" s="182"/>
      <c r="AU395" s="21"/>
      <c r="AV395" s="182"/>
      <c r="AW395" s="21"/>
      <c r="AX395" s="21"/>
      <c r="AY395" s="21"/>
      <c r="AZ395" s="21"/>
      <c r="BA395" s="21"/>
      <c r="BB395" s="21"/>
      <c r="BC395" s="21"/>
      <c r="BD395" s="200"/>
      <c r="BE395" s="183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34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2"/>
      <c r="AM396" s="21"/>
      <c r="AN396" s="21"/>
      <c r="AO396" s="21"/>
      <c r="AP396" s="21"/>
      <c r="AQ396" s="21"/>
      <c r="AR396" s="21"/>
      <c r="AS396" s="21"/>
      <c r="AT396" s="182"/>
      <c r="AU396" s="21"/>
      <c r="AV396" s="182"/>
      <c r="AW396" s="21"/>
      <c r="AX396" s="21"/>
      <c r="AY396" s="21"/>
      <c r="AZ396" s="21"/>
      <c r="BA396" s="21"/>
      <c r="BB396" s="21"/>
      <c r="BC396" s="21"/>
      <c r="BD396" s="200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82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2"/>
      <c r="AM397" s="21"/>
      <c r="AN397" s="21"/>
      <c r="AO397" s="21"/>
      <c r="AP397" s="21"/>
      <c r="AQ397" s="21"/>
      <c r="AR397" s="21"/>
      <c r="AS397" s="21"/>
      <c r="AT397" s="182"/>
      <c r="AU397" s="21"/>
      <c r="AV397" s="182"/>
      <c r="AW397" s="21"/>
      <c r="AX397" s="21"/>
      <c r="AY397" s="21"/>
      <c r="AZ397" s="21"/>
      <c r="BA397" s="21"/>
      <c r="BB397" s="21"/>
      <c r="BC397" s="21"/>
      <c r="BD397" s="200"/>
      <c r="BE397" s="200"/>
      <c r="BF397" s="20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57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2"/>
      <c r="AM398" s="21"/>
      <c r="AN398" s="21"/>
      <c r="AO398" s="21"/>
      <c r="AP398" s="21"/>
      <c r="AQ398" s="21"/>
      <c r="AR398" s="21"/>
      <c r="AS398" s="21"/>
      <c r="AT398" s="182"/>
      <c r="AU398" s="21"/>
      <c r="AV398" s="182"/>
      <c r="AW398" s="21"/>
      <c r="AX398" s="21"/>
      <c r="AY398" s="21"/>
      <c r="AZ398" s="21"/>
      <c r="BA398" s="21"/>
      <c r="BB398" s="20"/>
      <c r="BC398" s="20"/>
      <c r="BD398" s="200"/>
      <c r="BE398" s="23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44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2"/>
      <c r="AM399" s="21"/>
      <c r="AN399" s="21"/>
      <c r="AO399" s="21"/>
      <c r="AP399" s="21"/>
      <c r="AQ399" s="21"/>
      <c r="AR399" s="21"/>
      <c r="AS399" s="21"/>
      <c r="AT399" s="182"/>
      <c r="AU399" s="21"/>
      <c r="AV399" s="182"/>
      <c r="AW399" s="21"/>
      <c r="AX399" s="21"/>
      <c r="AY399" s="21"/>
      <c r="AZ399" s="21"/>
      <c r="BA399" s="21"/>
      <c r="BB399" s="20"/>
      <c r="BC399" s="20"/>
      <c r="BD399" s="200"/>
      <c r="BE399" s="200"/>
      <c r="BF399" s="20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52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2"/>
      <c r="AM400" s="21"/>
      <c r="AN400" s="21"/>
      <c r="AO400" s="21"/>
      <c r="AP400" s="21"/>
      <c r="AQ400" s="21"/>
      <c r="AR400" s="21"/>
      <c r="AS400" s="21"/>
      <c r="AT400" s="182"/>
      <c r="AU400" s="21"/>
      <c r="AV400" s="182"/>
      <c r="AW400" s="21"/>
      <c r="AX400" s="21"/>
      <c r="AY400" s="21"/>
      <c r="AZ400" s="21"/>
      <c r="BA400" s="21"/>
      <c r="BB400" s="21"/>
      <c r="BC400" s="21"/>
      <c r="BD400" s="200"/>
      <c r="BE400" s="2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62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2"/>
      <c r="AM401" s="21"/>
      <c r="AN401" s="21"/>
      <c r="AO401" s="21"/>
      <c r="AP401" s="21"/>
      <c r="AQ401" s="21"/>
      <c r="AR401" s="21"/>
      <c r="AS401" s="21"/>
      <c r="AT401" s="182"/>
      <c r="AU401" s="21"/>
      <c r="AV401" s="182"/>
      <c r="AW401" s="21"/>
      <c r="AX401" s="21"/>
      <c r="AY401" s="21"/>
      <c r="AZ401" s="21"/>
      <c r="BA401" s="21"/>
      <c r="BB401" s="21"/>
      <c r="BC401" s="21"/>
      <c r="BD401" s="200"/>
      <c r="BE401" s="183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54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2"/>
      <c r="AM402" s="21"/>
      <c r="AN402" s="21"/>
      <c r="AO402" s="21"/>
      <c r="AP402" s="21"/>
      <c r="AQ402" s="21"/>
      <c r="AR402" s="21"/>
      <c r="AS402" s="21"/>
      <c r="AT402" s="182"/>
      <c r="AU402" s="21"/>
      <c r="AV402" s="182"/>
      <c r="AW402" s="21"/>
      <c r="AX402" s="21"/>
      <c r="AY402" s="21"/>
      <c r="AZ402" s="21"/>
      <c r="BA402" s="21"/>
      <c r="BB402" s="21"/>
      <c r="BC402" s="21"/>
      <c r="BD402" s="200"/>
      <c r="BE402" s="23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66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2"/>
      <c r="AM403" s="21"/>
      <c r="AN403" s="21"/>
      <c r="AO403" s="21"/>
      <c r="AP403" s="21"/>
      <c r="AQ403" s="21"/>
      <c r="AR403" s="21"/>
      <c r="AS403" s="21"/>
      <c r="AT403" s="182"/>
      <c r="AU403" s="21"/>
      <c r="AV403" s="182"/>
      <c r="AW403" s="21"/>
      <c r="AX403" s="21"/>
      <c r="AY403" s="21"/>
      <c r="AZ403" s="21"/>
      <c r="BA403" s="21"/>
      <c r="BB403" s="21"/>
      <c r="BC403" s="21"/>
      <c r="BD403" s="200"/>
      <c r="BE403" s="183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81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0"/>
      <c r="T404" s="20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2"/>
      <c r="AM404" s="21"/>
      <c r="AN404" s="21"/>
      <c r="AO404" s="21"/>
      <c r="AP404" s="21"/>
      <c r="AQ404" s="21"/>
      <c r="AR404" s="21"/>
      <c r="AS404" s="21"/>
      <c r="AT404" s="182"/>
      <c r="AU404" s="21"/>
      <c r="AV404" s="182"/>
      <c r="AW404" s="21"/>
      <c r="AX404" s="21"/>
      <c r="AY404" s="21"/>
      <c r="AZ404" s="21"/>
      <c r="BA404" s="21"/>
      <c r="BB404" s="21"/>
      <c r="BC404" s="21"/>
      <c r="BD404" s="200"/>
      <c r="BE404" s="183"/>
      <c r="BF404" s="23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71" customFormat="1" ht="197.25" customHeight="1" x14ac:dyDescent="0.25">
      <c r="A405" s="17"/>
      <c r="B405" s="18"/>
      <c r="C405" s="18"/>
      <c r="D405" s="19"/>
      <c r="E405" s="19"/>
      <c r="F405" s="66"/>
      <c r="G405" s="18"/>
      <c r="H405" s="18"/>
      <c r="I405" s="18"/>
      <c r="J405" s="18"/>
      <c r="K405" s="18"/>
      <c r="L405" s="66"/>
      <c r="M405" s="66"/>
      <c r="N405" s="66"/>
      <c r="O405" s="19"/>
      <c r="P405" s="19"/>
      <c r="Q405" s="19"/>
      <c r="R405" s="19"/>
      <c r="S405" s="19"/>
      <c r="T405" s="19"/>
      <c r="U405" s="19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7"/>
      <c r="AH405" s="27"/>
      <c r="AI405" s="27"/>
      <c r="AJ405" s="27"/>
      <c r="AK405" s="27"/>
      <c r="AL405" s="27"/>
      <c r="AM405" s="27"/>
      <c r="AN405" s="27"/>
      <c r="AO405" s="27"/>
      <c r="AP405" s="27"/>
      <c r="AQ405" s="27"/>
      <c r="AR405" s="27"/>
      <c r="AS405" s="27"/>
      <c r="AT405" s="27"/>
      <c r="AU405" s="27"/>
      <c r="AV405" s="27"/>
      <c r="AW405" s="27"/>
      <c r="AX405" s="27"/>
      <c r="AY405" s="27"/>
      <c r="AZ405" s="27"/>
      <c r="BA405" s="27"/>
      <c r="BB405" s="27"/>
      <c r="BC405" s="27"/>
      <c r="BD405" s="184"/>
      <c r="BE405" s="184"/>
      <c r="BF405" s="66"/>
      <c r="BG405" s="66"/>
      <c r="BH405" s="66"/>
      <c r="BI405" s="28"/>
      <c r="BJ405" s="66"/>
      <c r="BK405" s="66"/>
      <c r="BL405" s="28"/>
      <c r="BM405" s="27"/>
      <c r="BN405" s="27"/>
      <c r="BO405" s="17"/>
      <c r="BP405" s="27"/>
      <c r="BQ405" s="27"/>
      <c r="BR405" s="28"/>
      <c r="BS405" s="28"/>
      <c r="BT405" s="17"/>
      <c r="BU405" s="70"/>
    </row>
    <row r="406" spans="1:73" s="22" customFormat="1" ht="136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3"/>
      <c r="R406" s="23"/>
      <c r="S406" s="23"/>
      <c r="T406" s="23"/>
      <c r="U406" s="20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00"/>
      <c r="BE406" s="200"/>
      <c r="BF406" s="20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43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3"/>
      <c r="R407" s="23"/>
      <c r="S407" s="23"/>
      <c r="T407" s="23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00"/>
      <c r="BE407" s="20"/>
      <c r="BF407" s="20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43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0"/>
      <c r="P408" s="20"/>
      <c r="Q408" s="23"/>
      <c r="R408" s="23"/>
      <c r="S408" s="23"/>
      <c r="T408" s="23"/>
      <c r="U408" s="20"/>
      <c r="V408" s="21"/>
      <c r="W408" s="21"/>
      <c r="X408" s="21"/>
      <c r="Y408" s="21"/>
      <c r="Z408" s="21"/>
      <c r="AA408" s="21"/>
      <c r="AB408" s="21"/>
      <c r="AC408" s="21"/>
      <c r="AD408" s="182"/>
      <c r="AE408" s="21"/>
      <c r="AF408" s="21"/>
      <c r="AG408" s="21"/>
      <c r="AH408" s="21"/>
      <c r="AI408" s="21"/>
      <c r="AJ408" s="21"/>
      <c r="AK408" s="21"/>
      <c r="AL408" s="182"/>
      <c r="AM408" s="21"/>
      <c r="AN408" s="21"/>
      <c r="AO408" s="21"/>
      <c r="AP408" s="21"/>
      <c r="AQ408" s="21"/>
      <c r="AR408" s="21"/>
      <c r="AS408" s="21"/>
      <c r="AT408" s="182"/>
      <c r="AU408" s="21"/>
      <c r="AV408" s="182"/>
      <c r="AW408" s="21"/>
      <c r="AX408" s="21"/>
      <c r="AY408" s="21"/>
      <c r="AZ408" s="21"/>
      <c r="BA408" s="21"/>
      <c r="BB408" s="21"/>
      <c r="BC408" s="21"/>
      <c r="BD408" s="200"/>
      <c r="BE408" s="200"/>
      <c r="BF408" s="20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79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0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182"/>
      <c r="AE409" s="21"/>
      <c r="AF409" s="21"/>
      <c r="AG409" s="21"/>
      <c r="AH409" s="20"/>
      <c r="AI409" s="29"/>
      <c r="AJ409" s="29"/>
      <c r="AK409" s="21"/>
      <c r="AL409" s="200"/>
      <c r="AM409" s="29"/>
      <c r="AN409" s="29"/>
      <c r="AO409" s="21"/>
      <c r="AP409" s="21"/>
      <c r="AQ409" s="21"/>
      <c r="AR409" s="21"/>
      <c r="AS409" s="21"/>
      <c r="AT409" s="200"/>
      <c r="AU409" s="29"/>
      <c r="AV409" s="200"/>
      <c r="AW409" s="29"/>
      <c r="AX409" s="21"/>
      <c r="AY409" s="21"/>
      <c r="AZ409" s="21"/>
      <c r="BA409" s="21"/>
      <c r="BB409" s="20"/>
      <c r="BC409" s="23"/>
      <c r="BD409" s="200"/>
      <c r="BE409" s="29"/>
      <c r="BF409" s="29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64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00"/>
      <c r="BE410" s="200"/>
      <c r="BF410" s="20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49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0"/>
      <c r="BE411" s="183"/>
      <c r="BF411" s="23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46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2"/>
      <c r="AM412" s="21"/>
      <c r="AN412" s="21"/>
      <c r="AO412" s="21"/>
      <c r="AP412" s="21"/>
      <c r="AQ412" s="21"/>
      <c r="AR412" s="21"/>
      <c r="AS412" s="21"/>
      <c r="AT412" s="182"/>
      <c r="AU412" s="21"/>
      <c r="AV412" s="182"/>
      <c r="AW412" s="21"/>
      <c r="AX412" s="21"/>
      <c r="AY412" s="21"/>
      <c r="AZ412" s="21"/>
      <c r="BA412" s="21"/>
      <c r="BB412" s="20"/>
      <c r="BC412" s="29"/>
      <c r="BD412" s="29"/>
      <c r="BE412" s="29"/>
      <c r="BF412" s="29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9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0"/>
      <c r="AE413" s="23"/>
      <c r="AF413" s="23"/>
      <c r="AG413" s="23"/>
      <c r="AH413" s="23"/>
      <c r="AI413" s="29"/>
      <c r="AJ413" s="29"/>
      <c r="AK413" s="21"/>
      <c r="AL413" s="200"/>
      <c r="AM413" s="23"/>
      <c r="AN413" s="23"/>
      <c r="AO413" s="21"/>
      <c r="AP413" s="21"/>
      <c r="AQ413" s="21"/>
      <c r="AR413" s="21"/>
      <c r="AS413" s="21"/>
      <c r="AT413" s="200"/>
      <c r="AU413" s="23"/>
      <c r="AV413" s="200"/>
      <c r="AW413" s="23"/>
      <c r="AX413" s="21"/>
      <c r="AY413" s="21"/>
      <c r="AZ413" s="21"/>
      <c r="BA413" s="21"/>
      <c r="BB413" s="20"/>
      <c r="BC413" s="23"/>
      <c r="BD413" s="200"/>
      <c r="BE413" s="23"/>
      <c r="BF413" s="2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23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182"/>
      <c r="AE414" s="21"/>
      <c r="AF414" s="21"/>
      <c r="AG414" s="21"/>
      <c r="AH414" s="20"/>
      <c r="AI414" s="29"/>
      <c r="AJ414" s="29"/>
      <c r="AK414" s="21"/>
      <c r="AL414" s="200"/>
      <c r="AM414" s="29"/>
      <c r="AN414" s="29"/>
      <c r="AO414" s="21"/>
      <c r="AP414" s="21"/>
      <c r="AQ414" s="21"/>
      <c r="AR414" s="21"/>
      <c r="AS414" s="21"/>
      <c r="AT414" s="200"/>
      <c r="AU414" s="29"/>
      <c r="AV414" s="200"/>
      <c r="AW414" s="29"/>
      <c r="AX414" s="21"/>
      <c r="AY414" s="21"/>
      <c r="AZ414" s="21"/>
      <c r="BA414" s="21"/>
      <c r="BB414" s="20"/>
      <c r="BC414" s="23"/>
      <c r="BD414" s="200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23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182"/>
      <c r="AE415" s="21"/>
      <c r="AF415" s="21"/>
      <c r="AG415" s="21"/>
      <c r="AH415" s="20"/>
      <c r="AI415" s="29"/>
      <c r="AJ415" s="29"/>
      <c r="AK415" s="21"/>
      <c r="AL415" s="200"/>
      <c r="AM415" s="29"/>
      <c r="AN415" s="29"/>
      <c r="AO415" s="21"/>
      <c r="AP415" s="21"/>
      <c r="AQ415" s="21"/>
      <c r="AR415" s="21"/>
      <c r="AS415" s="21"/>
      <c r="AT415" s="200"/>
      <c r="AU415" s="29"/>
      <c r="AV415" s="200"/>
      <c r="AW415" s="29"/>
      <c r="AX415" s="21"/>
      <c r="AY415" s="21"/>
      <c r="AZ415" s="21"/>
      <c r="BA415" s="21"/>
      <c r="BB415" s="20"/>
      <c r="BC415" s="23"/>
      <c r="BD415" s="200"/>
      <c r="BE415" s="29"/>
      <c r="BF415" s="29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408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182"/>
      <c r="AE416" s="21"/>
      <c r="AF416" s="21"/>
      <c r="AG416" s="21"/>
      <c r="AH416" s="20"/>
      <c r="AI416" s="29"/>
      <c r="AJ416" s="29"/>
      <c r="AK416" s="21"/>
      <c r="AL416" s="200"/>
      <c r="AM416" s="29"/>
      <c r="AN416" s="29"/>
      <c r="AO416" s="21"/>
      <c r="AP416" s="21"/>
      <c r="AQ416" s="21"/>
      <c r="AR416" s="21"/>
      <c r="AS416" s="21"/>
      <c r="AT416" s="200"/>
      <c r="AU416" s="29"/>
      <c r="AV416" s="200"/>
      <c r="AW416" s="29"/>
      <c r="AX416" s="21"/>
      <c r="AY416" s="21"/>
      <c r="AZ416" s="21"/>
      <c r="BA416" s="21"/>
      <c r="BB416" s="20"/>
      <c r="BC416" s="23"/>
      <c r="BD416" s="200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86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182"/>
      <c r="AE417" s="21"/>
      <c r="AF417" s="21"/>
      <c r="AG417" s="21"/>
      <c r="AH417" s="20"/>
      <c r="AI417" s="29"/>
      <c r="AJ417" s="29"/>
      <c r="AK417" s="21"/>
      <c r="AL417" s="200"/>
      <c r="AM417" s="29"/>
      <c r="AN417" s="29"/>
      <c r="AO417" s="21"/>
      <c r="AP417" s="21"/>
      <c r="AQ417" s="21"/>
      <c r="AR417" s="21"/>
      <c r="AS417" s="21"/>
      <c r="AT417" s="200"/>
      <c r="AU417" s="29"/>
      <c r="AV417" s="200"/>
      <c r="AW417" s="29"/>
      <c r="AX417" s="21"/>
      <c r="AY417" s="21"/>
      <c r="AZ417" s="21"/>
      <c r="BA417" s="21"/>
      <c r="BB417" s="20"/>
      <c r="BC417" s="23"/>
      <c r="BD417" s="200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6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0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182"/>
      <c r="AE418" s="21"/>
      <c r="AF418" s="21"/>
      <c r="AG418" s="21"/>
      <c r="AH418" s="20"/>
      <c r="AI418" s="29"/>
      <c r="AJ418" s="29"/>
      <c r="AK418" s="21"/>
      <c r="AL418" s="200"/>
      <c r="AM418" s="29"/>
      <c r="AN418" s="29"/>
      <c r="AO418" s="21"/>
      <c r="AP418" s="21"/>
      <c r="AQ418" s="21"/>
      <c r="AR418" s="21"/>
      <c r="AS418" s="21"/>
      <c r="AT418" s="200"/>
      <c r="AU418" s="29"/>
      <c r="AV418" s="200"/>
      <c r="AW418" s="29"/>
      <c r="AX418" s="21"/>
      <c r="AY418" s="21"/>
      <c r="AZ418" s="21"/>
      <c r="BA418" s="21"/>
      <c r="BB418" s="20"/>
      <c r="BC418" s="23"/>
      <c r="BD418" s="200"/>
      <c r="BE418" s="29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16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182"/>
      <c r="AE419" s="21"/>
      <c r="AF419" s="21"/>
      <c r="AG419" s="21"/>
      <c r="AH419" s="20"/>
      <c r="AI419" s="29"/>
      <c r="AJ419" s="29"/>
      <c r="AK419" s="21"/>
      <c r="AL419" s="200"/>
      <c r="AM419" s="29"/>
      <c r="AN419" s="29"/>
      <c r="AO419" s="21"/>
      <c r="AP419" s="21"/>
      <c r="AQ419" s="21"/>
      <c r="AR419" s="21"/>
      <c r="AS419" s="21"/>
      <c r="AT419" s="200"/>
      <c r="AU419" s="29"/>
      <c r="AV419" s="200"/>
      <c r="AW419" s="29"/>
      <c r="AX419" s="21"/>
      <c r="AY419" s="21"/>
      <c r="AZ419" s="21"/>
      <c r="BA419" s="21"/>
      <c r="BB419" s="20"/>
      <c r="BC419" s="23"/>
      <c r="BD419" s="200"/>
      <c r="BE419" s="29"/>
      <c r="BF419" s="29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54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00"/>
      <c r="AE420" s="29"/>
      <c r="AF420" s="29"/>
      <c r="AG420" s="29"/>
      <c r="AH420" s="29"/>
      <c r="AI420" s="21"/>
      <c r="AJ420" s="21"/>
      <c r="AK420" s="21"/>
      <c r="AL420" s="200"/>
      <c r="AM420" s="29"/>
      <c r="AN420" s="29"/>
      <c r="AO420" s="21"/>
      <c r="AP420" s="21"/>
      <c r="AQ420" s="21"/>
      <c r="AR420" s="21"/>
      <c r="AS420" s="21"/>
      <c r="AT420" s="200"/>
      <c r="AU420" s="29"/>
      <c r="AV420" s="200"/>
      <c r="AW420" s="29"/>
      <c r="AX420" s="21"/>
      <c r="AY420" s="21"/>
      <c r="AZ420" s="21"/>
      <c r="BA420" s="21"/>
      <c r="BB420" s="20"/>
      <c r="BC420" s="23"/>
      <c r="BD420" s="200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47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0"/>
      <c r="O421" s="23"/>
      <c r="P421" s="23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00"/>
      <c r="AE421" s="29"/>
      <c r="AF421" s="29"/>
      <c r="AG421" s="29"/>
      <c r="AH421" s="29"/>
      <c r="AI421" s="21"/>
      <c r="AJ421" s="21"/>
      <c r="AK421" s="21"/>
      <c r="AL421" s="200"/>
      <c r="AM421" s="29"/>
      <c r="AN421" s="29"/>
      <c r="AO421" s="21"/>
      <c r="AP421" s="21"/>
      <c r="AQ421" s="21"/>
      <c r="AR421" s="21"/>
      <c r="AS421" s="21"/>
      <c r="AT421" s="200"/>
      <c r="AU421" s="29"/>
      <c r="AV421" s="200"/>
      <c r="AW421" s="29"/>
      <c r="AX421" s="21"/>
      <c r="AY421" s="21"/>
      <c r="AZ421" s="21"/>
      <c r="BA421" s="21"/>
      <c r="BB421" s="20"/>
      <c r="BC421" s="23"/>
      <c r="BD421" s="200"/>
      <c r="BE421" s="29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44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3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00"/>
      <c r="AE422" s="63"/>
      <c r="AF422" s="63"/>
      <c r="AG422" s="63"/>
      <c r="AH422" s="63"/>
      <c r="AI422" s="21"/>
      <c r="AJ422" s="21"/>
      <c r="AK422" s="21"/>
      <c r="AL422" s="200"/>
      <c r="AM422" s="63"/>
      <c r="AN422" s="63"/>
      <c r="AO422" s="21"/>
      <c r="AP422" s="21"/>
      <c r="AQ422" s="21"/>
      <c r="AR422" s="21"/>
      <c r="AS422" s="21"/>
      <c r="AT422" s="200"/>
      <c r="AU422" s="29"/>
      <c r="AV422" s="200"/>
      <c r="AW422" s="23"/>
      <c r="AX422" s="21"/>
      <c r="AY422" s="21"/>
      <c r="AZ422" s="21"/>
      <c r="BA422" s="21"/>
      <c r="BB422" s="20"/>
      <c r="BC422" s="23"/>
      <c r="BD422" s="200"/>
      <c r="BE422" s="23"/>
      <c r="BF422" s="23"/>
      <c r="BG422" s="21"/>
      <c r="BH422" s="20"/>
      <c r="BI422" s="23"/>
      <c r="BJ422" s="20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44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0"/>
      <c r="Q423" s="23"/>
      <c r="R423" s="23"/>
      <c r="S423" s="20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00"/>
      <c r="AE423" s="63"/>
      <c r="AF423" s="63"/>
      <c r="AG423" s="63"/>
      <c r="AH423" s="63"/>
      <c r="AI423" s="21"/>
      <c r="AJ423" s="21"/>
      <c r="AK423" s="21"/>
      <c r="AL423" s="200"/>
      <c r="AM423" s="63"/>
      <c r="AN423" s="63"/>
      <c r="AO423" s="21"/>
      <c r="AP423" s="21"/>
      <c r="AQ423" s="21"/>
      <c r="AR423" s="21"/>
      <c r="AS423" s="21"/>
      <c r="AT423" s="200"/>
      <c r="AU423" s="29"/>
      <c r="AV423" s="200"/>
      <c r="AW423" s="23"/>
      <c r="AX423" s="21"/>
      <c r="AY423" s="21"/>
      <c r="AZ423" s="21"/>
      <c r="BA423" s="21"/>
      <c r="BB423" s="20"/>
      <c r="BC423" s="23"/>
      <c r="BD423" s="200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4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00"/>
      <c r="AE424" s="63"/>
      <c r="AF424" s="63"/>
      <c r="AG424" s="63"/>
      <c r="AH424" s="63"/>
      <c r="AI424" s="21"/>
      <c r="AJ424" s="21"/>
      <c r="AK424" s="21"/>
      <c r="AL424" s="200"/>
      <c r="AM424" s="63"/>
      <c r="AN424" s="63"/>
      <c r="AO424" s="21"/>
      <c r="AP424" s="21"/>
      <c r="AQ424" s="21"/>
      <c r="AR424" s="21"/>
      <c r="AS424" s="21"/>
      <c r="AT424" s="200"/>
      <c r="AU424" s="29"/>
      <c r="AV424" s="200"/>
      <c r="AW424" s="23"/>
      <c r="AX424" s="21"/>
      <c r="AY424" s="21"/>
      <c r="AZ424" s="21"/>
      <c r="BA424" s="21"/>
      <c r="BB424" s="20"/>
      <c r="BC424" s="23"/>
      <c r="BD424" s="200"/>
      <c r="BE424" s="23"/>
      <c r="BF424" s="23"/>
      <c r="BG424" s="21"/>
      <c r="BH424" s="20"/>
      <c r="BI424" s="23"/>
      <c r="BJ424" s="23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4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00"/>
      <c r="AE425" s="63"/>
      <c r="AF425" s="63"/>
      <c r="AG425" s="63"/>
      <c r="AH425" s="63"/>
      <c r="AI425" s="21"/>
      <c r="AJ425" s="21"/>
      <c r="AK425" s="21"/>
      <c r="AL425" s="200"/>
      <c r="AM425" s="63"/>
      <c r="AN425" s="63"/>
      <c r="AO425" s="21"/>
      <c r="AP425" s="21"/>
      <c r="AQ425" s="21"/>
      <c r="AR425" s="21"/>
      <c r="AS425" s="21"/>
      <c r="AT425" s="200"/>
      <c r="AU425" s="29"/>
      <c r="AV425" s="200"/>
      <c r="AW425" s="23"/>
      <c r="AX425" s="21"/>
      <c r="AY425" s="21"/>
      <c r="AZ425" s="21"/>
      <c r="BA425" s="21"/>
      <c r="BB425" s="20"/>
      <c r="BC425" s="23"/>
      <c r="BD425" s="200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408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0"/>
      <c r="R426" s="20"/>
      <c r="S426" s="20"/>
      <c r="T426" s="20"/>
      <c r="U426" s="23"/>
      <c r="V426" s="21"/>
      <c r="W426" s="21"/>
      <c r="X426" s="21"/>
      <c r="Y426" s="21"/>
      <c r="Z426" s="21"/>
      <c r="AA426" s="21"/>
      <c r="AB426" s="21"/>
      <c r="AC426" s="21"/>
      <c r="AD426" s="200"/>
      <c r="AE426" s="63"/>
      <c r="AF426" s="63"/>
      <c r="AG426" s="63"/>
      <c r="AH426" s="63"/>
      <c r="AI426" s="21"/>
      <c r="AJ426" s="21"/>
      <c r="AK426" s="21"/>
      <c r="AL426" s="200"/>
      <c r="AM426" s="63"/>
      <c r="AN426" s="63"/>
      <c r="AO426" s="21"/>
      <c r="AP426" s="21"/>
      <c r="AQ426" s="21"/>
      <c r="AR426" s="21"/>
      <c r="AS426" s="21"/>
      <c r="AT426" s="200"/>
      <c r="AU426" s="29"/>
      <c r="AV426" s="200"/>
      <c r="AW426" s="23"/>
      <c r="AX426" s="21"/>
      <c r="AY426" s="21"/>
      <c r="AZ426" s="21"/>
      <c r="BA426" s="21"/>
      <c r="BB426" s="20"/>
      <c r="BC426" s="23"/>
      <c r="BD426" s="200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46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0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00"/>
      <c r="AE427" s="63"/>
      <c r="AF427" s="63"/>
      <c r="AG427" s="63"/>
      <c r="AH427" s="63"/>
      <c r="AI427" s="21"/>
      <c r="AJ427" s="21"/>
      <c r="AK427" s="21"/>
      <c r="AL427" s="200"/>
      <c r="AM427" s="63"/>
      <c r="AN427" s="63"/>
      <c r="AO427" s="21"/>
      <c r="AP427" s="21"/>
      <c r="AQ427" s="21"/>
      <c r="AR427" s="21"/>
      <c r="AS427" s="21"/>
      <c r="AT427" s="200"/>
      <c r="AU427" s="29"/>
      <c r="AV427" s="200"/>
      <c r="AW427" s="23"/>
      <c r="AX427" s="21"/>
      <c r="AY427" s="21"/>
      <c r="AZ427" s="21"/>
      <c r="BA427" s="21"/>
      <c r="BB427" s="20"/>
      <c r="BC427" s="23"/>
      <c r="BD427" s="200"/>
      <c r="BE427" s="23"/>
      <c r="BF427" s="20"/>
      <c r="BG427" s="21"/>
      <c r="BH427" s="20"/>
      <c r="BI427" s="23"/>
      <c r="BJ427" s="23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58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00"/>
      <c r="AE428" s="63"/>
      <c r="AF428" s="63"/>
      <c r="AG428" s="63"/>
      <c r="AH428" s="20"/>
      <c r="AI428" s="21"/>
      <c r="AJ428" s="21"/>
      <c r="AK428" s="21"/>
      <c r="AL428" s="200"/>
      <c r="AM428" s="63"/>
      <c r="AN428" s="20"/>
      <c r="AO428" s="21"/>
      <c r="AP428" s="21"/>
      <c r="AQ428" s="21"/>
      <c r="AR428" s="21"/>
      <c r="AS428" s="21"/>
      <c r="AT428" s="200"/>
      <c r="AU428" s="23"/>
      <c r="AV428" s="200"/>
      <c r="AW428" s="23"/>
      <c r="AX428" s="21"/>
      <c r="AY428" s="21"/>
      <c r="AZ428" s="21"/>
      <c r="BA428" s="21"/>
      <c r="BB428" s="20"/>
      <c r="BC428" s="23"/>
      <c r="BD428" s="200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01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00"/>
      <c r="AE429" s="63"/>
      <c r="AF429" s="63"/>
      <c r="AG429" s="63"/>
      <c r="AH429" s="20"/>
      <c r="AI429" s="21"/>
      <c r="AJ429" s="21"/>
      <c r="AK429" s="21"/>
      <c r="AL429" s="200"/>
      <c r="AM429" s="63"/>
      <c r="AN429" s="20"/>
      <c r="AO429" s="21"/>
      <c r="AP429" s="21"/>
      <c r="AQ429" s="21"/>
      <c r="AR429" s="21"/>
      <c r="AS429" s="21"/>
      <c r="AT429" s="200"/>
      <c r="AU429" s="23"/>
      <c r="AV429" s="200"/>
      <c r="AW429" s="23"/>
      <c r="AX429" s="21"/>
      <c r="AY429" s="21"/>
      <c r="AZ429" s="21"/>
      <c r="BA429" s="21"/>
      <c r="BB429" s="20"/>
      <c r="BC429" s="23"/>
      <c r="BD429" s="200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91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00"/>
      <c r="AE430" s="63"/>
      <c r="AF430" s="63"/>
      <c r="AG430" s="63"/>
      <c r="AH430" s="20"/>
      <c r="AI430" s="21"/>
      <c r="AJ430" s="21"/>
      <c r="AK430" s="21"/>
      <c r="AL430" s="200"/>
      <c r="AM430" s="63"/>
      <c r="AN430" s="20"/>
      <c r="AO430" s="21"/>
      <c r="AP430" s="21"/>
      <c r="AQ430" s="21"/>
      <c r="AR430" s="21"/>
      <c r="AS430" s="21"/>
      <c r="AT430" s="200"/>
      <c r="AU430" s="23"/>
      <c r="AV430" s="200"/>
      <c r="AW430" s="23"/>
      <c r="AX430" s="21"/>
      <c r="AY430" s="21"/>
      <c r="AZ430" s="21"/>
      <c r="BA430" s="21"/>
      <c r="BB430" s="20"/>
      <c r="BC430" s="23"/>
      <c r="BD430" s="200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91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0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00"/>
      <c r="AE431" s="63"/>
      <c r="AF431" s="63"/>
      <c r="AG431" s="63"/>
      <c r="AH431" s="20"/>
      <c r="AI431" s="21"/>
      <c r="AJ431" s="21"/>
      <c r="AK431" s="21"/>
      <c r="AL431" s="200"/>
      <c r="AM431" s="63"/>
      <c r="AN431" s="20"/>
      <c r="AO431" s="21"/>
      <c r="AP431" s="21"/>
      <c r="AQ431" s="21"/>
      <c r="AR431" s="21"/>
      <c r="AS431" s="21"/>
      <c r="AT431" s="200"/>
      <c r="AU431" s="23"/>
      <c r="AV431" s="200"/>
      <c r="AW431" s="23"/>
      <c r="AX431" s="21"/>
      <c r="AY431" s="21"/>
      <c r="AZ431" s="21"/>
      <c r="BA431" s="21"/>
      <c r="BB431" s="20"/>
      <c r="BC431" s="23"/>
      <c r="BD431" s="200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47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0"/>
      <c r="O432" s="23"/>
      <c r="P432" s="23"/>
      <c r="Q432" s="23"/>
      <c r="R432" s="23"/>
      <c r="S432" s="23"/>
      <c r="T432" s="23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2"/>
      <c r="AM432" s="21"/>
      <c r="AN432" s="21"/>
      <c r="AO432" s="21"/>
      <c r="AP432" s="21"/>
      <c r="AQ432" s="21"/>
      <c r="AR432" s="21"/>
      <c r="AS432" s="21"/>
      <c r="AT432" s="182"/>
      <c r="AU432" s="21"/>
      <c r="AV432" s="182"/>
      <c r="AW432" s="21"/>
      <c r="AX432" s="21"/>
      <c r="AY432" s="21"/>
      <c r="AZ432" s="21"/>
      <c r="BA432" s="21"/>
      <c r="BB432" s="20"/>
      <c r="BC432" s="23"/>
      <c r="BD432" s="200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71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0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2"/>
      <c r="AM433" s="21"/>
      <c r="AN433" s="21"/>
      <c r="AO433" s="21"/>
      <c r="AP433" s="21"/>
      <c r="AQ433" s="21"/>
      <c r="AR433" s="21"/>
      <c r="AS433" s="21"/>
      <c r="AT433" s="182"/>
      <c r="AU433" s="21"/>
      <c r="AV433" s="182"/>
      <c r="AW433" s="21"/>
      <c r="AX433" s="21"/>
      <c r="AY433" s="21"/>
      <c r="AZ433" s="21"/>
      <c r="BA433" s="21"/>
      <c r="BB433" s="20"/>
      <c r="BC433" s="23"/>
      <c r="BD433" s="200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61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0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2"/>
      <c r="AM434" s="21"/>
      <c r="AN434" s="21"/>
      <c r="AO434" s="21"/>
      <c r="AP434" s="21"/>
      <c r="AQ434" s="21"/>
      <c r="AR434" s="21"/>
      <c r="AS434" s="21"/>
      <c r="AT434" s="182"/>
      <c r="AU434" s="21"/>
      <c r="AV434" s="182"/>
      <c r="AW434" s="21"/>
      <c r="AX434" s="21"/>
      <c r="AY434" s="21"/>
      <c r="AZ434" s="21"/>
      <c r="BA434" s="21"/>
      <c r="BB434" s="20"/>
      <c r="BC434" s="23"/>
      <c r="BD434" s="200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04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2"/>
      <c r="AM435" s="21"/>
      <c r="AN435" s="21"/>
      <c r="AO435" s="21"/>
      <c r="AP435" s="21"/>
      <c r="AQ435" s="21"/>
      <c r="AR435" s="21"/>
      <c r="AS435" s="21"/>
      <c r="AT435" s="182"/>
      <c r="AU435" s="21"/>
      <c r="AV435" s="182"/>
      <c r="AW435" s="21"/>
      <c r="AX435" s="21"/>
      <c r="AY435" s="21"/>
      <c r="AZ435" s="21"/>
      <c r="BA435" s="21"/>
      <c r="BB435" s="20"/>
      <c r="BC435" s="23"/>
      <c r="BD435" s="200"/>
      <c r="BE435" s="20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04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2"/>
      <c r="AM436" s="21"/>
      <c r="AN436" s="21"/>
      <c r="AO436" s="21"/>
      <c r="AP436" s="21"/>
      <c r="AQ436" s="21"/>
      <c r="AR436" s="21"/>
      <c r="AS436" s="21"/>
      <c r="AT436" s="182"/>
      <c r="AU436" s="21"/>
      <c r="AV436" s="182"/>
      <c r="AW436" s="21"/>
      <c r="AX436" s="21"/>
      <c r="AY436" s="21"/>
      <c r="AZ436" s="21"/>
      <c r="BA436" s="21"/>
      <c r="BB436" s="20"/>
      <c r="BC436" s="23"/>
      <c r="BD436" s="200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04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0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2"/>
      <c r="AM437" s="21"/>
      <c r="AN437" s="21"/>
      <c r="AO437" s="21"/>
      <c r="AP437" s="21"/>
      <c r="AQ437" s="21"/>
      <c r="AR437" s="21"/>
      <c r="AS437" s="21"/>
      <c r="AT437" s="182"/>
      <c r="AU437" s="21"/>
      <c r="AV437" s="182"/>
      <c r="AW437" s="21"/>
      <c r="AX437" s="21"/>
      <c r="AY437" s="21"/>
      <c r="AZ437" s="21"/>
      <c r="BA437" s="21"/>
      <c r="BB437" s="20"/>
      <c r="BC437" s="23"/>
      <c r="BD437" s="200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83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2"/>
      <c r="AM438" s="21"/>
      <c r="AN438" s="21"/>
      <c r="AO438" s="21"/>
      <c r="AP438" s="21"/>
      <c r="AQ438" s="21"/>
      <c r="AR438" s="21"/>
      <c r="AS438" s="21"/>
      <c r="AT438" s="182"/>
      <c r="AU438" s="21"/>
      <c r="AV438" s="182"/>
      <c r="AW438" s="21"/>
      <c r="AX438" s="21"/>
      <c r="AY438" s="21"/>
      <c r="AZ438" s="21"/>
      <c r="BA438" s="21"/>
      <c r="BB438" s="20"/>
      <c r="BC438" s="23"/>
      <c r="BD438" s="200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409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3"/>
      <c r="AJ439" s="23"/>
      <c r="AK439" s="21"/>
      <c r="AL439" s="200"/>
      <c r="AM439" s="23"/>
      <c r="AN439" s="23"/>
      <c r="AO439" s="21"/>
      <c r="AP439" s="21"/>
      <c r="AQ439" s="21"/>
      <c r="AR439" s="21"/>
      <c r="AS439" s="21"/>
      <c r="AT439" s="200"/>
      <c r="AU439" s="23"/>
      <c r="AV439" s="200"/>
      <c r="AW439" s="23"/>
      <c r="AX439" s="21"/>
      <c r="AY439" s="21"/>
      <c r="AZ439" s="21"/>
      <c r="BA439" s="21"/>
      <c r="BB439" s="20"/>
      <c r="BC439" s="23"/>
      <c r="BD439" s="200"/>
      <c r="BE439" s="23"/>
      <c r="BF439" s="23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14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2"/>
      <c r="AM440" s="21"/>
      <c r="AN440" s="21"/>
      <c r="AO440" s="21"/>
      <c r="AP440" s="21"/>
      <c r="AQ440" s="21"/>
      <c r="AR440" s="21"/>
      <c r="AS440" s="21"/>
      <c r="AT440" s="182"/>
      <c r="AU440" s="21"/>
      <c r="AV440" s="182"/>
      <c r="AW440" s="21"/>
      <c r="AX440" s="21"/>
      <c r="AY440" s="21"/>
      <c r="AZ440" s="21"/>
      <c r="BA440" s="21"/>
      <c r="BB440" s="20"/>
      <c r="BC440" s="23"/>
      <c r="BD440" s="200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14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0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2"/>
      <c r="AM441" s="21"/>
      <c r="AN441" s="21"/>
      <c r="AO441" s="21"/>
      <c r="AP441" s="21"/>
      <c r="AQ441" s="21"/>
      <c r="AR441" s="21"/>
      <c r="AS441" s="21"/>
      <c r="AT441" s="182"/>
      <c r="AU441" s="21"/>
      <c r="AV441" s="182"/>
      <c r="AW441" s="21"/>
      <c r="AX441" s="21"/>
      <c r="AY441" s="21"/>
      <c r="AZ441" s="21"/>
      <c r="BA441" s="21"/>
      <c r="BB441" s="20"/>
      <c r="BC441" s="23"/>
      <c r="BD441" s="200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14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0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2"/>
      <c r="AM442" s="21"/>
      <c r="AN442" s="21"/>
      <c r="AO442" s="21"/>
      <c r="AP442" s="21"/>
      <c r="AQ442" s="21"/>
      <c r="AR442" s="21"/>
      <c r="AS442" s="21"/>
      <c r="AT442" s="182"/>
      <c r="AU442" s="21"/>
      <c r="AV442" s="182"/>
      <c r="AW442" s="21"/>
      <c r="AX442" s="21"/>
      <c r="AY442" s="21"/>
      <c r="AZ442" s="21"/>
      <c r="BA442" s="21"/>
      <c r="BB442" s="20"/>
      <c r="BC442" s="23"/>
      <c r="BD442" s="200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14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0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2"/>
      <c r="AM443" s="21"/>
      <c r="AN443" s="21"/>
      <c r="AO443" s="21"/>
      <c r="AP443" s="21"/>
      <c r="AQ443" s="21"/>
      <c r="AR443" s="21"/>
      <c r="AS443" s="21"/>
      <c r="AT443" s="182"/>
      <c r="AU443" s="21"/>
      <c r="AV443" s="182"/>
      <c r="AW443" s="21"/>
      <c r="AX443" s="21"/>
      <c r="AY443" s="21"/>
      <c r="AZ443" s="21"/>
      <c r="BA443" s="21"/>
      <c r="BB443" s="20"/>
      <c r="BC443" s="23"/>
      <c r="BD443" s="200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1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0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2"/>
      <c r="AM444" s="21"/>
      <c r="AN444" s="21"/>
      <c r="AO444" s="21"/>
      <c r="AP444" s="21"/>
      <c r="AQ444" s="21"/>
      <c r="AR444" s="21"/>
      <c r="AS444" s="21"/>
      <c r="AT444" s="182"/>
      <c r="AU444" s="21"/>
      <c r="AV444" s="182"/>
      <c r="AW444" s="21"/>
      <c r="AX444" s="21"/>
      <c r="AY444" s="21"/>
      <c r="AZ444" s="21"/>
      <c r="BA444" s="21"/>
      <c r="BB444" s="20"/>
      <c r="BC444" s="23"/>
      <c r="BD444" s="200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04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0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2"/>
      <c r="AM445" s="21"/>
      <c r="AN445" s="21"/>
      <c r="AO445" s="21"/>
      <c r="AP445" s="21"/>
      <c r="AQ445" s="21"/>
      <c r="AR445" s="21"/>
      <c r="AS445" s="21"/>
      <c r="AT445" s="182"/>
      <c r="AU445" s="21"/>
      <c r="AV445" s="182"/>
      <c r="AW445" s="21"/>
      <c r="AX445" s="21"/>
      <c r="AY445" s="21"/>
      <c r="AZ445" s="21"/>
      <c r="BA445" s="21"/>
      <c r="BB445" s="20"/>
      <c r="BC445" s="23"/>
      <c r="BD445" s="200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04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0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2"/>
      <c r="AM446" s="21"/>
      <c r="AN446" s="21"/>
      <c r="AO446" s="21"/>
      <c r="AP446" s="21"/>
      <c r="AQ446" s="21"/>
      <c r="AR446" s="21"/>
      <c r="AS446" s="21"/>
      <c r="AT446" s="182"/>
      <c r="AU446" s="21"/>
      <c r="AV446" s="182"/>
      <c r="AW446" s="21"/>
      <c r="AX446" s="21"/>
      <c r="AY446" s="21"/>
      <c r="AZ446" s="21"/>
      <c r="BA446" s="21"/>
      <c r="BB446" s="20"/>
      <c r="BC446" s="23"/>
      <c r="BD446" s="200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16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0"/>
      <c r="AK447" s="63"/>
      <c r="AL447" s="182"/>
      <c r="AM447" s="21"/>
      <c r="AN447" s="21"/>
      <c r="AO447" s="21"/>
      <c r="AP447" s="21"/>
      <c r="AQ447" s="21"/>
      <c r="AR447" s="21"/>
      <c r="AS447" s="21"/>
      <c r="AT447" s="182"/>
      <c r="AU447" s="21"/>
      <c r="AV447" s="182"/>
      <c r="AW447" s="21"/>
      <c r="AX447" s="21"/>
      <c r="AY447" s="21"/>
      <c r="AZ447" s="21"/>
      <c r="BA447" s="21"/>
      <c r="BB447" s="20"/>
      <c r="BC447" s="63"/>
      <c r="BD447" s="200"/>
      <c r="BE447" s="6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58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63"/>
      <c r="P448" s="63"/>
      <c r="Q448" s="63"/>
      <c r="R448" s="63"/>
      <c r="S448" s="63"/>
      <c r="T448" s="63"/>
      <c r="U448" s="6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2"/>
      <c r="AM448" s="21"/>
      <c r="AN448" s="21"/>
      <c r="AO448" s="21"/>
      <c r="AP448" s="21"/>
      <c r="AQ448" s="21"/>
      <c r="AR448" s="21"/>
      <c r="AS448" s="21"/>
      <c r="AT448" s="182"/>
      <c r="AU448" s="21"/>
      <c r="AV448" s="182"/>
      <c r="AW448" s="21"/>
      <c r="AX448" s="21"/>
      <c r="AY448" s="21"/>
      <c r="AZ448" s="21"/>
      <c r="BA448" s="21"/>
      <c r="BB448" s="20"/>
      <c r="BC448" s="23"/>
      <c r="BD448" s="200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41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63"/>
      <c r="P449" s="63"/>
      <c r="Q449" s="63"/>
      <c r="R449" s="63"/>
      <c r="S449" s="63"/>
      <c r="T449" s="63"/>
      <c r="U449" s="6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2"/>
      <c r="AM449" s="21"/>
      <c r="AN449" s="21"/>
      <c r="AO449" s="21"/>
      <c r="AP449" s="21"/>
      <c r="AQ449" s="21"/>
      <c r="AR449" s="21"/>
      <c r="AS449" s="21"/>
      <c r="AT449" s="182"/>
      <c r="AU449" s="21"/>
      <c r="AV449" s="182"/>
      <c r="AW449" s="21"/>
      <c r="AX449" s="21"/>
      <c r="AY449" s="21"/>
      <c r="AZ449" s="21"/>
      <c r="BA449" s="21"/>
      <c r="BB449" s="20"/>
      <c r="BC449" s="23"/>
      <c r="BD449" s="200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56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0"/>
      <c r="AI450" s="23"/>
      <c r="AJ450" s="23"/>
      <c r="AK450" s="21"/>
      <c r="AL450" s="200"/>
      <c r="AM450" s="23"/>
      <c r="AN450" s="23"/>
      <c r="AO450" s="21"/>
      <c r="AP450" s="21"/>
      <c r="AQ450" s="21"/>
      <c r="AR450" s="21"/>
      <c r="AS450" s="21"/>
      <c r="AT450" s="200"/>
      <c r="AU450" s="29"/>
      <c r="AV450" s="200"/>
      <c r="AW450" s="23"/>
      <c r="AX450" s="21"/>
      <c r="AY450" s="21"/>
      <c r="AZ450" s="21"/>
      <c r="BA450" s="21"/>
      <c r="BB450" s="20"/>
      <c r="BC450" s="23"/>
      <c r="BD450" s="200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53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3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200"/>
      <c r="AM451" s="23"/>
      <c r="AN451" s="23"/>
      <c r="AO451" s="21"/>
      <c r="AP451" s="21"/>
      <c r="AQ451" s="21"/>
      <c r="AR451" s="21"/>
      <c r="AS451" s="21"/>
      <c r="AT451" s="200"/>
      <c r="AU451" s="29"/>
      <c r="AV451" s="200"/>
      <c r="AW451" s="23"/>
      <c r="AX451" s="21"/>
      <c r="AY451" s="21"/>
      <c r="AZ451" s="21"/>
      <c r="BA451" s="21"/>
      <c r="BB451" s="20"/>
      <c r="BC451" s="23"/>
      <c r="BD451" s="200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64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0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200"/>
      <c r="AM452" s="23"/>
      <c r="AN452" s="23"/>
      <c r="AO452" s="21"/>
      <c r="AP452" s="21"/>
      <c r="AQ452" s="21"/>
      <c r="AR452" s="21"/>
      <c r="AS452" s="21"/>
      <c r="AT452" s="200"/>
      <c r="AU452" s="29"/>
      <c r="AV452" s="200"/>
      <c r="AW452" s="23"/>
      <c r="AX452" s="21"/>
      <c r="AY452" s="21"/>
      <c r="AZ452" s="21"/>
      <c r="BA452" s="21"/>
      <c r="BB452" s="20"/>
      <c r="BC452" s="23"/>
      <c r="BD452" s="200"/>
      <c r="BE452" s="2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389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9"/>
      <c r="AJ453" s="29"/>
      <c r="AK453" s="21"/>
      <c r="AL453" s="200"/>
      <c r="AM453" s="29"/>
      <c r="AN453" s="29"/>
      <c r="AO453" s="21"/>
      <c r="AP453" s="21"/>
      <c r="AQ453" s="21"/>
      <c r="AR453" s="21"/>
      <c r="AS453" s="21"/>
      <c r="AT453" s="200"/>
      <c r="AU453" s="29"/>
      <c r="AV453" s="200"/>
      <c r="AW453" s="29"/>
      <c r="AX453" s="21"/>
      <c r="AY453" s="21"/>
      <c r="AZ453" s="21"/>
      <c r="BA453" s="21"/>
      <c r="BB453" s="20"/>
      <c r="BC453" s="23"/>
      <c r="BD453" s="200"/>
      <c r="BE453" s="29"/>
      <c r="BF453" s="29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21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3"/>
      <c r="AJ454" s="23"/>
      <c r="AK454" s="21"/>
      <c r="AL454" s="200"/>
      <c r="AM454" s="23"/>
      <c r="AN454" s="23"/>
      <c r="AO454" s="21"/>
      <c r="AP454" s="21"/>
      <c r="AQ454" s="21"/>
      <c r="AR454" s="21"/>
      <c r="AS454" s="21"/>
      <c r="AT454" s="200"/>
      <c r="AU454" s="23"/>
      <c r="AV454" s="200"/>
      <c r="AW454" s="23"/>
      <c r="AX454" s="21"/>
      <c r="AY454" s="21"/>
      <c r="AZ454" s="21"/>
      <c r="BA454" s="21"/>
      <c r="BB454" s="20"/>
      <c r="BC454" s="23"/>
      <c r="BD454" s="200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21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0"/>
      <c r="AI455" s="23"/>
      <c r="AJ455" s="23"/>
      <c r="AK455" s="21"/>
      <c r="AL455" s="200"/>
      <c r="AM455" s="23"/>
      <c r="AN455" s="23"/>
      <c r="AO455" s="21"/>
      <c r="AP455" s="21"/>
      <c r="AQ455" s="21"/>
      <c r="AR455" s="21"/>
      <c r="AS455" s="21"/>
      <c r="AT455" s="200"/>
      <c r="AU455" s="23"/>
      <c r="AV455" s="200"/>
      <c r="AW455" s="23"/>
      <c r="AX455" s="21"/>
      <c r="AY455" s="21"/>
      <c r="AZ455" s="21"/>
      <c r="BA455" s="21"/>
      <c r="BB455" s="20"/>
      <c r="BC455" s="23"/>
      <c r="BD455" s="200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21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0"/>
      <c r="AI456" s="23"/>
      <c r="AJ456" s="23"/>
      <c r="AK456" s="21"/>
      <c r="AL456" s="200"/>
      <c r="AM456" s="23"/>
      <c r="AN456" s="23"/>
      <c r="AO456" s="21"/>
      <c r="AP456" s="21"/>
      <c r="AQ456" s="21"/>
      <c r="AR456" s="21"/>
      <c r="AS456" s="21"/>
      <c r="AT456" s="200"/>
      <c r="AU456" s="23"/>
      <c r="AV456" s="200"/>
      <c r="AW456" s="23"/>
      <c r="AX456" s="21"/>
      <c r="AY456" s="21"/>
      <c r="AZ456" s="21"/>
      <c r="BA456" s="21"/>
      <c r="BB456" s="20"/>
      <c r="BC456" s="23"/>
      <c r="BD456" s="200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21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0"/>
      <c r="AI457" s="23"/>
      <c r="AJ457" s="23"/>
      <c r="AK457" s="21"/>
      <c r="AL457" s="200"/>
      <c r="AM457" s="23"/>
      <c r="AN457" s="23"/>
      <c r="AO457" s="21"/>
      <c r="AP457" s="21"/>
      <c r="AQ457" s="21"/>
      <c r="AR457" s="21"/>
      <c r="AS457" s="21"/>
      <c r="AT457" s="200"/>
      <c r="AU457" s="23"/>
      <c r="AV457" s="200"/>
      <c r="AW457" s="23"/>
      <c r="AX457" s="21"/>
      <c r="AY457" s="21"/>
      <c r="AZ457" s="21"/>
      <c r="BA457" s="21"/>
      <c r="BB457" s="20"/>
      <c r="BC457" s="23"/>
      <c r="BD457" s="200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21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3"/>
      <c r="AJ458" s="23"/>
      <c r="AK458" s="21"/>
      <c r="AL458" s="200"/>
      <c r="AM458" s="23"/>
      <c r="AN458" s="23"/>
      <c r="AO458" s="21"/>
      <c r="AP458" s="21"/>
      <c r="AQ458" s="21"/>
      <c r="AR458" s="21"/>
      <c r="AS458" s="21"/>
      <c r="AT458" s="200"/>
      <c r="AU458" s="23"/>
      <c r="AV458" s="200"/>
      <c r="AW458" s="23"/>
      <c r="AX458" s="21"/>
      <c r="AY458" s="21"/>
      <c r="AZ458" s="21"/>
      <c r="BA458" s="21"/>
      <c r="BB458" s="20"/>
      <c r="BC458" s="23"/>
      <c r="BD458" s="200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409.6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0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2"/>
      <c r="AM459" s="21"/>
      <c r="AN459" s="21"/>
      <c r="AO459" s="21"/>
      <c r="AP459" s="21"/>
      <c r="AQ459" s="21"/>
      <c r="AR459" s="21"/>
      <c r="AS459" s="21"/>
      <c r="AT459" s="182"/>
      <c r="AU459" s="21"/>
      <c r="AV459" s="182"/>
      <c r="AW459" s="21"/>
      <c r="AX459" s="21"/>
      <c r="AY459" s="21"/>
      <c r="AZ459" s="21"/>
      <c r="BA459" s="21"/>
      <c r="BB459" s="20"/>
      <c r="BC459" s="23"/>
      <c r="BD459" s="200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9.6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0"/>
      <c r="O460" s="63"/>
      <c r="P460" s="63"/>
      <c r="Q460" s="63"/>
      <c r="R460" s="63"/>
      <c r="S460" s="63"/>
      <c r="T460" s="63"/>
      <c r="U460" s="6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2"/>
      <c r="AM460" s="21"/>
      <c r="AN460" s="21"/>
      <c r="AO460" s="21"/>
      <c r="AP460" s="21"/>
      <c r="AQ460" s="21"/>
      <c r="AR460" s="21"/>
      <c r="AS460" s="21"/>
      <c r="AT460" s="182"/>
      <c r="AU460" s="21"/>
      <c r="AV460" s="182"/>
      <c r="AW460" s="21"/>
      <c r="AX460" s="21"/>
      <c r="AY460" s="21"/>
      <c r="AZ460" s="21"/>
      <c r="BA460" s="21"/>
      <c r="BB460" s="20"/>
      <c r="BC460" s="23"/>
      <c r="BD460" s="200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409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2"/>
      <c r="AM461" s="21"/>
      <c r="AN461" s="21"/>
      <c r="AO461" s="21"/>
      <c r="AP461" s="21"/>
      <c r="AQ461" s="21"/>
      <c r="AR461" s="21"/>
      <c r="AS461" s="21"/>
      <c r="AT461" s="182"/>
      <c r="AU461" s="21"/>
      <c r="AV461" s="182"/>
      <c r="AW461" s="21"/>
      <c r="AX461" s="21"/>
      <c r="AY461" s="21"/>
      <c r="AZ461" s="21"/>
      <c r="BA461" s="21"/>
      <c r="BB461" s="20"/>
      <c r="BC461" s="23"/>
      <c r="BD461" s="200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409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00"/>
      <c r="BE462" s="20"/>
      <c r="BF462" s="20"/>
      <c r="BG462" s="20"/>
      <c r="BH462" s="20"/>
      <c r="BI462" s="23"/>
      <c r="BJ462" s="20"/>
      <c r="BK462" s="20"/>
      <c r="BL462" s="23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7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00"/>
      <c r="BE463" s="200"/>
      <c r="BF463" s="20"/>
      <c r="BG463" s="20"/>
      <c r="BH463" s="20"/>
      <c r="BI463" s="23"/>
      <c r="BJ463" s="20"/>
      <c r="BK463" s="20"/>
      <c r="BL463" s="23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51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0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0"/>
      <c r="AI464" s="23"/>
      <c r="AJ464" s="23"/>
      <c r="AK464" s="21"/>
      <c r="AL464" s="200"/>
      <c r="AM464" s="23"/>
      <c r="AN464" s="23"/>
      <c r="AO464" s="21"/>
      <c r="AP464" s="21"/>
      <c r="AQ464" s="21"/>
      <c r="AR464" s="21"/>
      <c r="AS464" s="21"/>
      <c r="AT464" s="200"/>
      <c r="AU464" s="23"/>
      <c r="AV464" s="200"/>
      <c r="AW464" s="23"/>
      <c r="AX464" s="21"/>
      <c r="AY464" s="21"/>
      <c r="AZ464" s="21"/>
      <c r="BA464" s="21"/>
      <c r="BB464" s="20"/>
      <c r="BC464" s="23"/>
      <c r="BD464" s="200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409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0"/>
      <c r="AI465" s="23"/>
      <c r="AJ465" s="23"/>
      <c r="AK465" s="21"/>
      <c r="AL465" s="200"/>
      <c r="AM465" s="23"/>
      <c r="AN465" s="23"/>
      <c r="AO465" s="21"/>
      <c r="AP465" s="21"/>
      <c r="AQ465" s="21"/>
      <c r="AR465" s="21"/>
      <c r="AS465" s="21"/>
      <c r="AT465" s="200"/>
      <c r="AU465" s="23"/>
      <c r="AV465" s="200"/>
      <c r="AW465" s="23"/>
      <c r="AX465" s="21"/>
      <c r="AY465" s="21"/>
      <c r="AZ465" s="21"/>
      <c r="BA465" s="21"/>
      <c r="BB465" s="20"/>
      <c r="BC465" s="23"/>
      <c r="BD465" s="200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09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0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0"/>
      <c r="AI466" s="23"/>
      <c r="AJ466" s="23"/>
      <c r="AK466" s="21"/>
      <c r="AL466" s="200"/>
      <c r="AM466" s="23"/>
      <c r="AN466" s="23"/>
      <c r="AO466" s="21"/>
      <c r="AP466" s="21"/>
      <c r="AQ466" s="21"/>
      <c r="AR466" s="21"/>
      <c r="AS466" s="21"/>
      <c r="AT466" s="200"/>
      <c r="AU466" s="23"/>
      <c r="AV466" s="200"/>
      <c r="AW466" s="23"/>
      <c r="AX466" s="21"/>
      <c r="AY466" s="21"/>
      <c r="AZ466" s="21"/>
      <c r="BA466" s="21"/>
      <c r="BB466" s="20"/>
      <c r="BC466" s="23"/>
      <c r="BD466" s="200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98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0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2"/>
      <c r="AM467" s="21"/>
      <c r="AN467" s="21"/>
      <c r="AO467" s="21"/>
      <c r="AP467" s="21"/>
      <c r="AQ467" s="21"/>
      <c r="AR467" s="21"/>
      <c r="AS467" s="21"/>
      <c r="AT467" s="182"/>
      <c r="AU467" s="21"/>
      <c r="AV467" s="182"/>
      <c r="AW467" s="21"/>
      <c r="AX467" s="21"/>
      <c r="AY467" s="21"/>
      <c r="AZ467" s="21"/>
      <c r="BA467" s="21"/>
      <c r="BB467" s="20"/>
      <c r="BC467" s="23"/>
      <c r="BD467" s="200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408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0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2"/>
      <c r="AM468" s="21"/>
      <c r="AN468" s="21"/>
      <c r="AO468" s="21"/>
      <c r="AP468" s="21"/>
      <c r="AQ468" s="21"/>
      <c r="AR468" s="21"/>
      <c r="AS468" s="21"/>
      <c r="AT468" s="182"/>
      <c r="AU468" s="21"/>
      <c r="AV468" s="182"/>
      <c r="AW468" s="21"/>
      <c r="AX468" s="21"/>
      <c r="AY468" s="21"/>
      <c r="AZ468" s="21"/>
      <c r="BA468" s="21"/>
      <c r="BB468" s="20"/>
      <c r="BC468" s="23"/>
      <c r="BD468" s="200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54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0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2"/>
      <c r="AM469" s="21"/>
      <c r="AN469" s="21"/>
      <c r="AO469" s="21"/>
      <c r="AP469" s="21"/>
      <c r="AQ469" s="21"/>
      <c r="AR469" s="21"/>
      <c r="AS469" s="21"/>
      <c r="AT469" s="182"/>
      <c r="AU469" s="21"/>
      <c r="AV469" s="182"/>
      <c r="AW469" s="21"/>
      <c r="AX469" s="21"/>
      <c r="AY469" s="21"/>
      <c r="AZ469" s="21"/>
      <c r="BA469" s="21"/>
      <c r="BB469" s="20"/>
      <c r="BC469" s="23"/>
      <c r="BD469" s="200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6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2"/>
      <c r="AM470" s="21"/>
      <c r="AN470" s="21"/>
      <c r="AO470" s="21"/>
      <c r="AP470" s="21"/>
      <c r="AQ470" s="21"/>
      <c r="AR470" s="21"/>
      <c r="AS470" s="21"/>
      <c r="AT470" s="182"/>
      <c r="AU470" s="21"/>
      <c r="AV470" s="182"/>
      <c r="AW470" s="21"/>
      <c r="AX470" s="21"/>
      <c r="AY470" s="21"/>
      <c r="AZ470" s="21"/>
      <c r="BA470" s="21"/>
      <c r="BB470" s="20"/>
      <c r="BC470" s="23"/>
      <c r="BD470" s="200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49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2"/>
      <c r="AM471" s="21"/>
      <c r="AN471" s="21"/>
      <c r="AO471" s="21"/>
      <c r="AP471" s="21"/>
      <c r="AQ471" s="21"/>
      <c r="AR471" s="21"/>
      <c r="AS471" s="21"/>
      <c r="AT471" s="182"/>
      <c r="AU471" s="21"/>
      <c r="AV471" s="182"/>
      <c r="AW471" s="21"/>
      <c r="AX471" s="21"/>
      <c r="AY471" s="21"/>
      <c r="AZ471" s="21"/>
      <c r="BA471" s="21"/>
      <c r="BB471" s="20"/>
      <c r="BC471" s="23"/>
      <c r="BD471" s="200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9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0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2"/>
      <c r="AM472" s="21"/>
      <c r="AN472" s="21"/>
      <c r="AO472" s="21"/>
      <c r="AP472" s="21"/>
      <c r="AQ472" s="21"/>
      <c r="AR472" s="21"/>
      <c r="AS472" s="21"/>
      <c r="AT472" s="182"/>
      <c r="AU472" s="21"/>
      <c r="AV472" s="182"/>
      <c r="AW472" s="21"/>
      <c r="AX472" s="21"/>
      <c r="AY472" s="21"/>
      <c r="AZ472" s="21"/>
      <c r="BA472" s="21"/>
      <c r="BB472" s="20"/>
      <c r="BC472" s="23"/>
      <c r="BD472" s="200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9.2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0"/>
      <c r="O473" s="23"/>
      <c r="P473" s="23"/>
      <c r="Q473" s="23"/>
      <c r="R473" s="23"/>
      <c r="S473" s="23"/>
      <c r="T473" s="23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2"/>
      <c r="AM473" s="21"/>
      <c r="AN473" s="21"/>
      <c r="AO473" s="21"/>
      <c r="AP473" s="21"/>
      <c r="AQ473" s="21"/>
      <c r="AR473" s="21"/>
      <c r="AS473" s="21"/>
      <c r="AT473" s="182"/>
      <c r="AU473" s="21"/>
      <c r="AV473" s="182"/>
      <c r="AW473" s="21"/>
      <c r="AX473" s="21"/>
      <c r="AY473" s="21"/>
      <c r="AZ473" s="21"/>
      <c r="BA473" s="21"/>
      <c r="BB473" s="20"/>
      <c r="BC473" s="23"/>
      <c r="BD473" s="200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9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0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2"/>
      <c r="AM474" s="21"/>
      <c r="AN474" s="21"/>
      <c r="AO474" s="21"/>
      <c r="AP474" s="21"/>
      <c r="AQ474" s="21"/>
      <c r="AR474" s="21"/>
      <c r="AS474" s="21"/>
      <c r="AT474" s="182"/>
      <c r="AU474" s="21"/>
      <c r="AV474" s="182"/>
      <c r="AW474" s="21"/>
      <c r="AX474" s="21"/>
      <c r="AY474" s="21"/>
      <c r="AZ474" s="21"/>
      <c r="BA474" s="21"/>
      <c r="BB474" s="20"/>
      <c r="BC474" s="23"/>
      <c r="BD474" s="200"/>
      <c r="BE474" s="2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9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0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2"/>
      <c r="AM475" s="21"/>
      <c r="AN475" s="21"/>
      <c r="AO475" s="21"/>
      <c r="AP475" s="21"/>
      <c r="AQ475" s="21"/>
      <c r="AR475" s="21"/>
      <c r="AS475" s="21"/>
      <c r="AT475" s="182"/>
      <c r="AU475" s="21"/>
      <c r="AV475" s="182"/>
      <c r="AW475" s="21"/>
      <c r="AX475" s="21"/>
      <c r="AY475" s="21"/>
      <c r="AZ475" s="21"/>
      <c r="BA475" s="21"/>
      <c r="BB475" s="20"/>
      <c r="BC475" s="23"/>
      <c r="BD475" s="200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67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2"/>
      <c r="AM476" s="21"/>
      <c r="AN476" s="21"/>
      <c r="AO476" s="21"/>
      <c r="AP476" s="21"/>
      <c r="AQ476" s="21"/>
      <c r="AR476" s="21"/>
      <c r="AS476" s="21"/>
      <c r="AT476" s="182"/>
      <c r="AU476" s="21"/>
      <c r="AV476" s="182"/>
      <c r="AW476" s="21"/>
      <c r="AX476" s="21"/>
      <c r="AY476" s="21"/>
      <c r="AZ476" s="21"/>
      <c r="BA476" s="21"/>
      <c r="BB476" s="20"/>
      <c r="BC476" s="23"/>
      <c r="BD476" s="200"/>
      <c r="BE476" s="23"/>
      <c r="BF476" s="23"/>
      <c r="BG476" s="21"/>
      <c r="BH476" s="21"/>
      <c r="BI476" s="21"/>
      <c r="BJ476" s="20"/>
      <c r="BK476" s="23"/>
      <c r="BL476" s="23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54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2"/>
      <c r="AM477" s="21"/>
      <c r="AN477" s="21"/>
      <c r="AO477" s="21"/>
      <c r="AP477" s="21"/>
      <c r="AQ477" s="21"/>
      <c r="AR477" s="21"/>
      <c r="AS477" s="21"/>
      <c r="AT477" s="182"/>
      <c r="AU477" s="21"/>
      <c r="AV477" s="182"/>
      <c r="AW477" s="21"/>
      <c r="AX477" s="21"/>
      <c r="AY477" s="21"/>
      <c r="AZ477" s="21"/>
      <c r="BA477" s="21"/>
      <c r="BB477" s="20"/>
      <c r="BC477" s="23"/>
      <c r="BD477" s="200"/>
      <c r="BE477" s="63"/>
      <c r="BF477" s="29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4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2"/>
      <c r="AM478" s="21"/>
      <c r="AN478" s="21"/>
      <c r="AO478" s="21"/>
      <c r="AP478" s="21"/>
      <c r="AQ478" s="21"/>
      <c r="AR478" s="21"/>
      <c r="AS478" s="21"/>
      <c r="AT478" s="182"/>
      <c r="AU478" s="21"/>
      <c r="AV478" s="182"/>
      <c r="AW478" s="21"/>
      <c r="AX478" s="21"/>
      <c r="AY478" s="21"/>
      <c r="AZ478" s="21"/>
      <c r="BA478" s="21"/>
      <c r="BB478" s="20"/>
      <c r="BC478" s="23"/>
      <c r="BD478" s="200"/>
      <c r="BE478" s="63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9.6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2"/>
      <c r="AM479" s="21"/>
      <c r="AN479" s="21"/>
      <c r="AO479" s="21"/>
      <c r="AP479" s="21"/>
      <c r="AQ479" s="21"/>
      <c r="AR479" s="21"/>
      <c r="AS479" s="21"/>
      <c r="AT479" s="182"/>
      <c r="AU479" s="21"/>
      <c r="AV479" s="182"/>
      <c r="AW479" s="21"/>
      <c r="AX479" s="21"/>
      <c r="AY479" s="21"/>
      <c r="AZ479" s="21"/>
      <c r="BA479" s="21"/>
      <c r="BB479" s="20"/>
      <c r="BC479" s="20"/>
      <c r="BD479" s="20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52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2"/>
      <c r="AM480" s="21"/>
      <c r="AN480" s="21"/>
      <c r="AO480" s="21"/>
      <c r="AP480" s="21"/>
      <c r="AQ480" s="21"/>
      <c r="AR480" s="21"/>
      <c r="AS480" s="21"/>
      <c r="AT480" s="182"/>
      <c r="AU480" s="21"/>
      <c r="AV480" s="182"/>
      <c r="AW480" s="21"/>
      <c r="AX480" s="21"/>
      <c r="AY480" s="21"/>
      <c r="AZ480" s="21"/>
      <c r="BA480" s="21"/>
      <c r="BB480" s="20"/>
      <c r="BC480" s="23"/>
      <c r="BD480" s="200"/>
      <c r="BE480" s="23"/>
      <c r="BF480" s="20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20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2"/>
      <c r="AM481" s="21"/>
      <c r="AN481" s="21"/>
      <c r="AO481" s="21"/>
      <c r="AP481" s="21"/>
      <c r="AQ481" s="21"/>
      <c r="AR481" s="21"/>
      <c r="AS481" s="21"/>
      <c r="AT481" s="182"/>
      <c r="AU481" s="21"/>
      <c r="AV481" s="182"/>
      <c r="AW481" s="21"/>
      <c r="AX481" s="21"/>
      <c r="AY481" s="21"/>
      <c r="AZ481" s="21"/>
      <c r="BA481" s="21"/>
      <c r="BB481" s="20"/>
      <c r="BC481" s="23"/>
      <c r="BD481" s="200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20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2"/>
      <c r="AM482" s="21"/>
      <c r="AN482" s="21"/>
      <c r="AO482" s="21"/>
      <c r="AP482" s="21"/>
      <c r="AQ482" s="21"/>
      <c r="AR482" s="21"/>
      <c r="AS482" s="21"/>
      <c r="AT482" s="182"/>
      <c r="AU482" s="21"/>
      <c r="AV482" s="182"/>
      <c r="AW482" s="21"/>
      <c r="AX482" s="21"/>
      <c r="AY482" s="21"/>
      <c r="AZ482" s="21"/>
      <c r="BA482" s="21"/>
      <c r="BB482" s="20"/>
      <c r="BC482" s="23"/>
      <c r="BD482" s="200"/>
      <c r="BE482" s="20"/>
      <c r="BF482" s="20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20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2"/>
      <c r="AM483" s="21"/>
      <c r="AN483" s="21"/>
      <c r="AO483" s="21"/>
      <c r="AP483" s="21"/>
      <c r="AQ483" s="21"/>
      <c r="AR483" s="21"/>
      <c r="AS483" s="21"/>
      <c r="AT483" s="182"/>
      <c r="AU483" s="21"/>
      <c r="AV483" s="182"/>
      <c r="AW483" s="21"/>
      <c r="AX483" s="21"/>
      <c r="AY483" s="21"/>
      <c r="AZ483" s="21"/>
      <c r="BA483" s="21"/>
      <c r="BB483" s="20"/>
      <c r="BC483" s="23"/>
      <c r="BD483" s="200"/>
      <c r="BE483" s="23"/>
      <c r="BF483" s="20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40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9"/>
      <c r="AJ484" s="29"/>
      <c r="AK484" s="21"/>
      <c r="AL484" s="200"/>
      <c r="AM484" s="29"/>
      <c r="AN484" s="29"/>
      <c r="AO484" s="21"/>
      <c r="AP484" s="21"/>
      <c r="AQ484" s="21"/>
      <c r="AR484" s="21"/>
      <c r="AS484" s="21"/>
      <c r="AT484" s="200"/>
      <c r="AU484" s="29"/>
      <c r="AV484" s="200"/>
      <c r="AW484" s="29"/>
      <c r="AX484" s="21"/>
      <c r="AY484" s="21"/>
      <c r="AZ484" s="21"/>
      <c r="BA484" s="21"/>
      <c r="BB484" s="20"/>
      <c r="BC484" s="23"/>
      <c r="BD484" s="200"/>
      <c r="BE484" s="29"/>
      <c r="BF484" s="29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44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0"/>
      <c r="AI485" s="29"/>
      <c r="AJ485" s="29"/>
      <c r="AK485" s="21"/>
      <c r="AL485" s="200"/>
      <c r="AM485" s="29"/>
      <c r="AN485" s="29"/>
      <c r="AO485" s="21"/>
      <c r="AP485" s="21"/>
      <c r="AQ485" s="21"/>
      <c r="AR485" s="21"/>
      <c r="AS485" s="21"/>
      <c r="AT485" s="200"/>
      <c r="AU485" s="29"/>
      <c r="AV485" s="200"/>
      <c r="AW485" s="29"/>
      <c r="AX485" s="21"/>
      <c r="AY485" s="21"/>
      <c r="AZ485" s="21"/>
      <c r="BA485" s="21"/>
      <c r="BB485" s="20"/>
      <c r="BC485" s="23"/>
      <c r="BD485" s="200"/>
      <c r="BE485" s="29"/>
      <c r="BF485" s="29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44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0"/>
      <c r="AI486" s="29"/>
      <c r="AJ486" s="29"/>
      <c r="AK486" s="21"/>
      <c r="AL486" s="200"/>
      <c r="AM486" s="29"/>
      <c r="AN486" s="29"/>
      <c r="AO486" s="21"/>
      <c r="AP486" s="21"/>
      <c r="AQ486" s="21"/>
      <c r="AR486" s="21"/>
      <c r="AS486" s="21"/>
      <c r="AT486" s="200"/>
      <c r="AU486" s="29"/>
      <c r="AV486" s="200"/>
      <c r="AW486" s="29"/>
      <c r="AX486" s="21"/>
      <c r="AY486" s="21"/>
      <c r="AZ486" s="21"/>
      <c r="BA486" s="21"/>
      <c r="BB486" s="20"/>
      <c r="BC486" s="23"/>
      <c r="BD486" s="200"/>
      <c r="BE486" s="29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44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0"/>
      <c r="AI487" s="29"/>
      <c r="AJ487" s="29"/>
      <c r="AK487" s="21"/>
      <c r="AL487" s="200"/>
      <c r="AM487" s="29"/>
      <c r="AN487" s="29"/>
      <c r="AO487" s="21"/>
      <c r="AP487" s="21"/>
      <c r="AQ487" s="21"/>
      <c r="AR487" s="21"/>
      <c r="AS487" s="21"/>
      <c r="AT487" s="200"/>
      <c r="AU487" s="29"/>
      <c r="AV487" s="200"/>
      <c r="AW487" s="29"/>
      <c r="AX487" s="21"/>
      <c r="AY487" s="21"/>
      <c r="AZ487" s="21"/>
      <c r="BA487" s="21"/>
      <c r="BB487" s="20"/>
      <c r="BC487" s="23"/>
      <c r="BD487" s="200"/>
      <c r="BE487" s="29"/>
      <c r="BF487" s="29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44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0"/>
      <c r="AI488" s="29"/>
      <c r="AJ488" s="29"/>
      <c r="AK488" s="21"/>
      <c r="AL488" s="200"/>
      <c r="AM488" s="29"/>
      <c r="AN488" s="29"/>
      <c r="AO488" s="21"/>
      <c r="AP488" s="21"/>
      <c r="AQ488" s="21"/>
      <c r="AR488" s="21"/>
      <c r="AS488" s="21"/>
      <c r="AT488" s="200"/>
      <c r="AU488" s="29"/>
      <c r="AV488" s="200"/>
      <c r="AW488" s="29"/>
      <c r="AX488" s="21"/>
      <c r="AY488" s="21"/>
      <c r="AZ488" s="21"/>
      <c r="BA488" s="21"/>
      <c r="BB488" s="20"/>
      <c r="BC488" s="23"/>
      <c r="BD488" s="200"/>
      <c r="BE488" s="29"/>
      <c r="BF488" s="29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44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0"/>
      <c r="AI489" s="29"/>
      <c r="AJ489" s="29"/>
      <c r="AK489" s="21"/>
      <c r="AL489" s="200"/>
      <c r="AM489" s="29"/>
      <c r="AN489" s="29"/>
      <c r="AO489" s="21"/>
      <c r="AP489" s="21"/>
      <c r="AQ489" s="21"/>
      <c r="AR489" s="21"/>
      <c r="AS489" s="21"/>
      <c r="AT489" s="200"/>
      <c r="AU489" s="29"/>
      <c r="AV489" s="200"/>
      <c r="AW489" s="29"/>
      <c r="AX489" s="21"/>
      <c r="AY489" s="21"/>
      <c r="AZ489" s="21"/>
      <c r="BA489" s="21"/>
      <c r="BB489" s="20"/>
      <c r="BC489" s="23"/>
      <c r="BD489" s="200"/>
      <c r="BE489" s="29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409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2"/>
      <c r="AM490" s="21"/>
      <c r="AN490" s="21"/>
      <c r="AO490" s="21"/>
      <c r="AP490" s="21"/>
      <c r="AQ490" s="21"/>
      <c r="AR490" s="21"/>
      <c r="AS490" s="21"/>
      <c r="AT490" s="182"/>
      <c r="AU490" s="21"/>
      <c r="AV490" s="182"/>
      <c r="AW490" s="21"/>
      <c r="AX490" s="21"/>
      <c r="AY490" s="21"/>
      <c r="AZ490" s="21"/>
      <c r="BA490" s="21"/>
      <c r="BB490" s="20"/>
      <c r="BC490" s="23"/>
      <c r="BD490" s="200"/>
      <c r="BE490" s="63"/>
      <c r="BF490" s="29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408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2"/>
      <c r="AM491" s="21"/>
      <c r="AN491" s="21"/>
      <c r="AO491" s="21"/>
      <c r="AP491" s="21"/>
      <c r="AQ491" s="21"/>
      <c r="AR491" s="21"/>
      <c r="AS491" s="21"/>
      <c r="AT491" s="182"/>
      <c r="AU491" s="21"/>
      <c r="AV491" s="182"/>
      <c r="AW491" s="21"/>
      <c r="AX491" s="21"/>
      <c r="AY491" s="21"/>
      <c r="AZ491" s="21"/>
      <c r="BA491" s="21"/>
      <c r="BB491" s="20"/>
      <c r="BC491" s="23"/>
      <c r="BD491" s="200"/>
      <c r="BE491" s="20"/>
      <c r="BF491" s="20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46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2"/>
      <c r="AM492" s="21"/>
      <c r="AN492" s="21"/>
      <c r="AO492" s="21"/>
      <c r="AP492" s="21"/>
      <c r="AQ492" s="21"/>
      <c r="AR492" s="21"/>
      <c r="AS492" s="21"/>
      <c r="AT492" s="182"/>
      <c r="AU492" s="21"/>
      <c r="AV492" s="182"/>
      <c r="AW492" s="21"/>
      <c r="AX492" s="21"/>
      <c r="AY492" s="21"/>
      <c r="AZ492" s="21"/>
      <c r="BA492" s="21"/>
      <c r="BB492" s="20"/>
      <c r="BC492" s="23"/>
      <c r="BD492" s="200"/>
      <c r="BE492" s="63"/>
      <c r="BF492" s="29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408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2"/>
      <c r="AM493" s="21"/>
      <c r="AN493" s="21"/>
      <c r="AO493" s="21"/>
      <c r="AP493" s="21"/>
      <c r="AQ493" s="21"/>
      <c r="AR493" s="21"/>
      <c r="AS493" s="21"/>
      <c r="AT493" s="182"/>
      <c r="AU493" s="21"/>
      <c r="AV493" s="182"/>
      <c r="AW493" s="21"/>
      <c r="AX493" s="21"/>
      <c r="AY493" s="21"/>
      <c r="AZ493" s="21"/>
      <c r="BA493" s="21"/>
      <c r="BB493" s="20"/>
      <c r="BC493" s="23"/>
      <c r="BD493" s="200"/>
      <c r="BE493" s="20"/>
      <c r="BF493" s="20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56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2"/>
      <c r="AM494" s="21"/>
      <c r="AN494" s="21"/>
      <c r="AO494" s="21"/>
      <c r="AP494" s="21"/>
      <c r="AQ494" s="21"/>
      <c r="AR494" s="21"/>
      <c r="AS494" s="21"/>
      <c r="AT494" s="182"/>
      <c r="AU494" s="21"/>
      <c r="AV494" s="182"/>
      <c r="AW494" s="21"/>
      <c r="AX494" s="21"/>
      <c r="AY494" s="21"/>
      <c r="AZ494" s="21"/>
      <c r="BA494" s="21"/>
      <c r="BB494" s="20"/>
      <c r="BC494" s="23"/>
      <c r="BD494" s="200"/>
      <c r="BE494" s="63"/>
      <c r="BF494" s="29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32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2"/>
      <c r="AM495" s="21"/>
      <c r="AN495" s="21"/>
      <c r="AO495" s="21"/>
      <c r="AP495" s="21"/>
      <c r="AQ495" s="21"/>
      <c r="AR495" s="21"/>
      <c r="AS495" s="21"/>
      <c r="AT495" s="182"/>
      <c r="AU495" s="21"/>
      <c r="AV495" s="182"/>
      <c r="AW495" s="21"/>
      <c r="AX495" s="21"/>
      <c r="AY495" s="21"/>
      <c r="AZ495" s="21"/>
      <c r="BA495" s="21"/>
      <c r="BB495" s="20"/>
      <c r="BC495" s="23"/>
      <c r="BD495" s="200"/>
      <c r="BE495" s="29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32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2"/>
      <c r="AM496" s="21"/>
      <c r="AN496" s="21"/>
      <c r="AO496" s="21"/>
      <c r="AP496" s="21"/>
      <c r="AQ496" s="21"/>
      <c r="AR496" s="21"/>
      <c r="AS496" s="21"/>
      <c r="AT496" s="182"/>
      <c r="AU496" s="21"/>
      <c r="AV496" s="182"/>
      <c r="AW496" s="21"/>
      <c r="AX496" s="21"/>
      <c r="AY496" s="21"/>
      <c r="AZ496" s="21"/>
      <c r="BA496" s="21"/>
      <c r="BB496" s="20"/>
      <c r="BC496" s="23"/>
      <c r="BD496" s="200"/>
      <c r="BE496" s="63"/>
      <c r="BF496" s="29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46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0"/>
      <c r="Q497" s="23"/>
      <c r="R497" s="23"/>
      <c r="S497" s="23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2"/>
      <c r="AM497" s="21"/>
      <c r="AN497" s="21"/>
      <c r="AO497" s="21"/>
      <c r="AP497" s="21"/>
      <c r="AQ497" s="21"/>
      <c r="AR497" s="21"/>
      <c r="AS497" s="21"/>
      <c r="AT497" s="182"/>
      <c r="AU497" s="21"/>
      <c r="AV497" s="182"/>
      <c r="AW497" s="21"/>
      <c r="AX497" s="21"/>
      <c r="AY497" s="21"/>
      <c r="AZ497" s="21"/>
      <c r="BA497" s="21"/>
      <c r="BB497" s="20"/>
      <c r="BC497" s="23"/>
      <c r="BD497" s="200"/>
      <c r="BE497" s="23"/>
      <c r="BF497" s="23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84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3"/>
      <c r="Q498" s="23"/>
      <c r="R498" s="23"/>
      <c r="S498" s="23"/>
      <c r="T498" s="23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2"/>
      <c r="AM498" s="21"/>
      <c r="AN498" s="21"/>
      <c r="AO498" s="21"/>
      <c r="AP498" s="21"/>
      <c r="AQ498" s="21"/>
      <c r="AR498" s="21"/>
      <c r="AS498" s="21"/>
      <c r="AT498" s="182"/>
      <c r="AU498" s="21"/>
      <c r="AV498" s="182"/>
      <c r="AW498" s="21"/>
      <c r="AX498" s="21"/>
      <c r="AY498" s="21"/>
      <c r="AZ498" s="21"/>
      <c r="BA498" s="21"/>
      <c r="BB498" s="20"/>
      <c r="BC498" s="23"/>
      <c r="BD498" s="185"/>
      <c r="BE498" s="186"/>
      <c r="BF498" s="29"/>
      <c r="BG498" s="21"/>
      <c r="BH498" s="21"/>
      <c r="BI498" s="21"/>
      <c r="BJ498" s="21"/>
      <c r="BK498" s="21"/>
      <c r="BL498" s="21"/>
      <c r="BM498" s="21"/>
      <c r="BN498" s="197"/>
      <c r="BO498" s="24"/>
      <c r="BP498" s="21"/>
      <c r="BQ498" s="21"/>
      <c r="BR498" s="23"/>
      <c r="BS498" s="23"/>
      <c r="BT498" s="24"/>
      <c r="BU498" s="25"/>
    </row>
    <row r="499" spans="1:73" s="22" customFormat="1" ht="184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0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2"/>
      <c r="AM499" s="21"/>
      <c r="AN499" s="21"/>
      <c r="AO499" s="21"/>
      <c r="AP499" s="21"/>
      <c r="AQ499" s="21"/>
      <c r="AR499" s="21"/>
      <c r="AS499" s="21"/>
      <c r="AT499" s="182"/>
      <c r="AU499" s="21"/>
      <c r="AV499" s="182"/>
      <c r="AW499" s="21"/>
      <c r="AX499" s="21"/>
      <c r="AY499" s="21"/>
      <c r="AZ499" s="21"/>
      <c r="BA499" s="21"/>
      <c r="BB499" s="20"/>
      <c r="BC499" s="23"/>
      <c r="BD499" s="185"/>
      <c r="BE499" s="186"/>
      <c r="BF499" s="29"/>
      <c r="BG499" s="21"/>
      <c r="BH499" s="21"/>
      <c r="BI499" s="21"/>
      <c r="BJ499" s="21"/>
      <c r="BK499" s="21"/>
      <c r="BL499" s="21"/>
      <c r="BM499" s="21"/>
      <c r="BN499" s="197"/>
      <c r="BO499" s="24"/>
      <c r="BP499" s="21"/>
      <c r="BQ499" s="21"/>
      <c r="BR499" s="23"/>
      <c r="BS499" s="23"/>
      <c r="BT499" s="24"/>
      <c r="BU499" s="25"/>
    </row>
    <row r="500" spans="1:73" s="22" customFormat="1" ht="184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2"/>
      <c r="AM500" s="21"/>
      <c r="AN500" s="21"/>
      <c r="AO500" s="21"/>
      <c r="AP500" s="21"/>
      <c r="AQ500" s="21"/>
      <c r="AR500" s="21"/>
      <c r="AS500" s="21"/>
      <c r="AT500" s="182"/>
      <c r="AU500" s="21"/>
      <c r="AV500" s="182"/>
      <c r="AW500" s="21"/>
      <c r="AX500" s="21"/>
      <c r="AY500" s="21"/>
      <c r="AZ500" s="21"/>
      <c r="BA500" s="21"/>
      <c r="BB500" s="20"/>
      <c r="BC500" s="23"/>
      <c r="BD500" s="200"/>
      <c r="BE500" s="20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184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2"/>
      <c r="AM501" s="21"/>
      <c r="AN501" s="21"/>
      <c r="AO501" s="21"/>
      <c r="AP501" s="21"/>
      <c r="AQ501" s="21"/>
      <c r="AR501" s="21"/>
      <c r="AS501" s="21"/>
      <c r="AT501" s="182"/>
      <c r="AU501" s="21"/>
      <c r="AV501" s="182"/>
      <c r="AW501" s="21"/>
      <c r="AX501" s="21"/>
      <c r="AY501" s="21"/>
      <c r="AZ501" s="21"/>
      <c r="BA501" s="21"/>
      <c r="BB501" s="20"/>
      <c r="BC501" s="23"/>
      <c r="BD501" s="185"/>
      <c r="BE501" s="186"/>
      <c r="BF501" s="20"/>
      <c r="BG501" s="21"/>
      <c r="BH501" s="21"/>
      <c r="BI501" s="21"/>
      <c r="BJ501" s="21"/>
      <c r="BK501" s="21"/>
      <c r="BL501" s="21"/>
      <c r="BM501" s="21"/>
      <c r="BN501" s="197"/>
      <c r="BO501" s="24"/>
      <c r="BP501" s="21"/>
      <c r="BQ501" s="21"/>
      <c r="BR501" s="23"/>
      <c r="BS501" s="23"/>
      <c r="BT501" s="24"/>
      <c r="BU501" s="25"/>
    </row>
    <row r="502" spans="1:73" s="22" customFormat="1" ht="189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63"/>
      <c r="P502" s="63"/>
      <c r="Q502" s="63"/>
      <c r="R502" s="63"/>
      <c r="S502" s="63"/>
      <c r="T502" s="63"/>
      <c r="U502" s="6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2"/>
      <c r="AM502" s="21"/>
      <c r="AN502" s="21"/>
      <c r="AO502" s="21"/>
      <c r="AP502" s="21"/>
      <c r="AQ502" s="21"/>
      <c r="AR502" s="21"/>
      <c r="AS502" s="21"/>
      <c r="AT502" s="182"/>
      <c r="AU502" s="21"/>
      <c r="AV502" s="182"/>
      <c r="AW502" s="21"/>
      <c r="AX502" s="21"/>
      <c r="AY502" s="21"/>
      <c r="AZ502" s="21"/>
      <c r="BA502" s="21"/>
      <c r="BB502" s="20"/>
      <c r="BC502" s="23"/>
      <c r="BD502" s="185"/>
      <c r="BE502" s="186"/>
      <c r="BF502" s="20"/>
      <c r="BG502" s="21"/>
      <c r="BH502" s="21"/>
      <c r="BI502" s="21"/>
      <c r="BJ502" s="21"/>
      <c r="BK502" s="21"/>
      <c r="BL502" s="21"/>
      <c r="BM502" s="21"/>
      <c r="BN502" s="197"/>
      <c r="BO502" s="24"/>
      <c r="BP502" s="21"/>
      <c r="BQ502" s="21"/>
      <c r="BR502" s="23"/>
      <c r="BS502" s="23"/>
      <c r="BT502" s="24"/>
      <c r="BU502" s="25"/>
    </row>
    <row r="503" spans="1:73" s="22" customFormat="1" ht="184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2"/>
      <c r="AM503" s="21"/>
      <c r="AN503" s="21"/>
      <c r="AO503" s="21"/>
      <c r="AP503" s="21"/>
      <c r="AQ503" s="21"/>
      <c r="AR503" s="21"/>
      <c r="AS503" s="21"/>
      <c r="AT503" s="182"/>
      <c r="AU503" s="21"/>
      <c r="AV503" s="182"/>
      <c r="AW503" s="21"/>
      <c r="AX503" s="21"/>
      <c r="AY503" s="21"/>
      <c r="AZ503" s="21"/>
      <c r="BA503" s="21"/>
      <c r="BB503" s="20"/>
      <c r="BC503" s="23"/>
      <c r="BD503" s="200"/>
      <c r="BE503" s="20"/>
      <c r="BF503" s="20"/>
      <c r="BG503" s="21"/>
      <c r="BH503" s="21"/>
      <c r="BI503" s="21"/>
      <c r="BJ503" s="20"/>
      <c r="BK503" s="23"/>
      <c r="BL503" s="23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84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2"/>
      <c r="AM504" s="21"/>
      <c r="AN504" s="21"/>
      <c r="AO504" s="21"/>
      <c r="AP504" s="21"/>
      <c r="AQ504" s="21"/>
      <c r="AR504" s="21"/>
      <c r="AS504" s="21"/>
      <c r="AT504" s="182"/>
      <c r="AU504" s="21"/>
      <c r="AV504" s="182"/>
      <c r="AW504" s="21"/>
      <c r="AX504" s="21"/>
      <c r="AY504" s="21"/>
      <c r="AZ504" s="21"/>
      <c r="BA504" s="21"/>
      <c r="BB504" s="20"/>
      <c r="BC504" s="23"/>
      <c r="BD504" s="187"/>
      <c r="BE504" s="186"/>
      <c r="BF504" s="20"/>
      <c r="BG504" s="21"/>
      <c r="BH504" s="21"/>
      <c r="BI504" s="21"/>
      <c r="BJ504" s="20"/>
      <c r="BK504" s="23"/>
      <c r="BL504" s="23"/>
      <c r="BM504" s="21"/>
      <c r="BN504" s="197"/>
      <c r="BO504" s="24"/>
      <c r="BP504" s="21"/>
      <c r="BQ504" s="21"/>
      <c r="BR504" s="23"/>
      <c r="BS504" s="23"/>
      <c r="BT504" s="24"/>
      <c r="BU504" s="25"/>
    </row>
    <row r="505" spans="1:73" s="22" customFormat="1" ht="184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2"/>
      <c r="AM505" s="21"/>
      <c r="AN505" s="21"/>
      <c r="AO505" s="21"/>
      <c r="AP505" s="21"/>
      <c r="AQ505" s="21"/>
      <c r="AR505" s="21"/>
      <c r="AS505" s="21"/>
      <c r="AT505" s="182"/>
      <c r="AU505" s="21"/>
      <c r="AV505" s="182"/>
      <c r="AW505" s="21"/>
      <c r="AX505" s="21"/>
      <c r="AY505" s="21"/>
      <c r="AZ505" s="21"/>
      <c r="BA505" s="21"/>
      <c r="BB505" s="20"/>
      <c r="BC505" s="23"/>
      <c r="BD505" s="200"/>
      <c r="BE505" s="29"/>
      <c r="BF505" s="29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84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2"/>
      <c r="AM506" s="21"/>
      <c r="AN506" s="21"/>
      <c r="AO506" s="21"/>
      <c r="AP506" s="21"/>
      <c r="AQ506" s="21"/>
      <c r="AR506" s="21"/>
      <c r="AS506" s="21"/>
      <c r="AT506" s="182"/>
      <c r="AU506" s="21"/>
      <c r="AV506" s="182"/>
      <c r="AW506" s="21"/>
      <c r="AX506" s="21"/>
      <c r="AY506" s="21"/>
      <c r="AZ506" s="21"/>
      <c r="BA506" s="21"/>
      <c r="BB506" s="20"/>
      <c r="BC506" s="23"/>
      <c r="BD506" s="200"/>
      <c r="BE506" s="23"/>
      <c r="BF506" s="20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84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2"/>
      <c r="AM507" s="21"/>
      <c r="AN507" s="21"/>
      <c r="AO507" s="21"/>
      <c r="AP507" s="21"/>
      <c r="AQ507" s="21"/>
      <c r="AR507" s="21"/>
      <c r="AS507" s="21"/>
      <c r="AT507" s="182"/>
      <c r="AU507" s="21"/>
      <c r="AV507" s="182"/>
      <c r="AW507" s="21"/>
      <c r="AX507" s="21"/>
      <c r="AY507" s="21"/>
      <c r="AZ507" s="21"/>
      <c r="BA507" s="21"/>
      <c r="BB507" s="20"/>
      <c r="BC507" s="23"/>
      <c r="BD507" s="200"/>
      <c r="BE507" s="29"/>
      <c r="BF507" s="29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84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2"/>
      <c r="AM508" s="21"/>
      <c r="AN508" s="21"/>
      <c r="AO508" s="21"/>
      <c r="AP508" s="21"/>
      <c r="AQ508" s="21"/>
      <c r="AR508" s="21"/>
      <c r="AS508" s="21"/>
      <c r="AT508" s="182"/>
      <c r="AU508" s="21"/>
      <c r="AV508" s="182"/>
      <c r="AW508" s="21"/>
      <c r="AX508" s="21"/>
      <c r="AY508" s="21"/>
      <c r="AZ508" s="21"/>
      <c r="BA508" s="21"/>
      <c r="BB508" s="20"/>
      <c r="BC508" s="23"/>
      <c r="BD508" s="200"/>
      <c r="BE508" s="23"/>
      <c r="BF508" s="20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12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3"/>
      <c r="P509" s="23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00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409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0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00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86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0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2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22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00"/>
      <c r="BE512" s="23"/>
      <c r="BF512" s="23"/>
      <c r="BG512" s="21"/>
      <c r="BH512" s="21"/>
      <c r="BI512" s="21"/>
      <c r="BJ512" s="21"/>
      <c r="BK512" s="21"/>
      <c r="BL512" s="20"/>
      <c r="BM512" s="23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22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0"/>
      <c r="P513" s="20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82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22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0"/>
      <c r="P514" s="20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2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57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0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00"/>
      <c r="BE515" s="23"/>
      <c r="BF515" s="23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82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0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82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29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9"/>
      <c r="P517" s="29"/>
      <c r="Q517" s="29"/>
      <c r="R517" s="29"/>
      <c r="S517" s="29"/>
      <c r="T517" s="29"/>
      <c r="U517" s="29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2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409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0"/>
      <c r="AI518" s="23"/>
      <c r="AJ518" s="23"/>
      <c r="AK518" s="23"/>
      <c r="AL518" s="200"/>
      <c r="AM518" s="23"/>
      <c r="AN518" s="23"/>
      <c r="AO518" s="21"/>
      <c r="AP518" s="21"/>
      <c r="AQ518" s="21"/>
      <c r="AR518" s="21"/>
      <c r="AS518" s="21"/>
      <c r="AT518" s="200"/>
      <c r="AU518" s="23"/>
      <c r="AV518" s="200"/>
      <c r="AW518" s="23"/>
      <c r="AX518" s="21"/>
      <c r="AY518" s="21"/>
      <c r="AZ518" s="21"/>
      <c r="BA518" s="21"/>
      <c r="BB518" s="20"/>
      <c r="BC518" s="23"/>
      <c r="BD518" s="200"/>
      <c r="BE518" s="23"/>
      <c r="BF518" s="23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4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0"/>
      <c r="AK519" s="23"/>
      <c r="AL519" s="23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0"/>
      <c r="BC519" s="23"/>
      <c r="BD519" s="200"/>
      <c r="BE519" s="23"/>
      <c r="BF519" s="23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14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0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0"/>
      <c r="AK520" s="23"/>
      <c r="AL520" s="23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0"/>
      <c r="BC520" s="23"/>
      <c r="BD520" s="200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14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0"/>
      <c r="O521" s="23"/>
      <c r="P521" s="23"/>
      <c r="Q521" s="23"/>
      <c r="R521" s="23"/>
      <c r="S521" s="23"/>
      <c r="T521" s="23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0"/>
      <c r="AK521" s="23"/>
      <c r="AL521" s="23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0"/>
      <c r="BC521" s="23"/>
      <c r="BD521" s="200"/>
      <c r="BE521" s="23"/>
      <c r="BF521" s="23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14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0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0"/>
      <c r="AK522" s="23"/>
      <c r="AL522" s="23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0"/>
      <c r="BC522" s="23"/>
      <c r="BD522" s="200"/>
      <c r="BE522" s="23"/>
      <c r="BF522" s="23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4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0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0"/>
      <c r="AK523" s="23"/>
      <c r="AL523" s="23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0"/>
      <c r="BC523" s="23"/>
      <c r="BD523" s="200"/>
      <c r="BE523" s="23"/>
      <c r="BF523" s="23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01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0"/>
      <c r="Q524" s="23"/>
      <c r="R524" s="23"/>
      <c r="S524" s="23"/>
      <c r="T524" s="23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00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01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0"/>
      <c r="O525" s="28"/>
      <c r="P525" s="18"/>
      <c r="Q525" s="28"/>
      <c r="R525" s="28"/>
      <c r="S525" s="28"/>
      <c r="T525" s="28"/>
      <c r="U525" s="2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2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01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3"/>
      <c r="P526" s="20"/>
      <c r="Q526" s="23"/>
      <c r="R526" s="23"/>
      <c r="S526" s="23"/>
      <c r="T526" s="23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00"/>
      <c r="BE526" s="23"/>
      <c r="BF526" s="2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0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0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2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409.6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0"/>
      <c r="Q528" s="20"/>
      <c r="R528" s="20"/>
      <c r="S528" s="20"/>
      <c r="T528" s="20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2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201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3"/>
      <c r="P529" s="20"/>
      <c r="Q529" s="20"/>
      <c r="R529" s="20"/>
      <c r="S529" s="20"/>
      <c r="T529" s="20"/>
      <c r="U529" s="2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2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201.7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3"/>
      <c r="P530" s="20"/>
      <c r="Q530" s="23"/>
      <c r="R530" s="23"/>
      <c r="S530" s="23"/>
      <c r="T530" s="23"/>
      <c r="U530" s="23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0"/>
      <c r="AK530" s="23"/>
      <c r="AL530" s="23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0"/>
      <c r="BC530" s="23"/>
      <c r="BD530" s="200"/>
      <c r="BE530" s="23"/>
      <c r="BF530" s="23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01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3"/>
      <c r="P531" s="20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2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0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3"/>
      <c r="P532" s="20"/>
      <c r="Q532" s="20"/>
      <c r="R532" s="20"/>
      <c r="S532" s="20"/>
      <c r="T532" s="20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2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20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0"/>
      <c r="O533" s="28"/>
      <c r="P533" s="18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2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259.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00"/>
      <c r="BE534" s="29"/>
      <c r="BF534" s="29"/>
      <c r="BG534" s="21"/>
      <c r="BH534" s="21"/>
      <c r="BI534" s="21"/>
      <c r="BJ534" s="20"/>
      <c r="BK534" s="63"/>
      <c r="BL534" s="29"/>
      <c r="BM534" s="21"/>
      <c r="BN534" s="197"/>
      <c r="BO534" s="24"/>
      <c r="BP534" s="21"/>
      <c r="BQ534" s="21"/>
      <c r="BR534" s="23"/>
      <c r="BS534" s="23"/>
      <c r="BT534" s="24"/>
      <c r="BU534" s="25"/>
    </row>
    <row r="535" spans="1:73" s="22" customFormat="1" ht="244.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0"/>
      <c r="P535" s="20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00"/>
      <c r="BE535" s="188"/>
      <c r="BF535" s="29"/>
      <c r="BG535" s="21"/>
      <c r="BH535" s="21"/>
      <c r="BI535" s="21"/>
      <c r="BJ535" s="20"/>
      <c r="BK535" s="63"/>
      <c r="BL535" s="29"/>
      <c r="BM535" s="21"/>
      <c r="BN535" s="197"/>
      <c r="BO535" s="24"/>
      <c r="BP535" s="21"/>
      <c r="BQ535" s="21"/>
      <c r="BR535" s="23"/>
      <c r="BS535" s="23"/>
      <c r="BT535" s="24"/>
      <c r="BU535" s="25"/>
    </row>
    <row r="536" spans="1:73" s="22" customFormat="1" ht="219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63"/>
      <c r="P536" s="63"/>
      <c r="Q536" s="63"/>
      <c r="R536" s="63"/>
      <c r="S536" s="63"/>
      <c r="T536" s="63"/>
      <c r="U536" s="6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87"/>
      <c r="BE536" s="189"/>
      <c r="BF536" s="190"/>
      <c r="BG536" s="21"/>
      <c r="BH536" s="21"/>
      <c r="BI536" s="21"/>
      <c r="BJ536" s="21"/>
      <c r="BK536" s="21"/>
      <c r="BL536" s="21"/>
      <c r="BM536" s="21"/>
      <c r="BN536" s="197"/>
      <c r="BO536" s="24"/>
      <c r="BP536" s="21"/>
      <c r="BQ536" s="21"/>
      <c r="BR536" s="23"/>
      <c r="BS536" s="23"/>
      <c r="BT536" s="24"/>
      <c r="BU536" s="25"/>
    </row>
    <row r="537" spans="1:73" s="22" customFormat="1" ht="219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9"/>
      <c r="P537" s="29"/>
      <c r="Q537" s="29"/>
      <c r="R537" s="29"/>
      <c r="S537" s="29"/>
      <c r="T537" s="29"/>
      <c r="U537" s="29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00"/>
      <c r="BE537" s="29"/>
      <c r="BF537" s="29"/>
      <c r="BG537" s="21"/>
      <c r="BH537" s="21"/>
      <c r="BI537" s="21"/>
      <c r="BJ537" s="21"/>
      <c r="BK537" s="21"/>
      <c r="BL537" s="21"/>
      <c r="BM537" s="21"/>
      <c r="BN537" s="197"/>
      <c r="BO537" s="24"/>
      <c r="BP537" s="21"/>
      <c r="BQ537" s="21"/>
      <c r="BR537" s="23"/>
      <c r="BS537" s="23"/>
      <c r="BT537" s="24"/>
      <c r="BU537" s="25"/>
    </row>
    <row r="538" spans="1:73" s="22" customFormat="1" ht="219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9"/>
      <c r="P538" s="29"/>
      <c r="Q538" s="29"/>
      <c r="R538" s="29"/>
      <c r="S538" s="29"/>
      <c r="T538" s="29"/>
      <c r="U538" s="29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7"/>
      <c r="BE538" s="189"/>
      <c r="BF538" s="190"/>
      <c r="BG538" s="21"/>
      <c r="BH538" s="21"/>
      <c r="BI538" s="21"/>
      <c r="BJ538" s="21"/>
      <c r="BK538" s="21"/>
      <c r="BL538" s="21"/>
      <c r="BM538" s="21"/>
      <c r="BN538" s="197"/>
      <c r="BO538" s="24"/>
      <c r="BP538" s="21"/>
      <c r="BQ538" s="21"/>
      <c r="BR538" s="23"/>
      <c r="BS538" s="23"/>
      <c r="BT538" s="24"/>
      <c r="BU538" s="25"/>
    </row>
    <row r="539" spans="1:73" s="22" customFormat="1" ht="409.6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00"/>
      <c r="BE539" s="29"/>
      <c r="BF539" s="20"/>
      <c r="BG539" s="21"/>
      <c r="BH539" s="21"/>
      <c r="BI539" s="21"/>
      <c r="BJ539" s="21"/>
      <c r="BK539" s="21"/>
      <c r="BL539" s="21"/>
      <c r="BM539" s="21"/>
      <c r="BN539" s="197"/>
      <c r="BO539" s="24"/>
      <c r="BP539" s="21"/>
      <c r="BQ539" s="21"/>
      <c r="BR539" s="23"/>
      <c r="BS539" s="23"/>
      <c r="BT539" s="24"/>
      <c r="BU539" s="25"/>
    </row>
    <row r="540" spans="1:73" s="22" customFormat="1" ht="409.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9"/>
      <c r="P540" s="29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0"/>
      <c r="AI540" s="29"/>
      <c r="AJ540" s="29"/>
      <c r="AK540" s="21"/>
      <c r="AL540" s="200"/>
      <c r="AM540" s="29"/>
      <c r="AN540" s="29"/>
      <c r="AO540" s="21"/>
      <c r="AP540" s="21"/>
      <c r="AQ540" s="21"/>
      <c r="AR540" s="21"/>
      <c r="AS540" s="21"/>
      <c r="AT540" s="200"/>
      <c r="AU540" s="29"/>
      <c r="AV540" s="200"/>
      <c r="AW540" s="29"/>
      <c r="AX540" s="21"/>
      <c r="AY540" s="21"/>
      <c r="AZ540" s="21"/>
      <c r="BA540" s="21"/>
      <c r="BB540" s="21"/>
      <c r="BC540" s="21"/>
      <c r="BD540" s="200"/>
      <c r="BE540" s="29"/>
      <c r="BF540" s="29"/>
      <c r="BG540" s="21"/>
      <c r="BH540" s="21"/>
      <c r="BI540" s="21"/>
      <c r="BJ540" s="21"/>
      <c r="BK540" s="21"/>
      <c r="BL540" s="21"/>
      <c r="BM540" s="21"/>
      <c r="BN540" s="197"/>
      <c r="BO540" s="24"/>
      <c r="BP540" s="21"/>
      <c r="BQ540" s="21"/>
      <c r="BR540" s="23"/>
      <c r="BS540" s="23"/>
      <c r="BT540" s="24"/>
      <c r="BU540" s="25"/>
    </row>
    <row r="541" spans="1:73" s="22" customFormat="1" ht="137.2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9"/>
      <c r="P541" s="29"/>
      <c r="Q541" s="29"/>
      <c r="R541" s="29"/>
      <c r="S541" s="29"/>
      <c r="T541" s="29"/>
      <c r="U541" s="29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87"/>
      <c r="BE541" s="189"/>
      <c r="BF541" s="190"/>
      <c r="BG541" s="21"/>
      <c r="BH541" s="21"/>
      <c r="BI541" s="21"/>
      <c r="BJ541" s="21"/>
      <c r="BK541" s="21"/>
      <c r="BL541" s="21"/>
      <c r="BM541" s="21"/>
      <c r="BN541" s="197"/>
      <c r="BO541" s="24"/>
      <c r="BP541" s="21"/>
      <c r="BQ541" s="21"/>
      <c r="BR541" s="23"/>
      <c r="BS541" s="23"/>
      <c r="BT541" s="24"/>
      <c r="BU541" s="25"/>
    </row>
    <row r="542" spans="1:73" s="22" customFormat="1" ht="137.2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187"/>
      <c r="BE542" s="189"/>
      <c r="BF542" s="190"/>
      <c r="BG542" s="21"/>
      <c r="BH542" s="21"/>
      <c r="BI542" s="21"/>
      <c r="BJ542" s="21"/>
      <c r="BK542" s="21"/>
      <c r="BL542" s="21"/>
      <c r="BM542" s="21"/>
      <c r="BN542" s="197"/>
      <c r="BO542" s="24"/>
      <c r="BP542" s="21"/>
      <c r="BQ542" s="21"/>
      <c r="BR542" s="23"/>
      <c r="BS542" s="23"/>
      <c r="BT542" s="24"/>
      <c r="BU542" s="25"/>
    </row>
    <row r="543" spans="1:73" s="22" customFormat="1" ht="137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7"/>
      <c r="BE543" s="189"/>
      <c r="BF543" s="190"/>
      <c r="BG543" s="21"/>
      <c r="BH543" s="21"/>
      <c r="BI543" s="21"/>
      <c r="BJ543" s="21"/>
      <c r="BK543" s="21"/>
      <c r="BL543" s="21"/>
      <c r="BM543" s="21"/>
      <c r="BN543" s="197"/>
      <c r="BO543" s="24"/>
      <c r="BP543" s="21"/>
      <c r="BQ543" s="21"/>
      <c r="BR543" s="23"/>
      <c r="BS543" s="23"/>
      <c r="BT543" s="24"/>
      <c r="BU543" s="25"/>
    </row>
    <row r="544" spans="1:73" s="22" customFormat="1" ht="137.2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7"/>
      <c r="BE544" s="189"/>
      <c r="BF544" s="190"/>
      <c r="BG544" s="21"/>
      <c r="BH544" s="21"/>
      <c r="BI544" s="21"/>
      <c r="BJ544" s="21"/>
      <c r="BK544" s="21"/>
      <c r="BL544" s="21"/>
      <c r="BM544" s="21"/>
      <c r="BN544" s="197"/>
      <c r="BO544" s="24"/>
      <c r="BP544" s="21"/>
      <c r="BQ544" s="21"/>
      <c r="BR544" s="23"/>
      <c r="BS544" s="23"/>
      <c r="BT544" s="24"/>
      <c r="BU544" s="25"/>
    </row>
    <row r="545" spans="1:75" s="22" customFormat="1" ht="137.2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9"/>
      <c r="P545" s="29"/>
      <c r="Q545" s="29"/>
      <c r="R545" s="29"/>
      <c r="S545" s="29"/>
      <c r="T545" s="29"/>
      <c r="U545" s="29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187"/>
      <c r="BE545" s="189"/>
      <c r="BF545" s="190"/>
      <c r="BG545" s="21"/>
      <c r="BH545" s="21"/>
      <c r="BI545" s="21"/>
      <c r="BJ545" s="21"/>
      <c r="BK545" s="21"/>
      <c r="BL545" s="21"/>
      <c r="BM545" s="21"/>
      <c r="BN545" s="197"/>
      <c r="BO545" s="24"/>
      <c r="BP545" s="21"/>
      <c r="BQ545" s="21"/>
      <c r="BR545" s="23"/>
      <c r="BS545" s="23"/>
      <c r="BT545" s="24"/>
      <c r="BU545" s="25"/>
    </row>
    <row r="546" spans="1:75" s="22" customFormat="1" ht="291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9"/>
      <c r="P546" s="29"/>
      <c r="Q546" s="29"/>
      <c r="R546" s="29"/>
      <c r="S546" s="29"/>
      <c r="T546" s="29"/>
      <c r="U546" s="29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0"/>
      <c r="BC546" s="21"/>
      <c r="BD546" s="200"/>
      <c r="BE546" s="29"/>
      <c r="BF546" s="20"/>
      <c r="BG546" s="23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5" s="22" customFormat="1" ht="291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9"/>
      <c r="P547" s="29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0"/>
      <c r="BC547" s="21"/>
      <c r="BD547" s="200"/>
      <c r="BE547" s="183"/>
      <c r="BF547" s="20"/>
      <c r="BG547" s="23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5" s="22" customFormat="1" ht="197.2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3"/>
      <c r="P548" s="23"/>
      <c r="Q548" s="23"/>
      <c r="R548" s="23"/>
      <c r="S548" s="23"/>
      <c r="T548" s="23"/>
      <c r="U548" s="20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00"/>
      <c r="BE548" s="20"/>
      <c r="BF548" s="20"/>
      <c r="BG548" s="21"/>
      <c r="BH548" s="21"/>
      <c r="BI548" s="21"/>
      <c r="BJ548" s="21"/>
      <c r="BK548" s="21"/>
      <c r="BL548" s="21"/>
      <c r="BM548" s="21"/>
      <c r="BN548" s="197"/>
      <c r="BO548" s="24"/>
      <c r="BP548" s="21"/>
      <c r="BQ548" s="21"/>
      <c r="BR548" s="23"/>
      <c r="BS548" s="23"/>
      <c r="BT548" s="24"/>
      <c r="BU548" s="25"/>
    </row>
    <row r="549" spans="1:75" s="22" customFormat="1" ht="197.2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3"/>
      <c r="P549" s="23"/>
      <c r="Q549" s="23"/>
      <c r="R549" s="23"/>
      <c r="S549" s="23"/>
      <c r="T549" s="23"/>
      <c r="U549" s="20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185"/>
      <c r="BE549" s="190"/>
      <c r="BF549" s="190"/>
      <c r="BG549" s="21"/>
      <c r="BH549" s="21"/>
      <c r="BI549" s="21"/>
      <c r="BJ549" s="21"/>
      <c r="BK549" s="21"/>
      <c r="BL549" s="21"/>
      <c r="BM549" s="21"/>
      <c r="BN549" s="197"/>
      <c r="BO549" s="24"/>
      <c r="BP549" s="21"/>
      <c r="BQ549" s="21"/>
      <c r="BR549" s="23"/>
      <c r="BS549" s="23"/>
      <c r="BT549" s="24"/>
      <c r="BU549" s="25"/>
    </row>
    <row r="550" spans="1:75" s="22" customFormat="1" ht="279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191"/>
      <c r="P550" s="191"/>
      <c r="Q550" s="191"/>
      <c r="R550" s="191"/>
      <c r="S550" s="191"/>
      <c r="T550" s="191"/>
      <c r="U550" s="19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00"/>
      <c r="BE550" s="63"/>
      <c r="BF550" s="63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5" s="22" customFormat="1" ht="171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3"/>
      <c r="P551" s="23"/>
      <c r="Q551" s="23"/>
      <c r="R551" s="23"/>
      <c r="S551" s="23"/>
      <c r="T551" s="23"/>
      <c r="U551" s="23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00"/>
      <c r="BE551" s="23"/>
      <c r="BF551" s="23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5" s="22" customFormat="1" ht="129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3"/>
      <c r="P552" s="23"/>
      <c r="Q552" s="23"/>
      <c r="R552" s="23"/>
      <c r="S552" s="23"/>
      <c r="T552" s="23"/>
      <c r="U552" s="23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192"/>
      <c r="BE552" s="29"/>
      <c r="BF552" s="29"/>
      <c r="BG552" s="21"/>
      <c r="BH552" s="21"/>
      <c r="BI552" s="21"/>
      <c r="BJ552" s="21"/>
      <c r="BK552" s="21"/>
      <c r="BL552" s="21"/>
      <c r="BM552" s="21"/>
      <c r="BN552" s="197"/>
      <c r="BO552" s="24"/>
      <c r="BP552" s="21"/>
      <c r="BQ552" s="21"/>
      <c r="BR552" s="23"/>
      <c r="BS552" s="23"/>
      <c r="BT552" s="24"/>
      <c r="BU552" s="25"/>
    </row>
    <row r="553" spans="1:75" s="22" customFormat="1" ht="187.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9"/>
      <c r="O553" s="29"/>
      <c r="P553" s="29"/>
      <c r="Q553" s="29"/>
      <c r="R553" s="29"/>
      <c r="S553" s="29"/>
      <c r="T553" s="29"/>
      <c r="U553" s="29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00"/>
      <c r="BE553" s="23"/>
      <c r="BF553" s="23"/>
      <c r="BG553" s="21"/>
      <c r="BH553" s="21"/>
      <c r="BI553" s="21"/>
      <c r="BJ553" s="21"/>
      <c r="BK553" s="21"/>
      <c r="BL553" s="21"/>
      <c r="BM553" s="23"/>
      <c r="BN553" s="21"/>
      <c r="BO553" s="24"/>
      <c r="BP553" s="21"/>
      <c r="BQ553" s="21"/>
      <c r="BR553" s="21"/>
      <c r="BS553" s="21"/>
      <c r="BT553" s="23"/>
      <c r="BU553" s="24"/>
      <c r="BV553" s="25"/>
      <c r="BW553" s="30"/>
    </row>
    <row r="554" spans="1:75" s="22" customFormat="1" ht="187.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0"/>
      <c r="O554" s="28"/>
      <c r="P554" s="18"/>
      <c r="Q554" s="28"/>
      <c r="R554" s="28"/>
      <c r="S554" s="28"/>
      <c r="T554" s="28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3"/>
      <c r="BN554" s="21"/>
      <c r="BO554" s="24"/>
      <c r="BP554" s="25"/>
      <c r="BQ554" s="21"/>
      <c r="BR554" s="21"/>
      <c r="BS554" s="21"/>
      <c r="BT554" s="23"/>
      <c r="BU554" s="24"/>
      <c r="BV554" s="25"/>
      <c r="BW554" s="30"/>
    </row>
    <row r="555" spans="1:75" s="22" customFormat="1" ht="409.6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3"/>
      <c r="P555" s="23"/>
      <c r="Q555" s="23"/>
      <c r="R555" s="23"/>
      <c r="S555" s="23"/>
      <c r="T555" s="23"/>
      <c r="U555" s="23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3"/>
      <c r="AV555" s="21"/>
      <c r="AW555" s="23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3"/>
      <c r="BN555" s="21"/>
      <c r="BO555" s="24"/>
      <c r="BP555" s="25"/>
      <c r="BQ555" s="21"/>
      <c r="BR555" s="21"/>
      <c r="BS555" s="21"/>
      <c r="BT555" s="23"/>
      <c r="BU555" s="24"/>
      <c r="BV555" s="25"/>
      <c r="BW555" s="30"/>
    </row>
    <row r="556" spans="1:75" s="22" customFormat="1" ht="409.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3"/>
      <c r="P556" s="23"/>
      <c r="Q556" s="23"/>
      <c r="R556" s="23"/>
      <c r="S556" s="23"/>
      <c r="T556" s="23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00"/>
      <c r="BE556" s="23"/>
      <c r="BF556" s="23"/>
      <c r="BG556" s="21"/>
      <c r="BH556" s="21"/>
      <c r="BI556" s="21"/>
      <c r="BJ556" s="21"/>
      <c r="BK556" s="21"/>
      <c r="BL556" s="21"/>
      <c r="BM556" s="23"/>
      <c r="BN556" s="21"/>
      <c r="BO556" s="24"/>
      <c r="BP556" s="25"/>
      <c r="BQ556" s="21"/>
      <c r="BR556" s="21"/>
      <c r="BS556" s="21"/>
      <c r="BT556" s="23"/>
      <c r="BU556" s="24"/>
      <c r="BV556" s="25"/>
      <c r="BW556" s="30"/>
    </row>
    <row r="557" spans="1:75" s="22" customFormat="1" ht="194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0"/>
      <c r="O557" s="28"/>
      <c r="P557" s="18"/>
      <c r="Q557" s="28"/>
      <c r="R557" s="28"/>
      <c r="S557" s="28"/>
      <c r="T557" s="28"/>
      <c r="U557" s="28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3"/>
      <c r="BN557" s="21"/>
      <c r="BO557" s="24"/>
      <c r="BP557" s="25"/>
      <c r="BQ557" s="36"/>
      <c r="BR557" s="36"/>
      <c r="BS557" s="36"/>
      <c r="BT557" s="40"/>
      <c r="BU557" s="26"/>
      <c r="BV557" s="36"/>
      <c r="BW557" s="30"/>
    </row>
    <row r="558" spans="1:75" s="22" customFormat="1" ht="219.7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1"/>
      <c r="BO558" s="24"/>
      <c r="BP558" s="25"/>
      <c r="BQ558" s="36"/>
      <c r="BR558" s="36"/>
      <c r="BS558" s="36"/>
      <c r="BT558" s="40"/>
      <c r="BU558" s="26"/>
      <c r="BV558" s="36"/>
      <c r="BW558" s="30"/>
    </row>
    <row r="559" spans="1:75" s="22" customFormat="1" ht="198.7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183"/>
      <c r="P559" s="183"/>
      <c r="Q559" s="183"/>
      <c r="R559" s="183"/>
      <c r="S559" s="183"/>
      <c r="T559" s="183"/>
      <c r="U559" s="183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3"/>
      <c r="BN559" s="21"/>
      <c r="BO559" s="24"/>
      <c r="BP559" s="25"/>
      <c r="BQ559" s="21"/>
      <c r="BR559" s="21"/>
      <c r="BS559" s="21"/>
      <c r="BT559" s="23"/>
      <c r="BU559" s="24"/>
      <c r="BV559" s="25"/>
      <c r="BW559" s="30"/>
    </row>
    <row r="560" spans="1:75" s="22" customFormat="1" ht="198.7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23"/>
      <c r="P560" s="23"/>
      <c r="Q560" s="23"/>
      <c r="R560" s="23"/>
      <c r="S560" s="23"/>
      <c r="T560" s="23"/>
      <c r="U560" s="23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3"/>
      <c r="BN560" s="21"/>
      <c r="BO560" s="24"/>
      <c r="BP560" s="25"/>
      <c r="BQ560" s="21"/>
      <c r="BR560" s="21"/>
      <c r="BS560" s="21"/>
      <c r="BT560" s="23"/>
      <c r="BU560" s="24"/>
      <c r="BV560" s="25"/>
      <c r="BW560" s="30"/>
    </row>
    <row r="561" spans="1:75" s="22" customFormat="1" ht="198.7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28"/>
      <c r="P561" s="18"/>
      <c r="Q561" s="28"/>
      <c r="R561" s="28"/>
      <c r="S561" s="28"/>
      <c r="T561" s="28"/>
      <c r="U561" s="28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3"/>
      <c r="BN561" s="21"/>
      <c r="BO561" s="24"/>
      <c r="BP561" s="25"/>
      <c r="BQ561" s="21"/>
      <c r="BR561" s="21"/>
      <c r="BS561" s="21"/>
      <c r="BT561" s="23"/>
      <c r="BU561" s="24"/>
      <c r="BV561" s="25"/>
      <c r="BW561" s="30"/>
    </row>
    <row r="562" spans="1:75" s="22" customFormat="1" ht="146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8"/>
      <c r="P562" s="18"/>
      <c r="Q562" s="28"/>
      <c r="R562" s="28"/>
      <c r="S562" s="28"/>
      <c r="T562" s="28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3"/>
      <c r="BN562" s="21"/>
      <c r="BO562" s="24"/>
      <c r="BP562" s="25"/>
      <c r="BQ562" s="21"/>
      <c r="BR562" s="21"/>
      <c r="BS562" s="21"/>
      <c r="BT562" s="23"/>
      <c r="BU562" s="24"/>
      <c r="BV562" s="25"/>
      <c r="BW562" s="30"/>
    </row>
    <row r="563" spans="1:75" s="22" customFormat="1" ht="227.2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28"/>
      <c r="P563" s="18"/>
      <c r="Q563" s="28"/>
      <c r="R563" s="28"/>
      <c r="S563" s="28"/>
      <c r="T563" s="28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3"/>
      <c r="BN563" s="21"/>
      <c r="BO563" s="24"/>
      <c r="BP563" s="25"/>
      <c r="BQ563" s="21"/>
      <c r="BR563" s="21"/>
      <c r="BS563" s="21"/>
      <c r="BT563" s="23"/>
      <c r="BU563" s="24"/>
      <c r="BV563" s="25"/>
      <c r="BW563" s="30"/>
    </row>
    <row r="564" spans="1:75" s="22" customFormat="1" ht="154.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8"/>
      <c r="P564" s="28"/>
      <c r="Q564" s="28"/>
      <c r="R564" s="28"/>
      <c r="S564" s="28"/>
      <c r="T564" s="28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3"/>
      <c r="BN564" s="21"/>
      <c r="BO564" s="24"/>
      <c r="BP564" s="25"/>
      <c r="BQ564" s="21"/>
      <c r="BR564" s="21"/>
      <c r="BS564" s="21"/>
      <c r="BT564" s="23"/>
      <c r="BU564" s="24"/>
      <c r="BV564" s="25"/>
      <c r="BW564" s="30"/>
    </row>
    <row r="565" spans="1:75" s="22" customFormat="1" ht="154.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8"/>
      <c r="P565" s="18"/>
      <c r="Q565" s="28"/>
      <c r="R565" s="28"/>
      <c r="S565" s="28"/>
      <c r="T565" s="28"/>
      <c r="U565" s="28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3"/>
      <c r="BN565" s="21"/>
      <c r="BO565" s="24"/>
      <c r="BP565" s="25"/>
      <c r="BQ565" s="36"/>
      <c r="BR565" s="36"/>
      <c r="BS565" s="36"/>
      <c r="BT565" s="40"/>
      <c r="BU565" s="26"/>
      <c r="BV565" s="36"/>
      <c r="BW565" s="30"/>
    </row>
    <row r="566" spans="1:75" s="22" customFormat="1" ht="182.2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3"/>
      <c r="P566" s="23"/>
      <c r="Q566" s="23"/>
      <c r="R566" s="23"/>
      <c r="S566" s="23"/>
      <c r="T566" s="23"/>
      <c r="U566" s="23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3"/>
      <c r="BM566" s="21"/>
      <c r="BN566" s="21"/>
      <c r="BO566" s="24"/>
      <c r="BP566" s="25"/>
      <c r="BQ566" s="36"/>
      <c r="BR566" s="36"/>
      <c r="BS566" s="36"/>
      <c r="BT566" s="40"/>
      <c r="BU566" s="26"/>
      <c r="BV566" s="36"/>
      <c r="BW566" s="30"/>
    </row>
    <row r="567" spans="1:75" s="22" customFormat="1" ht="182.2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23"/>
      <c r="P567" s="23"/>
      <c r="Q567" s="23"/>
      <c r="R567" s="23"/>
      <c r="S567" s="23"/>
      <c r="T567" s="23"/>
      <c r="U567" s="28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4"/>
      <c r="BP567" s="25"/>
      <c r="BQ567" s="36"/>
      <c r="BR567" s="36"/>
      <c r="BS567" s="36"/>
      <c r="BT567" s="40"/>
      <c r="BU567" s="26"/>
      <c r="BV567" s="36"/>
      <c r="BW567" s="30"/>
    </row>
    <row r="568" spans="1:75" s="22" customFormat="1" ht="312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28"/>
      <c r="P568" s="28"/>
      <c r="Q568" s="28"/>
      <c r="R568" s="28"/>
      <c r="S568" s="28"/>
      <c r="T568" s="28"/>
      <c r="U568" s="28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182"/>
      <c r="BE568" s="21"/>
      <c r="BF568" s="21"/>
      <c r="BG568" s="23"/>
      <c r="BH568" s="21"/>
      <c r="BI568" s="21"/>
      <c r="BJ568" s="21"/>
      <c r="BK568" s="21"/>
      <c r="BL568" s="23"/>
      <c r="BM568" s="21"/>
      <c r="BN568" s="21"/>
      <c r="BO568" s="24"/>
      <c r="BP568" s="25"/>
      <c r="BQ568" s="26"/>
    </row>
    <row r="569" spans="1:75" s="22" customFormat="1" ht="174.7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28"/>
      <c r="P569" s="18"/>
      <c r="Q569" s="28"/>
      <c r="R569" s="28"/>
      <c r="S569" s="28"/>
      <c r="T569" s="28"/>
      <c r="U569" s="28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3"/>
      <c r="BH569" s="21"/>
      <c r="BI569" s="21"/>
      <c r="BJ569" s="21"/>
      <c r="BK569" s="21"/>
      <c r="BL569" s="23"/>
      <c r="BM569" s="21"/>
      <c r="BN569" s="21"/>
      <c r="BO569" s="24"/>
      <c r="BP569" s="25"/>
      <c r="BQ569" s="26"/>
    </row>
    <row r="570" spans="1:75" s="22" customFormat="1" ht="167.2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23"/>
      <c r="P570" s="23"/>
      <c r="Q570" s="23"/>
      <c r="R570" s="23"/>
      <c r="S570" s="23"/>
      <c r="T570" s="23"/>
      <c r="U570" s="23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182"/>
      <c r="BE570" s="21"/>
      <c r="BF570" s="21"/>
      <c r="BG570" s="23"/>
      <c r="BH570" s="21"/>
      <c r="BI570" s="21"/>
      <c r="BJ570" s="21"/>
      <c r="BK570" s="21"/>
      <c r="BL570" s="23"/>
      <c r="BM570" s="21"/>
      <c r="BN570" s="21"/>
      <c r="BO570" s="24"/>
      <c r="BP570" s="25"/>
      <c r="BQ570" s="26"/>
    </row>
    <row r="571" spans="1:75" s="22" customFormat="1" ht="167.2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23"/>
      <c r="P571" s="23"/>
      <c r="Q571" s="23"/>
      <c r="R571" s="23"/>
      <c r="S571" s="23"/>
      <c r="T571" s="23"/>
      <c r="U571" s="23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3"/>
      <c r="BH571" s="21"/>
      <c r="BI571" s="21"/>
      <c r="BJ571" s="21"/>
      <c r="BK571" s="21"/>
      <c r="BL571" s="23"/>
      <c r="BM571" s="21"/>
      <c r="BN571" s="21"/>
      <c r="BO571" s="24"/>
      <c r="BP571" s="25"/>
      <c r="BQ571" s="26"/>
    </row>
    <row r="572" spans="1:75" s="22" customFormat="1" ht="167.2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20"/>
      <c r="N572" s="21"/>
      <c r="O572" s="23"/>
      <c r="P572" s="23"/>
      <c r="Q572" s="28"/>
      <c r="R572" s="28"/>
      <c r="S572" s="28"/>
      <c r="T572" s="28"/>
      <c r="U572" s="28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3"/>
      <c r="BH572" s="21"/>
      <c r="BI572" s="21"/>
      <c r="BJ572" s="21"/>
      <c r="BK572" s="21"/>
      <c r="BL572" s="23"/>
      <c r="BM572" s="21"/>
      <c r="BN572" s="21"/>
      <c r="BO572" s="24"/>
      <c r="BP572" s="25"/>
      <c r="BQ572" s="26"/>
    </row>
    <row r="573" spans="1:75" s="22" customFormat="1" ht="372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20"/>
      <c r="N573" s="21"/>
      <c r="O573" s="18"/>
      <c r="P573" s="18"/>
      <c r="Q573" s="18"/>
      <c r="R573" s="18"/>
      <c r="S573" s="18"/>
      <c r="T573" s="18"/>
      <c r="U573" s="1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1"/>
      <c r="BS573" s="21"/>
    </row>
    <row r="574" spans="1:75" s="22" customFormat="1" ht="257.2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21"/>
      <c r="O574" s="18"/>
      <c r="P574" s="18"/>
      <c r="Q574" s="27"/>
      <c r="R574" s="27"/>
      <c r="S574" s="27"/>
      <c r="T574" s="27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1"/>
      <c r="BS574" s="21"/>
    </row>
    <row r="575" spans="1:75" s="22" customFormat="1" ht="254.2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21"/>
      <c r="O575" s="18"/>
      <c r="P575" s="18"/>
      <c r="Q575" s="27"/>
      <c r="R575" s="27"/>
      <c r="S575" s="27"/>
      <c r="T575" s="27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4"/>
      <c r="BP575" s="21"/>
      <c r="BQ575" s="21"/>
      <c r="BR575" s="21"/>
      <c r="BS575" s="21"/>
    </row>
    <row r="576" spans="1:75" s="22" customFormat="1" ht="319.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23"/>
      <c r="P576" s="23"/>
      <c r="Q576" s="23"/>
      <c r="R576" s="23"/>
      <c r="S576" s="23"/>
      <c r="T576" s="23"/>
      <c r="U576" s="28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1"/>
      <c r="BO576" s="24"/>
      <c r="BP576" s="21"/>
      <c r="BQ576" s="21"/>
      <c r="BR576" s="21"/>
      <c r="BS576" s="21"/>
    </row>
    <row r="577" spans="1:73" s="22" customFormat="1" ht="409.6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18"/>
      <c r="N577" s="18"/>
      <c r="O577" s="28"/>
      <c r="P577" s="18"/>
      <c r="Q577" s="28"/>
      <c r="R577" s="28"/>
      <c r="S577" s="28"/>
      <c r="T577" s="28"/>
      <c r="U577" s="28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1"/>
      <c r="BO577" s="24"/>
      <c r="BP577" s="21"/>
      <c r="BQ577" s="21"/>
      <c r="BR577" s="21"/>
      <c r="BS577" s="21"/>
    </row>
    <row r="578" spans="1:73" s="22" customFormat="1" ht="141.7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20"/>
      <c r="N578" s="21"/>
      <c r="O578" s="23"/>
      <c r="P578" s="23"/>
      <c r="Q578" s="23"/>
      <c r="R578" s="23"/>
      <c r="S578" s="23"/>
      <c r="T578" s="23"/>
      <c r="U578" s="28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1"/>
      <c r="BS578" s="21"/>
    </row>
    <row r="579" spans="1:73" s="22" customFormat="1" ht="141.7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20"/>
      <c r="N579" s="18"/>
      <c r="O579" s="23"/>
      <c r="P579" s="23"/>
      <c r="Q579" s="23"/>
      <c r="R579" s="23"/>
      <c r="S579" s="23"/>
      <c r="T579" s="23"/>
      <c r="U579" s="23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1"/>
      <c r="BO579" s="24"/>
      <c r="BP579" s="21"/>
      <c r="BQ579" s="21"/>
      <c r="BR579" s="21"/>
      <c r="BS579" s="21"/>
    </row>
    <row r="580" spans="1:73" s="22" customFormat="1" ht="292.5" customHeight="1" x14ac:dyDescent="0.45">
      <c r="A580" s="17"/>
      <c r="B580" s="18"/>
      <c r="C580" s="176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21"/>
      <c r="O580" s="27"/>
      <c r="P580" s="18"/>
      <c r="Q580" s="27"/>
      <c r="R580" s="27"/>
      <c r="S580" s="27"/>
      <c r="T580" s="27"/>
      <c r="U580" s="27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1"/>
      <c r="BN580" s="21"/>
      <c r="BO580" s="24"/>
      <c r="BP580" s="21"/>
      <c r="BQ580" s="21"/>
      <c r="BR580" s="21"/>
      <c r="BS580" s="24"/>
      <c r="BT580" s="25"/>
      <c r="BU580" s="26"/>
    </row>
    <row r="581" spans="1:73" s="22" customFormat="1" ht="177" customHeight="1" x14ac:dyDescent="0.45">
      <c r="A581" s="17"/>
      <c r="B581" s="18"/>
      <c r="C581" s="176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21"/>
      <c r="O581" s="18"/>
      <c r="P581" s="18"/>
      <c r="Q581" s="27"/>
      <c r="R581" s="27"/>
      <c r="S581" s="27"/>
      <c r="T581" s="27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1"/>
      <c r="BO581" s="21"/>
      <c r="BP581" s="21"/>
      <c r="BQ581" s="21"/>
      <c r="BR581" s="21"/>
      <c r="BS581" s="24"/>
      <c r="BT581" s="25"/>
      <c r="BU581" s="26"/>
    </row>
  </sheetData>
  <autoFilter ref="A2:BW23"/>
  <mergeCells count="2">
    <mergeCell ref="M48:M49"/>
    <mergeCell ref="M297:M298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2018-08-13T11:51:26Z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