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ОЗК_МСП_АКБ\Приложение №7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закупки'!$A$5:$M$10</definedName>
    <definedName name="_xlnm.Print_Area" localSheetId="0">'Расчет НМЦ лота закупки'!$A$1:$P$10</definedName>
  </definedNames>
  <calcPr calcId="152511"/>
</workbook>
</file>

<file path=xl/calcChain.xml><?xml version="1.0" encoding="utf-8"?>
<calcChain xmlns="http://schemas.openxmlformats.org/spreadsheetml/2006/main">
  <c r="F7" i="1" l="1"/>
  <c r="F6" i="1"/>
  <c r="O7" i="1" l="1"/>
  <c r="O6" i="1"/>
  <c r="L7" i="1"/>
  <c r="L6" i="1"/>
  <c r="G6" i="1" l="1"/>
  <c r="G7" i="1"/>
  <c r="G8" i="1"/>
  <c r="G10" i="1" s="1"/>
  <c r="G9" i="1" s="1"/>
  <c r="P7" i="1"/>
  <c r="P6" i="1"/>
  <c r="M7" i="1"/>
  <c r="M6" i="1"/>
  <c r="J8" i="1"/>
  <c r="J10" i="1" s="1"/>
  <c r="J9" i="1" s="1"/>
  <c r="P8" i="1" l="1"/>
  <c r="P10" i="1" s="1"/>
  <c r="P9" i="1" s="1"/>
  <c r="M8" i="1"/>
  <c r="M10" i="1" s="1"/>
  <c r="M9" i="1" s="1"/>
</calcChain>
</file>

<file path=xl/sharedStrings.xml><?xml version="1.0" encoding="utf-8"?>
<sst xmlns="http://schemas.openxmlformats.org/spreadsheetml/2006/main" count="60" uniqueCount="21">
  <si>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</si>
  <si>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</si>
  <si>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</si>
  <si>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</si>
  <si>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</si>
  <si>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</si>
  <si>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</si>
  <si>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</si>
  <si>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</si>
  <si>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</si>
  <si>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</si>
  <si>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</si>
  <si>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</si>
  <si>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</si>
  <si>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</si>
  <si>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</si>
  <si>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Расчет начальной максимальной цены лота/закупки (Лот 307В)</t>
  </si>
  <si>
    <t>-</t>
  </si>
  <si>
    <t>Аккуммуляторная батарея Sonnenschein A506/3.5S</t>
  </si>
  <si>
    <t>шт</t>
  </si>
  <si>
    <t>Аккуммуляторная батарея Sonnenschein A512/85А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</si>
</sst>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view="pageBreakPreview" zoomScale="112" zoomScaleNormal="112" zoomScaleSheetLayoutView="112" workbookViewId="0">
      <selection activeCell="F17" sqref="F17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4.42578125" style="1" bestFit="1" customWidth="1"/>
    <col min="5" max="5" width="7.710937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5">
      <c r="B3" s="5"/>
      <c r="C3" s="6"/>
    </row>
    <row r="4" spans="1:16" ht="15" customHeight="1" x14ac:dyDescent="0.25">
      <c r="A4" s="24" t="s">
        <v>2</v>
      </c>
      <c r="B4" s="23" t="s">
        <v>6</v>
      </c>
      <c r="C4" s="23" t="s">
        <v>0</v>
      </c>
      <c r="D4" s="23" t="s">
        <v>1</v>
      </c>
      <c r="E4" s="30" t="s">
        <v>8</v>
      </c>
      <c r="F4" s="31"/>
      <c r="G4" s="32"/>
      <c r="H4" s="27" t="s">
        <v>11</v>
      </c>
      <c r="I4" s="28"/>
      <c r="J4" s="29"/>
      <c r="K4" s="26" t="s">
        <v>13</v>
      </c>
      <c r="L4" s="26"/>
      <c r="M4" s="26"/>
      <c r="N4" s="26" t="s">
        <v>14</v>
      </c>
      <c r="O4" s="26"/>
      <c r="P4" s="26"/>
    </row>
    <row r="5" spans="1:16" s="3" customFormat="1" ht="30" customHeight="1" x14ac:dyDescent="0.25">
      <c r="A5" s="24"/>
      <c r="B5" s="23"/>
      <c r="C5" s="23"/>
      <c r="D5" s="23"/>
      <c r="E5" s="17" t="s">
        <v>4</v>
      </c>
      <c r="F5" s="17" t="s">
        <v>5</v>
      </c>
      <c r="G5" s="17" t="s">
        <v>7</v>
      </c>
      <c r="H5" s="17" t="s">
        <v>4</v>
      </c>
      <c r="I5" s="7" t="s">
        <v>5</v>
      </c>
      <c r="J5" s="17" t="s">
        <v>7</v>
      </c>
      <c r="K5" s="17" t="s">
        <v>4</v>
      </c>
      <c r="L5" s="17" t="s">
        <v>5</v>
      </c>
      <c r="M5" s="17" t="s">
        <v>7</v>
      </c>
      <c r="N5" s="17" t="s">
        <v>4</v>
      </c>
      <c r="O5" s="17" t="s">
        <v>5</v>
      </c>
      <c r="P5" s="17" t="s">
        <v>7</v>
      </c>
    </row>
    <row r="6" spans="1:16" s="3" customFormat="1" ht="15" customHeight="1" x14ac:dyDescent="0.25">
      <c r="A6" s="18">
        <v>1</v>
      </c>
      <c r="B6" s="20" t="s">
        <v>17</v>
      </c>
      <c r="C6" s="20" t="s">
        <v>18</v>
      </c>
      <c r="D6" s="20" t="s">
        <v>19</v>
      </c>
      <c r="E6" s="20">
        <v>8</v>
      </c>
      <c r="F6" s="21">
        <f>12600/1.2</f>
        <v>10500</v>
      </c>
      <c r="G6" s="12">
        <f>E6*F6</f>
        <v>84000</v>
      </c>
      <c r="H6" s="20">
        <v>8</v>
      </c>
      <c r="I6" s="21" t="s">
        <v>17</v>
      </c>
      <c r="J6" s="12">
        <v>0</v>
      </c>
      <c r="K6" s="20">
        <v>8</v>
      </c>
      <c r="L6" s="21">
        <f>12600/1.2</f>
        <v>10500</v>
      </c>
      <c r="M6" s="12">
        <f t="shared" ref="M6:M7" si="0">K6*L6</f>
        <v>84000</v>
      </c>
      <c r="N6" s="20">
        <v>8</v>
      </c>
      <c r="O6" s="21">
        <f>13800/1.2</f>
        <v>11500</v>
      </c>
      <c r="P6" s="12">
        <f t="shared" ref="P6:P7" si="1">N6*O6</f>
        <v>92000</v>
      </c>
    </row>
    <row r="7" spans="1:16" s="3" customFormat="1" ht="15" customHeight="1" x14ac:dyDescent="0.25">
      <c r="A7" s="18">
        <v>2</v>
      </c>
      <c r="B7" s="20" t="s">
        <v>17</v>
      </c>
      <c r="C7" s="20" t="s">
        <v>20</v>
      </c>
      <c r="D7" s="20" t="s">
        <v>19</v>
      </c>
      <c r="E7" s="20">
        <v>17</v>
      </c>
      <c r="F7" s="21">
        <f>52500/1.2</f>
        <v>43750</v>
      </c>
      <c r="G7" s="12">
        <f t="shared" ref="G7" si="2">E7*F7</f>
        <v>743750</v>
      </c>
      <c r="H7" s="20">
        <v>17</v>
      </c>
      <c r="I7" s="21" t="s">
        <v>17</v>
      </c>
      <c r="J7" s="12">
        <v>0</v>
      </c>
      <c r="K7" s="20">
        <v>17</v>
      </c>
      <c r="L7" s="21">
        <f>52500/1.2</f>
        <v>43750</v>
      </c>
      <c r="M7" s="12">
        <f t="shared" si="0"/>
        <v>743750</v>
      </c>
      <c r="N7" s="20">
        <v>17</v>
      </c>
      <c r="O7" s="21">
        <f>55170/1.2</f>
        <v>45975</v>
      </c>
      <c r="P7" s="12">
        <f t="shared" si="1"/>
        <v>781575</v>
      </c>
    </row>
    <row r="8" spans="1:16" s="8" customFormat="1" ht="15" customHeight="1" x14ac:dyDescent="0.25">
      <c r="A8" s="25" t="s">
        <v>9</v>
      </c>
      <c r="B8" s="25"/>
      <c r="C8" s="25"/>
      <c r="D8" s="7" t="s">
        <v>15</v>
      </c>
      <c r="E8" s="7" t="s">
        <v>15</v>
      </c>
      <c r="F8" s="7" t="s">
        <v>15</v>
      </c>
      <c r="G8" s="15">
        <f>SUM(G6:G7)</f>
        <v>827750</v>
      </c>
      <c r="H8" s="7" t="s">
        <v>15</v>
      </c>
      <c r="I8" s="7" t="s">
        <v>15</v>
      </c>
      <c r="J8" s="19">
        <f>SUM(J6:J7)</f>
        <v>0</v>
      </c>
      <c r="K8" s="7" t="s">
        <v>15</v>
      </c>
      <c r="L8" s="7" t="s">
        <v>15</v>
      </c>
      <c r="M8" s="19">
        <f>SUM(M6:M7)</f>
        <v>827750</v>
      </c>
      <c r="N8" s="7" t="s">
        <v>15</v>
      </c>
      <c r="O8" s="7" t="s">
        <v>15</v>
      </c>
      <c r="P8" s="19">
        <f>SUM(P6:P7)</f>
        <v>873575</v>
      </c>
    </row>
    <row r="9" spans="1:16" s="9" customFormat="1" ht="15" customHeight="1" x14ac:dyDescent="0.25">
      <c r="A9" s="25" t="s">
        <v>10</v>
      </c>
      <c r="B9" s="25"/>
      <c r="C9" s="25"/>
      <c r="D9" s="7" t="s">
        <v>15</v>
      </c>
      <c r="E9" s="7" t="s">
        <v>15</v>
      </c>
      <c r="F9" s="7" t="s">
        <v>15</v>
      </c>
      <c r="G9" s="15">
        <f>G10-G8</f>
        <v>165550</v>
      </c>
      <c r="H9" s="7" t="s">
        <v>15</v>
      </c>
      <c r="I9" s="7" t="s">
        <v>15</v>
      </c>
      <c r="J9" s="15">
        <f>J10-J8</f>
        <v>0</v>
      </c>
      <c r="K9" s="7" t="s">
        <v>15</v>
      </c>
      <c r="L9" s="7" t="s">
        <v>15</v>
      </c>
      <c r="M9" s="13">
        <f>M10-M8</f>
        <v>165550</v>
      </c>
      <c r="N9" s="7" t="s">
        <v>15</v>
      </c>
      <c r="O9" s="7" t="s">
        <v>15</v>
      </c>
      <c r="P9" s="14">
        <f>P10-P8</f>
        <v>174715</v>
      </c>
    </row>
    <row r="10" spans="1:16" s="9" customFormat="1" ht="15" customHeight="1" x14ac:dyDescent="0.25">
      <c r="A10" s="25" t="s">
        <v>3</v>
      </c>
      <c r="B10" s="25"/>
      <c r="C10" s="25"/>
      <c r="D10" s="7" t="s">
        <v>15</v>
      </c>
      <c r="E10" s="7" t="s">
        <v>15</v>
      </c>
      <c r="F10" s="7" t="s">
        <v>15</v>
      </c>
      <c r="G10" s="15">
        <f>G8*1.2</f>
        <v>993300</v>
      </c>
      <c r="H10" s="7" t="s">
        <v>15</v>
      </c>
      <c r="I10" s="7" t="s">
        <v>15</v>
      </c>
      <c r="J10" s="15">
        <f>J8*1.2</f>
        <v>0</v>
      </c>
      <c r="K10" s="7" t="s">
        <v>15</v>
      </c>
      <c r="L10" s="7" t="s">
        <v>15</v>
      </c>
      <c r="M10" s="13">
        <f>M8*1.2</f>
        <v>993300</v>
      </c>
      <c r="N10" s="7" t="s">
        <v>15</v>
      </c>
      <c r="O10" s="7" t="s">
        <v>15</v>
      </c>
      <c r="P10" s="16">
        <f>P8*1.2</f>
        <v>1048290</v>
      </c>
    </row>
  </sheetData>
  <mergeCells count="12">
    <mergeCell ref="A10:C10"/>
    <mergeCell ref="A9:C9"/>
    <mergeCell ref="N4:P4"/>
    <mergeCell ref="H4:J4"/>
    <mergeCell ref="E4:G4"/>
    <mergeCell ref="D4:D5"/>
    <mergeCell ref="K4:M4"/>
    <mergeCell ref="A2:P2"/>
    <mergeCell ref="C4:C5"/>
    <mergeCell ref="B4:B5"/>
    <mergeCell ref="A4:A5"/>
    <mergeCell ref="A8:C8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2022-08-08T06:46:52Z</dcterms:modified>
</cp:coreProperties>
</file>