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21\ЗП_МСП_Корпуса КТП\Приложение №7_Обоснование НМЦ договора\"/>
    </mc:Choice>
  </mc:AlternateContent>
  <bookViews>
    <workbookView xWindow="14505" yWindow="-15" windowWidth="14310" windowHeight="12855"/>
  </bookViews>
  <sheets>
    <sheet name="Расчет НМЦ лота закупки" sheetId="1" r:id="rId1"/>
  </sheets>
  <definedNames>
    <definedName name="_xlnm._FilterDatabase" localSheetId="0" hidden="1">'Расчет НМЦ лота закупки'!$A$5:$S$13</definedName>
    <definedName name="_xlnm.Print_Area" localSheetId="0">'Расчет НМЦ лота закупки'!$A$1:$Q$14</definedName>
  </definedNames>
  <calcPr calcId="152511" calcOnSave="0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J7" i="1"/>
  <c r="J8" i="1"/>
  <c r="J9" i="1"/>
  <c r="J10" i="1"/>
  <c r="J6" i="1"/>
  <c r="G10" i="1"/>
  <c r="G9" i="1"/>
  <c r="G8" i="1"/>
  <c r="G7" i="1"/>
  <c r="G6" i="1"/>
  <c r="P7" i="1"/>
  <c r="P8" i="1"/>
  <c r="P9" i="1"/>
  <c r="P10" i="1"/>
  <c r="P6" i="1"/>
  <c r="M7" i="1"/>
  <c r="M8" i="1"/>
  <c r="M9" i="1"/>
  <c r="M10" i="1"/>
  <c r="M6" i="1"/>
  <c r="G11" i="1" l="1"/>
  <c r="G13" i="1" s="1"/>
  <c r="G12" i="1" s="1"/>
  <c r="J11" i="1"/>
  <c r="J13" i="1" s="1"/>
  <c r="J12" i="1" s="1"/>
  <c r="P11" i="1"/>
  <c r="P13" i="1" s="1"/>
  <c r="P12" i="1" s="1"/>
  <c r="M11" i="1"/>
  <c r="M13" i="1" s="1"/>
  <c r="M12" i="1" s="1"/>
</calcChain>
</file>

<file path=xl/sharedStrings.xml><?xml version="1.0" encoding="utf-8"?>
<sst xmlns="http://schemas.openxmlformats.org/spreadsheetml/2006/main" count="62" uniqueCount="24">
  <si>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</si>
  <si>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</si>
  <si>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</si>
  <si>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</si>
  <si>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</si>
  <si>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</si>
  <si>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Справочник цен</t>
  </si>
  <si>
    <t>Номер материала SAP</t>
  </si>
  <si>
    <t>Сумма, руб. без НДС</t>
  </si>
  <si>
    <t>Итог</t>
  </si>
  <si>
    <t>ИТОГО без НДС</t>
  </si>
  <si>
    <t>НДС - 20%</t>
  </si>
  <si>
    <t>-</t>
  </si>
  <si>
    <t>Коммерческое предложение № 1</t>
  </si>
  <si>
    <t>Коммерческое предложение № 2</t>
  </si>
  <si>
    <t>Приложение №1</t>
  </si>
  <si>
    <t>Кожух трансформатора для КТП 100кВа</t>
  </si>
  <si>
    <t>шт</t>
  </si>
  <si>
    <t>Корпус КТП-160-10/0,4</t>
  </si>
  <si>
    <t>Корпус КТП-63-10/0,4</t>
  </si>
  <si>
    <t>Корпус КТП-100-10/0,4</t>
  </si>
  <si>
    <t>Блокировка мех.КТП ВН ДИАЛ.670069.027ТО</t>
  </si>
  <si>
    <t>кмт</t>
  </si>
  <si>
    <t>Расчет начальной максимальной цены лота/закупки 302С (КТП)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</si>
</sst>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/>
    <xf numFmtId="2" fontId="2" fillId="2" borderId="0" xfId="0" applyNumberFormat="1" applyFont="1" applyFill="1" applyAlignment="1">
      <alignment horizontal="right"/>
    </xf>
    <xf numFmtId="0" fontId="4" fillId="0" borderId="0" xfId="0" applyFont="1"/>
    <xf numFmtId="2" fontId="4" fillId="0" borderId="0" xfId="0" applyNumberFormat="1" applyFont="1" applyBorder="1"/>
    <xf numFmtId="2" fontId="4" fillId="0" borderId="0" xfId="0" applyNumberFormat="1" applyFont="1"/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"/>
  <sheetViews>
    <sheetView tabSelected="1" view="pageBreakPreview" zoomScale="85" zoomScaleNormal="112" zoomScaleSheetLayoutView="85" workbookViewId="0">
      <selection activeCell="L3" sqref="L3"/>
    </sheetView>
  </sheetViews>
  <sheetFormatPr defaultRowHeight="15" x14ac:dyDescent="0.25"/>
  <cols>
    <col min="1" max="1" width="4.42578125" style="23" customWidth="1"/>
    <col min="2" max="2" width="10.5703125" style="1" customWidth="1"/>
    <col min="3" max="3" width="40.42578125" style="3" customWidth="1"/>
    <col min="4" max="4" width="5.42578125" style="1" customWidth="1"/>
    <col min="5" max="5" width="8.85546875" style="14" customWidth="1"/>
    <col min="6" max="6" width="10.140625" style="15" customWidth="1"/>
    <col min="7" max="7" width="11.85546875" style="15" customWidth="1"/>
    <col min="8" max="8" width="8.7109375" style="14" customWidth="1"/>
    <col min="9" max="9" width="10.28515625" style="16" customWidth="1"/>
    <col min="10" max="10" width="11.5703125" style="16" customWidth="1"/>
    <col min="11" max="11" width="9.140625" style="14" customWidth="1"/>
    <col min="12" max="12" width="10.85546875" style="16" customWidth="1"/>
    <col min="13" max="13" width="12.140625" style="16" customWidth="1"/>
    <col min="14" max="14" width="8.7109375" style="9" customWidth="1"/>
    <col min="15" max="15" width="10.28515625" style="12" customWidth="1"/>
    <col min="16" max="16" width="12.42578125" style="12" customWidth="1"/>
    <col min="17" max="17" width="9.140625" style="1" hidden="1" customWidth="1"/>
    <col min="18" max="18" width="5.85546875" style="1" customWidth="1"/>
    <col min="19" max="19" width="4.42578125" style="1" customWidth="1"/>
    <col min="20" max="16384" width="9.140625" style="1"/>
  </cols>
  <sheetData>
    <row r="1" spans="1:16" x14ac:dyDescent="0.25">
      <c r="P1" s="13" t="s">
        <v>15</v>
      </c>
    </row>
    <row r="2" spans="1:16" s="2" customFormat="1" ht="16.5" customHeight="1" x14ac:dyDescent="0.25">
      <c r="A2" s="31" t="s">
        <v>23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x14ac:dyDescent="0.25">
      <c r="B3" s="4"/>
      <c r="C3" s="5"/>
    </row>
    <row r="4" spans="1:16" ht="15.75" customHeight="1" x14ac:dyDescent="0.25">
      <c r="A4" s="34" t="s">
        <v>2</v>
      </c>
      <c r="B4" s="33" t="s">
        <v>7</v>
      </c>
      <c r="C4" s="33" t="s">
        <v>0</v>
      </c>
      <c r="D4" s="33" t="s">
        <v>1</v>
      </c>
      <c r="E4" s="32" t="s">
        <v>9</v>
      </c>
      <c r="F4" s="32"/>
      <c r="G4" s="32"/>
      <c r="H4" s="32" t="s">
        <v>6</v>
      </c>
      <c r="I4" s="32"/>
      <c r="J4" s="32"/>
      <c r="K4" s="28" t="s">
        <v>13</v>
      </c>
      <c r="L4" s="29"/>
      <c r="M4" s="30"/>
      <c r="N4" s="28" t="s">
        <v>14</v>
      </c>
      <c r="O4" s="29"/>
      <c r="P4" s="30"/>
    </row>
    <row r="5" spans="1:16" s="2" customFormat="1" ht="32.25" customHeight="1" x14ac:dyDescent="0.25">
      <c r="A5" s="34"/>
      <c r="B5" s="33"/>
      <c r="C5" s="33"/>
      <c r="D5" s="33"/>
      <c r="E5" s="17" t="s">
        <v>4</v>
      </c>
      <c r="F5" s="18" t="s">
        <v>5</v>
      </c>
      <c r="G5" s="18" t="s">
        <v>8</v>
      </c>
      <c r="H5" s="17" t="s">
        <v>4</v>
      </c>
      <c r="I5" s="18" t="s">
        <v>5</v>
      </c>
      <c r="J5" s="18" t="s">
        <v>8</v>
      </c>
      <c r="K5" s="17" t="s">
        <v>4</v>
      </c>
      <c r="L5" s="18" t="s">
        <v>5</v>
      </c>
      <c r="M5" s="18" t="s">
        <v>8</v>
      </c>
      <c r="N5" s="6" t="s">
        <v>4</v>
      </c>
      <c r="O5" s="11" t="s">
        <v>5</v>
      </c>
      <c r="P5" s="11" t="s">
        <v>8</v>
      </c>
    </row>
    <row r="6" spans="1:16" s="2" customFormat="1" ht="15" customHeight="1" x14ac:dyDescent="0.25">
      <c r="A6" s="22">
        <v>1</v>
      </c>
      <c r="B6" s="10">
        <v>2118334</v>
      </c>
      <c r="C6" s="10" t="s">
        <v>16</v>
      </c>
      <c r="D6" s="10" t="s">
        <v>17</v>
      </c>
      <c r="E6" s="20">
        <v>5</v>
      </c>
      <c r="F6" s="20">
        <v>7241.67</v>
      </c>
      <c r="G6" s="20">
        <f>F6*E6</f>
        <v>36208.35</v>
      </c>
      <c r="H6" s="20">
        <v>5</v>
      </c>
      <c r="I6" s="20">
        <v>6026.2</v>
      </c>
      <c r="J6" s="21">
        <f>I6*H6</f>
        <v>30131</v>
      </c>
      <c r="K6" s="20">
        <v>5</v>
      </c>
      <c r="L6" s="21">
        <v>9108.33</v>
      </c>
      <c r="M6" s="21">
        <f>L6*K6</f>
        <v>45541.65</v>
      </c>
      <c r="N6" s="20">
        <v>5</v>
      </c>
      <c r="O6" s="20">
        <v>7241.67</v>
      </c>
      <c r="P6" s="21">
        <f>O6*N6</f>
        <v>36208.35</v>
      </c>
    </row>
    <row r="7" spans="1:16" s="2" customFormat="1" ht="15" customHeight="1" x14ac:dyDescent="0.25">
      <c r="A7" s="22">
        <f>A6+1</f>
        <v>2</v>
      </c>
      <c r="B7" s="10">
        <v>2270654</v>
      </c>
      <c r="C7" s="10" t="s">
        <v>18</v>
      </c>
      <c r="D7" s="10" t="s">
        <v>17</v>
      </c>
      <c r="E7" s="20">
        <v>12</v>
      </c>
      <c r="F7" s="20">
        <v>224583.33</v>
      </c>
      <c r="G7" s="20">
        <f t="shared" ref="G7:G10" si="0">F7*E7</f>
        <v>2694999.96</v>
      </c>
      <c r="H7" s="20">
        <v>12</v>
      </c>
      <c r="I7" s="20">
        <v>115029.77</v>
      </c>
      <c r="J7" s="21">
        <f t="shared" ref="J7:J10" si="1">I7*H7</f>
        <v>1380357.24</v>
      </c>
      <c r="K7" s="20">
        <v>12</v>
      </c>
      <c r="L7" s="21">
        <v>251750</v>
      </c>
      <c r="M7" s="21">
        <f t="shared" ref="M7:M10" si="2">L7*K7</f>
        <v>3021000</v>
      </c>
      <c r="N7" s="20">
        <v>12</v>
      </c>
      <c r="O7" s="20">
        <v>224583.33</v>
      </c>
      <c r="P7" s="21">
        <f t="shared" ref="P7:P10" si="3">O7*N7</f>
        <v>2694999.96</v>
      </c>
    </row>
    <row r="8" spans="1:16" s="2" customFormat="1" ht="15" customHeight="1" x14ac:dyDescent="0.25">
      <c r="A8" s="22">
        <f t="shared" ref="A8:A10" si="4">A7+1</f>
        <v>3</v>
      </c>
      <c r="B8" s="10">
        <v>2276976</v>
      </c>
      <c r="C8" s="10" t="s">
        <v>19</v>
      </c>
      <c r="D8" s="10" t="s">
        <v>17</v>
      </c>
      <c r="E8" s="20">
        <v>5</v>
      </c>
      <c r="F8" s="20">
        <v>88916.67</v>
      </c>
      <c r="G8" s="20">
        <f t="shared" si="0"/>
        <v>444583.35</v>
      </c>
      <c r="H8" s="20">
        <v>5</v>
      </c>
      <c r="I8" s="20">
        <v>71275.399999999994</v>
      </c>
      <c r="J8" s="21">
        <f t="shared" si="1"/>
        <v>356377</v>
      </c>
      <c r="K8" s="20">
        <v>5</v>
      </c>
      <c r="L8" s="21">
        <v>97956</v>
      </c>
      <c r="M8" s="21">
        <f t="shared" si="2"/>
        <v>489780</v>
      </c>
      <c r="N8" s="20">
        <v>5</v>
      </c>
      <c r="O8" s="20">
        <v>88916.67</v>
      </c>
      <c r="P8" s="21">
        <f t="shared" si="3"/>
        <v>444583.35</v>
      </c>
    </row>
    <row r="9" spans="1:16" s="2" customFormat="1" ht="15" customHeight="1" x14ac:dyDescent="0.25">
      <c r="A9" s="22">
        <f t="shared" si="4"/>
        <v>4</v>
      </c>
      <c r="B9" s="10">
        <v>2276978</v>
      </c>
      <c r="C9" s="10" t="s">
        <v>20</v>
      </c>
      <c r="D9" s="10" t="s">
        <v>17</v>
      </c>
      <c r="E9" s="20">
        <v>6</v>
      </c>
      <c r="F9" s="20">
        <v>224583.33</v>
      </c>
      <c r="G9" s="20">
        <f t="shared" si="0"/>
        <v>1347499.98</v>
      </c>
      <c r="H9" s="20">
        <v>6</v>
      </c>
      <c r="I9" s="20">
        <v>115029.77</v>
      </c>
      <c r="J9" s="21">
        <f t="shared" si="1"/>
        <v>690178.62</v>
      </c>
      <c r="K9" s="20">
        <v>6</v>
      </c>
      <c r="L9" s="21">
        <v>251750</v>
      </c>
      <c r="M9" s="21">
        <f t="shared" si="2"/>
        <v>1510500</v>
      </c>
      <c r="N9" s="20">
        <v>6</v>
      </c>
      <c r="O9" s="20">
        <v>224583.33</v>
      </c>
      <c r="P9" s="21">
        <f t="shared" si="3"/>
        <v>1347499.98</v>
      </c>
    </row>
    <row r="10" spans="1:16" s="2" customFormat="1" ht="15" customHeight="1" x14ac:dyDescent="0.25">
      <c r="A10" s="22">
        <f t="shared" si="4"/>
        <v>5</v>
      </c>
      <c r="B10" s="10">
        <v>2274958</v>
      </c>
      <c r="C10" s="10" t="s">
        <v>21</v>
      </c>
      <c r="D10" s="10" t="s">
        <v>22</v>
      </c>
      <c r="E10" s="20">
        <v>50</v>
      </c>
      <c r="F10" s="20">
        <v>8000</v>
      </c>
      <c r="G10" s="20">
        <f t="shared" si="0"/>
        <v>400000</v>
      </c>
      <c r="H10" s="20">
        <v>50</v>
      </c>
      <c r="I10" s="20">
        <v>5153.4399999999996</v>
      </c>
      <c r="J10" s="21">
        <f t="shared" si="1"/>
        <v>257671.99999999997</v>
      </c>
      <c r="K10" s="20">
        <v>50</v>
      </c>
      <c r="L10" s="21">
        <v>7200</v>
      </c>
      <c r="M10" s="21">
        <f t="shared" si="2"/>
        <v>360000</v>
      </c>
      <c r="N10" s="20">
        <v>50</v>
      </c>
      <c r="O10" s="20">
        <v>8000</v>
      </c>
      <c r="P10" s="21">
        <f t="shared" si="3"/>
        <v>400000</v>
      </c>
    </row>
    <row r="11" spans="1:16" s="7" customFormat="1" ht="14.25" x14ac:dyDescent="0.25">
      <c r="A11" s="25" t="s">
        <v>10</v>
      </c>
      <c r="B11" s="26"/>
      <c r="C11" s="27"/>
      <c r="D11" s="19" t="s">
        <v>12</v>
      </c>
      <c r="E11" s="19" t="s">
        <v>12</v>
      </c>
      <c r="F11" s="19" t="s">
        <v>12</v>
      </c>
      <c r="G11" s="19">
        <f>SUM(G6:G10)</f>
        <v>4923291.6400000006</v>
      </c>
      <c r="H11" s="19" t="s">
        <v>12</v>
      </c>
      <c r="I11" s="19" t="s">
        <v>12</v>
      </c>
      <c r="J11" s="19">
        <f>SUM(J6:J10)</f>
        <v>2714715.86</v>
      </c>
      <c r="K11" s="19" t="s">
        <v>12</v>
      </c>
      <c r="L11" s="19" t="s">
        <v>12</v>
      </c>
      <c r="M11" s="19">
        <f>SUM(M6:M10)</f>
        <v>5426821.6500000004</v>
      </c>
      <c r="N11" s="19" t="s">
        <v>12</v>
      </c>
      <c r="O11" s="19" t="s">
        <v>12</v>
      </c>
      <c r="P11" s="19">
        <f>SUM(P6:P10)</f>
        <v>4923291.6400000006</v>
      </c>
    </row>
    <row r="12" spans="1:16" s="8" customFormat="1" x14ac:dyDescent="0.25">
      <c r="A12" s="25" t="s">
        <v>11</v>
      </c>
      <c r="B12" s="26"/>
      <c r="C12" s="27"/>
      <c r="D12" s="19" t="s">
        <v>12</v>
      </c>
      <c r="E12" s="19" t="s">
        <v>12</v>
      </c>
      <c r="F12" s="19" t="s">
        <v>12</v>
      </c>
      <c r="G12" s="24">
        <f>G13-G11</f>
        <v>984658.32799999975</v>
      </c>
      <c r="H12" s="19" t="s">
        <v>12</v>
      </c>
      <c r="I12" s="19" t="s">
        <v>12</v>
      </c>
      <c r="J12" s="24">
        <f>J13-J11</f>
        <v>542943.17199999979</v>
      </c>
      <c r="K12" s="19" t="s">
        <v>12</v>
      </c>
      <c r="L12" s="19" t="s">
        <v>12</v>
      </c>
      <c r="M12" s="24">
        <f>M13-M11</f>
        <v>1085364.33</v>
      </c>
      <c r="N12" s="19" t="s">
        <v>12</v>
      </c>
      <c r="O12" s="19" t="s">
        <v>12</v>
      </c>
      <c r="P12" s="24">
        <f>P13-P11</f>
        <v>984658.32799999975</v>
      </c>
    </row>
    <row r="13" spans="1:16" s="8" customFormat="1" x14ac:dyDescent="0.25">
      <c r="A13" s="25" t="s">
        <v>3</v>
      </c>
      <c r="B13" s="26"/>
      <c r="C13" s="27"/>
      <c r="D13" s="19" t="s">
        <v>12</v>
      </c>
      <c r="E13" s="19" t="s">
        <v>12</v>
      </c>
      <c r="F13" s="19" t="s">
        <v>12</v>
      </c>
      <c r="G13" s="19">
        <f>G11*1.2</f>
        <v>5907949.9680000003</v>
      </c>
      <c r="H13" s="19" t="s">
        <v>12</v>
      </c>
      <c r="I13" s="19" t="s">
        <v>12</v>
      </c>
      <c r="J13" s="19">
        <f>J11*1.2</f>
        <v>3257659.0319999997</v>
      </c>
      <c r="K13" s="19" t="s">
        <v>12</v>
      </c>
      <c r="L13" s="19" t="s">
        <v>12</v>
      </c>
      <c r="M13" s="19">
        <f>M11*1.2</f>
        <v>6512185.9800000004</v>
      </c>
      <c r="N13" s="19" t="s">
        <v>12</v>
      </c>
      <c r="O13" s="19" t="s">
        <v>12</v>
      </c>
      <c r="P13" s="19">
        <f>P11*1.2</f>
        <v>5907949.9680000003</v>
      </c>
    </row>
  </sheetData>
  <autoFilter ref="A5:S13"/>
  <mergeCells count="12">
    <mergeCell ref="K4:M4"/>
    <mergeCell ref="H4:J4"/>
    <mergeCell ref="E4:G4"/>
    <mergeCell ref="D4:D5"/>
    <mergeCell ref="C4:C5"/>
    <mergeCell ref="B4:B5"/>
    <mergeCell ref="A4:A5"/>
    <mergeCell ref="A2:P2"/>
    <mergeCell ref="A11:C11"/>
    <mergeCell ref="A13:C13"/>
    <mergeCell ref="A12:C12"/>
    <mergeCell ref="N4:P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2021-06-21T08:05:07Z</cp:lastPrinted>
  <dcterms:created xsi:type="dcterms:W3CDTF">2014-06-26T05:52:50Z</dcterms:created>
  <dcterms:modified xsi:type="dcterms:W3CDTF">2021-07-22T10:24:29Z</dcterms:modified>
</cp:coreProperties>
</file>