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шаблон!$A$1:$BO$11</definedName>
  </definedNames>
  <calcPr calcId="145621"/>
</workbook>
</file>

<file path=xl/calcChain.xml><?xml version="1.0" encoding="utf-8"?>
<calcChain xmlns="http://schemas.openxmlformats.org/spreadsheetml/2006/main">
  <c r="P6" i="4" l="1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AQ6" i="4"/>
  <c r="AR6" i="4"/>
  <c r="AS6" i="4"/>
  <c r="AT6" i="4"/>
  <c r="AU6" i="4"/>
  <c r="AV6" i="4"/>
  <c r="AW6" i="4"/>
  <c r="AX6" i="4"/>
  <c r="AY6" i="4"/>
  <c r="AZ6" i="4"/>
  <c r="BA6" i="4"/>
  <c r="BB6" i="4"/>
  <c r="BC6" i="4"/>
  <c r="BD6" i="4"/>
  <c r="BE6" i="4"/>
  <c r="BF6" i="4"/>
  <c r="BG6" i="4"/>
  <c r="BH6" i="4"/>
  <c r="BI6" i="4"/>
  <c r="BJ6" i="4"/>
  <c r="BK6" i="4"/>
  <c r="BL6" i="4"/>
  <c r="BM6" i="4"/>
  <c r="BN6" i="4"/>
  <c r="O6" i="4"/>
  <c r="R5" i="4" l="1"/>
  <c r="P3" i="4"/>
  <c r="N3" i="4"/>
  <c r="T5" i="4"/>
  <c r="S5" i="4"/>
  <c r="S3" i="4" s="1"/>
  <c r="Q5" i="4"/>
  <c r="O4" i="4"/>
  <c r="R4" i="4" s="1"/>
  <c r="R3" i="4" s="1"/>
  <c r="O3" i="4" l="1"/>
  <c r="U5" i="4"/>
  <c r="O5" i="4" s="1"/>
  <c r="AM3" i="4"/>
  <c r="T4" i="4"/>
  <c r="T3" i="4" s="1"/>
  <c r="Q4" i="4"/>
  <c r="U4" i="4" l="1"/>
  <c r="Q3" i="4"/>
  <c r="AE3" i="4" l="1"/>
  <c r="U3" i="4"/>
  <c r="BN3" i="4" l="1"/>
  <c r="BS3" i="4" l="1"/>
  <c r="BT3" i="4" s="1"/>
  <c r="O75" i="2" l="1"/>
  <c r="R75" i="2"/>
  <c r="M76" i="2"/>
  <c r="N76" i="2"/>
  <c r="O73" i="2"/>
  <c r="R73" i="2"/>
  <c r="M74" i="2"/>
  <c r="N74" i="2" s="1"/>
  <c r="AZ70" i="2"/>
  <c r="O70" i="2"/>
  <c r="R70" i="2"/>
  <c r="N72" i="2"/>
  <c r="T71" i="2"/>
  <c r="N71" i="2"/>
  <c r="N70" i="2" s="1"/>
  <c r="M71" i="2"/>
  <c r="O64" i="2"/>
  <c r="R64" i="2"/>
  <c r="M66" i="2"/>
  <c r="M65" i="2"/>
  <c r="N65" i="2" s="1"/>
  <c r="M68" i="2"/>
  <c r="N68" i="2"/>
  <c r="P68" i="2" s="1"/>
  <c r="T68" i="2" s="1"/>
  <c r="BB64" i="2" s="1"/>
  <c r="T67" i="2"/>
  <c r="AR64" i="2" s="1"/>
  <c r="T66" i="2"/>
  <c r="AJ64" i="2"/>
  <c r="O62" i="2"/>
  <c r="R62" i="2"/>
  <c r="N63" i="2"/>
  <c r="S63" i="2"/>
  <c r="S62" i="2"/>
  <c r="O55" i="2"/>
  <c r="R55" i="2"/>
  <c r="T57" i="2"/>
  <c r="AJ55" i="2"/>
  <c r="T58" i="2"/>
  <c r="AR55" i="2"/>
  <c r="M59" i="2"/>
  <c r="N59" i="2"/>
  <c r="M56" i="2"/>
  <c r="N56" i="2"/>
  <c r="P56" i="2" s="1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Q42" i="2" s="1"/>
  <c r="Q41" i="2" s="1"/>
  <c r="N41" i="2"/>
  <c r="T39" i="2"/>
  <c r="AH38" i="2"/>
  <c r="M40" i="2"/>
  <c r="O38" i="2"/>
  <c r="R38" i="2"/>
  <c r="S38" i="2"/>
  <c r="N38" i="2"/>
  <c r="N37" i="2"/>
  <c r="O35" i="2"/>
  <c r="R35" i="2"/>
  <c r="M37" i="2"/>
  <c r="M36" i="2"/>
  <c r="N36" i="2"/>
  <c r="P36" i="2" s="1"/>
  <c r="O29" i="2"/>
  <c r="R29" i="2"/>
  <c r="S42" i="2"/>
  <c r="S41" i="2" s="1"/>
  <c r="N64" i="2"/>
  <c r="P72" i="2"/>
  <c r="Q72" i="2"/>
  <c r="T72" i="2" s="1"/>
  <c r="BB70" i="2" s="1"/>
  <c r="BK70" i="2" s="1"/>
  <c r="Q70" i="2"/>
  <c r="S72" i="2"/>
  <c r="S70" i="2" s="1"/>
  <c r="S47" i="2"/>
  <c r="S46" i="2" s="1"/>
  <c r="Q56" i="2"/>
  <c r="S56" i="2"/>
  <c r="P40" i="2"/>
  <c r="T40" i="2" s="1"/>
  <c r="BB38" i="2" s="1"/>
  <c r="BK38" i="2" s="1"/>
  <c r="P48" i="2"/>
  <c r="T48" i="2" s="1"/>
  <c r="BF46" i="2" s="1"/>
  <c r="N62" i="2"/>
  <c r="S65" i="2"/>
  <c r="S64" i="2" s="1"/>
  <c r="S68" i="2"/>
  <c r="Q68" i="2"/>
  <c r="P63" i="2"/>
  <c r="P62" i="2"/>
  <c r="Q63" i="2"/>
  <c r="S36" i="2"/>
  <c r="N35" i="2"/>
  <c r="Q36" i="2"/>
  <c r="P70" i="2"/>
  <c r="T56" i="2"/>
  <c r="T38" i="2"/>
  <c r="T31" i="2"/>
  <c r="AJ29" i="2" s="1"/>
  <c r="T32" i="2"/>
  <c r="AL29" i="2" s="1"/>
  <c r="T33" i="2"/>
  <c r="AR29" i="2"/>
  <c r="M34" i="2"/>
  <c r="N34" i="2" s="1"/>
  <c r="S34" i="2" s="1"/>
  <c r="M33" i="2"/>
  <c r="M32" i="2"/>
  <c r="M31" i="2"/>
  <c r="M30" i="2"/>
  <c r="N30" i="2"/>
  <c r="S30" i="2" s="1"/>
  <c r="S29" i="2" s="1"/>
  <c r="O27" i="2"/>
  <c r="R27" i="2"/>
  <c r="M28" i="2"/>
  <c r="N28" i="2"/>
  <c r="O25" i="2"/>
  <c r="R25" i="2"/>
  <c r="M26" i="2"/>
  <c r="N26" i="2"/>
  <c r="O23" i="2"/>
  <c r="R23" i="2"/>
  <c r="M24" i="2"/>
  <c r="N24" i="2"/>
  <c r="P24" i="2" s="1"/>
  <c r="P23" i="2" s="1"/>
  <c r="O21" i="2"/>
  <c r="R21" i="2"/>
  <c r="S21" i="2"/>
  <c r="N22" i="2"/>
  <c r="P22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M10" i="2"/>
  <c r="M9" i="2"/>
  <c r="N9" i="2"/>
  <c r="S17" i="2"/>
  <c r="S16" i="2" s="1"/>
  <c r="S24" i="2"/>
  <c r="S23" i="2" s="1"/>
  <c r="N29" i="2"/>
  <c r="P34" i="2"/>
  <c r="Q34" i="2"/>
  <c r="Q17" i="2"/>
  <c r="Q16" i="2" s="1"/>
  <c r="M44" i="2"/>
  <c r="N44" i="2" s="1"/>
  <c r="S44" i="2" s="1"/>
  <c r="R43" i="2"/>
  <c r="O43" i="2"/>
  <c r="N43" i="2"/>
  <c r="S43" i="2"/>
  <c r="M80" i="2"/>
  <c r="T80" i="2"/>
  <c r="N80" i="2"/>
  <c r="N79" i="2"/>
  <c r="S79" i="2"/>
  <c r="R79" i="2"/>
  <c r="Q79" i="2"/>
  <c r="P79" i="2"/>
  <c r="O79" i="2"/>
  <c r="M78" i="2"/>
  <c r="N78" i="2"/>
  <c r="Q78" i="2" s="1"/>
  <c r="R77" i="2"/>
  <c r="O77" i="2"/>
  <c r="BD79" i="2"/>
  <c r="BK79" i="2"/>
  <c r="T79" i="2"/>
  <c r="Q77" i="2"/>
  <c r="S78" i="2"/>
  <c r="S77" i="2" s="1"/>
  <c r="P78" i="2"/>
  <c r="P77" i="2" s="1"/>
  <c r="T78" i="2"/>
  <c r="T77" i="2" s="1"/>
  <c r="M83" i="2"/>
  <c r="N83" i="2" s="1"/>
  <c r="Q83" i="2" s="1"/>
  <c r="M82" i="2"/>
  <c r="N82" i="2"/>
  <c r="P82" i="2" s="1"/>
  <c r="R81" i="2"/>
  <c r="O81" i="2"/>
  <c r="M52" i="2"/>
  <c r="N52" i="2"/>
  <c r="S52" i="2" s="1"/>
  <c r="R51" i="2"/>
  <c r="O51" i="2"/>
  <c r="M50" i="2"/>
  <c r="N50" i="2"/>
  <c r="P50" i="2" s="1"/>
  <c r="P49" i="2" s="1"/>
  <c r="R49" i="2"/>
  <c r="O49" i="2"/>
  <c r="Q82" i="2"/>
  <c r="N81" i="2"/>
  <c r="Q52" i="2"/>
  <c r="Q51" i="2"/>
  <c r="S51" i="2"/>
  <c r="P52" i="2"/>
  <c r="T52" i="2" s="1"/>
  <c r="Q50" i="2"/>
  <c r="Q49" i="2" s="1"/>
  <c r="S50" i="2"/>
  <c r="S49" i="2"/>
  <c r="M5" i="2"/>
  <c r="M4" i="2"/>
  <c r="N5" i="2"/>
  <c r="S5" i="2" s="1"/>
  <c r="S3" i="2"/>
  <c r="T4" i="2"/>
  <c r="N4" i="2" s="1"/>
  <c r="N3" i="2" s="1"/>
  <c r="R3" i="2"/>
  <c r="O3" i="2"/>
  <c r="Q5" i="2"/>
  <c r="Q3" i="2" s="1"/>
  <c r="P5" i="2"/>
  <c r="P3" i="2" s="1"/>
  <c r="M86" i="2"/>
  <c r="M85" i="2"/>
  <c r="N86" i="2"/>
  <c r="P86" i="2" s="1"/>
  <c r="N85" i="2"/>
  <c r="Q85" i="2" s="1"/>
  <c r="Q84" i="2" s="1"/>
  <c r="S85" i="2"/>
  <c r="S84" i="2" s="1"/>
  <c r="R84" i="2"/>
  <c r="O84" i="2"/>
  <c r="N84" i="2"/>
  <c r="Q86" i="2"/>
  <c r="T86" i="2"/>
  <c r="BF84" i="2"/>
  <c r="M61" i="2"/>
  <c r="N61" i="2"/>
  <c r="Q61" i="2" s="1"/>
  <c r="Q60" i="2" s="1"/>
  <c r="R60" i="2"/>
  <c r="O60" i="2"/>
  <c r="M54" i="2"/>
  <c r="N54" i="2"/>
  <c r="N53" i="2" s="1"/>
  <c r="R53" i="2"/>
  <c r="O53" i="2"/>
  <c r="M20" i="2"/>
  <c r="M19" i="2"/>
  <c r="N20" i="2"/>
  <c r="Q20" i="2" s="1"/>
  <c r="Q18" i="2" s="1"/>
  <c r="T19" i="2"/>
  <c r="AZ18" i="2"/>
  <c r="R18" i="2"/>
  <c r="O18" i="2"/>
  <c r="M14" i="2"/>
  <c r="N14" i="2"/>
  <c r="Q14" i="2" s="1"/>
  <c r="Q13" i="2" s="1"/>
  <c r="R13" i="2"/>
  <c r="O13" i="2"/>
  <c r="M7" i="2"/>
  <c r="N7" i="2"/>
  <c r="Q7" i="2" s="1"/>
  <c r="Q6" i="2" s="1"/>
  <c r="P7" i="2"/>
  <c r="T7" i="2" s="1"/>
  <c r="T6" i="2" s="1"/>
  <c r="S6" i="2"/>
  <c r="R6" i="2"/>
  <c r="O6" i="2"/>
  <c r="N6" i="2"/>
  <c r="N19" i="2"/>
  <c r="N18" i="2" s="1"/>
  <c r="N60" i="2"/>
  <c r="S61" i="2"/>
  <c r="S60" i="2" s="1"/>
  <c r="Q54" i="2"/>
  <c r="Q53" i="2"/>
  <c r="P54" i="2"/>
  <c r="P53" i="2" s="1"/>
  <c r="N13" i="2"/>
  <c r="P6" i="2"/>
  <c r="BB51" i="2" l="1"/>
  <c r="BK51" i="2" s="1"/>
  <c r="T51" i="2"/>
  <c r="BH6" i="2"/>
  <c r="BK6" i="2" s="1"/>
  <c r="N11" i="2"/>
  <c r="S12" i="2"/>
  <c r="S11" i="2" s="1"/>
  <c r="P12" i="2"/>
  <c r="T22" i="2"/>
  <c r="P21" i="2"/>
  <c r="P26" i="2"/>
  <c r="S26" i="2"/>
  <c r="S25" i="2" s="1"/>
  <c r="S28" i="2"/>
  <c r="S27" i="2" s="1"/>
  <c r="P28" i="2"/>
  <c r="Q62" i="2"/>
  <c r="T63" i="2"/>
  <c r="P35" i="2"/>
  <c r="N55" i="2"/>
  <c r="S59" i="2"/>
  <c r="Q59" i="2"/>
  <c r="T70" i="2"/>
  <c r="N75" i="2"/>
  <c r="S76" i="2"/>
  <c r="S75" i="2" s="1"/>
  <c r="P76" i="2"/>
  <c r="T50" i="2"/>
  <c r="Q81" i="2"/>
  <c r="Q26" i="2"/>
  <c r="Q25" i="2" s="1"/>
  <c r="T34" i="2"/>
  <c r="BB29" i="2" s="1"/>
  <c r="N27" i="2"/>
  <c r="N23" i="2"/>
  <c r="Q22" i="2"/>
  <c r="Q21" i="2" s="1"/>
  <c r="Q10" i="2"/>
  <c r="P10" i="2"/>
  <c r="P59" i="2"/>
  <c r="T59" i="2" s="1"/>
  <c r="BB55" i="2" s="1"/>
  <c r="Q76" i="2"/>
  <c r="Q75" i="2" s="1"/>
  <c r="S37" i="2"/>
  <c r="S35" i="2" s="1"/>
  <c r="P37" i="2"/>
  <c r="Q37" i="2"/>
  <c r="Q35" i="2" s="1"/>
  <c r="P47" i="2"/>
  <c r="N46" i="2"/>
  <c r="Q74" i="2"/>
  <c r="Q73" i="2" s="1"/>
  <c r="N73" i="2"/>
  <c r="S74" i="2"/>
  <c r="S73" i="2" s="1"/>
  <c r="P74" i="2"/>
  <c r="S14" i="2"/>
  <c r="S13" i="2" s="1"/>
  <c r="S20" i="2"/>
  <c r="S18" i="2" s="1"/>
  <c r="S54" i="2"/>
  <c r="P61" i="2"/>
  <c r="P51" i="2"/>
  <c r="P83" i="2"/>
  <c r="BB77" i="2"/>
  <c r="BK77" i="2" s="1"/>
  <c r="T24" i="2"/>
  <c r="Q12" i="2"/>
  <c r="Q11" i="2" s="1"/>
  <c r="P30" i="2"/>
  <c r="N25" i="2"/>
  <c r="S9" i="2"/>
  <c r="S8" i="2" s="1"/>
  <c r="N8" i="2"/>
  <c r="P9" i="2"/>
  <c r="Q9" i="2"/>
  <c r="S55" i="2"/>
  <c r="P55" i="2"/>
  <c r="Q65" i="2"/>
  <c r="Q64" i="2" s="1"/>
  <c r="P65" i="2"/>
  <c r="P14" i="2"/>
  <c r="P20" i="2"/>
  <c r="P85" i="2"/>
  <c r="T5" i="2"/>
  <c r="BB3" i="2" s="1"/>
  <c r="AZ3" i="2"/>
  <c r="BK3" i="2" s="1"/>
  <c r="N49" i="2"/>
  <c r="N51" i="2"/>
  <c r="S82" i="2"/>
  <c r="S81" i="2" s="1"/>
  <c r="N77" i="2"/>
  <c r="P44" i="2"/>
  <c r="Q44" i="2"/>
  <c r="Q43" i="2" s="1"/>
  <c r="Q24" i="2"/>
  <c r="Q23" i="2" s="1"/>
  <c r="Q28" i="2"/>
  <c r="Q27" i="2" s="1"/>
  <c r="Q30" i="2"/>
  <c r="Q29" i="2" s="1"/>
  <c r="N16" i="2"/>
  <c r="P17" i="2"/>
  <c r="N21" i="2"/>
  <c r="AF55" i="2"/>
  <c r="T36" i="2"/>
  <c r="Q47" i="2"/>
  <c r="Q46" i="2" s="1"/>
  <c r="Q55" i="2"/>
  <c r="P38" i="2"/>
  <c r="P42" i="2"/>
  <c r="T20" i="2" l="1"/>
  <c r="P18" i="2"/>
  <c r="S53" i="2"/>
  <c r="T54" i="2"/>
  <c r="P13" i="2"/>
  <c r="T14" i="2"/>
  <c r="BB23" i="2"/>
  <c r="BK23" i="2" s="1"/>
  <c r="T23" i="2"/>
  <c r="BK55" i="2"/>
  <c r="P11" i="2"/>
  <c r="T12" i="2"/>
  <c r="P16" i="2"/>
  <c r="T17" i="2"/>
  <c r="T37" i="2"/>
  <c r="BJ35" i="2" s="1"/>
  <c r="BK35" i="2" s="1"/>
  <c r="T26" i="2"/>
  <c r="P25" i="2"/>
  <c r="P43" i="2"/>
  <c r="T44" i="2"/>
  <c r="P81" i="2"/>
  <c r="T83" i="2"/>
  <c r="BF81" i="2" s="1"/>
  <c r="P46" i="2"/>
  <c r="T47" i="2"/>
  <c r="T76" i="2"/>
  <c r="P75" i="2"/>
  <c r="BH21" i="2"/>
  <c r="BK21" i="2" s="1"/>
  <c r="T21" i="2"/>
  <c r="T62" i="2"/>
  <c r="BB62" i="2"/>
  <c r="BK62" i="2" s="1"/>
  <c r="T65" i="2"/>
  <c r="P64" i="2"/>
  <c r="Q8" i="2"/>
  <c r="T3" i="2"/>
  <c r="T55" i="2"/>
  <c r="P41" i="2"/>
  <c r="T42" i="2"/>
  <c r="BB35" i="2"/>
  <c r="T85" i="2"/>
  <c r="P84" i="2"/>
  <c r="T9" i="2"/>
  <c r="P8" i="2"/>
  <c r="P29" i="2"/>
  <c r="T30" i="2"/>
  <c r="T82" i="2"/>
  <c r="T61" i="2"/>
  <c r="P60" i="2"/>
  <c r="T74" i="2"/>
  <c r="P73" i="2"/>
  <c r="T10" i="2"/>
  <c r="BF8" i="2" s="1"/>
  <c r="T49" i="2"/>
  <c r="BB49" i="2"/>
  <c r="BK49" i="2" s="1"/>
  <c r="P27" i="2"/>
  <c r="T28" i="2"/>
  <c r="T29" i="2" l="1"/>
  <c r="AF29" i="2"/>
  <c r="BK29" i="2" s="1"/>
  <c r="T41" i="2"/>
  <c r="BB41" i="2"/>
  <c r="BK41" i="2" s="1"/>
  <c r="T13" i="2"/>
  <c r="BB13" i="2"/>
  <c r="BK13" i="2" s="1"/>
  <c r="AF64" i="2"/>
  <c r="BK64" i="2" s="1"/>
  <c r="T64" i="2"/>
  <c r="BB16" i="2"/>
  <c r="BK16" i="2" s="1"/>
  <c r="T16" i="2"/>
  <c r="T73" i="2"/>
  <c r="BB73" i="2"/>
  <c r="BK73" i="2" s="1"/>
  <c r="T75" i="2"/>
  <c r="BB75" i="2"/>
  <c r="BK75" i="2" s="1"/>
  <c r="BB25" i="2"/>
  <c r="BK25" i="2" s="1"/>
  <c r="T25" i="2"/>
  <c r="T11" i="2"/>
  <c r="BB11" i="2"/>
  <c r="BK11" i="2" s="1"/>
  <c r="BB53" i="2"/>
  <c r="BK53" i="2" s="1"/>
  <c r="T53" i="2"/>
  <c r="T84" i="2"/>
  <c r="BB84" i="2"/>
  <c r="BK84" i="2" s="1"/>
  <c r="BB46" i="2"/>
  <c r="BK46" i="2" s="1"/>
  <c r="T46" i="2"/>
  <c r="T43" i="2"/>
  <c r="BB43" i="2"/>
  <c r="BK43" i="2" s="1"/>
  <c r="T27" i="2"/>
  <c r="BB27" i="2"/>
  <c r="BK27" i="2" s="1"/>
  <c r="T60" i="2"/>
  <c r="BB60" i="2"/>
  <c r="BK60" i="2" s="1"/>
  <c r="BB81" i="2"/>
  <c r="BK81" i="2" s="1"/>
  <c r="T81" i="2"/>
  <c r="BB8" i="2"/>
  <c r="BK8" i="2" s="1"/>
  <c r="T8" i="2"/>
  <c r="T35" i="2"/>
  <c r="BB18" i="2"/>
  <c r="BK18" i="2" s="1"/>
  <c r="T18" i="2"/>
</calcChain>
</file>

<file path=xl/sharedStrings.xml><?xml version="1.0" encoding="utf-8"?>
<sst xmlns="http://schemas.openxmlformats.org/spreadsheetml/2006/main" count="477" uniqueCount="347">
  <si>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</si>
  <si>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</si>
  <si>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</si>
  <si>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</si>
  <si>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</si>
  <si>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</si>
  <si>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</si>
  <si>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</si>
  <si>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</si>
  <si>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</si>
  <si>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</si>
  <si>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</si>
  <si>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</si>
  <si>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</si>
  <si>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</si>
  <si>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</si>
  <si>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</si>
  <si>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</si>
  <si>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</si>
  <si>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</si>
  <si>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</si>
  <si>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</si>
  <si>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</si>
  <si>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</si>
  <si>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</si>
  <si>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</si>
  <si>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</si>
  <si>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</si>
  <si>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</si>
  <si>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</si>
  <si>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</si>
  <si>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</si>
  <si>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</si>
  <si>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</si>
  <si>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</si>
  <si>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</si>
  <si>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</si>
  <si>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</si>
  <si>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</si>
  <si>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</si>
  <si>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</si>
  <si>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</si>
  <si>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</si>
  <si>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</si>
  <si>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</si>
  <si>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</si>
  <si>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</si>
  <si>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</si>
  <si>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</si>
  <si>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</si>
  <si>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</si>
  <si>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</si>
  <si>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</si>
  <si>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</si>
  <si>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</si>
  <si>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</si>
  <si>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</si>
  <si>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</si>
  <si>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</si>
  <si>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</si>
  <si>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</si>
  <si>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</si>
  <si>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</si>
  <si>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</si>
  <si>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</si>
  <si>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</si>
  <si>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</si>
  <si>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</si>
  <si>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</si>
  <si>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</si>
  <si>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</si>
  <si>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</si>
  <si>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</si>
  <si>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</si>
  <si>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</si>
  <si>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</si>
  <si>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</si>
  <si>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</si>
  <si>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</si>
  <si>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</si>
  <si>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</si>
  <si>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</si>
  <si>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</si>
  <si>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</si>
  <si>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</si>
  <si>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</si>
  <si>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</si>
  <si>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</si>
  <si>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</si>
  <si>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</si>
  <si>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</si>
  <si>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</si>
  <si>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</si>
  <si>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</si>
  <si>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</si>
  <si>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</si>
  <si>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</si>
  <si>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</si>
  <si>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</si>
  <si>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</si>
  <si>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</si>
  <si>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</si>
  <si>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</si>
  <si>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</si>
  <si>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</si>
  <si>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</si>
  <si>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</si>
  <si>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</si>
  <si>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</si>
  <si>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</si>
  <si>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</si>
  <si>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</si>
  <si>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</si>
  <si>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</si>
  <si>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</si>
  <si>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</si>
  <si>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</si>
  <si>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</si>
  <si>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</si>
  <si>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</si>
  <si>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</si>
  <si>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</si>
  <si>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</si>
  <si>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</si>
  <si>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</si>
  <si>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</si>
  <si>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</si>
  <si>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</si>
  <si>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</si>
  <si>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</si>
  <si>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</si>
  <si>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</si>
  <si>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</si>
  <si>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</si>
  <si>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</si>
  <si>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</si>
  <si>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</si>
  <si>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</si>
  <si>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</si>
  <si>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</si>
  <si>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</si>
  <si>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</si>
  <si>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</si>
  <si>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</si>
  <si>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</si>
  <si>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</si>
  <si>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</si>
  <si>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</si>
  <si>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</si>
  <si>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</si>
  <si>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</si>
  <si>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</si>
  <si>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</si>
  <si>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</si>
  <si>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</si>
  <si>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</si>
  <si>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</si>
  <si>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</si>
  <si>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</si>
  <si>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</si>
  <si>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</si>
  <si>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</si>
  <si>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</si>
  <si>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</si>
  <si>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</si>
  <si>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</si>
  <si>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</si>
  <si>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</si>
  <si>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</si>
  <si>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</si>
  <si>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</si>
  <si>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</si>
  <si>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</si>
  <si>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</si>
  <si>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</si>
  <si>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</si>
  <si>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</si>
  <si>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</si>
  <si>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</si>
  <si>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</si>
  <si>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</si>
  <si>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</si>
  <si>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</si>
  <si>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</si>
  <si>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</si>
  <si>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</si>
  <si>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</si>
  <si>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</si>
  <si>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</si>
  <si>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</si>
  <si>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</si>
  <si>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</si>
  <si>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</si>
  <si>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</si>
  <si>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</si>
  <si>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</si>
  <si>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</si>
  <si>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</si>
  <si>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</si>
  <si>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</si>
  <si>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</si>
  <si>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</si>
  <si>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</si>
  <si>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</si>
  <si>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</si>
  <si>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</si>
  <si>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</si>
  <si>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</si>
  <si>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</si>
  <si>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</si>
  <si>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</si>
  <si>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</si>
  <si>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</si>
  <si>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</si>
  <si>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</si>
  <si>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</si>
  <si>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</si>
  <si>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</si>
  <si>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</si>
  <si>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</si>
  <si>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</si>
  <si>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</si>
  <si>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</si>
  <si>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</si>
  <si>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</si>
  <si>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</si>
  <si>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</si>
  <si>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</si>
  <si>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</si>
  <si>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</si>
  <si>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</si>
  <si>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</si>
  <si>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</si>
  <si>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</si>
  <si>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</si>
  <si>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</si>
  <si>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</si>
  <si>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</si>
  <si>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</si>
  <si>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</si>
  <si>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</si>
  <si>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</si>
  <si>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</si>
  <si>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</si>
  <si>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</si>
  <si>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</si>
  <si>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</si>
  <si>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</si>
  <si>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</si>
  <si>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</si>
  <si>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</si>
  <si>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</si>
  <si>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</si>
  <si>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</si>
  <si>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</si>
  <si>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</si>
  <si>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</si>
  <si>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</si>
  <si>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</si>
  <si>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</si>
  <si>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</si>
  <si>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</si>
  <si>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</si>
  <si>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</si>
  <si>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</si>
  <si>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</si>
  <si>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</si>
  <si>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</si>
  <si>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</si>
  <si>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</si>
  <si>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</si>
  <si>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</si>
  <si>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</si>
  <si>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</si>
  <si>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</si>
  <si>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</si>
  <si>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</si>
  <si>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</si>
  <si>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</si>
  <si>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</si>
  <si>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</si>
  <si>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</si>
  <si>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</si>
  <si>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</si>
  <si>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</si>
  <si>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</si>
  <si>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</si>
  <si>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</si>
  <si>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</si>
  <si>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</si>
  <si>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</si>
  <si>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</si>
  <si>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</si>
  <si>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</si>
  <si>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</si>
  <si>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</si>
  <si>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</si>
  <si>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</si>
  <si>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</si>
  <si>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</si>
  <si>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</si>
  <si>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</si>
  <si>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</si>
  <si>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</si>
  <si>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</si>
  <si>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</si>
  <si>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</si>
  <si>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</si>
  <si>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</si>
  <si>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</si>
  <si>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</si>
  <si>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</si>
  <si>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</si>
  <si>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</si>
  <si>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</si>
  <si>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</si>
  <si>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</si>
  <si>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</si>
  <si>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</si>
  <si>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</si>
  <si>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</si>
  <si>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</si>
  <si>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</si>
  <si>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</si>
  <si>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</si>
  <si>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</si>
  <si>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</si>
  <si>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</si>
  <si>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</si>
  <si>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</si>
  <si>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</si>
  <si>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41725314 (ЦЭС-16831/2018)</t>
  </si>
  <si>
    <t>Общество с ограниченной ответственностью «Урожай»</t>
  </si>
  <si>
    <t>Курская область, Октябрьский район, Лобазовский с/с, с. Журавлино,  кад. № 46:17:061003:16</t>
  </si>
  <si>
    <t>10.1. Реконструкция существующей ВЛ-10 кВ № 554.08 в части монтажа ответвительной арматуры к опорам ВЛ-10 кВ в точке врезки (объем реконструкции уточнить при проектировании.</t>
  </si>
  <si>
    <t>Строительство ВЛ-10 (6) кВ , км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</si>
  <si>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</si>
  <si>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</si>
  <si>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</si>
  <si>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</si>
  <si>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</si>
  <si>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</si>
  <si>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</si>
  <si>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</si>
  <si>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</si>
  <si>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Приложение к техническому заданию на  выполнение работ «под ключ» по проектированию и строительству
 распределительной сети 6-10/0,4 кВ. («Очередь № 121 не льготник-2, договор ТП № 41725314  от 19.10.2018 (Ц-16831)»)</t>
  </si>
  <si>
    <t>10.2. 	Строительство воздушной линии электропередачи от опоры № 3-4 ВЛ-10 кВ № 554.08 ПС 35/10 кВ «Лобазовка» протяженностью 0,5 км до границы земельного участка заявителя (марку и сечение провода, протяженность уточнить при проектировании).
10.3. 	Монтаж линейного разъединителя 10 кВ  (на последней опоре) проектируемой ВЛ-10 кВ (тип и технические характеристики уточнить при проектировании)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</si>
</sst>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₽_-;\-* #,##0.00\ _₽_-;_-* &quot;-&quot;??\ _₽_-;_-@_-"/>
    <numFmt numFmtId="165" formatCode="0.000"/>
    <numFmt numFmtId="166" formatCode="#,##0.0"/>
    <numFmt numFmtId="167" formatCode="0.0"/>
    <numFmt numFmtId="168" formatCode="#,##0.000"/>
    <numFmt numFmtId="169" formatCode="dd\-mmm\-yy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6" fillId="0" borderId="0" applyFont="0" applyFill="0" applyBorder="0" applyAlignment="0" applyProtection="0"/>
    <xf numFmtId="0" fontId="17" fillId="0" borderId="0"/>
  </cellStyleXfs>
  <cellXfs count="23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6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165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5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5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8" fontId="12" fillId="4" borderId="1" xfId="0" applyNumberFormat="1" applyFont="1" applyFill="1" applyBorder="1" applyAlignment="1">
      <alignment horizontal="center" vertical="center" wrapText="1"/>
    </xf>
    <xf numFmtId="168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5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5" fontId="12" fillId="7" borderId="1" xfId="0" applyNumberFormat="1" applyFont="1" applyFill="1" applyBorder="1" applyAlignment="1">
      <alignment horizontal="center" vertical="center" wrapText="1"/>
    </xf>
    <xf numFmtId="165" fontId="4" fillId="7" borderId="1" xfId="0" applyNumberFormat="1" applyFont="1" applyFill="1" applyBorder="1" applyAlignment="1">
      <alignment horizontal="center" vertical="center" wrapText="1"/>
    </xf>
    <xf numFmtId="165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5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5" fontId="8" fillId="7" borderId="1" xfId="0" applyNumberFormat="1" applyFont="1" applyFill="1" applyBorder="1" applyAlignment="1">
      <alignment horizontal="center" vertical="center" wrapText="1"/>
    </xf>
    <xf numFmtId="165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5" fontId="12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5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9" fontId="8" fillId="0" borderId="0" xfId="0" applyNumberFormat="1" applyFont="1" applyFill="1" applyAlignment="1">
      <alignment horizontal="center" vertical="center" wrapText="1"/>
    </xf>
    <xf numFmtId="169" fontId="15" fillId="0" borderId="5" xfId="0" applyNumberFormat="1" applyFont="1" applyFill="1" applyBorder="1" applyAlignment="1" applyProtection="1">
      <alignment horizontal="right" vertical="center" wrapText="1"/>
    </xf>
    <xf numFmtId="165" fontId="8" fillId="0" borderId="0" xfId="0" applyNumberFormat="1" applyFont="1" applyFill="1"/>
    <xf numFmtId="165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169" fontId="15" fillId="0" borderId="0" xfId="0" applyNumberFormat="1" applyFont="1" applyFill="1" applyBorder="1" applyAlignment="1" applyProtection="1">
      <alignment horizontal="right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left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5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 wrapText="1"/>
    </xf>
    <xf numFmtId="14" fontId="18" fillId="0" borderId="6" xfId="0" applyNumberFormat="1" applyFont="1" applyFill="1" applyBorder="1" applyAlignment="1">
      <alignment horizontal="center" vertical="center" wrapText="1"/>
    </xf>
    <xf numFmtId="14" fontId="18" fillId="0" borderId="7" xfId="0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92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I5" sqref="I5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78.85546875" style="176" customWidth="1"/>
    <col min="8" max="8" width="23" style="176" customWidth="1"/>
    <col min="9" max="9" width="67.7109375" style="176" customWidth="1"/>
    <col min="10" max="10" width="102.42578125" style="176" customWidth="1"/>
    <col min="11" max="11" width="115.140625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9" style="176" customWidth="1"/>
    <col min="19" max="19" width="33.140625" style="176" customWidth="1"/>
    <col min="20" max="20" width="29.85546875" style="176" customWidth="1"/>
    <col min="21" max="21" width="38.425781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customWidth="1"/>
    <col min="31" max="31" width="36" style="176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customWidth="1"/>
    <col min="39" max="39" width="33.855468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hidden="1" customWidth="1"/>
    <col min="57" max="57" width="32" style="176" hidden="1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2.25" customHeight="1" x14ac:dyDescent="0.95">
      <c r="A1" s="238" t="s">
        <v>345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  <c r="AH1" s="238"/>
      <c r="AI1" s="238"/>
      <c r="AJ1" s="238"/>
      <c r="AK1" s="238"/>
      <c r="AL1" s="238"/>
      <c r="AM1" s="238"/>
      <c r="AN1" s="238"/>
      <c r="AO1" s="238"/>
      <c r="AP1" s="238"/>
      <c r="AQ1" s="238"/>
      <c r="AR1" s="238"/>
      <c r="AS1" s="238"/>
      <c r="AT1" s="238"/>
      <c r="AU1" s="238"/>
      <c r="AV1" s="238"/>
      <c r="AW1" s="238"/>
      <c r="AX1" s="238"/>
      <c r="AY1" s="238"/>
      <c r="AZ1" s="238"/>
      <c r="BA1" s="238"/>
      <c r="BB1" s="238"/>
      <c r="BC1" s="238"/>
      <c r="BD1" s="238"/>
      <c r="BE1" s="238"/>
      <c r="BF1" s="238"/>
      <c r="BG1" s="238"/>
      <c r="BH1" s="238"/>
      <c r="BI1" s="238"/>
      <c r="BJ1" s="238"/>
      <c r="BK1" s="238"/>
      <c r="BL1" s="238"/>
      <c r="BM1" s="238"/>
      <c r="BN1" s="238"/>
      <c r="BO1" s="238"/>
      <c r="BP1" s="238"/>
      <c r="BQ1" s="238"/>
      <c r="BR1" s="238"/>
      <c r="BS1" s="238"/>
      <c r="BT1" s="238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291.75" customHeight="1" x14ac:dyDescent="0.25">
      <c r="A3" s="17" t="s">
        <v>331</v>
      </c>
      <c r="B3" s="18">
        <v>41725314</v>
      </c>
      <c r="C3" s="24">
        <v>43392</v>
      </c>
      <c r="D3" s="19">
        <v>1123730.52</v>
      </c>
      <c r="E3" s="19">
        <v>112373.052</v>
      </c>
      <c r="F3" s="20">
        <v>586</v>
      </c>
      <c r="G3" s="18" t="s">
        <v>332</v>
      </c>
      <c r="H3" s="18" t="s">
        <v>140</v>
      </c>
      <c r="I3" s="18" t="s">
        <v>333</v>
      </c>
      <c r="J3" s="232" t="s">
        <v>346</v>
      </c>
      <c r="K3" s="232" t="s">
        <v>334</v>
      </c>
      <c r="L3" s="20"/>
      <c r="M3" s="20"/>
      <c r="N3" s="225">
        <f>N4+N5</f>
        <v>1.5</v>
      </c>
      <c r="O3" s="225">
        <f t="shared" ref="O3:U3" si="0">O4+O5</f>
        <v>672.69</v>
      </c>
      <c r="P3" s="225">
        <f t="shared" si="0"/>
        <v>0</v>
      </c>
      <c r="Q3" s="225">
        <f t="shared" si="0"/>
        <v>71.89</v>
      </c>
      <c r="R3" s="225">
        <f t="shared" si="0"/>
        <v>522.83000000000004</v>
      </c>
      <c r="S3" s="225">
        <f t="shared" si="0"/>
        <v>45.49</v>
      </c>
      <c r="T3" s="225">
        <f t="shared" si="0"/>
        <v>32.480000000000004</v>
      </c>
      <c r="U3" s="225">
        <f t="shared" si="0"/>
        <v>672.69</v>
      </c>
      <c r="V3" s="21"/>
      <c r="W3" s="21"/>
      <c r="X3" s="21"/>
      <c r="Y3" s="21"/>
      <c r="Z3" s="21"/>
      <c r="AA3" s="21"/>
      <c r="AB3" s="21"/>
      <c r="AC3" s="21"/>
      <c r="AD3" s="21">
        <v>0.5</v>
      </c>
      <c r="AE3" s="21">
        <f>U4</f>
        <v>614</v>
      </c>
      <c r="AF3" s="21"/>
      <c r="AG3" s="21"/>
      <c r="AH3" s="21"/>
      <c r="AI3" s="21"/>
      <c r="AJ3" s="21"/>
      <c r="AK3" s="21"/>
      <c r="AL3" s="181">
        <v>1</v>
      </c>
      <c r="AM3" s="21">
        <f>U5</f>
        <v>58.690000000000005</v>
      </c>
      <c r="AN3" s="21"/>
      <c r="AO3" s="21"/>
      <c r="AP3" s="21"/>
      <c r="AQ3" s="21"/>
      <c r="AR3" s="21"/>
      <c r="AS3" s="21"/>
      <c r="AT3" s="198"/>
      <c r="AU3" s="23"/>
      <c r="AV3" s="21"/>
      <c r="AW3" s="21"/>
      <c r="AX3" s="21"/>
      <c r="AY3" s="21"/>
      <c r="AZ3" s="21"/>
      <c r="BA3" s="21"/>
      <c r="BB3" s="21"/>
      <c r="BC3" s="21"/>
      <c r="BD3" s="198"/>
      <c r="BE3" s="181"/>
      <c r="BF3" s="20"/>
      <c r="BG3" s="21"/>
      <c r="BH3" s="20"/>
      <c r="BI3" s="29"/>
      <c r="BJ3" s="23"/>
      <c r="BK3" s="21"/>
      <c r="BL3" s="21"/>
      <c r="BM3" s="21"/>
      <c r="BN3" s="181">
        <f t="shared" ref="BN3" si="1">W3+Y3+AA3+AC3+AE3+AG3+AI3+AM3+AO3+AQ3+AS3+AU3+AW3+AY3+BA3+BC3+BE3+BG3+BI3+BK3+BM3</f>
        <v>672.69</v>
      </c>
      <c r="BO3" s="24">
        <v>43752</v>
      </c>
      <c r="BP3" s="21" t="s">
        <v>210</v>
      </c>
      <c r="BQ3" s="193">
        <v>43392</v>
      </c>
      <c r="BR3" s="196">
        <v>12</v>
      </c>
      <c r="BS3" s="22">
        <f t="shared" ref="BS3" si="2">BR3*30</f>
        <v>360</v>
      </c>
      <c r="BT3" s="192">
        <f t="shared" ref="BT3" si="3">BQ3+BS3</f>
        <v>43752</v>
      </c>
      <c r="BU3" s="25"/>
    </row>
    <row r="4" spans="1:73" s="22" customFormat="1" ht="291.7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3"/>
      <c r="K4" s="233"/>
      <c r="L4" s="20"/>
      <c r="M4" s="20" t="s">
        <v>335</v>
      </c>
      <c r="N4" s="199">
        <v>0.5</v>
      </c>
      <c r="O4" s="199">
        <f>N4*1228</f>
        <v>614</v>
      </c>
      <c r="P4" s="199"/>
      <c r="Q4" s="199">
        <f>O4*0.11</f>
        <v>67.540000000000006</v>
      </c>
      <c r="R4" s="199">
        <f>0.84*O4</f>
        <v>515.76</v>
      </c>
      <c r="S4" s="199">
        <v>0</v>
      </c>
      <c r="T4" s="199">
        <f>0.05*O4</f>
        <v>30.700000000000003</v>
      </c>
      <c r="U4" s="199">
        <f>Q4+R4+S4+T4</f>
        <v>614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81"/>
      <c r="AM4" s="21"/>
      <c r="AN4" s="21"/>
      <c r="AO4" s="21"/>
      <c r="AP4" s="21"/>
      <c r="AQ4" s="21"/>
      <c r="AR4" s="21"/>
      <c r="AS4" s="21"/>
      <c r="AT4" s="198"/>
      <c r="AU4" s="23"/>
      <c r="AV4" s="21"/>
      <c r="AW4" s="21"/>
      <c r="AX4" s="21"/>
      <c r="AY4" s="21"/>
      <c r="AZ4" s="21"/>
      <c r="BA4" s="21"/>
      <c r="BB4" s="21"/>
      <c r="BC4" s="21"/>
      <c r="BD4" s="198"/>
      <c r="BE4" s="181"/>
      <c r="BF4" s="20"/>
      <c r="BG4" s="21"/>
      <c r="BH4" s="20"/>
      <c r="BI4" s="29"/>
      <c r="BJ4" s="23"/>
      <c r="BK4" s="21"/>
      <c r="BL4" s="21"/>
      <c r="BM4" s="21"/>
      <c r="BN4" s="181"/>
      <c r="BO4" s="24"/>
      <c r="BP4" s="21"/>
      <c r="BQ4" s="200"/>
      <c r="BR4" s="196"/>
      <c r="BT4" s="192"/>
      <c r="BU4" s="25"/>
    </row>
    <row r="5" spans="1:73" s="22" customFormat="1" ht="291.7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4"/>
      <c r="K5" s="234"/>
      <c r="L5" s="20"/>
      <c r="M5" s="20" t="s">
        <v>316</v>
      </c>
      <c r="N5" s="215">
        <v>1</v>
      </c>
      <c r="O5" s="199">
        <f>U5</f>
        <v>58.690000000000005</v>
      </c>
      <c r="P5" s="199"/>
      <c r="Q5" s="199">
        <f>4.35*N5</f>
        <v>4.3499999999999996</v>
      </c>
      <c r="R5" s="199">
        <f>7.07*N5</f>
        <v>7.07</v>
      </c>
      <c r="S5" s="199">
        <f>45.49*N5</f>
        <v>45.49</v>
      </c>
      <c r="T5" s="199">
        <f>1.78*N5</f>
        <v>1.78</v>
      </c>
      <c r="U5" s="199">
        <f t="shared" ref="U5" si="4">SUM(Q5:T5)</f>
        <v>58.690000000000005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81"/>
      <c r="AM5" s="21"/>
      <c r="AN5" s="21"/>
      <c r="AO5" s="21"/>
      <c r="AP5" s="21"/>
      <c r="AQ5" s="21"/>
      <c r="AR5" s="21"/>
      <c r="AS5" s="21"/>
      <c r="AT5" s="198"/>
      <c r="AU5" s="23"/>
      <c r="AV5" s="21"/>
      <c r="AW5" s="21"/>
      <c r="AX5" s="21"/>
      <c r="AY5" s="21"/>
      <c r="AZ5" s="21"/>
      <c r="BA5" s="21"/>
      <c r="BB5" s="21"/>
      <c r="BC5" s="21"/>
      <c r="BD5" s="198"/>
      <c r="BE5" s="181"/>
      <c r="BF5" s="20"/>
      <c r="BG5" s="21"/>
      <c r="BH5" s="20"/>
      <c r="BI5" s="29"/>
      <c r="BJ5" s="23"/>
      <c r="BK5" s="21"/>
      <c r="BL5" s="21"/>
      <c r="BM5" s="21"/>
      <c r="BN5" s="181"/>
      <c r="BO5" s="24"/>
      <c r="BP5" s="21"/>
      <c r="BQ5" s="200"/>
      <c r="BR5" s="196"/>
      <c r="BT5" s="192"/>
      <c r="BU5" s="25"/>
    </row>
    <row r="6" spans="1:73" s="223" customFormat="1" ht="147" customHeight="1" x14ac:dyDescent="0.25">
      <c r="A6" s="235" t="s">
        <v>39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7"/>
      <c r="O6" s="216">
        <f>O3</f>
        <v>672.69</v>
      </c>
      <c r="P6" s="216">
        <f t="shared" ref="P6:BN6" si="5">P3</f>
        <v>0</v>
      </c>
      <c r="Q6" s="216">
        <f t="shared" si="5"/>
        <v>71.89</v>
      </c>
      <c r="R6" s="216">
        <f t="shared" si="5"/>
        <v>522.83000000000004</v>
      </c>
      <c r="S6" s="216">
        <f t="shared" si="5"/>
        <v>45.49</v>
      </c>
      <c r="T6" s="216">
        <f t="shared" si="5"/>
        <v>32.480000000000004</v>
      </c>
      <c r="U6" s="216">
        <f t="shared" si="5"/>
        <v>672.69</v>
      </c>
      <c r="V6" s="216">
        <f t="shared" si="5"/>
        <v>0</v>
      </c>
      <c r="W6" s="216">
        <f t="shared" si="5"/>
        <v>0</v>
      </c>
      <c r="X6" s="216">
        <f t="shared" si="5"/>
        <v>0</v>
      </c>
      <c r="Y6" s="216">
        <f t="shared" si="5"/>
        <v>0</v>
      </c>
      <c r="Z6" s="216">
        <f t="shared" si="5"/>
        <v>0</v>
      </c>
      <c r="AA6" s="216">
        <f t="shared" si="5"/>
        <v>0</v>
      </c>
      <c r="AB6" s="216">
        <f t="shared" si="5"/>
        <v>0</v>
      </c>
      <c r="AC6" s="216">
        <f t="shared" si="5"/>
        <v>0</v>
      </c>
      <c r="AD6" s="216">
        <f t="shared" si="5"/>
        <v>0.5</v>
      </c>
      <c r="AE6" s="216">
        <f t="shared" si="5"/>
        <v>614</v>
      </c>
      <c r="AF6" s="216">
        <f t="shared" si="5"/>
        <v>0</v>
      </c>
      <c r="AG6" s="216">
        <f t="shared" si="5"/>
        <v>0</v>
      </c>
      <c r="AH6" s="216">
        <f t="shared" si="5"/>
        <v>0</v>
      </c>
      <c r="AI6" s="216">
        <f t="shared" si="5"/>
        <v>0</v>
      </c>
      <c r="AJ6" s="216">
        <f t="shared" si="5"/>
        <v>0</v>
      </c>
      <c r="AK6" s="216">
        <f t="shared" si="5"/>
        <v>0</v>
      </c>
      <c r="AL6" s="216">
        <f t="shared" si="5"/>
        <v>1</v>
      </c>
      <c r="AM6" s="216">
        <f t="shared" si="5"/>
        <v>58.690000000000005</v>
      </c>
      <c r="AN6" s="216">
        <f t="shared" si="5"/>
        <v>0</v>
      </c>
      <c r="AO6" s="216">
        <f t="shared" si="5"/>
        <v>0</v>
      </c>
      <c r="AP6" s="216">
        <f t="shared" si="5"/>
        <v>0</v>
      </c>
      <c r="AQ6" s="216">
        <f t="shared" si="5"/>
        <v>0</v>
      </c>
      <c r="AR6" s="216">
        <f t="shared" si="5"/>
        <v>0</v>
      </c>
      <c r="AS6" s="216">
        <f t="shared" si="5"/>
        <v>0</v>
      </c>
      <c r="AT6" s="216">
        <f t="shared" si="5"/>
        <v>0</v>
      </c>
      <c r="AU6" s="216">
        <f t="shared" si="5"/>
        <v>0</v>
      </c>
      <c r="AV6" s="216">
        <f t="shared" si="5"/>
        <v>0</v>
      </c>
      <c r="AW6" s="216">
        <f t="shared" si="5"/>
        <v>0</v>
      </c>
      <c r="AX6" s="216">
        <f t="shared" si="5"/>
        <v>0</v>
      </c>
      <c r="AY6" s="216">
        <f t="shared" si="5"/>
        <v>0</v>
      </c>
      <c r="AZ6" s="216">
        <f t="shared" si="5"/>
        <v>0</v>
      </c>
      <c r="BA6" s="216">
        <f t="shared" si="5"/>
        <v>0</v>
      </c>
      <c r="BB6" s="216">
        <f t="shared" si="5"/>
        <v>0</v>
      </c>
      <c r="BC6" s="216">
        <f t="shared" si="5"/>
        <v>0</v>
      </c>
      <c r="BD6" s="216">
        <f t="shared" si="5"/>
        <v>0</v>
      </c>
      <c r="BE6" s="216">
        <f t="shared" si="5"/>
        <v>0</v>
      </c>
      <c r="BF6" s="216">
        <f t="shared" si="5"/>
        <v>0</v>
      </c>
      <c r="BG6" s="216">
        <f t="shared" si="5"/>
        <v>0</v>
      </c>
      <c r="BH6" s="216">
        <f t="shared" si="5"/>
        <v>0</v>
      </c>
      <c r="BI6" s="216">
        <f t="shared" si="5"/>
        <v>0</v>
      </c>
      <c r="BJ6" s="216">
        <f t="shared" si="5"/>
        <v>0</v>
      </c>
      <c r="BK6" s="216">
        <f t="shared" si="5"/>
        <v>0</v>
      </c>
      <c r="BL6" s="216">
        <f t="shared" si="5"/>
        <v>0</v>
      </c>
      <c r="BM6" s="216">
        <f t="shared" si="5"/>
        <v>0</v>
      </c>
      <c r="BN6" s="216">
        <f t="shared" si="5"/>
        <v>672.69</v>
      </c>
      <c r="BO6" s="217"/>
      <c r="BP6" s="218"/>
      <c r="BQ6" s="219"/>
      <c r="BR6" s="220"/>
      <c r="BS6" s="220"/>
      <c r="BT6" s="221"/>
      <c r="BU6" s="222"/>
    </row>
    <row r="7" spans="1:73" s="22" customFormat="1" ht="147" customHeight="1" x14ac:dyDescent="0.25">
      <c r="A7" s="208"/>
      <c r="B7" s="209"/>
      <c r="C7" s="209"/>
      <c r="D7" s="210"/>
      <c r="E7" s="210"/>
      <c r="F7" s="211"/>
      <c r="G7" s="209"/>
      <c r="H7" s="209"/>
      <c r="I7" s="209"/>
      <c r="J7" s="209"/>
      <c r="K7" s="209"/>
      <c r="L7" s="211"/>
      <c r="M7" s="211"/>
      <c r="N7" s="211"/>
      <c r="O7" s="211"/>
      <c r="P7" s="211"/>
      <c r="Q7" s="212"/>
      <c r="R7" s="212"/>
      <c r="S7" s="212"/>
      <c r="T7" s="212"/>
      <c r="U7" s="211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1"/>
      <c r="BE7" s="212"/>
      <c r="BF7" s="211"/>
      <c r="BG7" s="212"/>
      <c r="BH7" s="211"/>
      <c r="BI7" s="213"/>
      <c r="BJ7" s="213"/>
      <c r="BK7" s="212"/>
      <c r="BL7" s="212"/>
      <c r="BM7" s="212"/>
      <c r="BN7" s="212"/>
      <c r="BO7" s="214"/>
      <c r="BP7" s="212"/>
      <c r="BQ7" s="201"/>
      <c r="BR7" s="23"/>
      <c r="BS7" s="23"/>
      <c r="BT7" s="24"/>
      <c r="BU7" s="25"/>
    </row>
    <row r="8" spans="1:73" s="22" customFormat="1" ht="192" customHeight="1" x14ac:dyDescent="0.25">
      <c r="A8" s="224" t="s">
        <v>336</v>
      </c>
      <c r="B8" s="206"/>
      <c r="C8" s="206"/>
      <c r="D8" s="207"/>
      <c r="E8" s="207"/>
      <c r="F8" s="180"/>
      <c r="G8" s="206"/>
      <c r="H8" s="224" t="s">
        <v>340</v>
      </c>
      <c r="I8" s="206"/>
      <c r="J8" s="206"/>
      <c r="K8" s="224" t="s">
        <v>341</v>
      </c>
      <c r="L8" s="180"/>
      <c r="M8" s="180"/>
      <c r="N8" s="180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180"/>
      <c r="BE8" s="36"/>
      <c r="BF8" s="180"/>
      <c r="BG8" s="36"/>
      <c r="BH8" s="180"/>
      <c r="BI8" s="40"/>
      <c r="BJ8" s="40"/>
      <c r="BK8" s="36"/>
      <c r="BL8" s="36"/>
      <c r="BM8" s="36"/>
      <c r="BN8" s="36"/>
      <c r="BO8" s="26"/>
      <c r="BP8" s="36"/>
      <c r="BQ8" s="201"/>
      <c r="BR8" s="23"/>
      <c r="BS8" s="23"/>
      <c r="BT8" s="24"/>
      <c r="BU8" s="25"/>
    </row>
    <row r="9" spans="1:73" s="22" customFormat="1" ht="192" customHeight="1" x14ac:dyDescent="0.25">
      <c r="A9" s="224" t="s">
        <v>337</v>
      </c>
      <c r="B9" s="206"/>
      <c r="C9" s="206"/>
      <c r="D9" s="207"/>
      <c r="E9" s="207"/>
      <c r="F9" s="180"/>
      <c r="G9" s="206"/>
      <c r="H9" s="224" t="s">
        <v>340</v>
      </c>
      <c r="I9" s="206"/>
      <c r="J9" s="206"/>
      <c r="K9" s="224" t="s">
        <v>342</v>
      </c>
      <c r="L9" s="180"/>
      <c r="M9" s="180"/>
      <c r="N9" s="180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180"/>
      <c r="BE9" s="36"/>
      <c r="BF9" s="180"/>
      <c r="BG9" s="36"/>
      <c r="BH9" s="180"/>
      <c r="BI9" s="40"/>
      <c r="BJ9" s="40"/>
      <c r="BK9" s="36"/>
      <c r="BL9" s="36"/>
      <c r="BM9" s="36"/>
      <c r="BN9" s="36"/>
      <c r="BO9" s="26"/>
      <c r="BP9" s="36"/>
      <c r="BQ9" s="201"/>
      <c r="BR9" s="23"/>
      <c r="BS9" s="23"/>
      <c r="BT9" s="24"/>
      <c r="BU9" s="25"/>
    </row>
    <row r="10" spans="1:73" s="22" customFormat="1" ht="192" customHeight="1" x14ac:dyDescent="0.25">
      <c r="A10" s="224" t="s">
        <v>338</v>
      </c>
      <c r="B10" s="206"/>
      <c r="C10" s="206"/>
      <c r="D10" s="207"/>
      <c r="E10" s="207"/>
      <c r="F10" s="180"/>
      <c r="G10" s="206"/>
      <c r="H10" s="224" t="s">
        <v>340</v>
      </c>
      <c r="I10" s="206"/>
      <c r="J10" s="206"/>
      <c r="K10" s="224" t="s">
        <v>343</v>
      </c>
      <c r="L10" s="180"/>
      <c r="M10" s="180"/>
      <c r="N10" s="180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80"/>
      <c r="BE10" s="36"/>
      <c r="BF10" s="180"/>
      <c r="BG10" s="36"/>
      <c r="BH10" s="180"/>
      <c r="BI10" s="40"/>
      <c r="BJ10" s="40"/>
      <c r="BK10" s="36"/>
      <c r="BL10" s="36"/>
      <c r="BM10" s="36"/>
      <c r="BN10" s="36"/>
      <c r="BO10" s="26"/>
      <c r="BP10" s="36"/>
      <c r="BQ10" s="201"/>
      <c r="BR10" s="23"/>
      <c r="BS10" s="23"/>
      <c r="BT10" s="24"/>
      <c r="BU10" s="25"/>
    </row>
    <row r="11" spans="1:73" s="22" customFormat="1" ht="192" customHeight="1" x14ac:dyDescent="0.25">
      <c r="A11" s="224" t="s">
        <v>339</v>
      </c>
      <c r="B11" s="206"/>
      <c r="C11" s="206"/>
      <c r="D11" s="207"/>
      <c r="E11" s="207"/>
      <c r="F11" s="180"/>
      <c r="G11" s="206"/>
      <c r="H11" s="224" t="s">
        <v>340</v>
      </c>
      <c r="I11" s="206"/>
      <c r="J11" s="206"/>
      <c r="K11" s="224" t="s">
        <v>344</v>
      </c>
      <c r="L11" s="180"/>
      <c r="M11" s="180"/>
      <c r="N11" s="180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180"/>
      <c r="BE11" s="36"/>
      <c r="BF11" s="180"/>
      <c r="BG11" s="36"/>
      <c r="BH11" s="180"/>
      <c r="BI11" s="40"/>
      <c r="BJ11" s="40"/>
      <c r="BK11" s="36"/>
      <c r="BL11" s="36"/>
      <c r="BM11" s="36"/>
      <c r="BN11" s="36"/>
      <c r="BO11" s="26"/>
      <c r="BP11" s="36"/>
      <c r="BQ11" s="201"/>
      <c r="BR11" s="23"/>
      <c r="BS11" s="23"/>
      <c r="BT11" s="24"/>
      <c r="BU11" s="25"/>
    </row>
    <row r="12" spans="1:73" s="22" customFormat="1" ht="147" customHeight="1" x14ac:dyDescent="0.25">
      <c r="A12" s="202"/>
      <c r="B12" s="203"/>
      <c r="C12" s="203"/>
      <c r="D12" s="204"/>
      <c r="E12" s="204"/>
      <c r="F12" s="198"/>
      <c r="G12" s="203"/>
      <c r="H12" s="203"/>
      <c r="I12" s="203"/>
      <c r="J12" s="203"/>
      <c r="K12" s="203"/>
      <c r="L12" s="198"/>
      <c r="M12" s="198"/>
      <c r="N12" s="198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  <c r="AN12" s="181"/>
      <c r="AO12" s="181"/>
      <c r="AP12" s="181"/>
      <c r="AQ12" s="181"/>
      <c r="AR12" s="181"/>
      <c r="AS12" s="181"/>
      <c r="AT12" s="181"/>
      <c r="AU12" s="181"/>
      <c r="AV12" s="181"/>
      <c r="AW12" s="181"/>
      <c r="AX12" s="181"/>
      <c r="AY12" s="181"/>
      <c r="AZ12" s="181"/>
      <c r="BA12" s="181"/>
      <c r="BB12" s="181"/>
      <c r="BC12" s="181"/>
      <c r="BD12" s="198"/>
      <c r="BE12" s="181"/>
      <c r="BF12" s="198"/>
      <c r="BG12" s="181"/>
      <c r="BH12" s="198"/>
      <c r="BI12" s="182"/>
      <c r="BJ12" s="182"/>
      <c r="BK12" s="181"/>
      <c r="BL12" s="181"/>
      <c r="BM12" s="181"/>
      <c r="BN12" s="181"/>
      <c r="BO12" s="205"/>
      <c r="BP12" s="181"/>
      <c r="BQ12" s="21"/>
      <c r="BR12" s="23"/>
      <c r="BS12" s="23"/>
      <c r="BT12" s="24"/>
      <c r="BU12" s="25"/>
    </row>
    <row r="13" spans="1:73" s="22" customFormat="1" ht="147" customHeight="1" x14ac:dyDescent="0.25">
      <c r="A13" s="17"/>
      <c r="B13" s="18"/>
      <c r="C13" s="18"/>
      <c r="D13" s="19"/>
      <c r="E13" s="19"/>
      <c r="F13" s="20"/>
      <c r="G13" s="18"/>
      <c r="H13" s="18"/>
      <c r="I13" s="18"/>
      <c r="J13" s="18"/>
      <c r="K13" s="18"/>
      <c r="L13" s="20"/>
      <c r="M13" s="20"/>
      <c r="N13" s="20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198"/>
      <c r="BE13" s="181"/>
      <c r="BF13" s="20"/>
      <c r="BG13" s="21"/>
      <c r="BH13" s="20"/>
      <c r="BI13" s="23"/>
      <c r="BJ13" s="23"/>
      <c r="BK13" s="21"/>
      <c r="BL13" s="21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193.5" customHeight="1" x14ac:dyDescent="0.25">
      <c r="A14" s="17"/>
      <c r="B14" s="18"/>
      <c r="C14" s="18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198"/>
      <c r="BE14" s="21"/>
      <c r="BF14" s="20"/>
      <c r="BG14" s="21"/>
      <c r="BH14" s="20"/>
      <c r="BI14" s="23"/>
      <c r="BJ14" s="23"/>
      <c r="BK14" s="21"/>
      <c r="BL14" s="21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193.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198"/>
      <c r="BE15" s="181"/>
      <c r="BF15" s="20"/>
      <c r="BG15" s="21"/>
      <c r="BH15" s="20"/>
      <c r="BI15" s="23"/>
      <c r="BJ15" s="23"/>
      <c r="BK15" s="21"/>
      <c r="BL15" s="21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193.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198"/>
      <c r="BE16" s="21"/>
      <c r="BF16" s="20"/>
      <c r="BG16" s="21"/>
      <c r="BH16" s="20"/>
      <c r="BI16" s="23"/>
      <c r="BJ16" s="23"/>
      <c r="BK16" s="21"/>
      <c r="BL16" s="21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193.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181"/>
      <c r="BE17" s="181"/>
      <c r="BF17" s="21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21"/>
      <c r="BR17" s="23"/>
      <c r="BS17" s="23"/>
      <c r="BT17" s="24"/>
      <c r="BU17" s="25"/>
    </row>
    <row r="18" spans="1:73" s="22" customFormat="1" ht="239.2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8"/>
      <c r="AM18" s="20"/>
      <c r="AN18" s="20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198"/>
      <c r="BE18" s="21"/>
      <c r="BF18" s="20"/>
      <c r="BG18" s="20"/>
      <c r="BH18" s="20"/>
      <c r="BI18" s="23"/>
      <c r="BJ18" s="23"/>
      <c r="BK18" s="20"/>
      <c r="BL18" s="23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239.2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8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198"/>
      <c r="BE19" s="21"/>
      <c r="BF19" s="20"/>
      <c r="BG19" s="20"/>
      <c r="BH19" s="20"/>
      <c r="BI19" s="23"/>
      <c r="BJ19" s="23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409.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1"/>
      <c r="P20" s="20"/>
      <c r="Q20" s="21"/>
      <c r="R20" s="21"/>
      <c r="S20" s="20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8"/>
      <c r="AM20" s="20"/>
      <c r="AN20" s="20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198"/>
      <c r="BE20" s="21"/>
      <c r="BF20" s="21"/>
      <c r="BG20" s="20"/>
      <c r="BH20" s="20"/>
      <c r="BI20" s="23"/>
      <c r="BJ20" s="23"/>
      <c r="BK20" s="20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229.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8"/>
      <c r="AM21" s="20"/>
      <c r="AN21" s="20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98"/>
      <c r="BE21" s="21"/>
      <c r="BF21" s="20"/>
      <c r="BG21" s="20"/>
      <c r="BH21" s="20"/>
      <c r="BI21" s="23"/>
      <c r="BJ21" s="23"/>
      <c r="BK21" s="20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229.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8"/>
      <c r="AM22" s="20"/>
      <c r="AN22" s="20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198"/>
      <c r="BE22" s="21"/>
      <c r="BF22" s="20"/>
      <c r="BG22" s="20"/>
      <c r="BH22" s="20"/>
      <c r="BI22" s="23"/>
      <c r="BJ22" s="23"/>
      <c r="BK22" s="20"/>
      <c r="BL22" s="23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229.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198"/>
      <c r="AM23" s="20"/>
      <c r="AN23" s="20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198"/>
      <c r="BE23" s="21"/>
      <c r="BF23" s="20"/>
      <c r="BG23" s="20"/>
      <c r="BH23" s="20"/>
      <c r="BI23" s="23"/>
      <c r="BJ23" s="23"/>
      <c r="BK23" s="20"/>
      <c r="BL23" s="23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229.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8"/>
      <c r="AM24" s="20"/>
      <c r="AN24" s="20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198"/>
      <c r="BE24" s="21"/>
      <c r="BF24" s="20"/>
      <c r="BG24" s="20"/>
      <c r="BH24" s="20"/>
      <c r="BI24" s="23"/>
      <c r="BJ24" s="23"/>
      <c r="BK24" s="20"/>
      <c r="BL24" s="23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194.2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8"/>
      <c r="AM25" s="20"/>
      <c r="AN25" s="20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198"/>
      <c r="BE25" s="21"/>
      <c r="BF25" s="20"/>
      <c r="BG25" s="20"/>
      <c r="BH25" s="20"/>
      <c r="BI25" s="23"/>
      <c r="BJ25" s="23"/>
      <c r="BK25" s="20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409.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0"/>
      <c r="Q26" s="21"/>
      <c r="R26" s="21"/>
      <c r="S26" s="20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8"/>
      <c r="AM26" s="20"/>
      <c r="AN26" s="20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198"/>
      <c r="BE26" s="23"/>
      <c r="BF26" s="23"/>
      <c r="BG26" s="20"/>
      <c r="BH26" s="20"/>
      <c r="BI26" s="23"/>
      <c r="BJ26" s="23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409.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8"/>
      <c r="AM27" s="20"/>
      <c r="AN27" s="20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198"/>
      <c r="BE27" s="21"/>
      <c r="BF27" s="20"/>
      <c r="BG27" s="20"/>
      <c r="BH27" s="20"/>
      <c r="BI27" s="23"/>
      <c r="BJ27" s="23"/>
      <c r="BK27" s="20"/>
      <c r="BL27" s="23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409.6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8"/>
      <c r="AM28" s="20"/>
      <c r="AN28" s="20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8"/>
      <c r="BE28" s="21"/>
      <c r="BF28" s="20"/>
      <c r="BG28" s="20"/>
      <c r="BH28" s="20"/>
      <c r="BI28" s="23"/>
      <c r="BJ28" s="23"/>
      <c r="BK28" s="20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84.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8"/>
      <c r="AM29" s="20"/>
      <c r="AN29" s="20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8"/>
      <c r="BE29" s="23"/>
      <c r="BF29" s="23"/>
      <c r="BG29" s="20"/>
      <c r="BH29" s="20"/>
      <c r="BI29" s="23"/>
      <c r="BJ29" s="23"/>
      <c r="BK29" s="20"/>
      <c r="BL29" s="23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221.2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8"/>
      <c r="AM30" s="20"/>
      <c r="AN30" s="20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0"/>
      <c r="BC30" s="20"/>
      <c r="BD30" s="198"/>
      <c r="BE30" s="21"/>
      <c r="BF30" s="20"/>
      <c r="BG30" s="20"/>
      <c r="BH30" s="20"/>
      <c r="BI30" s="23"/>
      <c r="BJ30" s="23"/>
      <c r="BK30" s="20"/>
      <c r="BL30" s="23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156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0"/>
      <c r="Q31" s="21"/>
      <c r="R31" s="21"/>
      <c r="S31" s="20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8"/>
      <c r="AM31" s="20"/>
      <c r="AN31" s="20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0"/>
      <c r="BC31" s="20"/>
      <c r="BD31" s="198"/>
      <c r="BE31" s="23"/>
      <c r="BF31" s="23"/>
      <c r="BG31" s="20"/>
      <c r="BH31" s="20"/>
      <c r="BI31" s="23"/>
      <c r="BJ31" s="23"/>
      <c r="BK31" s="20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216.7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8"/>
      <c r="AM32" s="20"/>
      <c r="AN32" s="20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8"/>
      <c r="BE32" s="21"/>
      <c r="BF32" s="20"/>
      <c r="BG32" s="20"/>
      <c r="BH32" s="20"/>
      <c r="BI32" s="23"/>
      <c r="BJ32" s="23"/>
      <c r="BK32" s="20"/>
      <c r="BL32" s="23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216.7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0"/>
      <c r="Q33" s="21"/>
      <c r="R33" s="21"/>
      <c r="S33" s="20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8"/>
      <c r="AM33" s="20"/>
      <c r="AN33" s="20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8"/>
      <c r="BE33" s="21"/>
      <c r="BF33" s="20"/>
      <c r="BG33" s="20"/>
      <c r="BH33" s="20"/>
      <c r="BI33" s="23"/>
      <c r="BJ33" s="23"/>
      <c r="BK33" s="20"/>
      <c r="BL33" s="23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171.7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8"/>
      <c r="AM34" s="20"/>
      <c r="AN34" s="20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8"/>
      <c r="BE34" s="21"/>
      <c r="BF34" s="20"/>
      <c r="BG34" s="20"/>
      <c r="BH34" s="20"/>
      <c r="BI34" s="23"/>
      <c r="BJ34" s="23"/>
      <c r="BK34" s="20"/>
      <c r="BL34" s="23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171.7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0"/>
      <c r="Q35" s="21"/>
      <c r="R35" s="21"/>
      <c r="S35" s="20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8"/>
      <c r="AM35" s="20"/>
      <c r="AN35" s="20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8"/>
      <c r="BE35" s="23"/>
      <c r="BF35" s="23"/>
      <c r="BG35" s="20"/>
      <c r="BH35" s="20"/>
      <c r="BI35" s="23"/>
      <c r="BJ35" s="23"/>
      <c r="BK35" s="20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171.7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3"/>
      <c r="P36" s="20"/>
      <c r="Q36" s="23"/>
      <c r="R36" s="23"/>
      <c r="S36" s="23"/>
      <c r="T36" s="23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8"/>
      <c r="AM36" s="20"/>
      <c r="AN36" s="20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8"/>
      <c r="BE36" s="23"/>
      <c r="BF36" s="23"/>
      <c r="BG36" s="20"/>
      <c r="BH36" s="20"/>
      <c r="BI36" s="23"/>
      <c r="BJ36" s="23"/>
      <c r="BK36" s="20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227.2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1"/>
      <c r="R37" s="21"/>
      <c r="S37" s="21"/>
      <c r="T37" s="21"/>
      <c r="U37" s="20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198"/>
      <c r="AM37" s="20"/>
      <c r="AN37" s="20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8"/>
      <c r="BE37" s="20"/>
      <c r="BF37" s="20"/>
      <c r="BG37" s="20"/>
      <c r="BH37" s="20"/>
      <c r="BI37" s="23"/>
      <c r="BJ37" s="23"/>
      <c r="BK37" s="20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54.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1"/>
      <c r="R38" s="21"/>
      <c r="S38" s="21"/>
      <c r="T38" s="21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198"/>
      <c r="AM38" s="20"/>
      <c r="AN38" s="20"/>
      <c r="AO38" s="21"/>
      <c r="AP38" s="21"/>
      <c r="AQ38" s="21"/>
      <c r="AR38" s="21"/>
      <c r="AS38" s="21"/>
      <c r="AT38" s="181"/>
      <c r="AU38" s="21"/>
      <c r="AV38" s="21"/>
      <c r="AW38" s="21"/>
      <c r="AX38" s="21"/>
      <c r="AY38" s="21"/>
      <c r="AZ38" s="21"/>
      <c r="BA38" s="21"/>
      <c r="BB38" s="21"/>
      <c r="BC38" s="21"/>
      <c r="BD38" s="198"/>
      <c r="BE38" s="23"/>
      <c r="BF38" s="23"/>
      <c r="BG38" s="20"/>
      <c r="BH38" s="20"/>
      <c r="BI38" s="23"/>
      <c r="BJ38" s="23"/>
      <c r="BK38" s="20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69.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1"/>
      <c r="R39" s="21"/>
      <c r="S39" s="21"/>
      <c r="T39" s="21"/>
      <c r="U39" s="20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8"/>
      <c r="AM39" s="21"/>
      <c r="AN39" s="20"/>
      <c r="AO39" s="21"/>
      <c r="AP39" s="21"/>
      <c r="AQ39" s="21"/>
      <c r="AR39" s="21"/>
      <c r="AS39" s="21"/>
      <c r="AT39" s="198"/>
      <c r="AU39" s="21"/>
      <c r="AV39" s="21"/>
      <c r="AW39" s="21"/>
      <c r="AX39" s="21"/>
      <c r="AY39" s="21"/>
      <c r="AZ39" s="21"/>
      <c r="BA39" s="21"/>
      <c r="BB39" s="20"/>
      <c r="BC39" s="20"/>
      <c r="BD39" s="198"/>
      <c r="BE39" s="20"/>
      <c r="BF39" s="20"/>
      <c r="BG39" s="20"/>
      <c r="BH39" s="20"/>
      <c r="BI39" s="23"/>
      <c r="BJ39" s="23"/>
      <c r="BK39" s="20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71.7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0"/>
      <c r="P40" s="20"/>
      <c r="Q40" s="21"/>
      <c r="R40" s="21"/>
      <c r="S40" s="21"/>
      <c r="T40" s="21"/>
      <c r="U40" s="20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198"/>
      <c r="AM40" s="20"/>
      <c r="AN40" s="20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0"/>
      <c r="BC40" s="20"/>
      <c r="BD40" s="198"/>
      <c r="BE40" s="23"/>
      <c r="BF40" s="23"/>
      <c r="BG40" s="20"/>
      <c r="BH40" s="20"/>
      <c r="BI40" s="23"/>
      <c r="BJ40" s="23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71.7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8"/>
      <c r="AM41" s="20"/>
      <c r="AN41" s="20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0"/>
      <c r="BC41" s="20"/>
      <c r="BD41" s="198"/>
      <c r="BE41" s="23"/>
      <c r="BF41" s="23"/>
      <c r="BG41" s="20"/>
      <c r="BH41" s="20"/>
      <c r="BI41" s="23"/>
      <c r="BJ41" s="23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71.7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198"/>
      <c r="AM42" s="20"/>
      <c r="AN42" s="20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0"/>
      <c r="BC42" s="20"/>
      <c r="BD42" s="198"/>
      <c r="BE42" s="23"/>
      <c r="BF42" s="23"/>
      <c r="BG42" s="20"/>
      <c r="BH42" s="20"/>
      <c r="BI42" s="23"/>
      <c r="BJ42" s="23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71.7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8"/>
      <c r="AM43" s="20"/>
      <c r="AN43" s="20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0"/>
      <c r="BC43" s="20"/>
      <c r="BD43" s="198"/>
      <c r="BE43" s="23"/>
      <c r="BF43" s="23"/>
      <c r="BG43" s="20"/>
      <c r="BH43" s="20"/>
      <c r="BI43" s="23"/>
      <c r="BJ43" s="23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71.7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8"/>
      <c r="AM44" s="20"/>
      <c r="AN44" s="20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0"/>
      <c r="BC44" s="20"/>
      <c r="BD44" s="198"/>
      <c r="BE44" s="23"/>
      <c r="BF44" s="23"/>
      <c r="BG44" s="20"/>
      <c r="BH44" s="20"/>
      <c r="BI44" s="23"/>
      <c r="BJ44" s="23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71.7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8"/>
      <c r="AM45" s="20"/>
      <c r="AN45" s="20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8"/>
      <c r="BE45" s="21"/>
      <c r="BF45" s="21"/>
      <c r="BG45" s="20"/>
      <c r="BH45" s="20"/>
      <c r="BI45" s="23"/>
      <c r="BJ45" s="23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71.7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198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8"/>
      <c r="AM46" s="20"/>
      <c r="AN46" s="20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8"/>
      <c r="BE46" s="23"/>
      <c r="BF46" s="23"/>
      <c r="BG46" s="20"/>
      <c r="BH46" s="20"/>
      <c r="BI46" s="23"/>
      <c r="BJ46" s="23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71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75"/>
      <c r="K47" s="18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8"/>
      <c r="AM47" s="20"/>
      <c r="AN47" s="20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0"/>
      <c r="BC47" s="21"/>
      <c r="BD47" s="20"/>
      <c r="BE47" s="23"/>
      <c r="BF47" s="23"/>
      <c r="BG47" s="20"/>
      <c r="BH47" s="20"/>
      <c r="BI47" s="23"/>
      <c r="BJ47" s="23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97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198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8"/>
      <c r="AM48" s="20"/>
      <c r="AN48" s="20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8"/>
      <c r="BE48" s="21"/>
      <c r="BF48" s="21"/>
      <c r="BG48" s="20"/>
      <c r="BH48" s="20"/>
      <c r="BI48" s="23"/>
      <c r="BJ48" s="20"/>
      <c r="BK48" s="23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97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198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8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8"/>
      <c r="BE49" s="182"/>
      <c r="BF49" s="23"/>
      <c r="BG49" s="20"/>
      <c r="BH49" s="20"/>
      <c r="BI49" s="23"/>
      <c r="BJ49" s="20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97.2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198"/>
      <c r="O50" s="21"/>
      <c r="P50" s="20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8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8"/>
      <c r="BE50" s="182"/>
      <c r="BF50" s="23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97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198"/>
      <c r="O51" s="23"/>
      <c r="P51" s="20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8"/>
      <c r="AM51" s="20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8"/>
      <c r="BE51" s="182"/>
      <c r="BF51" s="23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71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8"/>
      <c r="AM52" s="20"/>
      <c r="AN52" s="20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0"/>
      <c r="BC52" s="21"/>
      <c r="BD52" s="20"/>
      <c r="BE52" s="23"/>
      <c r="BF52" s="23"/>
      <c r="BG52" s="20"/>
      <c r="BH52" s="20"/>
      <c r="BI52" s="23"/>
      <c r="BJ52" s="23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97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198"/>
      <c r="AM53" s="20"/>
      <c r="AN53" s="20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8"/>
      <c r="BE53" s="21"/>
      <c r="BF53" s="21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97.2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198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198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8"/>
      <c r="BE54" s="182"/>
      <c r="BF54" s="23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97.2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198"/>
      <c r="AM55" s="20"/>
      <c r="AN55" s="20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8"/>
      <c r="BE55" s="21"/>
      <c r="BF55" s="21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97.2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198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198"/>
      <c r="AM56" s="20"/>
      <c r="AN56" s="20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8"/>
      <c r="BE56" s="181"/>
      <c r="BF56" s="21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97.2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8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8"/>
      <c r="BE57" s="21"/>
      <c r="BF57" s="21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97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198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8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8"/>
      <c r="BE58" s="182"/>
      <c r="BF58" s="23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252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3"/>
      <c r="AK59" s="21"/>
      <c r="AL59" s="198"/>
      <c r="AM59" s="23"/>
      <c r="AN59" s="23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8"/>
      <c r="BE59" s="21"/>
      <c r="BF59" s="20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252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198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198"/>
      <c r="AM60" s="23"/>
      <c r="AN60" s="23"/>
      <c r="AO60" s="21"/>
      <c r="AP60" s="21"/>
      <c r="AQ60" s="21"/>
      <c r="AR60" s="21"/>
      <c r="AS60" s="21"/>
      <c r="AT60" s="181"/>
      <c r="AU60" s="21"/>
      <c r="AV60" s="21"/>
      <c r="AW60" s="21"/>
      <c r="AX60" s="21"/>
      <c r="AY60" s="21"/>
      <c r="AZ60" s="21"/>
      <c r="BA60" s="21"/>
      <c r="BB60" s="21"/>
      <c r="BC60" s="21"/>
      <c r="BD60" s="198"/>
      <c r="BE60" s="181"/>
      <c r="BF60" s="21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2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3"/>
      <c r="AK61" s="21"/>
      <c r="AL61" s="198"/>
      <c r="AM61" s="23"/>
      <c r="AN61" s="23"/>
      <c r="AO61" s="21"/>
      <c r="AP61" s="21"/>
      <c r="AQ61" s="21"/>
      <c r="AR61" s="21"/>
      <c r="AS61" s="21"/>
      <c r="AT61" s="181"/>
      <c r="AU61" s="21"/>
      <c r="AV61" s="21"/>
      <c r="AW61" s="21"/>
      <c r="AX61" s="21"/>
      <c r="AY61" s="21"/>
      <c r="AZ61" s="21"/>
      <c r="BA61" s="21"/>
      <c r="BB61" s="21"/>
      <c r="BC61" s="21"/>
      <c r="BD61" s="198"/>
      <c r="BE61" s="198"/>
      <c r="BF61" s="20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209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0"/>
      <c r="AK62" s="21"/>
      <c r="AL62" s="198"/>
      <c r="AM62" s="23"/>
      <c r="AN62" s="20"/>
      <c r="AO62" s="21"/>
      <c r="AP62" s="20"/>
      <c r="AQ62" s="23"/>
      <c r="AR62" s="20"/>
      <c r="AS62" s="21"/>
      <c r="AT62" s="198"/>
      <c r="AU62" s="23"/>
      <c r="AV62" s="21"/>
      <c r="AW62" s="21"/>
      <c r="AX62" s="21"/>
      <c r="AY62" s="21"/>
      <c r="AZ62" s="21"/>
      <c r="BA62" s="21"/>
      <c r="BB62" s="21"/>
      <c r="BC62" s="21"/>
      <c r="BD62" s="20"/>
      <c r="BE62" s="21"/>
      <c r="BF62" s="21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36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8"/>
      <c r="AM63" s="20"/>
      <c r="AN63" s="20"/>
      <c r="AO63" s="21"/>
      <c r="AP63" s="21"/>
      <c r="AQ63" s="21"/>
      <c r="AR63" s="21"/>
      <c r="AS63" s="21"/>
      <c r="AT63" s="181"/>
      <c r="AU63" s="21"/>
      <c r="AV63" s="21"/>
      <c r="AW63" s="21"/>
      <c r="AX63" s="21"/>
      <c r="AY63" s="21"/>
      <c r="AZ63" s="21"/>
      <c r="BA63" s="21"/>
      <c r="BB63" s="21"/>
      <c r="BC63" s="21"/>
      <c r="BD63" s="198"/>
      <c r="BE63" s="181"/>
      <c r="BF63" s="21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36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8"/>
      <c r="AM64" s="20"/>
      <c r="AN64" s="20"/>
      <c r="AO64" s="21"/>
      <c r="AP64" s="21"/>
      <c r="AQ64" s="21"/>
      <c r="AR64" s="21"/>
      <c r="AS64" s="21"/>
      <c r="AT64" s="181"/>
      <c r="AU64" s="21"/>
      <c r="AV64" s="21"/>
      <c r="AW64" s="21"/>
      <c r="AX64" s="21"/>
      <c r="AY64" s="21"/>
      <c r="AZ64" s="21"/>
      <c r="BA64" s="21"/>
      <c r="BB64" s="21"/>
      <c r="BC64" s="21"/>
      <c r="BD64" s="198"/>
      <c r="BE64" s="181"/>
      <c r="BF64" s="21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36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0"/>
      <c r="R65" s="20"/>
      <c r="S65" s="20"/>
      <c r="T65" s="20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8"/>
      <c r="AM65" s="20"/>
      <c r="AN65" s="20"/>
      <c r="AO65" s="21"/>
      <c r="AP65" s="21"/>
      <c r="AQ65" s="21"/>
      <c r="AR65" s="21"/>
      <c r="AS65" s="21"/>
      <c r="AT65" s="181"/>
      <c r="AU65" s="21"/>
      <c r="AV65" s="21"/>
      <c r="AW65" s="21"/>
      <c r="AX65" s="21"/>
      <c r="AY65" s="21"/>
      <c r="AZ65" s="21"/>
      <c r="BA65" s="21"/>
      <c r="BB65" s="21"/>
      <c r="BC65" s="21"/>
      <c r="BD65" s="198"/>
      <c r="BE65" s="181"/>
      <c r="BF65" s="21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36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198"/>
      <c r="N66" s="20"/>
      <c r="O66" s="23"/>
      <c r="P66" s="20"/>
      <c r="Q66" s="20"/>
      <c r="R66" s="20"/>
      <c r="S66" s="20"/>
      <c r="T66" s="20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8"/>
      <c r="AM66" s="20"/>
      <c r="AN66" s="20"/>
      <c r="AO66" s="21"/>
      <c r="AP66" s="21"/>
      <c r="AQ66" s="21"/>
      <c r="AR66" s="21"/>
      <c r="AS66" s="21"/>
      <c r="AT66" s="181"/>
      <c r="AU66" s="21"/>
      <c r="AV66" s="21"/>
      <c r="AW66" s="21"/>
      <c r="AX66" s="21"/>
      <c r="AY66" s="21"/>
      <c r="AZ66" s="21"/>
      <c r="BA66" s="21"/>
      <c r="BB66" s="21"/>
      <c r="BC66" s="21"/>
      <c r="BD66" s="198"/>
      <c r="BE66" s="181"/>
      <c r="BF66" s="21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209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8"/>
      <c r="AM67" s="20"/>
      <c r="AN67" s="20"/>
      <c r="AO67" s="21"/>
      <c r="AP67" s="21"/>
      <c r="AQ67" s="21"/>
      <c r="AR67" s="21"/>
      <c r="AS67" s="21"/>
      <c r="AT67" s="181"/>
      <c r="AU67" s="21"/>
      <c r="AV67" s="21"/>
      <c r="AW67" s="21"/>
      <c r="AX67" s="21"/>
      <c r="AY67" s="21"/>
      <c r="AZ67" s="21"/>
      <c r="BA67" s="21"/>
      <c r="BB67" s="21"/>
      <c r="BC67" s="21"/>
      <c r="BD67" s="198"/>
      <c r="BE67" s="21"/>
      <c r="BF67" s="20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54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198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8"/>
      <c r="AM68" s="20"/>
      <c r="AN68" s="20"/>
      <c r="AO68" s="21"/>
      <c r="AP68" s="21"/>
      <c r="AQ68" s="21"/>
      <c r="AR68" s="21"/>
      <c r="AS68" s="21"/>
      <c r="AT68" s="181"/>
      <c r="AU68" s="21"/>
      <c r="AV68" s="21"/>
      <c r="AW68" s="21"/>
      <c r="AX68" s="21"/>
      <c r="AY68" s="21"/>
      <c r="AZ68" s="21"/>
      <c r="BA68" s="21"/>
      <c r="BB68" s="21"/>
      <c r="BC68" s="21"/>
      <c r="BD68" s="198"/>
      <c r="BE68" s="198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49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8"/>
      <c r="AM69" s="20"/>
      <c r="AN69" s="20"/>
      <c r="AO69" s="21"/>
      <c r="AP69" s="21"/>
      <c r="AQ69" s="21"/>
      <c r="AR69" s="21"/>
      <c r="AS69" s="21"/>
      <c r="AT69" s="181"/>
      <c r="AU69" s="21"/>
      <c r="AV69" s="21"/>
      <c r="AW69" s="21"/>
      <c r="AX69" s="21"/>
      <c r="AY69" s="21"/>
      <c r="AZ69" s="21"/>
      <c r="BA69" s="21"/>
      <c r="BB69" s="21"/>
      <c r="BC69" s="21"/>
      <c r="BD69" s="198"/>
      <c r="BE69" s="23"/>
      <c r="BF69" s="23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52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8"/>
      <c r="AM70" s="20"/>
      <c r="AN70" s="20"/>
      <c r="AO70" s="21"/>
      <c r="AP70" s="21"/>
      <c r="AQ70" s="21"/>
      <c r="AR70" s="21"/>
      <c r="AS70" s="21"/>
      <c r="AT70" s="181"/>
      <c r="AU70" s="21"/>
      <c r="AV70" s="21"/>
      <c r="AW70" s="21"/>
      <c r="AX70" s="21"/>
      <c r="AY70" s="21"/>
      <c r="AZ70" s="21"/>
      <c r="BA70" s="21"/>
      <c r="BB70" s="21"/>
      <c r="BC70" s="21"/>
      <c r="BD70" s="198"/>
      <c r="BE70" s="21"/>
      <c r="BF70" s="21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52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198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8"/>
      <c r="AM71" s="20"/>
      <c r="AN71" s="20"/>
      <c r="AO71" s="21"/>
      <c r="AP71" s="21"/>
      <c r="AQ71" s="21"/>
      <c r="AR71" s="21"/>
      <c r="AS71" s="21"/>
      <c r="AT71" s="181"/>
      <c r="AU71" s="21"/>
      <c r="AV71" s="21"/>
      <c r="AW71" s="21"/>
      <c r="AX71" s="21"/>
      <c r="AY71" s="21"/>
      <c r="AZ71" s="21"/>
      <c r="BA71" s="21"/>
      <c r="BB71" s="21"/>
      <c r="BC71" s="21"/>
      <c r="BD71" s="198"/>
      <c r="BE71" s="198"/>
      <c r="BF71" s="20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92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1"/>
      <c r="AJ72" s="20"/>
      <c r="AK72" s="21"/>
      <c r="AL72" s="198"/>
      <c r="AM72" s="21"/>
      <c r="AN72" s="20"/>
      <c r="AO72" s="21"/>
      <c r="AP72" s="21"/>
      <c r="AQ72" s="21"/>
      <c r="AR72" s="21"/>
      <c r="AS72" s="21"/>
      <c r="AT72" s="198"/>
      <c r="AU72" s="21"/>
      <c r="AV72" s="21"/>
      <c r="AW72" s="21"/>
      <c r="AX72" s="21"/>
      <c r="AY72" s="21"/>
      <c r="AZ72" s="21"/>
      <c r="BA72" s="21"/>
      <c r="BB72" s="20"/>
      <c r="BC72" s="21"/>
      <c r="BD72" s="20"/>
      <c r="BE72" s="21"/>
      <c r="BF72" s="21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29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0"/>
      <c r="R73" s="20"/>
      <c r="S73" s="20"/>
      <c r="T73" s="20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1"/>
      <c r="AJ73" s="20"/>
      <c r="AK73" s="21"/>
      <c r="AL73" s="198"/>
      <c r="AM73" s="21"/>
      <c r="AN73" s="20"/>
      <c r="AO73" s="21"/>
      <c r="AP73" s="21"/>
      <c r="AQ73" s="21"/>
      <c r="AR73" s="21"/>
      <c r="AS73" s="21"/>
      <c r="AT73" s="198"/>
      <c r="AU73" s="21"/>
      <c r="AV73" s="21"/>
      <c r="AW73" s="21"/>
      <c r="AX73" s="21"/>
      <c r="AY73" s="21"/>
      <c r="AZ73" s="21"/>
      <c r="BA73" s="21"/>
      <c r="BB73" s="21"/>
      <c r="BC73" s="21"/>
      <c r="BD73" s="198"/>
      <c r="BE73" s="21"/>
      <c r="BF73" s="21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54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3"/>
      <c r="AJ74" s="23"/>
      <c r="AK74" s="21"/>
      <c r="AL74" s="198"/>
      <c r="AM74" s="20"/>
      <c r="AN74" s="20"/>
      <c r="AO74" s="21"/>
      <c r="AP74" s="21"/>
      <c r="AQ74" s="21"/>
      <c r="AR74" s="21"/>
      <c r="AS74" s="21"/>
      <c r="AT74" s="198"/>
      <c r="AU74" s="20"/>
      <c r="AV74" s="21"/>
      <c r="AW74" s="21"/>
      <c r="AX74" s="21"/>
      <c r="AY74" s="21"/>
      <c r="AZ74" s="21"/>
      <c r="BA74" s="21"/>
      <c r="BB74" s="21"/>
      <c r="BC74" s="21"/>
      <c r="BD74" s="198"/>
      <c r="BE74" s="23"/>
      <c r="BF74" s="23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54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3"/>
      <c r="AJ75" s="23"/>
      <c r="AK75" s="21"/>
      <c r="AL75" s="198"/>
      <c r="AM75" s="20"/>
      <c r="AN75" s="20"/>
      <c r="AO75" s="21"/>
      <c r="AP75" s="21"/>
      <c r="AQ75" s="21"/>
      <c r="AR75" s="21"/>
      <c r="AS75" s="21"/>
      <c r="AT75" s="198"/>
      <c r="AU75" s="20"/>
      <c r="AV75" s="21"/>
      <c r="AW75" s="21"/>
      <c r="AX75" s="21"/>
      <c r="AY75" s="21"/>
      <c r="AZ75" s="21"/>
      <c r="BA75" s="21"/>
      <c r="BB75" s="21"/>
      <c r="BC75" s="21"/>
      <c r="BD75" s="198"/>
      <c r="BE75" s="21"/>
      <c r="BF75" s="20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54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3"/>
      <c r="AJ76" s="23"/>
      <c r="AK76" s="21"/>
      <c r="AL76" s="198"/>
      <c r="AM76" s="20"/>
      <c r="AN76" s="20"/>
      <c r="AO76" s="21"/>
      <c r="AP76" s="21"/>
      <c r="AQ76" s="21"/>
      <c r="AR76" s="21"/>
      <c r="AS76" s="21"/>
      <c r="AT76" s="198"/>
      <c r="AU76" s="20"/>
      <c r="AV76" s="21"/>
      <c r="AW76" s="21"/>
      <c r="AX76" s="21"/>
      <c r="AY76" s="21"/>
      <c r="AZ76" s="21"/>
      <c r="BA76" s="21"/>
      <c r="BB76" s="21"/>
      <c r="BC76" s="21"/>
      <c r="BD76" s="198"/>
      <c r="BE76" s="23"/>
      <c r="BF76" s="23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5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3"/>
      <c r="AJ77" s="23"/>
      <c r="AK77" s="21"/>
      <c r="AL77" s="198"/>
      <c r="AM77" s="20"/>
      <c r="AN77" s="20"/>
      <c r="AO77" s="21"/>
      <c r="AP77" s="21"/>
      <c r="AQ77" s="21"/>
      <c r="AR77" s="21"/>
      <c r="AS77" s="21"/>
      <c r="AT77" s="198"/>
      <c r="AU77" s="20"/>
      <c r="AV77" s="21"/>
      <c r="AW77" s="21"/>
      <c r="AX77" s="21"/>
      <c r="AY77" s="21"/>
      <c r="AZ77" s="21"/>
      <c r="BA77" s="21"/>
      <c r="BB77" s="21"/>
      <c r="BC77" s="21"/>
      <c r="BD77" s="198"/>
      <c r="BE77" s="21"/>
      <c r="BF77" s="20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54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3"/>
      <c r="AJ78" s="23"/>
      <c r="AK78" s="21"/>
      <c r="AL78" s="198"/>
      <c r="AM78" s="20"/>
      <c r="AN78" s="20"/>
      <c r="AO78" s="21"/>
      <c r="AP78" s="21"/>
      <c r="AQ78" s="21"/>
      <c r="AR78" s="21"/>
      <c r="AS78" s="21"/>
      <c r="AT78" s="198"/>
      <c r="AU78" s="20"/>
      <c r="AV78" s="21"/>
      <c r="AW78" s="21"/>
      <c r="AX78" s="21"/>
      <c r="AY78" s="21"/>
      <c r="AZ78" s="21"/>
      <c r="BA78" s="21"/>
      <c r="BB78" s="21"/>
      <c r="BC78" s="21"/>
      <c r="BD78" s="198"/>
      <c r="BE78" s="23"/>
      <c r="BF78" s="23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54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3"/>
      <c r="AJ79" s="23"/>
      <c r="AK79" s="21"/>
      <c r="AL79" s="198"/>
      <c r="AM79" s="20"/>
      <c r="AN79" s="20"/>
      <c r="AO79" s="21"/>
      <c r="AP79" s="21"/>
      <c r="AQ79" s="21"/>
      <c r="AR79" s="21"/>
      <c r="AS79" s="21"/>
      <c r="AT79" s="198"/>
      <c r="AU79" s="20"/>
      <c r="AV79" s="21"/>
      <c r="AW79" s="21"/>
      <c r="AX79" s="21"/>
      <c r="AY79" s="21"/>
      <c r="AZ79" s="21"/>
      <c r="BA79" s="21"/>
      <c r="BB79" s="21"/>
      <c r="BC79" s="21"/>
      <c r="BD79" s="198"/>
      <c r="BE79" s="21"/>
      <c r="BF79" s="21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54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3"/>
      <c r="AJ80" s="23"/>
      <c r="AK80" s="21"/>
      <c r="AL80" s="198"/>
      <c r="AM80" s="20"/>
      <c r="AN80" s="20"/>
      <c r="AO80" s="21"/>
      <c r="AP80" s="21"/>
      <c r="AQ80" s="21"/>
      <c r="AR80" s="21"/>
      <c r="AS80" s="21"/>
      <c r="AT80" s="198"/>
      <c r="AU80" s="20"/>
      <c r="AV80" s="21"/>
      <c r="AW80" s="21"/>
      <c r="AX80" s="21"/>
      <c r="AY80" s="21"/>
      <c r="AZ80" s="21"/>
      <c r="BA80" s="21"/>
      <c r="BB80" s="21"/>
      <c r="BC80" s="21"/>
      <c r="BD80" s="198"/>
      <c r="BE80" s="23"/>
      <c r="BF80" s="23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249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3"/>
      <c r="AJ81" s="23"/>
      <c r="AK81" s="21"/>
      <c r="AL81" s="198"/>
      <c r="AM81" s="23"/>
      <c r="AN81" s="23"/>
      <c r="AO81" s="21"/>
      <c r="AP81" s="21"/>
      <c r="AQ81" s="21"/>
      <c r="AR81" s="21"/>
      <c r="AS81" s="21"/>
      <c r="AT81" s="198"/>
      <c r="AU81" s="23"/>
      <c r="AV81" s="21"/>
      <c r="AW81" s="21"/>
      <c r="AX81" s="21"/>
      <c r="AY81" s="21"/>
      <c r="AZ81" s="21"/>
      <c r="BA81" s="21"/>
      <c r="BB81" s="21"/>
      <c r="BC81" s="21"/>
      <c r="BD81" s="198"/>
      <c r="BE81" s="21"/>
      <c r="BF81" s="20"/>
      <c r="BG81" s="21"/>
      <c r="BH81" s="21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24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3"/>
      <c r="AJ82" s="23"/>
      <c r="AK82" s="21"/>
      <c r="AL82" s="198"/>
      <c r="AM82" s="20"/>
      <c r="AN82" s="20"/>
      <c r="AO82" s="21"/>
      <c r="AP82" s="21"/>
      <c r="AQ82" s="21"/>
      <c r="AR82" s="21"/>
      <c r="AS82" s="21"/>
      <c r="AT82" s="198"/>
      <c r="AU82" s="20"/>
      <c r="AV82" s="21"/>
      <c r="AW82" s="21"/>
      <c r="AX82" s="21"/>
      <c r="AY82" s="21"/>
      <c r="AZ82" s="21"/>
      <c r="BA82" s="21"/>
      <c r="BB82" s="21"/>
      <c r="BC82" s="21"/>
      <c r="BD82" s="198"/>
      <c r="BE82" s="21"/>
      <c r="BF82" s="21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24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3"/>
      <c r="AJ83" s="23"/>
      <c r="AK83" s="21"/>
      <c r="AL83" s="198"/>
      <c r="AM83" s="20"/>
      <c r="AN83" s="20"/>
      <c r="AO83" s="21"/>
      <c r="AP83" s="21"/>
      <c r="AQ83" s="21"/>
      <c r="AR83" s="21"/>
      <c r="AS83" s="21"/>
      <c r="AT83" s="198"/>
      <c r="AU83" s="20"/>
      <c r="AV83" s="21"/>
      <c r="AW83" s="21"/>
      <c r="AX83" s="21"/>
      <c r="AY83" s="21"/>
      <c r="AZ83" s="21"/>
      <c r="BA83" s="21"/>
      <c r="BB83" s="21"/>
      <c r="BC83" s="21"/>
      <c r="BD83" s="198"/>
      <c r="BE83" s="21"/>
      <c r="BF83" s="21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24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3"/>
      <c r="AJ84" s="23"/>
      <c r="AK84" s="21"/>
      <c r="AL84" s="198"/>
      <c r="AM84" s="20"/>
      <c r="AN84" s="20"/>
      <c r="AO84" s="21"/>
      <c r="AP84" s="21"/>
      <c r="AQ84" s="21"/>
      <c r="AR84" s="21"/>
      <c r="AS84" s="21"/>
      <c r="AT84" s="198"/>
      <c r="AU84" s="20"/>
      <c r="AV84" s="21"/>
      <c r="AW84" s="21"/>
      <c r="AX84" s="21"/>
      <c r="AY84" s="21"/>
      <c r="AZ84" s="21"/>
      <c r="BA84" s="21"/>
      <c r="BB84" s="21"/>
      <c r="BC84" s="21"/>
      <c r="BD84" s="198"/>
      <c r="BE84" s="21"/>
      <c r="BF84" s="21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24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3"/>
      <c r="AJ85" s="23"/>
      <c r="AK85" s="21"/>
      <c r="AL85" s="198"/>
      <c r="AM85" s="20"/>
      <c r="AN85" s="20"/>
      <c r="AO85" s="21"/>
      <c r="AP85" s="21"/>
      <c r="AQ85" s="21"/>
      <c r="AR85" s="21"/>
      <c r="AS85" s="21"/>
      <c r="AT85" s="198"/>
      <c r="AU85" s="20"/>
      <c r="AV85" s="21"/>
      <c r="AW85" s="21"/>
      <c r="AX85" s="21"/>
      <c r="AY85" s="21"/>
      <c r="AZ85" s="21"/>
      <c r="BA85" s="21"/>
      <c r="BB85" s="21"/>
      <c r="BC85" s="21"/>
      <c r="BD85" s="198"/>
      <c r="BE85" s="21"/>
      <c r="BF85" s="21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24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3"/>
      <c r="AJ86" s="23"/>
      <c r="AK86" s="21"/>
      <c r="AL86" s="198"/>
      <c r="AM86" s="20"/>
      <c r="AN86" s="20"/>
      <c r="AO86" s="21"/>
      <c r="AP86" s="21"/>
      <c r="AQ86" s="21"/>
      <c r="AR86" s="21"/>
      <c r="AS86" s="21"/>
      <c r="AT86" s="198"/>
      <c r="AU86" s="20"/>
      <c r="AV86" s="21"/>
      <c r="AW86" s="21"/>
      <c r="AX86" s="21"/>
      <c r="AY86" s="21"/>
      <c r="AZ86" s="21"/>
      <c r="BA86" s="21"/>
      <c r="BB86" s="21"/>
      <c r="BC86" s="21"/>
      <c r="BD86" s="198"/>
      <c r="BE86" s="21"/>
      <c r="BF86" s="21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409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3"/>
      <c r="AJ87" s="23"/>
      <c r="AK87" s="21"/>
      <c r="AL87" s="198"/>
      <c r="AM87" s="20"/>
      <c r="AN87" s="20"/>
      <c r="AO87" s="21"/>
      <c r="AP87" s="21"/>
      <c r="AQ87" s="21"/>
      <c r="AR87" s="21"/>
      <c r="AS87" s="21"/>
      <c r="AT87" s="198"/>
      <c r="AU87" s="20"/>
      <c r="AV87" s="21"/>
      <c r="AW87" s="21"/>
      <c r="AX87" s="21"/>
      <c r="AY87" s="21"/>
      <c r="AZ87" s="21"/>
      <c r="BA87" s="21"/>
      <c r="BB87" s="21"/>
      <c r="BC87" s="21"/>
      <c r="BD87" s="198"/>
      <c r="BE87" s="23"/>
      <c r="BF87" s="23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237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8"/>
      <c r="BE88" s="21"/>
      <c r="BF88" s="20"/>
      <c r="BG88" s="20"/>
      <c r="BH88" s="20"/>
      <c r="BI88" s="23"/>
      <c r="BJ88" s="20"/>
      <c r="BK88" s="21"/>
      <c r="BL88" s="20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39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8"/>
      <c r="BE89" s="23"/>
      <c r="BF89" s="23"/>
      <c r="BG89" s="20"/>
      <c r="BH89" s="20"/>
      <c r="BI89" s="23"/>
      <c r="BJ89" s="20"/>
      <c r="BK89" s="21"/>
      <c r="BL89" s="20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237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3"/>
      <c r="AK90" s="21"/>
      <c r="AL90" s="198"/>
      <c r="AM90" s="23"/>
      <c r="AN90" s="23"/>
      <c r="AO90" s="21"/>
      <c r="AP90" s="21"/>
      <c r="AQ90" s="21"/>
      <c r="AR90" s="21"/>
      <c r="AS90" s="21"/>
      <c r="AT90" s="198"/>
      <c r="AU90" s="23"/>
      <c r="AV90" s="21"/>
      <c r="AW90" s="21"/>
      <c r="AX90" s="21"/>
      <c r="AY90" s="21"/>
      <c r="AZ90" s="21"/>
      <c r="BA90" s="21"/>
      <c r="BB90" s="21"/>
      <c r="BC90" s="21"/>
      <c r="BD90" s="198"/>
      <c r="BE90" s="23"/>
      <c r="BF90" s="20"/>
      <c r="BG90" s="21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22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8"/>
      <c r="BE91" s="23"/>
      <c r="BF91" s="23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22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8"/>
      <c r="BE92" s="23"/>
      <c r="BF92" s="23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22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8"/>
      <c r="BE93" s="23"/>
      <c r="BF93" s="23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22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8"/>
      <c r="BE94" s="23"/>
      <c r="BF94" s="23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22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8"/>
      <c r="BE95" s="23"/>
      <c r="BF95" s="23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25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8"/>
      <c r="BE96" s="21"/>
      <c r="BF96" s="21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55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8"/>
      <c r="BE97" s="23"/>
      <c r="BF97" s="23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25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1"/>
      <c r="R98" s="21"/>
      <c r="S98" s="21"/>
      <c r="T98" s="21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0"/>
      <c r="BC98" s="21"/>
      <c r="BD98" s="198"/>
      <c r="BE98" s="21"/>
      <c r="BF98" s="21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62.7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8"/>
      <c r="BE99" s="23"/>
      <c r="BF99" s="23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62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8"/>
      <c r="BE100" s="23"/>
      <c r="BF100" s="23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294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3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3"/>
      <c r="AK101" s="21"/>
      <c r="AL101" s="198"/>
      <c r="AM101" s="23"/>
      <c r="AN101" s="23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8"/>
      <c r="BE101" s="23"/>
      <c r="BF101" s="23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42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0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8"/>
      <c r="BE102" s="23"/>
      <c r="BF102" s="23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42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8"/>
      <c r="BE103" s="23"/>
      <c r="BF103" s="23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87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0"/>
      <c r="AQ104" s="23"/>
      <c r="AR104" s="20"/>
      <c r="AS104" s="21"/>
      <c r="AT104" s="21"/>
      <c r="AU104" s="21"/>
      <c r="AV104" s="21"/>
      <c r="AW104" s="21"/>
      <c r="AX104" s="21"/>
      <c r="AY104" s="21"/>
      <c r="AZ104" s="21"/>
      <c r="BA104" s="21"/>
      <c r="BB104" s="20"/>
      <c r="BC104" s="23"/>
      <c r="BD104" s="20"/>
      <c r="BE104" s="23"/>
      <c r="BF104" s="20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87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0"/>
      <c r="BC105" s="20"/>
      <c r="BD105" s="198"/>
      <c r="BE105" s="182"/>
      <c r="BF105" s="20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87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0"/>
      <c r="P106" s="20"/>
      <c r="Q106" s="20"/>
      <c r="R106" s="20"/>
      <c r="S106" s="20"/>
      <c r="T106" s="20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0"/>
      <c r="BC106" s="20"/>
      <c r="BD106" s="198"/>
      <c r="BE106" s="182"/>
      <c r="BF106" s="20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87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0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8"/>
      <c r="BE107" s="23"/>
      <c r="BF107" s="23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87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198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8"/>
      <c r="BE108" s="198"/>
      <c r="BF108" s="20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349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8"/>
      <c r="BE109" s="198"/>
      <c r="BF109" s="20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67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1"/>
      <c r="AM110" s="21"/>
      <c r="AN110" s="21"/>
      <c r="AO110" s="21"/>
      <c r="AP110" s="21"/>
      <c r="AQ110" s="21"/>
      <c r="AR110" s="21"/>
      <c r="AS110" s="21"/>
      <c r="AT110" s="18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8"/>
      <c r="BE110" s="198"/>
      <c r="BF110" s="20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409.6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0"/>
      <c r="AK111" s="21"/>
      <c r="AL111" s="198"/>
      <c r="AM111" s="23"/>
      <c r="AN111" s="20"/>
      <c r="AO111" s="23"/>
      <c r="AP111" s="20"/>
      <c r="AQ111" s="21"/>
      <c r="AR111" s="21"/>
      <c r="AS111" s="21"/>
      <c r="AT111" s="198"/>
      <c r="AU111" s="23"/>
      <c r="AV111" s="21"/>
      <c r="AW111" s="21"/>
      <c r="AX111" s="21"/>
      <c r="AY111" s="21"/>
      <c r="AZ111" s="21"/>
      <c r="BA111" s="21"/>
      <c r="BB111" s="21"/>
      <c r="BC111" s="21"/>
      <c r="BD111" s="198"/>
      <c r="BE111" s="23"/>
      <c r="BF111" s="20"/>
      <c r="BG111" s="23"/>
      <c r="BH111" s="20"/>
      <c r="BI111" s="23"/>
      <c r="BJ111" s="20"/>
      <c r="BK111" s="23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34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0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0"/>
      <c r="AK112" s="21"/>
      <c r="AL112" s="198"/>
      <c r="AM112" s="20"/>
      <c r="AN112" s="20"/>
      <c r="AO112" s="21"/>
      <c r="AP112" s="21"/>
      <c r="AQ112" s="21"/>
      <c r="AR112" s="21"/>
      <c r="AS112" s="21"/>
      <c r="AT112" s="198"/>
      <c r="AU112" s="20"/>
      <c r="AV112" s="21"/>
      <c r="AW112" s="21"/>
      <c r="AX112" s="21"/>
      <c r="AY112" s="21"/>
      <c r="AZ112" s="21"/>
      <c r="BA112" s="21"/>
      <c r="BB112" s="21"/>
      <c r="BC112" s="21"/>
      <c r="BD112" s="198"/>
      <c r="BE112" s="23"/>
      <c r="BF112" s="20"/>
      <c r="BG112" s="23"/>
      <c r="BH112" s="20"/>
      <c r="BI112" s="23"/>
      <c r="BJ112" s="20"/>
      <c r="BK112" s="23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34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0"/>
      <c r="AK113" s="21"/>
      <c r="AL113" s="198"/>
      <c r="AM113" s="20"/>
      <c r="AN113" s="20"/>
      <c r="AO113" s="21"/>
      <c r="AP113" s="21"/>
      <c r="AQ113" s="21"/>
      <c r="AR113" s="21"/>
      <c r="AS113" s="21"/>
      <c r="AT113" s="198"/>
      <c r="AU113" s="20"/>
      <c r="AV113" s="21"/>
      <c r="AW113" s="21"/>
      <c r="AX113" s="21"/>
      <c r="AY113" s="21"/>
      <c r="AZ113" s="21"/>
      <c r="BA113" s="21"/>
      <c r="BB113" s="21"/>
      <c r="BC113" s="21"/>
      <c r="BD113" s="198"/>
      <c r="BE113" s="23"/>
      <c r="BF113" s="20"/>
      <c r="BG113" s="23"/>
      <c r="BH113" s="20"/>
      <c r="BI113" s="23"/>
      <c r="BJ113" s="20"/>
      <c r="BK113" s="23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34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0"/>
      <c r="AK114" s="21"/>
      <c r="AL114" s="198"/>
      <c r="AM114" s="20"/>
      <c r="AN114" s="20"/>
      <c r="AO114" s="21"/>
      <c r="AP114" s="21"/>
      <c r="AQ114" s="21"/>
      <c r="AR114" s="21"/>
      <c r="AS114" s="21"/>
      <c r="AT114" s="198"/>
      <c r="AU114" s="20"/>
      <c r="AV114" s="21"/>
      <c r="AW114" s="21"/>
      <c r="AX114" s="21"/>
      <c r="AY114" s="21"/>
      <c r="AZ114" s="21"/>
      <c r="BA114" s="21"/>
      <c r="BB114" s="21"/>
      <c r="BC114" s="21"/>
      <c r="BD114" s="198"/>
      <c r="BE114" s="23"/>
      <c r="BF114" s="20"/>
      <c r="BG114" s="23"/>
      <c r="BH114" s="20"/>
      <c r="BI114" s="23"/>
      <c r="BJ114" s="20"/>
      <c r="BK114" s="23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34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0"/>
      <c r="Q115" s="20"/>
      <c r="R115" s="20"/>
      <c r="S115" s="20"/>
      <c r="T115" s="20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0"/>
      <c r="AK115" s="21"/>
      <c r="AL115" s="198"/>
      <c r="AM115" s="20"/>
      <c r="AN115" s="20"/>
      <c r="AO115" s="21"/>
      <c r="AP115" s="21"/>
      <c r="AQ115" s="21"/>
      <c r="AR115" s="21"/>
      <c r="AS115" s="21"/>
      <c r="AT115" s="198"/>
      <c r="AU115" s="20"/>
      <c r="AV115" s="21"/>
      <c r="AW115" s="21"/>
      <c r="AX115" s="21"/>
      <c r="AY115" s="21"/>
      <c r="AZ115" s="21"/>
      <c r="BA115" s="21"/>
      <c r="BB115" s="21"/>
      <c r="BC115" s="21"/>
      <c r="BD115" s="198"/>
      <c r="BE115" s="23"/>
      <c r="BF115" s="20"/>
      <c r="BG115" s="23"/>
      <c r="BH115" s="20"/>
      <c r="BI115" s="23"/>
      <c r="BJ115" s="20"/>
      <c r="BK115" s="23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34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0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0"/>
      <c r="AK116" s="21"/>
      <c r="AL116" s="198"/>
      <c r="AM116" s="20"/>
      <c r="AN116" s="20"/>
      <c r="AO116" s="21"/>
      <c r="AP116" s="21"/>
      <c r="AQ116" s="21"/>
      <c r="AR116" s="21"/>
      <c r="AS116" s="21"/>
      <c r="AT116" s="198"/>
      <c r="AU116" s="20"/>
      <c r="AV116" s="21"/>
      <c r="AW116" s="21"/>
      <c r="AX116" s="21"/>
      <c r="AY116" s="21"/>
      <c r="AZ116" s="21"/>
      <c r="BA116" s="21"/>
      <c r="BB116" s="21"/>
      <c r="BC116" s="21"/>
      <c r="BD116" s="198"/>
      <c r="BE116" s="23"/>
      <c r="BF116" s="20"/>
      <c r="BG116" s="23"/>
      <c r="BH116" s="20"/>
      <c r="BI116" s="23"/>
      <c r="BJ116" s="20"/>
      <c r="BK116" s="23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409.6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198"/>
      <c r="AM117" s="23"/>
      <c r="AN117" s="23"/>
      <c r="AO117" s="21"/>
      <c r="AP117" s="21"/>
      <c r="AQ117" s="21"/>
      <c r="AR117" s="21"/>
      <c r="AS117" s="21"/>
      <c r="AT117" s="198"/>
      <c r="AU117" s="23"/>
      <c r="AV117" s="21"/>
      <c r="AW117" s="21"/>
      <c r="AX117" s="21"/>
      <c r="AY117" s="21"/>
      <c r="AZ117" s="21"/>
      <c r="BA117" s="21"/>
      <c r="BB117" s="21"/>
      <c r="BC117" s="21"/>
      <c r="BD117" s="198"/>
      <c r="BE117" s="23"/>
      <c r="BF117" s="23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34.2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8"/>
      <c r="BE118" s="198"/>
      <c r="BF118" s="20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34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8"/>
      <c r="BE119" s="198"/>
      <c r="BF119" s="20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34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0"/>
      <c r="Q120" s="20"/>
      <c r="R120" s="20"/>
      <c r="S120" s="20"/>
      <c r="T120" s="20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8"/>
      <c r="BE120" s="198"/>
      <c r="BF120" s="20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34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8"/>
      <c r="BE121" s="198"/>
      <c r="BF121" s="20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409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0"/>
      <c r="AK122" s="23"/>
      <c r="AL122" s="20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8"/>
      <c r="BE122" s="23"/>
      <c r="BF122" s="23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32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8"/>
      <c r="BE123" s="198"/>
      <c r="BF123" s="20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32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8"/>
      <c r="BE124" s="198"/>
      <c r="BF124" s="20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409.6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8"/>
      <c r="BE125" s="23"/>
      <c r="BF125" s="23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69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8"/>
      <c r="BE126" s="198"/>
      <c r="BF126" s="20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62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8"/>
      <c r="BE127" s="198"/>
      <c r="BF127" s="20"/>
      <c r="BG127" s="20"/>
      <c r="BH127" s="20"/>
      <c r="BI127" s="23"/>
      <c r="BJ127" s="20"/>
      <c r="BK127" s="23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62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0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8"/>
      <c r="BE128" s="198"/>
      <c r="BF128" s="20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409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8"/>
      <c r="BE129" s="23"/>
      <c r="BF129" s="23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5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8"/>
      <c r="BE130" s="198"/>
      <c r="BF130" s="20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86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8"/>
      <c r="BE131" s="198"/>
      <c r="BF131" s="20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77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3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8"/>
      <c r="BE132" s="23"/>
      <c r="BF132" s="23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77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8"/>
      <c r="BE133" s="182"/>
      <c r="BF133" s="23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244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83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244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0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8"/>
      <c r="BE135" s="182"/>
      <c r="BF135" s="23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231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8"/>
      <c r="BE136" s="23"/>
      <c r="BF136" s="23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231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0"/>
      <c r="R137" s="21"/>
      <c r="S137" s="20"/>
      <c r="T137" s="21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0"/>
      <c r="AQ137" s="20"/>
      <c r="AR137" s="20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0"/>
      <c r="BD137" s="20"/>
      <c r="BE137" s="198"/>
      <c r="BF137" s="20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59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0"/>
      <c r="R138" s="21"/>
      <c r="S138" s="20"/>
      <c r="T138" s="21"/>
      <c r="U138" s="20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8"/>
      <c r="BE138" s="198"/>
      <c r="BF138" s="20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59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8"/>
      <c r="BE139" s="198"/>
      <c r="BF139" s="20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408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198"/>
      <c r="AM140" s="21"/>
      <c r="AN140" s="20"/>
      <c r="AO140" s="21"/>
      <c r="AP140" s="20"/>
      <c r="AQ140" s="21"/>
      <c r="AR140" s="21"/>
      <c r="AS140" s="21"/>
      <c r="AT140" s="198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8"/>
      <c r="BE140" s="21"/>
      <c r="BF140" s="20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38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1"/>
      <c r="R141" s="21"/>
      <c r="S141" s="21"/>
      <c r="T141" s="21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18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8"/>
      <c r="BE141" s="198"/>
      <c r="BF141" s="20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38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18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8"/>
      <c r="BE142" s="198"/>
      <c r="BF142" s="20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38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18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8"/>
      <c r="BE143" s="198"/>
      <c r="BF143" s="20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38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18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8"/>
      <c r="BE144" s="198"/>
      <c r="BF144" s="20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38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18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8"/>
      <c r="BE145" s="198"/>
      <c r="BF145" s="20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282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1"/>
      <c r="AJ146" s="20"/>
      <c r="AK146" s="21"/>
      <c r="AL146" s="198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0"/>
      <c r="BC146" s="20"/>
      <c r="BD146" s="20"/>
      <c r="BE146" s="23"/>
      <c r="BF146" s="23"/>
      <c r="BG146" s="20"/>
      <c r="BH146" s="20"/>
      <c r="BI146" s="21"/>
      <c r="BJ146" s="20"/>
      <c r="BK146" s="23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37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8"/>
      <c r="BE147" s="23"/>
      <c r="BF147" s="23"/>
      <c r="BG147" s="20"/>
      <c r="BH147" s="20"/>
      <c r="BI147" s="23"/>
      <c r="BJ147" s="20"/>
      <c r="BK147" s="23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22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8"/>
      <c r="BE148" s="23"/>
      <c r="BF148" s="23"/>
      <c r="BG148" s="20"/>
      <c r="BH148" s="20"/>
      <c r="BI148" s="23"/>
      <c r="BJ148" s="20"/>
      <c r="BK148" s="23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22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197"/>
      <c r="N149" s="20"/>
      <c r="O149" s="20"/>
      <c r="P149" s="20"/>
      <c r="Q149" s="20"/>
      <c r="R149" s="20"/>
      <c r="S149" s="20"/>
      <c r="T149" s="20"/>
      <c r="U149" s="20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8"/>
      <c r="BE149" s="23"/>
      <c r="BF149" s="23"/>
      <c r="BG149" s="20"/>
      <c r="BH149" s="20"/>
      <c r="BI149" s="23"/>
      <c r="BJ149" s="20"/>
      <c r="BK149" s="23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22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8"/>
      <c r="BE150" s="23"/>
      <c r="BF150" s="23"/>
      <c r="BG150" s="20"/>
      <c r="BH150" s="20"/>
      <c r="BI150" s="23"/>
      <c r="BJ150" s="20"/>
      <c r="BK150" s="23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84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8"/>
      <c r="BE151" s="21"/>
      <c r="BF151" s="21"/>
      <c r="BG151" s="20"/>
      <c r="BH151" s="20"/>
      <c r="BI151" s="23"/>
      <c r="BJ151" s="20"/>
      <c r="BK151" s="23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84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8"/>
      <c r="BE152" s="23"/>
      <c r="BF152" s="23"/>
      <c r="BG152" s="20"/>
      <c r="BH152" s="20"/>
      <c r="BI152" s="23"/>
      <c r="BJ152" s="20"/>
      <c r="BK152" s="23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409.6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8"/>
      <c r="BE153" s="23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204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0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8"/>
      <c r="BE154" s="20"/>
      <c r="BF154" s="20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201.7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181"/>
      <c r="AM155" s="21"/>
      <c r="AN155" s="21"/>
      <c r="AO155" s="21"/>
      <c r="AP155" s="21"/>
      <c r="AQ155" s="21"/>
      <c r="AR155" s="21"/>
      <c r="AS155" s="21"/>
      <c r="AT155" s="181"/>
      <c r="AU155" s="21"/>
      <c r="AV155" s="181"/>
      <c r="AW155" s="21"/>
      <c r="AX155" s="21"/>
      <c r="AY155" s="21"/>
      <c r="AZ155" s="21"/>
      <c r="BA155" s="21"/>
      <c r="BB155" s="21"/>
      <c r="BC155" s="21"/>
      <c r="BD155" s="198"/>
      <c r="BE155" s="23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409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1"/>
      <c r="AJ156" s="21"/>
      <c r="AK156" s="21"/>
      <c r="AL156" s="198"/>
      <c r="AM156" s="21"/>
      <c r="AN156" s="20"/>
      <c r="AO156" s="21"/>
      <c r="AP156" s="21"/>
      <c r="AQ156" s="21"/>
      <c r="AR156" s="21"/>
      <c r="AS156" s="21"/>
      <c r="AT156" s="198"/>
      <c r="AU156" s="21"/>
      <c r="AV156" s="181"/>
      <c r="AW156" s="21"/>
      <c r="AX156" s="21"/>
      <c r="AY156" s="21"/>
      <c r="AZ156" s="21"/>
      <c r="BA156" s="21"/>
      <c r="BB156" s="21"/>
      <c r="BC156" s="21"/>
      <c r="BD156" s="198"/>
      <c r="BE156" s="21"/>
      <c r="BF156" s="21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52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181"/>
      <c r="AM157" s="21"/>
      <c r="AN157" s="21"/>
      <c r="AO157" s="21"/>
      <c r="AP157" s="21"/>
      <c r="AQ157" s="21"/>
      <c r="AR157" s="21"/>
      <c r="AS157" s="21"/>
      <c r="AT157" s="181"/>
      <c r="AU157" s="21"/>
      <c r="AV157" s="181"/>
      <c r="AW157" s="21"/>
      <c r="AX157" s="21"/>
      <c r="AY157" s="21"/>
      <c r="AZ157" s="21"/>
      <c r="BA157" s="21"/>
      <c r="BB157" s="21"/>
      <c r="BC157" s="21"/>
      <c r="BD157" s="198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52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181"/>
      <c r="AM158" s="21"/>
      <c r="AN158" s="21"/>
      <c r="AO158" s="21"/>
      <c r="AP158" s="21"/>
      <c r="AQ158" s="21"/>
      <c r="AR158" s="21"/>
      <c r="AS158" s="21"/>
      <c r="AT158" s="181"/>
      <c r="AU158" s="21"/>
      <c r="AV158" s="181"/>
      <c r="AW158" s="21"/>
      <c r="AX158" s="21"/>
      <c r="AY158" s="21"/>
      <c r="AZ158" s="21"/>
      <c r="BA158" s="21"/>
      <c r="BB158" s="21"/>
      <c r="BC158" s="21"/>
      <c r="BD158" s="198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52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181"/>
      <c r="AM159" s="21"/>
      <c r="AN159" s="21"/>
      <c r="AO159" s="21"/>
      <c r="AP159" s="21"/>
      <c r="AQ159" s="21"/>
      <c r="AR159" s="21"/>
      <c r="AS159" s="21"/>
      <c r="AT159" s="181"/>
      <c r="AU159" s="21"/>
      <c r="AV159" s="181"/>
      <c r="AW159" s="21"/>
      <c r="AX159" s="21"/>
      <c r="AY159" s="21"/>
      <c r="AZ159" s="21"/>
      <c r="BA159" s="21"/>
      <c r="BB159" s="21"/>
      <c r="BC159" s="21"/>
      <c r="BD159" s="198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52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181"/>
      <c r="AM160" s="21"/>
      <c r="AN160" s="21"/>
      <c r="AO160" s="21"/>
      <c r="AP160" s="21"/>
      <c r="AQ160" s="21"/>
      <c r="AR160" s="21"/>
      <c r="AS160" s="21"/>
      <c r="AT160" s="181"/>
      <c r="AU160" s="21"/>
      <c r="AV160" s="181"/>
      <c r="AW160" s="21"/>
      <c r="AX160" s="21"/>
      <c r="AY160" s="21"/>
      <c r="AZ160" s="21"/>
      <c r="BA160" s="21"/>
      <c r="BB160" s="21"/>
      <c r="BC160" s="21"/>
      <c r="BD160" s="198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52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181"/>
      <c r="AM161" s="21"/>
      <c r="AN161" s="21"/>
      <c r="AO161" s="21"/>
      <c r="AP161" s="21"/>
      <c r="AQ161" s="21"/>
      <c r="AR161" s="21"/>
      <c r="AS161" s="21"/>
      <c r="AT161" s="181"/>
      <c r="AU161" s="21"/>
      <c r="AV161" s="181"/>
      <c r="AW161" s="21"/>
      <c r="AX161" s="21"/>
      <c r="AY161" s="21"/>
      <c r="AZ161" s="21"/>
      <c r="BA161" s="21"/>
      <c r="BB161" s="21"/>
      <c r="BC161" s="21"/>
      <c r="BD161" s="198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409.6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1"/>
      <c r="AJ162" s="21"/>
      <c r="AK162" s="21"/>
      <c r="AL162" s="198"/>
      <c r="AM162" s="21"/>
      <c r="AN162" s="21"/>
      <c r="AO162" s="21"/>
      <c r="AP162" s="21"/>
      <c r="AQ162" s="21"/>
      <c r="AR162" s="21"/>
      <c r="AS162" s="21"/>
      <c r="AT162" s="198"/>
      <c r="AU162" s="21"/>
      <c r="AV162" s="198"/>
      <c r="AW162" s="23"/>
      <c r="AX162" s="21"/>
      <c r="AY162" s="21"/>
      <c r="AZ162" s="21"/>
      <c r="BA162" s="21"/>
      <c r="BB162" s="21"/>
      <c r="BC162" s="21"/>
      <c r="BD162" s="198"/>
      <c r="BE162" s="21"/>
      <c r="BF162" s="21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52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0"/>
      <c r="AK163" s="21"/>
      <c r="AL163" s="198"/>
      <c r="AM163" s="23"/>
      <c r="AN163" s="20"/>
      <c r="AO163" s="21"/>
      <c r="AP163" s="21"/>
      <c r="AQ163" s="21"/>
      <c r="AR163" s="21"/>
      <c r="AS163" s="21"/>
      <c r="AT163" s="198"/>
      <c r="AU163" s="23"/>
      <c r="AV163" s="198"/>
      <c r="AW163" s="23"/>
      <c r="AX163" s="21"/>
      <c r="AY163" s="21"/>
      <c r="AZ163" s="21"/>
      <c r="BA163" s="21"/>
      <c r="BB163" s="21"/>
      <c r="BC163" s="21"/>
      <c r="BD163" s="198"/>
      <c r="BE163" s="23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52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0"/>
      <c r="AK164" s="21"/>
      <c r="AL164" s="198"/>
      <c r="AM164" s="23"/>
      <c r="AN164" s="20"/>
      <c r="AO164" s="21"/>
      <c r="AP164" s="21"/>
      <c r="AQ164" s="21"/>
      <c r="AR164" s="21"/>
      <c r="AS164" s="21"/>
      <c r="AT164" s="198"/>
      <c r="AU164" s="23"/>
      <c r="AV164" s="198"/>
      <c r="AW164" s="23"/>
      <c r="AX164" s="21"/>
      <c r="AY164" s="21"/>
      <c r="AZ164" s="21"/>
      <c r="BA164" s="21"/>
      <c r="BB164" s="21"/>
      <c r="BC164" s="21"/>
      <c r="BD164" s="198"/>
      <c r="BE164" s="23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52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0"/>
      <c r="AK165" s="21"/>
      <c r="AL165" s="198"/>
      <c r="AM165" s="23"/>
      <c r="AN165" s="20"/>
      <c r="AO165" s="21"/>
      <c r="AP165" s="21"/>
      <c r="AQ165" s="21"/>
      <c r="AR165" s="21"/>
      <c r="AS165" s="21"/>
      <c r="AT165" s="198"/>
      <c r="AU165" s="23"/>
      <c r="AV165" s="198"/>
      <c r="AW165" s="23"/>
      <c r="AX165" s="21"/>
      <c r="AY165" s="21"/>
      <c r="AZ165" s="21"/>
      <c r="BA165" s="21"/>
      <c r="BB165" s="21"/>
      <c r="BC165" s="21"/>
      <c r="BD165" s="198"/>
      <c r="BE165" s="23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52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0"/>
      <c r="AK166" s="21"/>
      <c r="AL166" s="198"/>
      <c r="AM166" s="23"/>
      <c r="AN166" s="20"/>
      <c r="AO166" s="21"/>
      <c r="AP166" s="21"/>
      <c r="AQ166" s="21"/>
      <c r="AR166" s="21"/>
      <c r="AS166" s="21"/>
      <c r="AT166" s="198"/>
      <c r="AU166" s="23"/>
      <c r="AV166" s="198"/>
      <c r="AW166" s="23"/>
      <c r="AX166" s="21"/>
      <c r="AY166" s="21"/>
      <c r="AZ166" s="21"/>
      <c r="BA166" s="21"/>
      <c r="BB166" s="21"/>
      <c r="BC166" s="21"/>
      <c r="BD166" s="198"/>
      <c r="BE166" s="23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349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0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198"/>
      <c r="AM167" s="20"/>
      <c r="AN167" s="20"/>
      <c r="AO167" s="21"/>
      <c r="AP167" s="21"/>
      <c r="AQ167" s="21"/>
      <c r="AR167" s="21"/>
      <c r="AS167" s="21"/>
      <c r="AT167" s="198"/>
      <c r="AU167" s="23"/>
      <c r="AV167" s="198"/>
      <c r="AW167" s="20"/>
      <c r="AX167" s="21"/>
      <c r="AY167" s="21"/>
      <c r="AZ167" s="21"/>
      <c r="BA167" s="21"/>
      <c r="BB167" s="21"/>
      <c r="BC167" s="21"/>
      <c r="BD167" s="198"/>
      <c r="BE167" s="23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237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3"/>
      <c r="R168" s="23"/>
      <c r="S168" s="20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8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409.6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0"/>
      <c r="BC169" s="20"/>
      <c r="BD169" s="198"/>
      <c r="BE169" s="23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80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8"/>
      <c r="BE170" s="21"/>
      <c r="BF170" s="21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80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8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80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8"/>
      <c r="BE172" s="21"/>
      <c r="BF172" s="20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80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8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409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8"/>
      <c r="BE174" s="21"/>
      <c r="BF174" s="21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44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8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336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0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8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2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0"/>
      <c r="BC177" s="20"/>
      <c r="BD177" s="20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2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8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229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8"/>
      <c r="BE179" s="21"/>
      <c r="BF179" s="21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52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181"/>
      <c r="AM180" s="21"/>
      <c r="AN180" s="21"/>
      <c r="AO180" s="21"/>
      <c r="AP180" s="21"/>
      <c r="AQ180" s="21"/>
      <c r="AR180" s="21"/>
      <c r="AS180" s="21"/>
      <c r="AT180" s="18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8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249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3"/>
      <c r="AK181" s="21"/>
      <c r="AL181" s="198"/>
      <c r="AM181" s="23"/>
      <c r="AN181" s="20"/>
      <c r="AO181" s="21"/>
      <c r="AP181" s="21"/>
      <c r="AQ181" s="21"/>
      <c r="AR181" s="21"/>
      <c r="AS181" s="21"/>
      <c r="AT181" s="198"/>
      <c r="AU181" s="23"/>
      <c r="AV181" s="21"/>
      <c r="AW181" s="21"/>
      <c r="AX181" s="21"/>
      <c r="AY181" s="21"/>
      <c r="AZ181" s="21"/>
      <c r="BA181" s="21"/>
      <c r="BB181" s="21"/>
      <c r="BC181" s="21"/>
      <c r="BD181" s="198"/>
      <c r="BE181" s="21"/>
      <c r="BF181" s="21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249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3"/>
      <c r="AJ182" s="23"/>
      <c r="AK182" s="21"/>
      <c r="AL182" s="198"/>
      <c r="AM182" s="23"/>
      <c r="AN182" s="20"/>
      <c r="AO182" s="21"/>
      <c r="AP182" s="21"/>
      <c r="AQ182" s="21"/>
      <c r="AR182" s="21"/>
      <c r="AS182" s="21"/>
      <c r="AT182" s="198"/>
      <c r="AU182" s="23"/>
      <c r="AV182" s="21"/>
      <c r="AW182" s="21"/>
      <c r="AX182" s="21"/>
      <c r="AY182" s="21"/>
      <c r="AZ182" s="21"/>
      <c r="BA182" s="21"/>
      <c r="BB182" s="21"/>
      <c r="BC182" s="21"/>
      <c r="BD182" s="198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234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8"/>
      <c r="BE183" s="21"/>
      <c r="BF183" s="21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47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8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409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8"/>
      <c r="BE185" s="21"/>
      <c r="BF185" s="21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52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8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409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8"/>
      <c r="BE187" s="21"/>
      <c r="BF187" s="21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44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8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41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8"/>
      <c r="BE189" s="21"/>
      <c r="BF189" s="20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41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8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201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0"/>
      <c r="BC191" s="20"/>
      <c r="BD191" s="198"/>
      <c r="BE191" s="21"/>
      <c r="BF191" s="21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24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8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24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8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59.7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8"/>
      <c r="BE194" s="21"/>
      <c r="BF194" s="21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59.7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8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409.6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8"/>
      <c r="BE196" s="21"/>
      <c r="BF196" s="21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41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8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237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8"/>
      <c r="BE198" s="21"/>
      <c r="BF198" s="21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74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8"/>
      <c r="BE199" s="182"/>
      <c r="BF199" s="20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59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0"/>
      <c r="BC200" s="20"/>
      <c r="BD200" s="198"/>
      <c r="BE200" s="21"/>
      <c r="BF200" s="21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59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8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9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8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49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8"/>
      <c r="BE203" s="23"/>
      <c r="BF203" s="23"/>
      <c r="BG203" s="20"/>
      <c r="BH203" s="20"/>
      <c r="BI203" s="23"/>
      <c r="BJ203" s="20"/>
      <c r="BK203" s="23"/>
      <c r="BL203" s="20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227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0"/>
      <c r="AQ204" s="23"/>
      <c r="AR204" s="20"/>
      <c r="AS204" s="21"/>
      <c r="AT204" s="21"/>
      <c r="AU204" s="21"/>
      <c r="AV204" s="21"/>
      <c r="AW204" s="21"/>
      <c r="AX204" s="21"/>
      <c r="AY204" s="21"/>
      <c r="AZ204" s="21"/>
      <c r="BA204" s="21"/>
      <c r="BB204" s="20"/>
      <c r="BC204" s="21"/>
      <c r="BD204" s="198"/>
      <c r="BE204" s="21"/>
      <c r="BF204" s="21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50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0"/>
      <c r="P205" s="20"/>
      <c r="Q205" s="20"/>
      <c r="R205" s="20"/>
      <c r="S205" s="20"/>
      <c r="T205" s="20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0"/>
      <c r="AQ205" s="23"/>
      <c r="AR205" s="20"/>
      <c r="AS205" s="21"/>
      <c r="AT205" s="21"/>
      <c r="AU205" s="21"/>
      <c r="AV205" s="21"/>
      <c r="AW205" s="21"/>
      <c r="AX205" s="21"/>
      <c r="AY205" s="21"/>
      <c r="AZ205" s="21"/>
      <c r="BA205" s="21"/>
      <c r="BB205" s="20"/>
      <c r="BC205" s="20"/>
      <c r="BD205" s="198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42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0"/>
      <c r="AQ206" s="23"/>
      <c r="AR206" s="20"/>
      <c r="AS206" s="21"/>
      <c r="AT206" s="21"/>
      <c r="AU206" s="21"/>
      <c r="AV206" s="21"/>
      <c r="AW206" s="21"/>
      <c r="AX206" s="21"/>
      <c r="AY206" s="21"/>
      <c r="AZ206" s="21"/>
      <c r="BA206" s="21"/>
      <c r="BB206" s="20"/>
      <c r="BC206" s="20"/>
      <c r="BD206" s="198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59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198"/>
      <c r="AU207" s="20"/>
      <c r="AV207" s="21"/>
      <c r="AW207" s="21"/>
      <c r="AX207" s="21"/>
      <c r="AY207" s="21"/>
      <c r="AZ207" s="21"/>
      <c r="BA207" s="21"/>
      <c r="BB207" s="21"/>
      <c r="BC207" s="21"/>
      <c r="BD207" s="198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59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30"/>
      <c r="N208" s="20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8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9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31"/>
      <c r="N209" s="20"/>
      <c r="O209" s="20"/>
      <c r="P209" s="20"/>
      <c r="Q209" s="20"/>
      <c r="R209" s="20"/>
      <c r="S209" s="20"/>
      <c r="T209" s="20"/>
      <c r="U209" s="20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8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409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8"/>
      <c r="BE210" s="21"/>
      <c r="BF210" s="21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6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8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409.6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8"/>
      <c r="BE212" s="21"/>
      <c r="BF212" s="21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52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8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209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8"/>
      <c r="BE214" s="21"/>
      <c r="BF214" s="21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209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181"/>
      <c r="AM215" s="21"/>
      <c r="AN215" s="21"/>
      <c r="AO215" s="21"/>
      <c r="AP215" s="21"/>
      <c r="AQ215" s="21"/>
      <c r="AR215" s="21"/>
      <c r="AS215" s="21"/>
      <c r="AT215" s="18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8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89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0"/>
      <c r="AI216" s="23"/>
      <c r="AJ216" s="23"/>
      <c r="AK216" s="21"/>
      <c r="AL216" s="198"/>
      <c r="AM216" s="20"/>
      <c r="AN216" s="20"/>
      <c r="AO216" s="21"/>
      <c r="AP216" s="21"/>
      <c r="AQ216" s="21"/>
      <c r="AR216" s="21"/>
      <c r="AS216" s="21"/>
      <c r="AT216" s="198"/>
      <c r="AU216" s="23"/>
      <c r="AV216" s="21"/>
      <c r="AW216" s="21"/>
      <c r="AX216" s="21"/>
      <c r="AY216" s="21"/>
      <c r="AZ216" s="21"/>
      <c r="BA216" s="21"/>
      <c r="BB216" s="21"/>
      <c r="BC216" s="21"/>
      <c r="BD216" s="198"/>
      <c r="BE216" s="21"/>
      <c r="BF216" s="21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89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3"/>
      <c r="AJ217" s="23"/>
      <c r="AK217" s="21"/>
      <c r="AL217" s="198"/>
      <c r="AM217" s="20"/>
      <c r="AN217" s="20"/>
      <c r="AO217" s="21"/>
      <c r="AP217" s="21"/>
      <c r="AQ217" s="21"/>
      <c r="AR217" s="21"/>
      <c r="AS217" s="21"/>
      <c r="AT217" s="198"/>
      <c r="AU217" s="23"/>
      <c r="AV217" s="21"/>
      <c r="AW217" s="21"/>
      <c r="AX217" s="21"/>
      <c r="AY217" s="21"/>
      <c r="AZ217" s="21"/>
      <c r="BA217" s="21"/>
      <c r="BB217" s="21"/>
      <c r="BC217" s="21"/>
      <c r="BD217" s="198"/>
      <c r="BE217" s="2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204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8"/>
      <c r="BE218" s="21"/>
      <c r="BF218" s="21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47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8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52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8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9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198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8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9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198"/>
      <c r="O222" s="20"/>
      <c r="P222" s="20"/>
      <c r="Q222" s="20"/>
      <c r="R222" s="20"/>
      <c r="S222" s="20"/>
      <c r="T222" s="20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8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409.6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1"/>
      <c r="AJ223" s="21"/>
      <c r="AK223" s="21"/>
      <c r="AL223" s="198"/>
      <c r="AM223" s="21"/>
      <c r="AN223" s="21"/>
      <c r="AO223" s="21"/>
      <c r="AP223" s="21"/>
      <c r="AQ223" s="21"/>
      <c r="AR223" s="21"/>
      <c r="AS223" s="21"/>
      <c r="AT223" s="198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8"/>
      <c r="BE223" s="21"/>
      <c r="BF223" s="21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9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8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9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8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92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8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92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8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92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8"/>
      <c r="BE228" s="21"/>
      <c r="BF228" s="21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92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8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9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198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8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9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8"/>
      <c r="BE231" s="21"/>
      <c r="BF231" s="20"/>
      <c r="BG231" s="20"/>
      <c r="BH231" s="20"/>
      <c r="BI231" s="23"/>
      <c r="BJ231" s="20"/>
      <c r="BK231" s="21"/>
      <c r="BL231" s="21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92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8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92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0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8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409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0"/>
      <c r="AI234" s="21"/>
      <c r="AJ234" s="21"/>
      <c r="AK234" s="21"/>
      <c r="AL234" s="198"/>
      <c r="AM234" s="21"/>
      <c r="AN234" s="20"/>
      <c r="AO234" s="21"/>
      <c r="AP234" s="21"/>
      <c r="AQ234" s="21"/>
      <c r="AR234" s="21"/>
      <c r="AS234" s="21"/>
      <c r="AT234" s="198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8"/>
      <c r="BE234" s="21"/>
      <c r="BF234" s="21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9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8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9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8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92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8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92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8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9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198"/>
      <c r="O239" s="20"/>
      <c r="P239" s="20"/>
      <c r="Q239" s="20"/>
      <c r="R239" s="20"/>
      <c r="S239" s="20"/>
      <c r="T239" s="20"/>
      <c r="U239" s="20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8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92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198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8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92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98"/>
      <c r="AM241" s="21"/>
      <c r="AN241" s="20"/>
      <c r="AO241" s="21"/>
      <c r="AP241" s="21"/>
      <c r="AQ241" s="21"/>
      <c r="AR241" s="21"/>
      <c r="AS241" s="21"/>
      <c r="AT241" s="198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8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92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8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92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0"/>
      <c r="R243" s="20"/>
      <c r="S243" s="20"/>
      <c r="T243" s="20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8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9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8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92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198"/>
      <c r="O245" s="20"/>
      <c r="P245" s="20"/>
      <c r="Q245" s="20"/>
      <c r="R245" s="20"/>
      <c r="S245" s="20"/>
      <c r="T245" s="20"/>
      <c r="U245" s="20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8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92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198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8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92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198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8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09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8"/>
      <c r="BE248" s="23"/>
      <c r="BF248" s="23"/>
      <c r="BG248" s="20"/>
      <c r="BH248" s="20"/>
      <c r="BI248" s="23"/>
      <c r="BJ248" s="20"/>
      <c r="BK248" s="23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62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8"/>
      <c r="BE249" s="2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1.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0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8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14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3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8"/>
      <c r="BE251" s="2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9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0"/>
      <c r="AI252" s="23"/>
      <c r="AJ252" s="20"/>
      <c r="AK252" s="21"/>
      <c r="AL252" s="198"/>
      <c r="AM252" s="23"/>
      <c r="AN252" s="20"/>
      <c r="AO252" s="21"/>
      <c r="AP252" s="21"/>
      <c r="AQ252" s="21"/>
      <c r="AR252" s="21"/>
      <c r="AS252" s="21"/>
      <c r="AT252" s="198"/>
      <c r="AU252" s="23"/>
      <c r="AV252" s="21"/>
      <c r="AW252" s="21"/>
      <c r="AX252" s="21"/>
      <c r="AY252" s="21"/>
      <c r="AZ252" s="21"/>
      <c r="BA252" s="21"/>
      <c r="BB252" s="21"/>
      <c r="BC252" s="21"/>
      <c r="BD252" s="198"/>
      <c r="BE252" s="2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26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8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26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8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26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66"/>
      <c r="M255" s="66"/>
      <c r="N255" s="66"/>
      <c r="O255" s="28"/>
      <c r="P255" s="66"/>
      <c r="Q255" s="66"/>
      <c r="R255" s="66"/>
      <c r="S255" s="66"/>
      <c r="T255" s="66"/>
      <c r="U255" s="28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8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26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8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39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8"/>
      <c r="BE257" s="2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54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18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8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19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0"/>
      <c r="AI259" s="23"/>
      <c r="AJ259" s="23"/>
      <c r="AK259" s="21"/>
      <c r="AL259" s="198"/>
      <c r="AM259" s="20"/>
      <c r="AN259" s="20"/>
      <c r="AO259" s="21"/>
      <c r="AP259" s="21"/>
      <c r="AQ259" s="21"/>
      <c r="AR259" s="21"/>
      <c r="AS259" s="21"/>
      <c r="AT259" s="198"/>
      <c r="AU259" s="23"/>
      <c r="AV259" s="21"/>
      <c r="AW259" s="21"/>
      <c r="AX259" s="21"/>
      <c r="AY259" s="21"/>
      <c r="AZ259" s="21"/>
      <c r="BA259" s="21"/>
      <c r="BB259" s="21"/>
      <c r="BC259" s="21"/>
      <c r="BD259" s="198"/>
      <c r="BE259" s="23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409.6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0"/>
      <c r="AI260" s="21"/>
      <c r="AJ260" s="21"/>
      <c r="AK260" s="21"/>
      <c r="AL260" s="198"/>
      <c r="AM260" s="21"/>
      <c r="AN260" s="21"/>
      <c r="AO260" s="21"/>
      <c r="AP260" s="21"/>
      <c r="AQ260" s="21"/>
      <c r="AR260" s="21"/>
      <c r="AS260" s="21"/>
      <c r="AT260" s="198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8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6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8"/>
      <c r="BE261" s="2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51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8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36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8"/>
      <c r="BE263" s="23"/>
      <c r="BF263" s="23"/>
      <c r="BG263" s="20"/>
      <c r="BH263" s="20"/>
      <c r="BI263" s="23"/>
      <c r="BJ263" s="20"/>
      <c r="BK263" s="23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49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8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11.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8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14.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198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8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89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3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0"/>
      <c r="BC267" s="20"/>
      <c r="BD267" s="198"/>
      <c r="BE267" s="2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4.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198"/>
      <c r="AU268" s="20"/>
      <c r="AV268" s="21"/>
      <c r="AW268" s="21"/>
      <c r="AX268" s="21"/>
      <c r="AY268" s="21"/>
      <c r="AZ268" s="21"/>
      <c r="BA268" s="21"/>
      <c r="BB268" s="21"/>
      <c r="BC268" s="21"/>
      <c r="BD268" s="198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4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198"/>
      <c r="AU269" s="20"/>
      <c r="AV269" s="21"/>
      <c r="AW269" s="21"/>
      <c r="AX269" s="21"/>
      <c r="AY269" s="21"/>
      <c r="AZ269" s="21"/>
      <c r="BA269" s="21"/>
      <c r="BB269" s="21"/>
      <c r="BC269" s="21"/>
      <c r="BD269" s="198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64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8"/>
      <c r="BE270" s="182"/>
      <c r="BF270" s="23"/>
      <c r="BG270" s="20"/>
      <c r="BH270" s="20"/>
      <c r="BI270" s="23"/>
      <c r="BJ270" s="20"/>
      <c r="BK270" s="21"/>
      <c r="BL270" s="20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4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198"/>
      <c r="AU271" s="20"/>
      <c r="AV271" s="21"/>
      <c r="AW271" s="21"/>
      <c r="AX271" s="21"/>
      <c r="AY271" s="21"/>
      <c r="AZ271" s="21"/>
      <c r="BA271" s="21"/>
      <c r="BB271" s="21"/>
      <c r="BC271" s="21"/>
      <c r="BD271" s="198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4.2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8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31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0"/>
      <c r="BC273" s="20"/>
      <c r="BD273" s="20"/>
      <c r="BE273" s="182"/>
      <c r="BF273" s="23"/>
      <c r="BG273" s="20"/>
      <c r="BH273" s="20"/>
      <c r="BI273" s="29"/>
      <c r="BJ273" s="20"/>
      <c r="BK273" s="29"/>
      <c r="BL273" s="20"/>
      <c r="BM273" s="20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31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8"/>
      <c r="BE274" s="182"/>
      <c r="BF274" s="23"/>
      <c r="BG274" s="20"/>
      <c r="BH274" s="20"/>
      <c r="BI274" s="29"/>
      <c r="BJ274" s="20"/>
      <c r="BK274" s="29"/>
      <c r="BL274" s="20"/>
      <c r="BM274" s="20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82.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0"/>
      <c r="BC275" s="20"/>
      <c r="BD275" s="198"/>
      <c r="BE275" s="2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82.2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0"/>
      <c r="BC276" s="20"/>
      <c r="BD276" s="198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77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0"/>
      <c r="BC277" s="20"/>
      <c r="BD277" s="198"/>
      <c r="BE277" s="2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77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8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8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77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8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8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67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0"/>
      <c r="BC280" s="20"/>
      <c r="BD280" s="198"/>
      <c r="BE280" s="2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67.2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8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67.2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8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408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0"/>
      <c r="AI283" s="20"/>
      <c r="AJ283" s="20"/>
      <c r="AK283" s="21"/>
      <c r="AL283" s="198"/>
      <c r="AM283" s="20"/>
      <c r="AN283" s="20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8"/>
      <c r="BE283" s="23"/>
      <c r="BF283" s="20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38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181"/>
      <c r="AE284" s="21"/>
      <c r="AF284" s="21"/>
      <c r="AG284" s="21"/>
      <c r="AH284" s="20"/>
      <c r="AI284" s="20"/>
      <c r="AJ284" s="20"/>
      <c r="AK284" s="21"/>
      <c r="AL284" s="198"/>
      <c r="AM284" s="20"/>
      <c r="AN284" s="20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8"/>
      <c r="BE284" s="2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3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181"/>
      <c r="AE285" s="21"/>
      <c r="AF285" s="21"/>
      <c r="AG285" s="21"/>
      <c r="AH285" s="20"/>
      <c r="AI285" s="20"/>
      <c r="AJ285" s="20"/>
      <c r="AK285" s="21"/>
      <c r="AL285" s="198"/>
      <c r="AM285" s="20"/>
      <c r="AN285" s="20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8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408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198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18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8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408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198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198"/>
      <c r="AE287" s="23"/>
      <c r="AF287" s="23"/>
      <c r="AG287" s="23"/>
      <c r="AH287" s="20"/>
      <c r="AI287" s="21"/>
      <c r="AJ287" s="21"/>
      <c r="AK287" s="21"/>
      <c r="AL287" s="198"/>
      <c r="AM287" s="20"/>
      <c r="AN287" s="20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8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408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0"/>
      <c r="BC288" s="20"/>
      <c r="BD288" s="198"/>
      <c r="BE288" s="2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9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8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59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8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41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8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408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198"/>
      <c r="AE292" s="23"/>
      <c r="AF292" s="23"/>
      <c r="AG292" s="23"/>
      <c r="AH292" s="23"/>
      <c r="AI292" s="21"/>
      <c r="AJ292" s="21"/>
      <c r="AK292" s="21"/>
      <c r="AL292" s="198"/>
      <c r="AM292" s="20"/>
      <c r="AN292" s="20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8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63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198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198"/>
      <c r="AE293" s="23"/>
      <c r="AF293" s="23"/>
      <c r="AG293" s="23"/>
      <c r="AH293" s="23"/>
      <c r="AI293" s="21"/>
      <c r="AJ293" s="21"/>
      <c r="AK293" s="21"/>
      <c r="AL293" s="198"/>
      <c r="AM293" s="20"/>
      <c r="AN293" s="20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8"/>
      <c r="BE293" s="20"/>
      <c r="BF293" s="20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409.6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3"/>
      <c r="AK294" s="21"/>
      <c r="AL294" s="198"/>
      <c r="AM294" s="23"/>
      <c r="AN294" s="23"/>
      <c r="AO294" s="21"/>
      <c r="AP294" s="21"/>
      <c r="AQ294" s="21"/>
      <c r="AR294" s="21"/>
      <c r="AS294" s="21"/>
      <c r="AT294" s="198"/>
      <c r="AU294" s="23"/>
      <c r="AV294" s="21"/>
      <c r="AW294" s="21"/>
      <c r="AX294" s="21"/>
      <c r="AY294" s="21"/>
      <c r="AZ294" s="21"/>
      <c r="BA294" s="21"/>
      <c r="BB294" s="21"/>
      <c r="BC294" s="21"/>
      <c r="BD294" s="198"/>
      <c r="BE294" s="20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32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8"/>
      <c r="BE295" s="20"/>
      <c r="BF295" s="20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32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8"/>
      <c r="BE296" s="20"/>
      <c r="BF296" s="20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32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8"/>
      <c r="BE297" s="20"/>
      <c r="BF297" s="20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32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8"/>
      <c r="BE298" s="20"/>
      <c r="BF298" s="20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54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8"/>
      <c r="BE299" s="2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19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0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8"/>
      <c r="BE300" s="20"/>
      <c r="BF300" s="20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31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3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8"/>
      <c r="BE301" s="2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49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8"/>
      <c r="BE302" s="2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5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3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8"/>
      <c r="BE303" s="23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71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8"/>
      <c r="BE304" s="20"/>
      <c r="BF304" s="20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409.6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8"/>
      <c r="BE305" s="2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69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1"/>
      <c r="BC306" s="21"/>
      <c r="BD306" s="198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34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1"/>
      <c r="BC307" s="21"/>
      <c r="BD307" s="198"/>
      <c r="BE307" s="2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82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0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1"/>
      <c r="BC308" s="21"/>
      <c r="BD308" s="198"/>
      <c r="BE308" s="198"/>
      <c r="BF308" s="20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57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0"/>
      <c r="BD309" s="198"/>
      <c r="BE309" s="2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44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0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"/>
      <c r="BC310" s="20"/>
      <c r="BD310" s="198"/>
      <c r="BE310" s="198"/>
      <c r="BF310" s="20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5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181"/>
      <c r="AU311" s="21"/>
      <c r="AV311" s="181"/>
      <c r="AW311" s="21"/>
      <c r="AX311" s="21"/>
      <c r="AY311" s="21"/>
      <c r="AZ311" s="21"/>
      <c r="BA311" s="21"/>
      <c r="BB311" s="21"/>
      <c r="BC311" s="21"/>
      <c r="BD311" s="198"/>
      <c r="BE311" s="2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6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0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1"/>
      <c r="BC312" s="21"/>
      <c r="BD312" s="198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54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1"/>
      <c r="BC313" s="21"/>
      <c r="BD313" s="198"/>
      <c r="BE313" s="23"/>
      <c r="BF313" s="20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66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1"/>
      <c r="BC314" s="21"/>
      <c r="BD314" s="198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81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3"/>
      <c r="R315" s="23"/>
      <c r="S315" s="20"/>
      <c r="T315" s="20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1"/>
      <c r="BC315" s="21"/>
      <c r="BD315" s="198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71" customFormat="1" ht="197.25" customHeight="1" x14ac:dyDescent="0.25">
      <c r="A316" s="17"/>
      <c r="B316" s="18"/>
      <c r="C316" s="18"/>
      <c r="D316" s="19"/>
      <c r="E316" s="19"/>
      <c r="F316" s="66"/>
      <c r="G316" s="18"/>
      <c r="H316" s="18"/>
      <c r="I316" s="18"/>
      <c r="J316" s="18"/>
      <c r="K316" s="18"/>
      <c r="L316" s="66"/>
      <c r="M316" s="66"/>
      <c r="N316" s="66"/>
      <c r="O316" s="19"/>
      <c r="P316" s="19"/>
      <c r="Q316" s="19"/>
      <c r="R316" s="19"/>
      <c r="S316" s="19"/>
      <c r="T316" s="19"/>
      <c r="U316" s="19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27"/>
      <c r="AH316" s="27"/>
      <c r="AI316" s="27"/>
      <c r="AJ316" s="27"/>
      <c r="AK316" s="27"/>
      <c r="AL316" s="27"/>
      <c r="AM316" s="27"/>
      <c r="AN316" s="27"/>
      <c r="AO316" s="27"/>
      <c r="AP316" s="27"/>
      <c r="AQ316" s="27"/>
      <c r="AR316" s="27"/>
      <c r="AS316" s="27"/>
      <c r="AT316" s="27"/>
      <c r="AU316" s="27"/>
      <c r="AV316" s="27"/>
      <c r="AW316" s="27"/>
      <c r="AX316" s="27"/>
      <c r="AY316" s="27"/>
      <c r="AZ316" s="27"/>
      <c r="BA316" s="27"/>
      <c r="BB316" s="27"/>
      <c r="BC316" s="27"/>
      <c r="BD316" s="183"/>
      <c r="BE316" s="183"/>
      <c r="BF316" s="66"/>
      <c r="BG316" s="66"/>
      <c r="BH316" s="66"/>
      <c r="BI316" s="28"/>
      <c r="BJ316" s="66"/>
      <c r="BK316" s="66"/>
      <c r="BL316" s="28"/>
      <c r="BM316" s="27"/>
      <c r="BN316" s="27"/>
      <c r="BO316" s="17"/>
      <c r="BP316" s="27"/>
      <c r="BQ316" s="27"/>
      <c r="BR316" s="28"/>
      <c r="BS316" s="28"/>
      <c r="BT316" s="17"/>
      <c r="BU316" s="70"/>
    </row>
    <row r="317" spans="1:73" s="22" customFormat="1" ht="136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3"/>
      <c r="R317" s="23"/>
      <c r="S317" s="23"/>
      <c r="T317" s="23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8"/>
      <c r="BE317" s="198"/>
      <c r="BF317" s="20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43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3"/>
      <c r="R318" s="23"/>
      <c r="S318" s="23"/>
      <c r="T318" s="23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8"/>
      <c r="BE318" s="20"/>
      <c r="BF318" s="20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43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3"/>
      <c r="R319" s="23"/>
      <c r="S319" s="23"/>
      <c r="T319" s="23"/>
      <c r="U319" s="20"/>
      <c r="V319" s="21"/>
      <c r="W319" s="21"/>
      <c r="X319" s="21"/>
      <c r="Y319" s="21"/>
      <c r="Z319" s="21"/>
      <c r="AA319" s="21"/>
      <c r="AB319" s="21"/>
      <c r="AC319" s="21"/>
      <c r="AD319" s="18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1"/>
      <c r="BC319" s="21"/>
      <c r="BD319" s="198"/>
      <c r="BE319" s="198"/>
      <c r="BF319" s="20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79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8"/>
      <c r="O320" s="28"/>
      <c r="P320" s="18"/>
      <c r="Q320" s="28"/>
      <c r="R320" s="28"/>
      <c r="S320" s="28"/>
      <c r="T320" s="28"/>
      <c r="U320" s="28"/>
      <c r="V320" s="21"/>
      <c r="W320" s="21"/>
      <c r="X320" s="21"/>
      <c r="Y320" s="21"/>
      <c r="Z320" s="21"/>
      <c r="AA320" s="21"/>
      <c r="AB320" s="21"/>
      <c r="AC320" s="21"/>
      <c r="AD320" s="181"/>
      <c r="AE320" s="21"/>
      <c r="AF320" s="21"/>
      <c r="AG320" s="21"/>
      <c r="AH320" s="20"/>
      <c r="AI320" s="29"/>
      <c r="AJ320" s="29"/>
      <c r="AK320" s="21"/>
      <c r="AL320" s="198"/>
      <c r="AM320" s="29"/>
      <c r="AN320" s="29"/>
      <c r="AO320" s="21"/>
      <c r="AP320" s="21"/>
      <c r="AQ320" s="21"/>
      <c r="AR320" s="21"/>
      <c r="AS320" s="21"/>
      <c r="AT320" s="198"/>
      <c r="AU320" s="29"/>
      <c r="AV320" s="198"/>
      <c r="AW320" s="29"/>
      <c r="AX320" s="21"/>
      <c r="AY320" s="21"/>
      <c r="AZ320" s="21"/>
      <c r="BA320" s="21"/>
      <c r="BB320" s="20"/>
      <c r="BC320" s="23"/>
      <c r="BD320" s="198"/>
      <c r="BE320" s="29"/>
      <c r="BF320" s="29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64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9"/>
      <c r="P321" s="29"/>
      <c r="Q321" s="29"/>
      <c r="R321" s="29"/>
      <c r="S321" s="29"/>
      <c r="T321" s="29"/>
      <c r="U321" s="29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8"/>
      <c r="BE321" s="198"/>
      <c r="BF321" s="20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49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8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46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9"/>
      <c r="P323" s="29"/>
      <c r="Q323" s="29"/>
      <c r="R323" s="29"/>
      <c r="S323" s="29"/>
      <c r="T323" s="29"/>
      <c r="U323" s="29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9"/>
      <c r="BD323" s="29"/>
      <c r="BE323" s="29"/>
      <c r="BF323" s="29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0"/>
      <c r="AE324" s="23"/>
      <c r="AF324" s="23"/>
      <c r="AG324" s="23"/>
      <c r="AH324" s="23"/>
      <c r="AI324" s="29"/>
      <c r="AJ324" s="29"/>
      <c r="AK324" s="21"/>
      <c r="AL324" s="198"/>
      <c r="AM324" s="23"/>
      <c r="AN324" s="23"/>
      <c r="AO324" s="21"/>
      <c r="AP324" s="21"/>
      <c r="AQ324" s="21"/>
      <c r="AR324" s="21"/>
      <c r="AS324" s="21"/>
      <c r="AT324" s="198"/>
      <c r="AU324" s="23"/>
      <c r="AV324" s="198"/>
      <c r="AW324" s="23"/>
      <c r="AX324" s="21"/>
      <c r="AY324" s="21"/>
      <c r="AZ324" s="21"/>
      <c r="BA324" s="21"/>
      <c r="BB324" s="20"/>
      <c r="BC324" s="23"/>
      <c r="BD324" s="198"/>
      <c r="BE324" s="23"/>
      <c r="BF324" s="23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23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181"/>
      <c r="AE325" s="21"/>
      <c r="AF325" s="21"/>
      <c r="AG325" s="21"/>
      <c r="AH325" s="20"/>
      <c r="AI325" s="29"/>
      <c r="AJ325" s="29"/>
      <c r="AK325" s="21"/>
      <c r="AL325" s="198"/>
      <c r="AM325" s="29"/>
      <c r="AN325" s="29"/>
      <c r="AO325" s="21"/>
      <c r="AP325" s="21"/>
      <c r="AQ325" s="21"/>
      <c r="AR325" s="21"/>
      <c r="AS325" s="21"/>
      <c r="AT325" s="198"/>
      <c r="AU325" s="29"/>
      <c r="AV325" s="198"/>
      <c r="AW325" s="29"/>
      <c r="AX325" s="21"/>
      <c r="AY325" s="21"/>
      <c r="AZ325" s="21"/>
      <c r="BA325" s="21"/>
      <c r="BB325" s="20"/>
      <c r="BC325" s="23"/>
      <c r="BD325" s="198"/>
      <c r="BE325" s="23"/>
      <c r="BF325" s="23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23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198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181"/>
      <c r="AE326" s="21"/>
      <c r="AF326" s="21"/>
      <c r="AG326" s="21"/>
      <c r="AH326" s="20"/>
      <c r="AI326" s="29"/>
      <c r="AJ326" s="29"/>
      <c r="AK326" s="21"/>
      <c r="AL326" s="198"/>
      <c r="AM326" s="29"/>
      <c r="AN326" s="29"/>
      <c r="AO326" s="21"/>
      <c r="AP326" s="21"/>
      <c r="AQ326" s="21"/>
      <c r="AR326" s="21"/>
      <c r="AS326" s="21"/>
      <c r="AT326" s="198"/>
      <c r="AU326" s="29"/>
      <c r="AV326" s="198"/>
      <c r="AW326" s="29"/>
      <c r="AX326" s="21"/>
      <c r="AY326" s="21"/>
      <c r="AZ326" s="21"/>
      <c r="BA326" s="21"/>
      <c r="BB326" s="20"/>
      <c r="BC326" s="23"/>
      <c r="BD326" s="198"/>
      <c r="BE326" s="29"/>
      <c r="BF326" s="29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8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181"/>
      <c r="AE327" s="21"/>
      <c r="AF327" s="21"/>
      <c r="AG327" s="21"/>
      <c r="AH327" s="20"/>
      <c r="AI327" s="29"/>
      <c r="AJ327" s="29"/>
      <c r="AK327" s="21"/>
      <c r="AL327" s="198"/>
      <c r="AM327" s="29"/>
      <c r="AN327" s="29"/>
      <c r="AO327" s="21"/>
      <c r="AP327" s="21"/>
      <c r="AQ327" s="21"/>
      <c r="AR327" s="21"/>
      <c r="AS327" s="21"/>
      <c r="AT327" s="198"/>
      <c r="AU327" s="29"/>
      <c r="AV327" s="198"/>
      <c r="AW327" s="29"/>
      <c r="AX327" s="21"/>
      <c r="AY327" s="21"/>
      <c r="AZ327" s="21"/>
      <c r="BA327" s="21"/>
      <c r="BB327" s="20"/>
      <c r="BC327" s="23"/>
      <c r="BD327" s="198"/>
      <c r="BE327" s="23"/>
      <c r="BF327" s="23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86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181"/>
      <c r="AE328" s="21"/>
      <c r="AF328" s="21"/>
      <c r="AG328" s="21"/>
      <c r="AH328" s="20"/>
      <c r="AI328" s="29"/>
      <c r="AJ328" s="29"/>
      <c r="AK328" s="21"/>
      <c r="AL328" s="198"/>
      <c r="AM328" s="29"/>
      <c r="AN328" s="29"/>
      <c r="AO328" s="21"/>
      <c r="AP328" s="21"/>
      <c r="AQ328" s="21"/>
      <c r="AR328" s="21"/>
      <c r="AS328" s="21"/>
      <c r="AT328" s="198"/>
      <c r="AU328" s="29"/>
      <c r="AV328" s="198"/>
      <c r="AW328" s="29"/>
      <c r="AX328" s="21"/>
      <c r="AY328" s="21"/>
      <c r="AZ328" s="21"/>
      <c r="BA328" s="21"/>
      <c r="BB328" s="20"/>
      <c r="BC328" s="23"/>
      <c r="BD328" s="198"/>
      <c r="BE328" s="29"/>
      <c r="BF328" s="29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9.6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198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181"/>
      <c r="AE329" s="21"/>
      <c r="AF329" s="21"/>
      <c r="AG329" s="21"/>
      <c r="AH329" s="20"/>
      <c r="AI329" s="29"/>
      <c r="AJ329" s="29"/>
      <c r="AK329" s="21"/>
      <c r="AL329" s="198"/>
      <c r="AM329" s="29"/>
      <c r="AN329" s="29"/>
      <c r="AO329" s="21"/>
      <c r="AP329" s="21"/>
      <c r="AQ329" s="21"/>
      <c r="AR329" s="21"/>
      <c r="AS329" s="21"/>
      <c r="AT329" s="198"/>
      <c r="AU329" s="29"/>
      <c r="AV329" s="198"/>
      <c r="AW329" s="29"/>
      <c r="AX329" s="21"/>
      <c r="AY329" s="21"/>
      <c r="AZ329" s="21"/>
      <c r="BA329" s="21"/>
      <c r="BB329" s="20"/>
      <c r="BC329" s="23"/>
      <c r="BD329" s="198"/>
      <c r="BE329" s="29"/>
      <c r="BF329" s="29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16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198"/>
      <c r="O330" s="28"/>
      <c r="P330" s="18"/>
      <c r="Q330" s="28"/>
      <c r="R330" s="28"/>
      <c r="S330" s="28"/>
      <c r="T330" s="28"/>
      <c r="U330" s="28"/>
      <c r="V330" s="21"/>
      <c r="W330" s="21"/>
      <c r="X330" s="21"/>
      <c r="Y330" s="21"/>
      <c r="Z330" s="21"/>
      <c r="AA330" s="21"/>
      <c r="AB330" s="21"/>
      <c r="AC330" s="21"/>
      <c r="AD330" s="181"/>
      <c r="AE330" s="21"/>
      <c r="AF330" s="21"/>
      <c r="AG330" s="21"/>
      <c r="AH330" s="20"/>
      <c r="AI330" s="29"/>
      <c r="AJ330" s="29"/>
      <c r="AK330" s="21"/>
      <c r="AL330" s="198"/>
      <c r="AM330" s="29"/>
      <c r="AN330" s="29"/>
      <c r="AO330" s="21"/>
      <c r="AP330" s="21"/>
      <c r="AQ330" s="21"/>
      <c r="AR330" s="21"/>
      <c r="AS330" s="21"/>
      <c r="AT330" s="198"/>
      <c r="AU330" s="29"/>
      <c r="AV330" s="198"/>
      <c r="AW330" s="29"/>
      <c r="AX330" s="21"/>
      <c r="AY330" s="21"/>
      <c r="AZ330" s="21"/>
      <c r="BA330" s="21"/>
      <c r="BB330" s="20"/>
      <c r="BC330" s="23"/>
      <c r="BD330" s="198"/>
      <c r="BE330" s="29"/>
      <c r="BF330" s="29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54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198"/>
      <c r="AE331" s="29"/>
      <c r="AF331" s="29"/>
      <c r="AG331" s="29"/>
      <c r="AH331" s="29"/>
      <c r="AI331" s="21"/>
      <c r="AJ331" s="21"/>
      <c r="AK331" s="21"/>
      <c r="AL331" s="198"/>
      <c r="AM331" s="29"/>
      <c r="AN331" s="29"/>
      <c r="AO331" s="21"/>
      <c r="AP331" s="21"/>
      <c r="AQ331" s="21"/>
      <c r="AR331" s="21"/>
      <c r="AS331" s="21"/>
      <c r="AT331" s="198"/>
      <c r="AU331" s="29"/>
      <c r="AV331" s="198"/>
      <c r="AW331" s="29"/>
      <c r="AX331" s="21"/>
      <c r="AY331" s="21"/>
      <c r="AZ331" s="21"/>
      <c r="BA331" s="21"/>
      <c r="BB331" s="20"/>
      <c r="BC331" s="23"/>
      <c r="BD331" s="198"/>
      <c r="BE331" s="23"/>
      <c r="BF331" s="23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47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198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198"/>
      <c r="AE332" s="29"/>
      <c r="AF332" s="29"/>
      <c r="AG332" s="29"/>
      <c r="AH332" s="29"/>
      <c r="AI332" s="21"/>
      <c r="AJ332" s="21"/>
      <c r="AK332" s="21"/>
      <c r="AL332" s="198"/>
      <c r="AM332" s="29"/>
      <c r="AN332" s="29"/>
      <c r="AO332" s="21"/>
      <c r="AP332" s="21"/>
      <c r="AQ332" s="21"/>
      <c r="AR332" s="21"/>
      <c r="AS332" s="21"/>
      <c r="AT332" s="198"/>
      <c r="AU332" s="29"/>
      <c r="AV332" s="198"/>
      <c r="AW332" s="29"/>
      <c r="AX332" s="21"/>
      <c r="AY332" s="21"/>
      <c r="AZ332" s="21"/>
      <c r="BA332" s="21"/>
      <c r="BB332" s="20"/>
      <c r="BC332" s="23"/>
      <c r="BD332" s="198"/>
      <c r="BE332" s="29"/>
      <c r="BF332" s="29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44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198"/>
      <c r="AE333" s="63"/>
      <c r="AF333" s="63"/>
      <c r="AG333" s="63"/>
      <c r="AH333" s="63"/>
      <c r="AI333" s="21"/>
      <c r="AJ333" s="21"/>
      <c r="AK333" s="21"/>
      <c r="AL333" s="198"/>
      <c r="AM333" s="63"/>
      <c r="AN333" s="63"/>
      <c r="AO333" s="21"/>
      <c r="AP333" s="21"/>
      <c r="AQ333" s="21"/>
      <c r="AR333" s="21"/>
      <c r="AS333" s="21"/>
      <c r="AT333" s="198"/>
      <c r="AU333" s="29"/>
      <c r="AV333" s="198"/>
      <c r="AW333" s="23"/>
      <c r="AX333" s="21"/>
      <c r="AY333" s="21"/>
      <c r="AZ333" s="21"/>
      <c r="BA333" s="21"/>
      <c r="BB333" s="20"/>
      <c r="BC333" s="23"/>
      <c r="BD333" s="198"/>
      <c r="BE333" s="23"/>
      <c r="BF333" s="23"/>
      <c r="BG333" s="21"/>
      <c r="BH333" s="20"/>
      <c r="BI333" s="23"/>
      <c r="BJ333" s="20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44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0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198"/>
      <c r="AE334" s="63"/>
      <c r="AF334" s="63"/>
      <c r="AG334" s="63"/>
      <c r="AH334" s="63"/>
      <c r="AI334" s="21"/>
      <c r="AJ334" s="21"/>
      <c r="AK334" s="21"/>
      <c r="AL334" s="198"/>
      <c r="AM334" s="63"/>
      <c r="AN334" s="63"/>
      <c r="AO334" s="21"/>
      <c r="AP334" s="21"/>
      <c r="AQ334" s="21"/>
      <c r="AR334" s="21"/>
      <c r="AS334" s="21"/>
      <c r="AT334" s="198"/>
      <c r="AU334" s="29"/>
      <c r="AV334" s="198"/>
      <c r="AW334" s="23"/>
      <c r="AX334" s="21"/>
      <c r="AY334" s="21"/>
      <c r="AZ334" s="21"/>
      <c r="BA334" s="21"/>
      <c r="BB334" s="20"/>
      <c r="BC334" s="23"/>
      <c r="BD334" s="198"/>
      <c r="BE334" s="23"/>
      <c r="BF334" s="23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44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198"/>
      <c r="AE335" s="63"/>
      <c r="AF335" s="63"/>
      <c r="AG335" s="63"/>
      <c r="AH335" s="63"/>
      <c r="AI335" s="21"/>
      <c r="AJ335" s="21"/>
      <c r="AK335" s="21"/>
      <c r="AL335" s="198"/>
      <c r="AM335" s="63"/>
      <c r="AN335" s="63"/>
      <c r="AO335" s="21"/>
      <c r="AP335" s="21"/>
      <c r="AQ335" s="21"/>
      <c r="AR335" s="21"/>
      <c r="AS335" s="21"/>
      <c r="AT335" s="198"/>
      <c r="AU335" s="29"/>
      <c r="AV335" s="198"/>
      <c r="AW335" s="23"/>
      <c r="AX335" s="21"/>
      <c r="AY335" s="21"/>
      <c r="AZ335" s="21"/>
      <c r="BA335" s="21"/>
      <c r="BB335" s="20"/>
      <c r="BC335" s="23"/>
      <c r="BD335" s="198"/>
      <c r="BE335" s="23"/>
      <c r="BF335" s="23"/>
      <c r="BG335" s="21"/>
      <c r="BH335" s="20"/>
      <c r="BI335" s="23"/>
      <c r="BJ335" s="23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44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198"/>
      <c r="AE336" s="63"/>
      <c r="AF336" s="63"/>
      <c r="AG336" s="63"/>
      <c r="AH336" s="63"/>
      <c r="AI336" s="21"/>
      <c r="AJ336" s="21"/>
      <c r="AK336" s="21"/>
      <c r="AL336" s="198"/>
      <c r="AM336" s="63"/>
      <c r="AN336" s="63"/>
      <c r="AO336" s="21"/>
      <c r="AP336" s="21"/>
      <c r="AQ336" s="21"/>
      <c r="AR336" s="21"/>
      <c r="AS336" s="21"/>
      <c r="AT336" s="198"/>
      <c r="AU336" s="29"/>
      <c r="AV336" s="198"/>
      <c r="AW336" s="23"/>
      <c r="AX336" s="21"/>
      <c r="AY336" s="21"/>
      <c r="AZ336" s="21"/>
      <c r="BA336" s="21"/>
      <c r="BB336" s="20"/>
      <c r="BC336" s="23"/>
      <c r="BD336" s="198"/>
      <c r="BE336" s="23"/>
      <c r="BF336" s="23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408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0"/>
      <c r="R337" s="20"/>
      <c r="S337" s="20"/>
      <c r="T337" s="20"/>
      <c r="U337" s="23"/>
      <c r="V337" s="21"/>
      <c r="W337" s="21"/>
      <c r="X337" s="21"/>
      <c r="Y337" s="21"/>
      <c r="Z337" s="21"/>
      <c r="AA337" s="21"/>
      <c r="AB337" s="21"/>
      <c r="AC337" s="21"/>
      <c r="AD337" s="198"/>
      <c r="AE337" s="63"/>
      <c r="AF337" s="63"/>
      <c r="AG337" s="63"/>
      <c r="AH337" s="63"/>
      <c r="AI337" s="21"/>
      <c r="AJ337" s="21"/>
      <c r="AK337" s="21"/>
      <c r="AL337" s="198"/>
      <c r="AM337" s="63"/>
      <c r="AN337" s="63"/>
      <c r="AO337" s="21"/>
      <c r="AP337" s="21"/>
      <c r="AQ337" s="21"/>
      <c r="AR337" s="21"/>
      <c r="AS337" s="21"/>
      <c r="AT337" s="198"/>
      <c r="AU337" s="29"/>
      <c r="AV337" s="198"/>
      <c r="AW337" s="23"/>
      <c r="AX337" s="21"/>
      <c r="AY337" s="21"/>
      <c r="AZ337" s="21"/>
      <c r="BA337" s="21"/>
      <c r="BB337" s="20"/>
      <c r="BC337" s="23"/>
      <c r="BD337" s="198"/>
      <c r="BE337" s="23"/>
      <c r="BF337" s="20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46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198"/>
      <c r="AE338" s="63"/>
      <c r="AF338" s="63"/>
      <c r="AG338" s="63"/>
      <c r="AH338" s="63"/>
      <c r="AI338" s="21"/>
      <c r="AJ338" s="21"/>
      <c r="AK338" s="21"/>
      <c r="AL338" s="198"/>
      <c r="AM338" s="63"/>
      <c r="AN338" s="63"/>
      <c r="AO338" s="21"/>
      <c r="AP338" s="21"/>
      <c r="AQ338" s="21"/>
      <c r="AR338" s="21"/>
      <c r="AS338" s="21"/>
      <c r="AT338" s="198"/>
      <c r="AU338" s="29"/>
      <c r="AV338" s="198"/>
      <c r="AW338" s="23"/>
      <c r="AX338" s="21"/>
      <c r="AY338" s="21"/>
      <c r="AZ338" s="21"/>
      <c r="BA338" s="21"/>
      <c r="BB338" s="20"/>
      <c r="BC338" s="23"/>
      <c r="BD338" s="198"/>
      <c r="BE338" s="23"/>
      <c r="BF338" s="20"/>
      <c r="BG338" s="21"/>
      <c r="BH338" s="20"/>
      <c r="BI338" s="23"/>
      <c r="BJ338" s="23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58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198"/>
      <c r="AE339" s="63"/>
      <c r="AF339" s="63"/>
      <c r="AG339" s="63"/>
      <c r="AH339" s="20"/>
      <c r="AI339" s="21"/>
      <c r="AJ339" s="21"/>
      <c r="AK339" s="21"/>
      <c r="AL339" s="198"/>
      <c r="AM339" s="63"/>
      <c r="AN339" s="20"/>
      <c r="AO339" s="21"/>
      <c r="AP339" s="21"/>
      <c r="AQ339" s="21"/>
      <c r="AR339" s="21"/>
      <c r="AS339" s="21"/>
      <c r="AT339" s="198"/>
      <c r="AU339" s="23"/>
      <c r="AV339" s="198"/>
      <c r="AW339" s="23"/>
      <c r="AX339" s="21"/>
      <c r="AY339" s="21"/>
      <c r="AZ339" s="21"/>
      <c r="BA339" s="21"/>
      <c r="BB339" s="20"/>
      <c r="BC339" s="23"/>
      <c r="BD339" s="198"/>
      <c r="BE339" s="23"/>
      <c r="BF339" s="20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01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198"/>
      <c r="O340" s="29"/>
      <c r="P340" s="29"/>
      <c r="Q340" s="29"/>
      <c r="R340" s="29"/>
      <c r="S340" s="29"/>
      <c r="T340" s="29"/>
      <c r="U340" s="29"/>
      <c r="V340" s="21"/>
      <c r="W340" s="21"/>
      <c r="X340" s="21"/>
      <c r="Y340" s="21"/>
      <c r="Z340" s="21"/>
      <c r="AA340" s="21"/>
      <c r="AB340" s="21"/>
      <c r="AC340" s="21"/>
      <c r="AD340" s="198"/>
      <c r="AE340" s="63"/>
      <c r="AF340" s="63"/>
      <c r="AG340" s="63"/>
      <c r="AH340" s="20"/>
      <c r="AI340" s="21"/>
      <c r="AJ340" s="21"/>
      <c r="AK340" s="21"/>
      <c r="AL340" s="198"/>
      <c r="AM340" s="63"/>
      <c r="AN340" s="20"/>
      <c r="AO340" s="21"/>
      <c r="AP340" s="21"/>
      <c r="AQ340" s="21"/>
      <c r="AR340" s="21"/>
      <c r="AS340" s="21"/>
      <c r="AT340" s="198"/>
      <c r="AU340" s="23"/>
      <c r="AV340" s="198"/>
      <c r="AW340" s="23"/>
      <c r="AX340" s="21"/>
      <c r="AY340" s="21"/>
      <c r="AZ340" s="21"/>
      <c r="BA340" s="21"/>
      <c r="BB340" s="20"/>
      <c r="BC340" s="23"/>
      <c r="BD340" s="198"/>
      <c r="BE340" s="23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91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198"/>
      <c r="AE341" s="63"/>
      <c r="AF341" s="63"/>
      <c r="AG341" s="63"/>
      <c r="AH341" s="20"/>
      <c r="AI341" s="21"/>
      <c r="AJ341" s="21"/>
      <c r="AK341" s="21"/>
      <c r="AL341" s="198"/>
      <c r="AM341" s="63"/>
      <c r="AN341" s="20"/>
      <c r="AO341" s="21"/>
      <c r="AP341" s="21"/>
      <c r="AQ341" s="21"/>
      <c r="AR341" s="21"/>
      <c r="AS341" s="21"/>
      <c r="AT341" s="198"/>
      <c r="AU341" s="23"/>
      <c r="AV341" s="198"/>
      <c r="AW341" s="23"/>
      <c r="AX341" s="21"/>
      <c r="AY341" s="21"/>
      <c r="AZ341" s="21"/>
      <c r="BA341" s="21"/>
      <c r="BB341" s="20"/>
      <c r="BC341" s="23"/>
      <c r="BD341" s="198"/>
      <c r="BE341" s="23"/>
      <c r="BF341" s="23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91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198"/>
      <c r="O342" s="28"/>
      <c r="P342" s="18"/>
      <c r="Q342" s="28"/>
      <c r="R342" s="28"/>
      <c r="S342" s="28"/>
      <c r="T342" s="28"/>
      <c r="U342" s="28"/>
      <c r="V342" s="21"/>
      <c r="W342" s="21"/>
      <c r="X342" s="21"/>
      <c r="Y342" s="21"/>
      <c r="Z342" s="21"/>
      <c r="AA342" s="21"/>
      <c r="AB342" s="21"/>
      <c r="AC342" s="21"/>
      <c r="AD342" s="198"/>
      <c r="AE342" s="63"/>
      <c r="AF342" s="63"/>
      <c r="AG342" s="63"/>
      <c r="AH342" s="20"/>
      <c r="AI342" s="21"/>
      <c r="AJ342" s="21"/>
      <c r="AK342" s="21"/>
      <c r="AL342" s="198"/>
      <c r="AM342" s="63"/>
      <c r="AN342" s="20"/>
      <c r="AO342" s="21"/>
      <c r="AP342" s="21"/>
      <c r="AQ342" s="21"/>
      <c r="AR342" s="21"/>
      <c r="AS342" s="21"/>
      <c r="AT342" s="198"/>
      <c r="AU342" s="23"/>
      <c r="AV342" s="198"/>
      <c r="AW342" s="23"/>
      <c r="AX342" s="21"/>
      <c r="AY342" s="21"/>
      <c r="AZ342" s="21"/>
      <c r="BA342" s="21"/>
      <c r="BB342" s="20"/>
      <c r="BC342" s="23"/>
      <c r="BD342" s="198"/>
      <c r="BE342" s="23"/>
      <c r="BF342" s="20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47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198"/>
      <c r="O343" s="23"/>
      <c r="P343" s="23"/>
      <c r="Q343" s="23"/>
      <c r="R343" s="23"/>
      <c r="S343" s="23"/>
      <c r="T343" s="23"/>
      <c r="U343" s="28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198"/>
      <c r="BE343" s="23"/>
      <c r="BF343" s="20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71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198"/>
      <c r="O344" s="28"/>
      <c r="P344" s="18"/>
      <c r="Q344" s="28"/>
      <c r="R344" s="28"/>
      <c r="S344" s="28"/>
      <c r="T344" s="28"/>
      <c r="U344" s="28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198"/>
      <c r="BE344" s="23"/>
      <c r="BF344" s="20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61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198"/>
      <c r="O345" s="28"/>
      <c r="P345" s="18"/>
      <c r="Q345" s="28"/>
      <c r="R345" s="28"/>
      <c r="S345" s="28"/>
      <c r="T345" s="28"/>
      <c r="U345" s="28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198"/>
      <c r="BE345" s="23"/>
      <c r="BF345" s="20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04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3"/>
      <c r="BD346" s="198"/>
      <c r="BE346" s="20"/>
      <c r="BF346" s="20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04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198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23"/>
      <c r="BD347" s="198"/>
      <c r="BE347" s="23"/>
      <c r="BF347" s="20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04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198"/>
      <c r="O348" s="28"/>
      <c r="P348" s="18"/>
      <c r="Q348" s="28"/>
      <c r="R348" s="28"/>
      <c r="S348" s="28"/>
      <c r="T348" s="28"/>
      <c r="U348" s="28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198"/>
      <c r="BE348" s="23"/>
      <c r="BF348" s="20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83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198"/>
      <c r="BE349" s="23"/>
      <c r="BF349" s="20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9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3"/>
      <c r="AJ350" s="23"/>
      <c r="AK350" s="21"/>
      <c r="AL350" s="198"/>
      <c r="AM350" s="23"/>
      <c r="AN350" s="23"/>
      <c r="AO350" s="21"/>
      <c r="AP350" s="21"/>
      <c r="AQ350" s="21"/>
      <c r="AR350" s="21"/>
      <c r="AS350" s="21"/>
      <c r="AT350" s="198"/>
      <c r="AU350" s="23"/>
      <c r="AV350" s="198"/>
      <c r="AW350" s="23"/>
      <c r="AX350" s="21"/>
      <c r="AY350" s="21"/>
      <c r="AZ350" s="21"/>
      <c r="BA350" s="21"/>
      <c r="BB350" s="20"/>
      <c r="BC350" s="23"/>
      <c r="BD350" s="198"/>
      <c r="BE350" s="23"/>
      <c r="BF350" s="23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14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8"/>
      <c r="P351" s="18"/>
      <c r="Q351" s="28"/>
      <c r="R351" s="28"/>
      <c r="S351" s="28"/>
      <c r="T351" s="28"/>
      <c r="U351" s="28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"/>
      <c r="BC351" s="23"/>
      <c r="BD351" s="198"/>
      <c r="BE351" s="23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14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198"/>
      <c r="O352" s="28"/>
      <c r="P352" s="18"/>
      <c r="Q352" s="28"/>
      <c r="R352" s="28"/>
      <c r="S352" s="28"/>
      <c r="T352" s="28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198"/>
      <c r="BE352" s="23"/>
      <c r="BF352" s="20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14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198"/>
      <c r="O353" s="28"/>
      <c r="P353" s="18"/>
      <c r="Q353" s="28"/>
      <c r="R353" s="28"/>
      <c r="S353" s="28"/>
      <c r="T353" s="28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198"/>
      <c r="BE353" s="23"/>
      <c r="BF353" s="20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14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198"/>
      <c r="O354" s="28"/>
      <c r="P354" s="18"/>
      <c r="Q354" s="28"/>
      <c r="R354" s="28"/>
      <c r="S354" s="28"/>
      <c r="T354" s="28"/>
      <c r="U354" s="28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3"/>
      <c r="BD354" s="198"/>
      <c r="BE354" s="23"/>
      <c r="BF354" s="20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14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198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198"/>
      <c r="BE355" s="23"/>
      <c r="BF355" s="20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04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3"/>
      <c r="BD356" s="198"/>
      <c r="BE356" s="23"/>
      <c r="BF356" s="20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04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8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198"/>
      <c r="BE357" s="23"/>
      <c r="BF357" s="20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16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0"/>
      <c r="AK358" s="63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63"/>
      <c r="BD358" s="198"/>
      <c r="BE358" s="63"/>
      <c r="BF358" s="20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58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63"/>
      <c r="P359" s="63"/>
      <c r="Q359" s="63"/>
      <c r="R359" s="63"/>
      <c r="S359" s="63"/>
      <c r="T359" s="63"/>
      <c r="U359" s="6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0"/>
      <c r="BC359" s="23"/>
      <c r="BD359" s="198"/>
      <c r="BE359" s="23"/>
      <c r="BF359" s="20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41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63"/>
      <c r="P360" s="63"/>
      <c r="Q360" s="63"/>
      <c r="R360" s="63"/>
      <c r="S360" s="63"/>
      <c r="T360" s="63"/>
      <c r="U360" s="6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198"/>
      <c r="BE360" s="23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56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0"/>
      <c r="AI361" s="23"/>
      <c r="AJ361" s="23"/>
      <c r="AK361" s="21"/>
      <c r="AL361" s="198"/>
      <c r="AM361" s="23"/>
      <c r="AN361" s="23"/>
      <c r="AO361" s="21"/>
      <c r="AP361" s="21"/>
      <c r="AQ361" s="21"/>
      <c r="AR361" s="21"/>
      <c r="AS361" s="21"/>
      <c r="AT361" s="198"/>
      <c r="AU361" s="29"/>
      <c r="AV361" s="198"/>
      <c r="AW361" s="23"/>
      <c r="AX361" s="21"/>
      <c r="AY361" s="21"/>
      <c r="AZ361" s="21"/>
      <c r="BA361" s="21"/>
      <c r="BB361" s="20"/>
      <c r="BC361" s="23"/>
      <c r="BD361" s="198"/>
      <c r="BE361" s="23"/>
      <c r="BF361" s="23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53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0"/>
      <c r="AI362" s="23"/>
      <c r="AJ362" s="23"/>
      <c r="AK362" s="21"/>
      <c r="AL362" s="198"/>
      <c r="AM362" s="23"/>
      <c r="AN362" s="23"/>
      <c r="AO362" s="21"/>
      <c r="AP362" s="21"/>
      <c r="AQ362" s="21"/>
      <c r="AR362" s="21"/>
      <c r="AS362" s="21"/>
      <c r="AT362" s="198"/>
      <c r="AU362" s="29"/>
      <c r="AV362" s="198"/>
      <c r="AW362" s="23"/>
      <c r="AX362" s="21"/>
      <c r="AY362" s="21"/>
      <c r="AZ362" s="21"/>
      <c r="BA362" s="21"/>
      <c r="BB362" s="20"/>
      <c r="BC362" s="23"/>
      <c r="BD362" s="198"/>
      <c r="BE362" s="23"/>
      <c r="BF362" s="20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64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198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0"/>
      <c r="AI363" s="23"/>
      <c r="AJ363" s="23"/>
      <c r="AK363" s="21"/>
      <c r="AL363" s="198"/>
      <c r="AM363" s="23"/>
      <c r="AN363" s="23"/>
      <c r="AO363" s="21"/>
      <c r="AP363" s="21"/>
      <c r="AQ363" s="21"/>
      <c r="AR363" s="21"/>
      <c r="AS363" s="21"/>
      <c r="AT363" s="198"/>
      <c r="AU363" s="29"/>
      <c r="AV363" s="198"/>
      <c r="AW363" s="23"/>
      <c r="AX363" s="21"/>
      <c r="AY363" s="21"/>
      <c r="AZ363" s="21"/>
      <c r="BA363" s="21"/>
      <c r="BB363" s="20"/>
      <c r="BC363" s="23"/>
      <c r="BD363" s="198"/>
      <c r="BE363" s="23"/>
      <c r="BF363" s="20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389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9"/>
      <c r="P364" s="29"/>
      <c r="Q364" s="29"/>
      <c r="R364" s="29"/>
      <c r="S364" s="29"/>
      <c r="T364" s="29"/>
      <c r="U364" s="29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0"/>
      <c r="AI364" s="29"/>
      <c r="AJ364" s="29"/>
      <c r="AK364" s="21"/>
      <c r="AL364" s="198"/>
      <c r="AM364" s="29"/>
      <c r="AN364" s="29"/>
      <c r="AO364" s="21"/>
      <c r="AP364" s="21"/>
      <c r="AQ364" s="21"/>
      <c r="AR364" s="21"/>
      <c r="AS364" s="21"/>
      <c r="AT364" s="198"/>
      <c r="AU364" s="29"/>
      <c r="AV364" s="198"/>
      <c r="AW364" s="29"/>
      <c r="AX364" s="21"/>
      <c r="AY364" s="21"/>
      <c r="AZ364" s="21"/>
      <c r="BA364" s="21"/>
      <c r="BB364" s="20"/>
      <c r="BC364" s="23"/>
      <c r="BD364" s="198"/>
      <c r="BE364" s="29"/>
      <c r="BF364" s="29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21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9"/>
      <c r="P365" s="29"/>
      <c r="Q365" s="29"/>
      <c r="R365" s="29"/>
      <c r="S365" s="29"/>
      <c r="T365" s="29"/>
      <c r="U365" s="29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0"/>
      <c r="AI365" s="23"/>
      <c r="AJ365" s="23"/>
      <c r="AK365" s="21"/>
      <c r="AL365" s="198"/>
      <c r="AM365" s="23"/>
      <c r="AN365" s="23"/>
      <c r="AO365" s="21"/>
      <c r="AP365" s="21"/>
      <c r="AQ365" s="21"/>
      <c r="AR365" s="21"/>
      <c r="AS365" s="21"/>
      <c r="AT365" s="198"/>
      <c r="AU365" s="23"/>
      <c r="AV365" s="198"/>
      <c r="AW365" s="23"/>
      <c r="AX365" s="21"/>
      <c r="AY365" s="21"/>
      <c r="AZ365" s="21"/>
      <c r="BA365" s="21"/>
      <c r="BB365" s="20"/>
      <c r="BC365" s="23"/>
      <c r="BD365" s="198"/>
      <c r="BE365" s="23"/>
      <c r="BF365" s="23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21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0"/>
      <c r="AI366" s="23"/>
      <c r="AJ366" s="23"/>
      <c r="AK366" s="21"/>
      <c r="AL366" s="198"/>
      <c r="AM366" s="23"/>
      <c r="AN366" s="23"/>
      <c r="AO366" s="21"/>
      <c r="AP366" s="21"/>
      <c r="AQ366" s="21"/>
      <c r="AR366" s="21"/>
      <c r="AS366" s="21"/>
      <c r="AT366" s="198"/>
      <c r="AU366" s="23"/>
      <c r="AV366" s="198"/>
      <c r="AW366" s="23"/>
      <c r="AX366" s="21"/>
      <c r="AY366" s="21"/>
      <c r="AZ366" s="21"/>
      <c r="BA366" s="21"/>
      <c r="BB366" s="20"/>
      <c r="BC366" s="23"/>
      <c r="BD366" s="198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21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9"/>
      <c r="P367" s="29"/>
      <c r="Q367" s="29"/>
      <c r="R367" s="29"/>
      <c r="S367" s="29"/>
      <c r="T367" s="29"/>
      <c r="U367" s="29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0"/>
      <c r="AI367" s="23"/>
      <c r="AJ367" s="23"/>
      <c r="AK367" s="21"/>
      <c r="AL367" s="198"/>
      <c r="AM367" s="23"/>
      <c r="AN367" s="23"/>
      <c r="AO367" s="21"/>
      <c r="AP367" s="21"/>
      <c r="AQ367" s="21"/>
      <c r="AR367" s="21"/>
      <c r="AS367" s="21"/>
      <c r="AT367" s="198"/>
      <c r="AU367" s="23"/>
      <c r="AV367" s="198"/>
      <c r="AW367" s="23"/>
      <c r="AX367" s="21"/>
      <c r="AY367" s="21"/>
      <c r="AZ367" s="21"/>
      <c r="BA367" s="21"/>
      <c r="BB367" s="20"/>
      <c r="BC367" s="23"/>
      <c r="BD367" s="198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21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0"/>
      <c r="AI368" s="23"/>
      <c r="AJ368" s="23"/>
      <c r="AK368" s="21"/>
      <c r="AL368" s="198"/>
      <c r="AM368" s="23"/>
      <c r="AN368" s="23"/>
      <c r="AO368" s="21"/>
      <c r="AP368" s="21"/>
      <c r="AQ368" s="21"/>
      <c r="AR368" s="21"/>
      <c r="AS368" s="21"/>
      <c r="AT368" s="198"/>
      <c r="AU368" s="23"/>
      <c r="AV368" s="198"/>
      <c r="AW368" s="23"/>
      <c r="AX368" s="21"/>
      <c r="AY368" s="21"/>
      <c r="AZ368" s="21"/>
      <c r="BA368" s="21"/>
      <c r="BB368" s="20"/>
      <c r="BC368" s="23"/>
      <c r="BD368" s="198"/>
      <c r="BE368" s="23"/>
      <c r="BF368" s="23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21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9"/>
      <c r="P369" s="29"/>
      <c r="Q369" s="29"/>
      <c r="R369" s="29"/>
      <c r="S369" s="29"/>
      <c r="T369" s="29"/>
      <c r="U369" s="29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0"/>
      <c r="AI369" s="23"/>
      <c r="AJ369" s="23"/>
      <c r="AK369" s="21"/>
      <c r="AL369" s="198"/>
      <c r="AM369" s="23"/>
      <c r="AN369" s="23"/>
      <c r="AO369" s="21"/>
      <c r="AP369" s="21"/>
      <c r="AQ369" s="21"/>
      <c r="AR369" s="21"/>
      <c r="AS369" s="21"/>
      <c r="AT369" s="198"/>
      <c r="AU369" s="23"/>
      <c r="AV369" s="198"/>
      <c r="AW369" s="23"/>
      <c r="AX369" s="21"/>
      <c r="AY369" s="21"/>
      <c r="AZ369" s="21"/>
      <c r="BA369" s="21"/>
      <c r="BB369" s="20"/>
      <c r="BC369" s="23"/>
      <c r="BD369" s="198"/>
      <c r="BE369" s="23"/>
      <c r="BF369" s="23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9.6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0"/>
      <c r="BC370" s="23"/>
      <c r="BD370" s="198"/>
      <c r="BE370" s="23"/>
      <c r="BF370" s="20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409.6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8"/>
      <c r="O371" s="63"/>
      <c r="P371" s="63"/>
      <c r="Q371" s="63"/>
      <c r="R371" s="63"/>
      <c r="S371" s="63"/>
      <c r="T371" s="63"/>
      <c r="U371" s="6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198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9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9"/>
      <c r="P372" s="29"/>
      <c r="Q372" s="29"/>
      <c r="R372" s="29"/>
      <c r="S372" s="29"/>
      <c r="T372" s="29"/>
      <c r="U372" s="29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3"/>
      <c r="BD372" s="198"/>
      <c r="BE372" s="29"/>
      <c r="BF372" s="29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409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8"/>
      <c r="BE373" s="20"/>
      <c r="BF373" s="20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71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8"/>
      <c r="BE374" s="198"/>
      <c r="BF374" s="20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51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198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0"/>
      <c r="AI375" s="23"/>
      <c r="AJ375" s="23"/>
      <c r="AK375" s="21"/>
      <c r="AL375" s="198"/>
      <c r="AM375" s="23"/>
      <c r="AN375" s="23"/>
      <c r="AO375" s="21"/>
      <c r="AP375" s="21"/>
      <c r="AQ375" s="21"/>
      <c r="AR375" s="21"/>
      <c r="AS375" s="21"/>
      <c r="AT375" s="198"/>
      <c r="AU375" s="23"/>
      <c r="AV375" s="198"/>
      <c r="AW375" s="23"/>
      <c r="AX375" s="21"/>
      <c r="AY375" s="21"/>
      <c r="AZ375" s="21"/>
      <c r="BA375" s="21"/>
      <c r="BB375" s="20"/>
      <c r="BC375" s="23"/>
      <c r="BD375" s="198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409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3"/>
      <c r="AJ376" s="23"/>
      <c r="AK376" s="21"/>
      <c r="AL376" s="198"/>
      <c r="AM376" s="23"/>
      <c r="AN376" s="23"/>
      <c r="AO376" s="21"/>
      <c r="AP376" s="21"/>
      <c r="AQ376" s="21"/>
      <c r="AR376" s="21"/>
      <c r="AS376" s="21"/>
      <c r="AT376" s="198"/>
      <c r="AU376" s="23"/>
      <c r="AV376" s="198"/>
      <c r="AW376" s="23"/>
      <c r="AX376" s="21"/>
      <c r="AY376" s="21"/>
      <c r="AZ376" s="21"/>
      <c r="BA376" s="21"/>
      <c r="BB376" s="20"/>
      <c r="BC376" s="23"/>
      <c r="BD376" s="198"/>
      <c r="BE376" s="23"/>
      <c r="BF376" s="23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09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198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0"/>
      <c r="AI377" s="23"/>
      <c r="AJ377" s="23"/>
      <c r="AK377" s="21"/>
      <c r="AL377" s="198"/>
      <c r="AM377" s="23"/>
      <c r="AN377" s="23"/>
      <c r="AO377" s="21"/>
      <c r="AP377" s="21"/>
      <c r="AQ377" s="21"/>
      <c r="AR377" s="21"/>
      <c r="AS377" s="21"/>
      <c r="AT377" s="198"/>
      <c r="AU377" s="23"/>
      <c r="AV377" s="198"/>
      <c r="AW377" s="23"/>
      <c r="AX377" s="21"/>
      <c r="AY377" s="21"/>
      <c r="AZ377" s="21"/>
      <c r="BA377" s="21"/>
      <c r="BB377" s="20"/>
      <c r="BC377" s="23"/>
      <c r="BD377" s="198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98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198"/>
      <c r="O378" s="28"/>
      <c r="P378" s="18"/>
      <c r="Q378" s="28"/>
      <c r="R378" s="28"/>
      <c r="S378" s="28"/>
      <c r="T378" s="28"/>
      <c r="U378" s="28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181"/>
      <c r="AU378" s="21"/>
      <c r="AV378" s="181"/>
      <c r="AW378" s="21"/>
      <c r="AX378" s="21"/>
      <c r="AY378" s="21"/>
      <c r="AZ378" s="21"/>
      <c r="BA378" s="21"/>
      <c r="BB378" s="20"/>
      <c r="BC378" s="23"/>
      <c r="BD378" s="198"/>
      <c r="BE378" s="23"/>
      <c r="BF378" s="20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408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198"/>
      <c r="O379" s="28"/>
      <c r="P379" s="18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3"/>
      <c r="BD379" s="198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54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8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198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61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198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49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8"/>
      <c r="P382" s="18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198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49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198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0"/>
      <c r="BC383" s="23"/>
      <c r="BD383" s="198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49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8"/>
      <c r="O384" s="23"/>
      <c r="P384" s="23"/>
      <c r="Q384" s="23"/>
      <c r="R384" s="23"/>
      <c r="S384" s="23"/>
      <c r="T384" s="23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0"/>
      <c r="BC384" s="23"/>
      <c r="BD384" s="198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49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198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3"/>
      <c r="BD385" s="198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49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198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0"/>
      <c r="BC386" s="23"/>
      <c r="BD386" s="198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67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23"/>
      <c r="BD387" s="198"/>
      <c r="BE387" s="23"/>
      <c r="BF387" s="23"/>
      <c r="BG387" s="21"/>
      <c r="BH387" s="21"/>
      <c r="BI387" s="21"/>
      <c r="BJ387" s="20"/>
      <c r="BK387" s="23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54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198"/>
      <c r="BE388" s="63"/>
      <c r="BF388" s="29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44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0"/>
      <c r="BC389" s="23"/>
      <c r="BD389" s="198"/>
      <c r="BE389" s="63"/>
      <c r="BF389" s="29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409.6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0"/>
      <c r="BC390" s="20"/>
      <c r="BD390" s="20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52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0"/>
      <c r="BC391" s="23"/>
      <c r="BD391" s="198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20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198"/>
      <c r="BE392" s="29"/>
      <c r="BF392" s="29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20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198"/>
      <c r="BE393" s="20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20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3"/>
      <c r="BD394" s="198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409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0"/>
      <c r="AI395" s="29"/>
      <c r="AJ395" s="29"/>
      <c r="AK395" s="21"/>
      <c r="AL395" s="198"/>
      <c r="AM395" s="29"/>
      <c r="AN395" s="29"/>
      <c r="AO395" s="21"/>
      <c r="AP395" s="21"/>
      <c r="AQ395" s="21"/>
      <c r="AR395" s="21"/>
      <c r="AS395" s="21"/>
      <c r="AT395" s="198"/>
      <c r="AU395" s="29"/>
      <c r="AV395" s="198"/>
      <c r="AW395" s="29"/>
      <c r="AX395" s="21"/>
      <c r="AY395" s="21"/>
      <c r="AZ395" s="21"/>
      <c r="BA395" s="21"/>
      <c r="BB395" s="20"/>
      <c r="BC395" s="23"/>
      <c r="BD395" s="198"/>
      <c r="BE395" s="29"/>
      <c r="BF395" s="29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44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0"/>
      <c r="AI396" s="29"/>
      <c r="AJ396" s="29"/>
      <c r="AK396" s="21"/>
      <c r="AL396" s="198"/>
      <c r="AM396" s="29"/>
      <c r="AN396" s="29"/>
      <c r="AO396" s="21"/>
      <c r="AP396" s="21"/>
      <c r="AQ396" s="21"/>
      <c r="AR396" s="21"/>
      <c r="AS396" s="21"/>
      <c r="AT396" s="198"/>
      <c r="AU396" s="29"/>
      <c r="AV396" s="198"/>
      <c r="AW396" s="29"/>
      <c r="AX396" s="21"/>
      <c r="AY396" s="21"/>
      <c r="AZ396" s="21"/>
      <c r="BA396" s="21"/>
      <c r="BB396" s="20"/>
      <c r="BC396" s="23"/>
      <c r="BD396" s="198"/>
      <c r="BE396" s="29"/>
      <c r="BF396" s="29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44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0"/>
      <c r="AI397" s="29"/>
      <c r="AJ397" s="29"/>
      <c r="AK397" s="21"/>
      <c r="AL397" s="198"/>
      <c r="AM397" s="29"/>
      <c r="AN397" s="29"/>
      <c r="AO397" s="21"/>
      <c r="AP397" s="21"/>
      <c r="AQ397" s="21"/>
      <c r="AR397" s="21"/>
      <c r="AS397" s="21"/>
      <c r="AT397" s="198"/>
      <c r="AU397" s="29"/>
      <c r="AV397" s="198"/>
      <c r="AW397" s="29"/>
      <c r="AX397" s="21"/>
      <c r="AY397" s="21"/>
      <c r="AZ397" s="21"/>
      <c r="BA397" s="21"/>
      <c r="BB397" s="20"/>
      <c r="BC397" s="23"/>
      <c r="BD397" s="198"/>
      <c r="BE397" s="29"/>
      <c r="BF397" s="29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44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9"/>
      <c r="AJ398" s="29"/>
      <c r="AK398" s="21"/>
      <c r="AL398" s="198"/>
      <c r="AM398" s="29"/>
      <c r="AN398" s="29"/>
      <c r="AO398" s="21"/>
      <c r="AP398" s="21"/>
      <c r="AQ398" s="21"/>
      <c r="AR398" s="21"/>
      <c r="AS398" s="21"/>
      <c r="AT398" s="198"/>
      <c r="AU398" s="29"/>
      <c r="AV398" s="198"/>
      <c r="AW398" s="29"/>
      <c r="AX398" s="21"/>
      <c r="AY398" s="21"/>
      <c r="AZ398" s="21"/>
      <c r="BA398" s="21"/>
      <c r="BB398" s="20"/>
      <c r="BC398" s="23"/>
      <c r="BD398" s="198"/>
      <c r="BE398" s="29"/>
      <c r="BF398" s="29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44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0"/>
      <c r="AI399" s="29"/>
      <c r="AJ399" s="29"/>
      <c r="AK399" s="21"/>
      <c r="AL399" s="198"/>
      <c r="AM399" s="29"/>
      <c r="AN399" s="29"/>
      <c r="AO399" s="21"/>
      <c r="AP399" s="21"/>
      <c r="AQ399" s="21"/>
      <c r="AR399" s="21"/>
      <c r="AS399" s="21"/>
      <c r="AT399" s="198"/>
      <c r="AU399" s="29"/>
      <c r="AV399" s="198"/>
      <c r="AW399" s="29"/>
      <c r="AX399" s="21"/>
      <c r="AY399" s="21"/>
      <c r="AZ399" s="21"/>
      <c r="BA399" s="21"/>
      <c r="BB399" s="20"/>
      <c r="BC399" s="23"/>
      <c r="BD399" s="198"/>
      <c r="BE399" s="29"/>
      <c r="BF399" s="29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44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9"/>
      <c r="AJ400" s="29"/>
      <c r="AK400" s="21"/>
      <c r="AL400" s="198"/>
      <c r="AM400" s="29"/>
      <c r="AN400" s="29"/>
      <c r="AO400" s="21"/>
      <c r="AP400" s="21"/>
      <c r="AQ400" s="21"/>
      <c r="AR400" s="21"/>
      <c r="AS400" s="21"/>
      <c r="AT400" s="198"/>
      <c r="AU400" s="29"/>
      <c r="AV400" s="198"/>
      <c r="AW400" s="29"/>
      <c r="AX400" s="21"/>
      <c r="AY400" s="21"/>
      <c r="AZ400" s="21"/>
      <c r="BA400" s="21"/>
      <c r="BB400" s="20"/>
      <c r="BC400" s="23"/>
      <c r="BD400" s="198"/>
      <c r="BE400" s="29"/>
      <c r="BF400" s="29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409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198"/>
      <c r="BE401" s="63"/>
      <c r="BF401" s="29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8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198"/>
      <c r="BE402" s="20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46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198"/>
      <c r="BE403" s="63"/>
      <c r="BF403" s="29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8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0"/>
      <c r="BC404" s="23"/>
      <c r="BD404" s="198"/>
      <c r="BE404" s="20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56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0"/>
      <c r="BC405" s="23"/>
      <c r="BD405" s="198"/>
      <c r="BE405" s="63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32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3"/>
      <c r="BD406" s="198"/>
      <c r="BE406" s="29"/>
      <c r="BF406" s="29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32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3"/>
      <c r="BD407" s="198"/>
      <c r="BE407" s="63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46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3"/>
      <c r="BD408" s="198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84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0"/>
      <c r="BC409" s="23"/>
      <c r="BD409" s="184"/>
      <c r="BE409" s="185"/>
      <c r="BF409" s="29"/>
      <c r="BG409" s="21"/>
      <c r="BH409" s="21"/>
      <c r="BI409" s="21"/>
      <c r="BJ409" s="21"/>
      <c r="BK409" s="21"/>
      <c r="BL409" s="21"/>
      <c r="BM409" s="21"/>
      <c r="BN409" s="195"/>
      <c r="BO409" s="24"/>
      <c r="BP409" s="21"/>
      <c r="BQ409" s="21"/>
      <c r="BR409" s="23"/>
      <c r="BS409" s="23"/>
      <c r="BT409" s="24"/>
      <c r="BU409" s="25"/>
    </row>
    <row r="410" spans="1:73" s="22" customFormat="1" ht="184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8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184"/>
      <c r="BE410" s="185"/>
      <c r="BF410" s="29"/>
      <c r="BG410" s="21"/>
      <c r="BH410" s="21"/>
      <c r="BI410" s="21"/>
      <c r="BJ410" s="21"/>
      <c r="BK410" s="21"/>
      <c r="BL410" s="21"/>
      <c r="BM410" s="21"/>
      <c r="BN410" s="195"/>
      <c r="BO410" s="24"/>
      <c r="BP410" s="21"/>
      <c r="BQ410" s="21"/>
      <c r="BR410" s="23"/>
      <c r="BS410" s="23"/>
      <c r="BT410" s="24"/>
      <c r="BU410" s="25"/>
    </row>
    <row r="411" spans="1:73" s="22" customFormat="1" ht="184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198"/>
      <c r="BE411" s="20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84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0"/>
      <c r="BC412" s="23"/>
      <c r="BD412" s="184"/>
      <c r="BE412" s="185"/>
      <c r="BF412" s="20"/>
      <c r="BG412" s="21"/>
      <c r="BH412" s="21"/>
      <c r="BI412" s="21"/>
      <c r="BJ412" s="21"/>
      <c r="BK412" s="21"/>
      <c r="BL412" s="21"/>
      <c r="BM412" s="21"/>
      <c r="BN412" s="195"/>
      <c r="BO412" s="24"/>
      <c r="BP412" s="21"/>
      <c r="BQ412" s="21"/>
      <c r="BR412" s="23"/>
      <c r="BS412" s="23"/>
      <c r="BT412" s="24"/>
      <c r="BU412" s="25"/>
    </row>
    <row r="413" spans="1:73" s="22" customFormat="1" ht="189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63"/>
      <c r="P413" s="63"/>
      <c r="Q413" s="63"/>
      <c r="R413" s="63"/>
      <c r="S413" s="63"/>
      <c r="T413" s="63"/>
      <c r="U413" s="6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3"/>
      <c r="BD413" s="184"/>
      <c r="BE413" s="185"/>
      <c r="BF413" s="20"/>
      <c r="BG413" s="21"/>
      <c r="BH413" s="21"/>
      <c r="BI413" s="21"/>
      <c r="BJ413" s="21"/>
      <c r="BK413" s="21"/>
      <c r="BL413" s="21"/>
      <c r="BM413" s="21"/>
      <c r="BN413" s="195"/>
      <c r="BO413" s="24"/>
      <c r="BP413" s="21"/>
      <c r="BQ413" s="21"/>
      <c r="BR413" s="23"/>
      <c r="BS413" s="23"/>
      <c r="BT413" s="24"/>
      <c r="BU413" s="25"/>
    </row>
    <row r="414" spans="1:73" s="22" customFormat="1" ht="184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0"/>
      <c r="BC414" s="23"/>
      <c r="BD414" s="198"/>
      <c r="BE414" s="20"/>
      <c r="BF414" s="20"/>
      <c r="BG414" s="21"/>
      <c r="BH414" s="21"/>
      <c r="BI414" s="21"/>
      <c r="BJ414" s="20"/>
      <c r="BK414" s="23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84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3"/>
      <c r="BD415" s="186"/>
      <c r="BE415" s="185"/>
      <c r="BF415" s="20"/>
      <c r="BG415" s="21"/>
      <c r="BH415" s="21"/>
      <c r="BI415" s="21"/>
      <c r="BJ415" s="20"/>
      <c r="BK415" s="23"/>
      <c r="BL415" s="23"/>
      <c r="BM415" s="21"/>
      <c r="BN415" s="195"/>
      <c r="BO415" s="24"/>
      <c r="BP415" s="21"/>
      <c r="BQ415" s="21"/>
      <c r="BR415" s="23"/>
      <c r="BS415" s="23"/>
      <c r="BT415" s="24"/>
      <c r="BU415" s="25"/>
    </row>
    <row r="416" spans="1:73" s="22" customFormat="1" ht="184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9"/>
      <c r="P416" s="29"/>
      <c r="Q416" s="29"/>
      <c r="R416" s="29"/>
      <c r="S416" s="29"/>
      <c r="T416" s="29"/>
      <c r="U416" s="29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198"/>
      <c r="BE416" s="29"/>
      <c r="BF416" s="29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84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198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84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9"/>
      <c r="P418" s="29"/>
      <c r="Q418" s="29"/>
      <c r="R418" s="29"/>
      <c r="S418" s="29"/>
      <c r="T418" s="29"/>
      <c r="U418" s="29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198"/>
      <c r="BE418" s="29"/>
      <c r="BF418" s="29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84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9"/>
      <c r="P419" s="29"/>
      <c r="Q419" s="29"/>
      <c r="R419" s="29"/>
      <c r="S419" s="29"/>
      <c r="T419" s="29"/>
      <c r="U419" s="29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198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12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3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198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409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198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86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198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181"/>
      <c r="BE422" s="21"/>
      <c r="BF422" s="21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22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198"/>
      <c r="BE423" s="23"/>
      <c r="BF423" s="23"/>
      <c r="BG423" s="21"/>
      <c r="BH423" s="21"/>
      <c r="BI423" s="21"/>
      <c r="BJ423" s="21"/>
      <c r="BK423" s="21"/>
      <c r="BL423" s="20"/>
      <c r="BM423" s="23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22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181"/>
      <c r="BE424" s="21"/>
      <c r="BF424" s="21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22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18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57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198"/>
      <c r="BE426" s="23"/>
      <c r="BF426" s="23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82.2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198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18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29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81"/>
      <c r="BE428" s="21"/>
      <c r="BF428" s="21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409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0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3"/>
      <c r="AJ429" s="23"/>
      <c r="AK429" s="23"/>
      <c r="AL429" s="198"/>
      <c r="AM429" s="23"/>
      <c r="AN429" s="23"/>
      <c r="AO429" s="21"/>
      <c r="AP429" s="21"/>
      <c r="AQ429" s="21"/>
      <c r="AR429" s="21"/>
      <c r="AS429" s="21"/>
      <c r="AT429" s="198"/>
      <c r="AU429" s="23"/>
      <c r="AV429" s="198"/>
      <c r="AW429" s="23"/>
      <c r="AX429" s="21"/>
      <c r="AY429" s="21"/>
      <c r="AZ429" s="21"/>
      <c r="BA429" s="21"/>
      <c r="BB429" s="20"/>
      <c r="BC429" s="23"/>
      <c r="BD429" s="198"/>
      <c r="BE429" s="23"/>
      <c r="BF429" s="23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41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0"/>
      <c r="AK430" s="23"/>
      <c r="AL430" s="23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0"/>
      <c r="BC430" s="23"/>
      <c r="BD430" s="198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41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198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0"/>
      <c r="AK431" s="23"/>
      <c r="AL431" s="23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0"/>
      <c r="BC431" s="23"/>
      <c r="BD431" s="198"/>
      <c r="BE431" s="23"/>
      <c r="BF431" s="2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41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198"/>
      <c r="O432" s="23"/>
      <c r="P432" s="23"/>
      <c r="Q432" s="23"/>
      <c r="R432" s="23"/>
      <c r="S432" s="23"/>
      <c r="T432" s="23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0"/>
      <c r="AK432" s="23"/>
      <c r="AL432" s="23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0"/>
      <c r="BC432" s="23"/>
      <c r="BD432" s="198"/>
      <c r="BE432" s="23"/>
      <c r="BF432" s="23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41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198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0"/>
      <c r="AK433" s="23"/>
      <c r="AL433" s="23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0"/>
      <c r="BC433" s="23"/>
      <c r="BD433" s="198"/>
      <c r="BE433" s="23"/>
      <c r="BF433" s="23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41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198"/>
      <c r="O434" s="28"/>
      <c r="P434" s="18"/>
      <c r="Q434" s="28"/>
      <c r="R434" s="28"/>
      <c r="S434" s="28"/>
      <c r="T434" s="28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0"/>
      <c r="AK434" s="23"/>
      <c r="AL434" s="23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0"/>
      <c r="BC434" s="23"/>
      <c r="BD434" s="198"/>
      <c r="BE434" s="23"/>
      <c r="BF434" s="23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01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198"/>
      <c r="BE435" s="23"/>
      <c r="BF435" s="23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01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198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18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01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0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198"/>
      <c r="BE437" s="23"/>
      <c r="BF437" s="23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01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198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181"/>
      <c r="BE438" s="21"/>
      <c r="BF438" s="21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409.6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0"/>
      <c r="Q439" s="20"/>
      <c r="R439" s="20"/>
      <c r="S439" s="20"/>
      <c r="T439" s="20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18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01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0"/>
      <c r="Q440" s="20"/>
      <c r="R440" s="20"/>
      <c r="S440" s="20"/>
      <c r="T440" s="20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181"/>
      <c r="BE440" s="21"/>
      <c r="BF440" s="21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01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0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0"/>
      <c r="AK441" s="23"/>
      <c r="AL441" s="23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0"/>
      <c r="BC441" s="23"/>
      <c r="BD441" s="198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01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3"/>
      <c r="P442" s="20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181"/>
      <c r="BE442" s="21"/>
      <c r="BF442" s="21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201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0"/>
      <c r="Q443" s="20"/>
      <c r="R443" s="20"/>
      <c r="S443" s="20"/>
      <c r="T443" s="20"/>
      <c r="U443" s="2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181"/>
      <c r="BE443" s="21"/>
      <c r="BF443" s="21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201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198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18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59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198"/>
      <c r="BE445" s="29"/>
      <c r="BF445" s="29"/>
      <c r="BG445" s="21"/>
      <c r="BH445" s="21"/>
      <c r="BI445" s="21"/>
      <c r="BJ445" s="20"/>
      <c r="BK445" s="63"/>
      <c r="BL445" s="29"/>
      <c r="BM445" s="21"/>
      <c r="BN445" s="195"/>
      <c r="BO445" s="24"/>
      <c r="BP445" s="21"/>
      <c r="BQ445" s="21"/>
      <c r="BR445" s="23"/>
      <c r="BS445" s="23"/>
      <c r="BT445" s="24"/>
      <c r="BU445" s="25"/>
    </row>
    <row r="446" spans="1:73" s="22" customFormat="1" ht="244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0"/>
      <c r="P446" s="20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198"/>
      <c r="BE446" s="187"/>
      <c r="BF446" s="29"/>
      <c r="BG446" s="21"/>
      <c r="BH446" s="21"/>
      <c r="BI446" s="21"/>
      <c r="BJ446" s="20"/>
      <c r="BK446" s="63"/>
      <c r="BL446" s="29"/>
      <c r="BM446" s="21"/>
      <c r="BN446" s="195"/>
      <c r="BO446" s="24"/>
      <c r="BP446" s="21"/>
      <c r="BQ446" s="21"/>
      <c r="BR446" s="23"/>
      <c r="BS446" s="23"/>
      <c r="BT446" s="24"/>
      <c r="BU446" s="25"/>
    </row>
    <row r="447" spans="1:73" s="22" customFormat="1" ht="219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63"/>
      <c r="P447" s="63"/>
      <c r="Q447" s="63"/>
      <c r="R447" s="63"/>
      <c r="S447" s="63"/>
      <c r="T447" s="63"/>
      <c r="U447" s="6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186"/>
      <c r="BE447" s="188"/>
      <c r="BF447" s="189"/>
      <c r="BG447" s="21"/>
      <c r="BH447" s="21"/>
      <c r="BI447" s="21"/>
      <c r="BJ447" s="21"/>
      <c r="BK447" s="21"/>
      <c r="BL447" s="21"/>
      <c r="BM447" s="21"/>
      <c r="BN447" s="195"/>
      <c r="BO447" s="24"/>
      <c r="BP447" s="21"/>
      <c r="BQ447" s="21"/>
      <c r="BR447" s="23"/>
      <c r="BS447" s="23"/>
      <c r="BT447" s="24"/>
      <c r="BU447" s="25"/>
    </row>
    <row r="448" spans="1:73" s="22" customFormat="1" ht="219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98"/>
      <c r="BE448" s="29"/>
      <c r="BF448" s="29"/>
      <c r="BG448" s="21"/>
      <c r="BH448" s="21"/>
      <c r="BI448" s="21"/>
      <c r="BJ448" s="21"/>
      <c r="BK448" s="21"/>
      <c r="BL448" s="21"/>
      <c r="BM448" s="21"/>
      <c r="BN448" s="195"/>
      <c r="BO448" s="24"/>
      <c r="BP448" s="21"/>
      <c r="BQ448" s="21"/>
      <c r="BR448" s="23"/>
      <c r="BS448" s="23"/>
      <c r="BT448" s="24"/>
      <c r="BU448" s="25"/>
    </row>
    <row r="449" spans="1:75" s="22" customFormat="1" ht="219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86"/>
      <c r="BE449" s="188"/>
      <c r="BF449" s="189"/>
      <c r="BG449" s="21"/>
      <c r="BH449" s="21"/>
      <c r="BI449" s="21"/>
      <c r="BJ449" s="21"/>
      <c r="BK449" s="21"/>
      <c r="BL449" s="21"/>
      <c r="BM449" s="21"/>
      <c r="BN449" s="195"/>
      <c r="BO449" s="24"/>
      <c r="BP449" s="21"/>
      <c r="BQ449" s="21"/>
      <c r="BR449" s="23"/>
      <c r="BS449" s="23"/>
      <c r="BT449" s="24"/>
      <c r="BU449" s="25"/>
    </row>
    <row r="450" spans="1:75" s="22" customFormat="1" ht="409.6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198"/>
      <c r="BE450" s="29"/>
      <c r="BF450" s="20"/>
      <c r="BG450" s="21"/>
      <c r="BH450" s="21"/>
      <c r="BI450" s="21"/>
      <c r="BJ450" s="21"/>
      <c r="BK450" s="21"/>
      <c r="BL450" s="21"/>
      <c r="BM450" s="21"/>
      <c r="BN450" s="195"/>
      <c r="BO450" s="24"/>
      <c r="BP450" s="21"/>
      <c r="BQ450" s="21"/>
      <c r="BR450" s="23"/>
      <c r="BS450" s="23"/>
      <c r="BT450" s="24"/>
      <c r="BU450" s="25"/>
    </row>
    <row r="451" spans="1:75" s="22" customFormat="1" ht="409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9"/>
      <c r="AJ451" s="29"/>
      <c r="AK451" s="21"/>
      <c r="AL451" s="198"/>
      <c r="AM451" s="29"/>
      <c r="AN451" s="29"/>
      <c r="AO451" s="21"/>
      <c r="AP451" s="21"/>
      <c r="AQ451" s="21"/>
      <c r="AR451" s="21"/>
      <c r="AS451" s="21"/>
      <c r="AT451" s="198"/>
      <c r="AU451" s="29"/>
      <c r="AV451" s="198"/>
      <c r="AW451" s="29"/>
      <c r="AX451" s="21"/>
      <c r="AY451" s="21"/>
      <c r="AZ451" s="21"/>
      <c r="BA451" s="21"/>
      <c r="BB451" s="21"/>
      <c r="BC451" s="21"/>
      <c r="BD451" s="198"/>
      <c r="BE451" s="29"/>
      <c r="BF451" s="29"/>
      <c r="BG451" s="21"/>
      <c r="BH451" s="21"/>
      <c r="BI451" s="21"/>
      <c r="BJ451" s="21"/>
      <c r="BK451" s="21"/>
      <c r="BL451" s="21"/>
      <c r="BM451" s="21"/>
      <c r="BN451" s="195"/>
      <c r="BO451" s="24"/>
      <c r="BP451" s="21"/>
      <c r="BQ451" s="21"/>
      <c r="BR451" s="23"/>
      <c r="BS451" s="23"/>
      <c r="BT451" s="24"/>
      <c r="BU451" s="25"/>
    </row>
    <row r="452" spans="1:75" s="22" customFormat="1" ht="137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9"/>
      <c r="P452" s="29"/>
      <c r="Q452" s="29"/>
      <c r="R452" s="29"/>
      <c r="S452" s="29"/>
      <c r="T452" s="29"/>
      <c r="U452" s="29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86"/>
      <c r="BE452" s="188"/>
      <c r="BF452" s="189"/>
      <c r="BG452" s="21"/>
      <c r="BH452" s="21"/>
      <c r="BI452" s="21"/>
      <c r="BJ452" s="21"/>
      <c r="BK452" s="21"/>
      <c r="BL452" s="21"/>
      <c r="BM452" s="21"/>
      <c r="BN452" s="195"/>
      <c r="BO452" s="24"/>
      <c r="BP452" s="21"/>
      <c r="BQ452" s="21"/>
      <c r="BR452" s="23"/>
      <c r="BS452" s="23"/>
      <c r="BT452" s="24"/>
      <c r="BU452" s="25"/>
    </row>
    <row r="453" spans="1:75" s="22" customFormat="1" ht="137.2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186"/>
      <c r="BE453" s="188"/>
      <c r="BF453" s="189"/>
      <c r="BG453" s="21"/>
      <c r="BH453" s="21"/>
      <c r="BI453" s="21"/>
      <c r="BJ453" s="21"/>
      <c r="BK453" s="21"/>
      <c r="BL453" s="21"/>
      <c r="BM453" s="21"/>
      <c r="BN453" s="195"/>
      <c r="BO453" s="24"/>
      <c r="BP453" s="21"/>
      <c r="BQ453" s="21"/>
      <c r="BR453" s="23"/>
      <c r="BS453" s="23"/>
      <c r="BT453" s="24"/>
      <c r="BU453" s="25"/>
    </row>
    <row r="454" spans="1:75" s="22" customFormat="1" ht="137.2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186"/>
      <c r="BE454" s="188"/>
      <c r="BF454" s="189"/>
      <c r="BG454" s="21"/>
      <c r="BH454" s="21"/>
      <c r="BI454" s="21"/>
      <c r="BJ454" s="21"/>
      <c r="BK454" s="21"/>
      <c r="BL454" s="21"/>
      <c r="BM454" s="21"/>
      <c r="BN454" s="195"/>
      <c r="BO454" s="24"/>
      <c r="BP454" s="21"/>
      <c r="BQ454" s="21"/>
      <c r="BR454" s="23"/>
      <c r="BS454" s="23"/>
      <c r="BT454" s="24"/>
      <c r="BU454" s="25"/>
    </row>
    <row r="455" spans="1:75" s="22" customFormat="1" ht="137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186"/>
      <c r="BE455" s="188"/>
      <c r="BF455" s="189"/>
      <c r="BG455" s="21"/>
      <c r="BH455" s="21"/>
      <c r="BI455" s="21"/>
      <c r="BJ455" s="21"/>
      <c r="BK455" s="21"/>
      <c r="BL455" s="21"/>
      <c r="BM455" s="21"/>
      <c r="BN455" s="195"/>
      <c r="BO455" s="24"/>
      <c r="BP455" s="21"/>
      <c r="BQ455" s="21"/>
      <c r="BR455" s="23"/>
      <c r="BS455" s="23"/>
      <c r="BT455" s="24"/>
      <c r="BU455" s="25"/>
    </row>
    <row r="456" spans="1:75" s="22" customFormat="1" ht="137.2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86"/>
      <c r="BE456" s="188"/>
      <c r="BF456" s="189"/>
      <c r="BG456" s="21"/>
      <c r="BH456" s="21"/>
      <c r="BI456" s="21"/>
      <c r="BJ456" s="21"/>
      <c r="BK456" s="21"/>
      <c r="BL456" s="21"/>
      <c r="BM456" s="21"/>
      <c r="BN456" s="195"/>
      <c r="BO456" s="24"/>
      <c r="BP456" s="21"/>
      <c r="BQ456" s="21"/>
      <c r="BR456" s="23"/>
      <c r="BS456" s="23"/>
      <c r="BT456" s="24"/>
      <c r="BU456" s="25"/>
    </row>
    <row r="457" spans="1:75" s="22" customFormat="1" ht="291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0"/>
      <c r="BC457" s="21"/>
      <c r="BD457" s="198"/>
      <c r="BE457" s="29"/>
      <c r="BF457" s="20"/>
      <c r="BG457" s="23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5" s="22" customFormat="1" ht="291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0"/>
      <c r="BC458" s="21"/>
      <c r="BD458" s="198"/>
      <c r="BE458" s="182"/>
      <c r="BF458" s="20"/>
      <c r="BG458" s="23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5" s="22" customFormat="1" ht="197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3"/>
      <c r="Q459" s="23"/>
      <c r="R459" s="23"/>
      <c r="S459" s="23"/>
      <c r="T459" s="23"/>
      <c r="U459" s="20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198"/>
      <c r="BE459" s="20"/>
      <c r="BF459" s="20"/>
      <c r="BG459" s="21"/>
      <c r="BH459" s="21"/>
      <c r="BI459" s="21"/>
      <c r="BJ459" s="21"/>
      <c r="BK459" s="21"/>
      <c r="BL459" s="21"/>
      <c r="BM459" s="21"/>
      <c r="BN459" s="195"/>
      <c r="BO459" s="24"/>
      <c r="BP459" s="21"/>
      <c r="BQ459" s="21"/>
      <c r="BR459" s="23"/>
      <c r="BS459" s="23"/>
      <c r="BT459" s="24"/>
      <c r="BU459" s="25"/>
    </row>
    <row r="460" spans="1:75" s="22" customFormat="1" ht="197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3"/>
      <c r="P460" s="23"/>
      <c r="Q460" s="23"/>
      <c r="R460" s="23"/>
      <c r="S460" s="23"/>
      <c r="T460" s="23"/>
      <c r="U460" s="20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184"/>
      <c r="BE460" s="189"/>
      <c r="BF460" s="189"/>
      <c r="BG460" s="21"/>
      <c r="BH460" s="21"/>
      <c r="BI460" s="21"/>
      <c r="BJ460" s="21"/>
      <c r="BK460" s="21"/>
      <c r="BL460" s="21"/>
      <c r="BM460" s="21"/>
      <c r="BN460" s="195"/>
      <c r="BO460" s="24"/>
      <c r="BP460" s="21"/>
      <c r="BQ460" s="21"/>
      <c r="BR460" s="23"/>
      <c r="BS460" s="23"/>
      <c r="BT460" s="24"/>
      <c r="BU460" s="25"/>
    </row>
    <row r="461" spans="1:75" s="22" customFormat="1" ht="279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190"/>
      <c r="P461" s="190"/>
      <c r="Q461" s="190"/>
      <c r="R461" s="190"/>
      <c r="S461" s="190"/>
      <c r="T461" s="190"/>
      <c r="U461" s="190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98"/>
      <c r="BE461" s="63"/>
      <c r="BF461" s="63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5" s="22" customFormat="1" ht="171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3"/>
      <c r="P462" s="23"/>
      <c r="Q462" s="23"/>
      <c r="R462" s="23"/>
      <c r="S462" s="23"/>
      <c r="T462" s="23"/>
      <c r="U462" s="2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98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5" s="22" customFormat="1" ht="129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3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91"/>
      <c r="BE463" s="29"/>
      <c r="BF463" s="29"/>
      <c r="BG463" s="21"/>
      <c r="BH463" s="21"/>
      <c r="BI463" s="21"/>
      <c r="BJ463" s="21"/>
      <c r="BK463" s="21"/>
      <c r="BL463" s="21"/>
      <c r="BM463" s="21"/>
      <c r="BN463" s="195"/>
      <c r="BO463" s="24"/>
      <c r="BP463" s="21"/>
      <c r="BQ463" s="21"/>
      <c r="BR463" s="23"/>
      <c r="BS463" s="23"/>
      <c r="BT463" s="24"/>
      <c r="BU463" s="25"/>
    </row>
    <row r="464" spans="1:75" s="22" customFormat="1" ht="187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9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98"/>
      <c r="BE464" s="23"/>
      <c r="BF464" s="23"/>
      <c r="BG464" s="21"/>
      <c r="BH464" s="21"/>
      <c r="BI464" s="21"/>
      <c r="BJ464" s="21"/>
      <c r="BK464" s="21"/>
      <c r="BL464" s="21"/>
      <c r="BM464" s="23"/>
      <c r="BN464" s="21"/>
      <c r="BO464" s="24"/>
      <c r="BP464" s="21"/>
      <c r="BQ464" s="21"/>
      <c r="BR464" s="21"/>
      <c r="BS464" s="21"/>
      <c r="BT464" s="23"/>
      <c r="BU464" s="24"/>
      <c r="BV464" s="25"/>
      <c r="BW464" s="30"/>
    </row>
    <row r="465" spans="1:75" s="22" customFormat="1" ht="187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198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  <c r="BJ465" s="21"/>
      <c r="BK465" s="21"/>
      <c r="BL465" s="21"/>
      <c r="BM465" s="23"/>
      <c r="BN465" s="21"/>
      <c r="BO465" s="24"/>
      <c r="BP465" s="25"/>
      <c r="BQ465" s="21"/>
      <c r="BR465" s="21"/>
      <c r="BS465" s="21"/>
      <c r="BT465" s="23"/>
      <c r="BU465" s="24"/>
      <c r="BV465" s="25"/>
      <c r="BW465" s="30"/>
    </row>
    <row r="466" spans="1:75" s="22" customFormat="1" ht="409.6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3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3"/>
      <c r="AV466" s="21"/>
      <c r="AW466" s="23"/>
      <c r="AX466" s="21"/>
      <c r="AY466" s="21"/>
      <c r="AZ466" s="21"/>
      <c r="BA466" s="21"/>
      <c r="BB466" s="21"/>
      <c r="BC466" s="21"/>
      <c r="BD466" s="21"/>
      <c r="BE466" s="21"/>
      <c r="BF466" s="21"/>
      <c r="BG466" s="21"/>
      <c r="BH466" s="21"/>
      <c r="BI466" s="21"/>
      <c r="BJ466" s="21"/>
      <c r="BK466" s="21"/>
      <c r="BL466" s="21"/>
      <c r="BM466" s="23"/>
      <c r="BN466" s="21"/>
      <c r="BO466" s="24"/>
      <c r="BP466" s="25"/>
      <c r="BQ466" s="21"/>
      <c r="BR466" s="21"/>
      <c r="BS466" s="21"/>
      <c r="BT466" s="23"/>
      <c r="BU466" s="24"/>
      <c r="BV466" s="25"/>
      <c r="BW466" s="30"/>
    </row>
    <row r="467" spans="1:75" s="22" customFormat="1" ht="409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3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98"/>
      <c r="BE467" s="23"/>
      <c r="BF467" s="23"/>
      <c r="BG467" s="21"/>
      <c r="BH467" s="21"/>
      <c r="BI467" s="21"/>
      <c r="BJ467" s="21"/>
      <c r="BK467" s="21"/>
      <c r="BL467" s="21"/>
      <c r="BM467" s="23"/>
      <c r="BN467" s="21"/>
      <c r="BO467" s="24"/>
      <c r="BP467" s="25"/>
      <c r="BQ467" s="21"/>
      <c r="BR467" s="21"/>
      <c r="BS467" s="21"/>
      <c r="BT467" s="23"/>
      <c r="BU467" s="24"/>
      <c r="BV467" s="25"/>
      <c r="BW467" s="30"/>
    </row>
    <row r="468" spans="1:75" s="22" customFormat="1" ht="194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198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21"/>
      <c r="BG468" s="21"/>
      <c r="BH468" s="21"/>
      <c r="BI468" s="21"/>
      <c r="BJ468" s="21"/>
      <c r="BK468" s="21"/>
      <c r="BL468" s="21"/>
      <c r="BM468" s="23"/>
      <c r="BN468" s="21"/>
      <c r="BO468" s="24"/>
      <c r="BP468" s="25"/>
      <c r="BQ468" s="36"/>
      <c r="BR468" s="36"/>
      <c r="BS468" s="36"/>
      <c r="BT468" s="40"/>
      <c r="BU468" s="26"/>
      <c r="BV468" s="36"/>
      <c r="BW468" s="30"/>
    </row>
    <row r="469" spans="1:75" s="22" customFormat="1" ht="219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4"/>
      <c r="BP469" s="25"/>
      <c r="BQ469" s="36"/>
      <c r="BR469" s="36"/>
      <c r="BS469" s="36"/>
      <c r="BT469" s="40"/>
      <c r="BU469" s="26"/>
      <c r="BV469" s="36"/>
      <c r="BW469" s="30"/>
    </row>
    <row r="470" spans="1:75" s="22" customFormat="1" ht="198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18"/>
      <c r="M470" s="20"/>
      <c r="N470" s="21"/>
      <c r="O470" s="182"/>
      <c r="P470" s="182"/>
      <c r="Q470" s="182"/>
      <c r="R470" s="182"/>
      <c r="S470" s="182"/>
      <c r="T470" s="182"/>
      <c r="U470" s="182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1"/>
      <c r="BF470" s="21"/>
      <c r="BG470" s="21"/>
      <c r="BH470" s="21"/>
      <c r="BI470" s="21"/>
      <c r="BJ470" s="21"/>
      <c r="BK470" s="21"/>
      <c r="BL470" s="21"/>
      <c r="BM470" s="23"/>
      <c r="BN470" s="21"/>
      <c r="BO470" s="24"/>
      <c r="BP470" s="25"/>
      <c r="BQ470" s="21"/>
      <c r="BR470" s="21"/>
      <c r="BS470" s="21"/>
      <c r="BT470" s="23"/>
      <c r="BU470" s="24"/>
      <c r="BV470" s="25"/>
      <c r="BW470" s="30"/>
    </row>
    <row r="471" spans="1:75" s="22" customFormat="1" ht="198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18"/>
      <c r="M471" s="20"/>
      <c r="N471" s="21"/>
      <c r="O471" s="23"/>
      <c r="P471" s="23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1"/>
      <c r="BF471" s="21"/>
      <c r="BG471" s="21"/>
      <c r="BH471" s="21"/>
      <c r="BI471" s="21"/>
      <c r="BJ471" s="21"/>
      <c r="BK471" s="21"/>
      <c r="BL471" s="21"/>
      <c r="BM471" s="23"/>
      <c r="BN471" s="21"/>
      <c r="BO471" s="24"/>
      <c r="BP471" s="25"/>
      <c r="BQ471" s="21"/>
      <c r="BR471" s="21"/>
      <c r="BS471" s="21"/>
      <c r="BT471" s="23"/>
      <c r="BU471" s="24"/>
      <c r="BV471" s="25"/>
      <c r="BW471" s="30"/>
    </row>
    <row r="472" spans="1:75" s="22" customFormat="1" ht="198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18"/>
      <c r="M472" s="20"/>
      <c r="N472" s="21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21"/>
      <c r="BG472" s="21"/>
      <c r="BH472" s="21"/>
      <c r="BI472" s="21"/>
      <c r="BJ472" s="21"/>
      <c r="BK472" s="21"/>
      <c r="BL472" s="21"/>
      <c r="BM472" s="23"/>
      <c r="BN472" s="21"/>
      <c r="BO472" s="24"/>
      <c r="BP472" s="25"/>
      <c r="BQ472" s="21"/>
      <c r="BR472" s="21"/>
      <c r="BS472" s="21"/>
      <c r="BT472" s="23"/>
      <c r="BU472" s="24"/>
      <c r="BV472" s="25"/>
      <c r="BW472" s="30"/>
    </row>
    <row r="473" spans="1:75" s="22" customFormat="1" ht="146.2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18"/>
      <c r="M473" s="20"/>
      <c r="N473" s="21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21"/>
      <c r="BG473" s="21"/>
      <c r="BH473" s="21"/>
      <c r="BI473" s="21"/>
      <c r="BJ473" s="21"/>
      <c r="BK473" s="21"/>
      <c r="BL473" s="21"/>
      <c r="BM473" s="23"/>
      <c r="BN473" s="21"/>
      <c r="BO473" s="24"/>
      <c r="BP473" s="25"/>
      <c r="BQ473" s="21"/>
      <c r="BR473" s="21"/>
      <c r="BS473" s="21"/>
      <c r="BT473" s="23"/>
      <c r="BU473" s="24"/>
      <c r="BV473" s="25"/>
      <c r="BW473" s="30"/>
    </row>
    <row r="474" spans="1:75" s="22" customFormat="1" ht="227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18"/>
      <c r="M474" s="20"/>
      <c r="N474" s="21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21"/>
      <c r="BG474" s="21"/>
      <c r="BH474" s="21"/>
      <c r="BI474" s="21"/>
      <c r="BJ474" s="21"/>
      <c r="BK474" s="21"/>
      <c r="BL474" s="21"/>
      <c r="BM474" s="23"/>
      <c r="BN474" s="21"/>
      <c r="BO474" s="24"/>
      <c r="BP474" s="25"/>
      <c r="BQ474" s="21"/>
      <c r="BR474" s="21"/>
      <c r="BS474" s="21"/>
      <c r="BT474" s="23"/>
      <c r="BU474" s="24"/>
      <c r="BV474" s="25"/>
      <c r="BW474" s="30"/>
    </row>
    <row r="475" spans="1:75" s="22" customFormat="1" ht="154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18"/>
      <c r="M475" s="20"/>
      <c r="N475" s="21"/>
      <c r="O475" s="28"/>
      <c r="P475" s="2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1"/>
      <c r="BE475" s="21"/>
      <c r="BF475" s="21"/>
      <c r="BG475" s="21"/>
      <c r="BH475" s="21"/>
      <c r="BI475" s="21"/>
      <c r="BJ475" s="21"/>
      <c r="BK475" s="21"/>
      <c r="BL475" s="21"/>
      <c r="BM475" s="23"/>
      <c r="BN475" s="21"/>
      <c r="BO475" s="24"/>
      <c r="BP475" s="25"/>
      <c r="BQ475" s="21"/>
      <c r="BR475" s="21"/>
      <c r="BS475" s="21"/>
      <c r="BT475" s="23"/>
      <c r="BU475" s="24"/>
      <c r="BV475" s="25"/>
      <c r="BW475" s="30"/>
    </row>
    <row r="476" spans="1:75" s="22" customFormat="1" ht="154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18"/>
      <c r="M476" s="20"/>
      <c r="N476" s="21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1"/>
      <c r="BE476" s="21"/>
      <c r="BF476" s="21"/>
      <c r="BG476" s="21"/>
      <c r="BH476" s="21"/>
      <c r="BI476" s="21"/>
      <c r="BJ476" s="21"/>
      <c r="BK476" s="21"/>
      <c r="BL476" s="21"/>
      <c r="BM476" s="23"/>
      <c r="BN476" s="21"/>
      <c r="BO476" s="24"/>
      <c r="BP476" s="25"/>
      <c r="BQ476" s="36"/>
      <c r="BR476" s="36"/>
      <c r="BS476" s="36"/>
      <c r="BT476" s="40"/>
      <c r="BU476" s="26"/>
      <c r="BV476" s="36"/>
      <c r="BW476" s="30"/>
    </row>
    <row r="477" spans="1:75" s="22" customFormat="1" ht="182.2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18"/>
      <c r="M477" s="20"/>
      <c r="N477" s="21"/>
      <c r="O477" s="23"/>
      <c r="P477" s="23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21"/>
      <c r="BG477" s="21"/>
      <c r="BH477" s="21"/>
      <c r="BI477" s="21"/>
      <c r="BJ477" s="21"/>
      <c r="BK477" s="21"/>
      <c r="BL477" s="23"/>
      <c r="BM477" s="21"/>
      <c r="BN477" s="21"/>
      <c r="BO477" s="24"/>
      <c r="BP477" s="25"/>
      <c r="BQ477" s="36"/>
      <c r="BR477" s="36"/>
      <c r="BS477" s="36"/>
      <c r="BT477" s="40"/>
      <c r="BU477" s="26"/>
      <c r="BV477" s="36"/>
      <c r="BW477" s="30"/>
    </row>
    <row r="478" spans="1:75" s="22" customFormat="1" ht="182.2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18"/>
      <c r="M478" s="20"/>
      <c r="N478" s="21"/>
      <c r="O478" s="23"/>
      <c r="P478" s="23"/>
      <c r="Q478" s="23"/>
      <c r="R478" s="23"/>
      <c r="S478" s="23"/>
      <c r="T478" s="23"/>
      <c r="U478" s="2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1"/>
      <c r="BF478" s="21"/>
      <c r="BG478" s="21"/>
      <c r="BH478" s="21"/>
      <c r="BI478" s="21"/>
      <c r="BJ478" s="21"/>
      <c r="BK478" s="21"/>
      <c r="BL478" s="21"/>
      <c r="BM478" s="21"/>
      <c r="BN478" s="21"/>
      <c r="BO478" s="24"/>
      <c r="BP478" s="25"/>
      <c r="BQ478" s="36"/>
      <c r="BR478" s="36"/>
      <c r="BS478" s="36"/>
      <c r="BT478" s="40"/>
      <c r="BU478" s="26"/>
      <c r="BV478" s="36"/>
      <c r="BW478" s="30"/>
    </row>
    <row r="479" spans="1:75" s="22" customFormat="1" ht="312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18"/>
      <c r="M479" s="20"/>
      <c r="N479" s="21"/>
      <c r="O479" s="28"/>
      <c r="P479" s="2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81"/>
      <c r="BE479" s="21"/>
      <c r="BF479" s="21"/>
      <c r="BG479" s="23"/>
      <c r="BH479" s="21"/>
      <c r="BI479" s="21"/>
      <c r="BJ479" s="21"/>
      <c r="BK479" s="21"/>
      <c r="BL479" s="23"/>
      <c r="BM479" s="21"/>
      <c r="BN479" s="21"/>
      <c r="BO479" s="24"/>
      <c r="BP479" s="25"/>
      <c r="BQ479" s="26"/>
    </row>
    <row r="480" spans="1:75" s="22" customFormat="1" ht="174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18"/>
      <c r="M480" s="20"/>
      <c r="N480" s="21"/>
      <c r="O480" s="28"/>
      <c r="P480" s="18"/>
      <c r="Q480" s="28"/>
      <c r="R480" s="28"/>
      <c r="S480" s="28"/>
      <c r="T480" s="28"/>
      <c r="U480" s="28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"/>
      <c r="BE480" s="21"/>
      <c r="BF480" s="21"/>
      <c r="BG480" s="23"/>
      <c r="BH480" s="21"/>
      <c r="BI480" s="21"/>
      <c r="BJ480" s="21"/>
      <c r="BK480" s="21"/>
      <c r="BL480" s="23"/>
      <c r="BM480" s="21"/>
      <c r="BN480" s="21"/>
      <c r="BO480" s="24"/>
      <c r="BP480" s="25"/>
      <c r="BQ480" s="26"/>
    </row>
    <row r="481" spans="1:73" s="22" customFormat="1" ht="167.2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18"/>
      <c r="M481" s="20"/>
      <c r="N481" s="21"/>
      <c r="O481" s="23"/>
      <c r="P481" s="23"/>
      <c r="Q481" s="23"/>
      <c r="R481" s="23"/>
      <c r="S481" s="23"/>
      <c r="T481" s="23"/>
      <c r="U481" s="23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81"/>
      <c r="BE481" s="21"/>
      <c r="BF481" s="21"/>
      <c r="BG481" s="23"/>
      <c r="BH481" s="21"/>
      <c r="BI481" s="21"/>
      <c r="BJ481" s="21"/>
      <c r="BK481" s="21"/>
      <c r="BL481" s="23"/>
      <c r="BM481" s="21"/>
      <c r="BN481" s="21"/>
      <c r="BO481" s="24"/>
      <c r="BP481" s="25"/>
      <c r="BQ481" s="26"/>
    </row>
    <row r="482" spans="1:73" s="22" customFormat="1" ht="167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18"/>
      <c r="M482" s="20"/>
      <c r="N482" s="21"/>
      <c r="O482" s="23"/>
      <c r="P482" s="23"/>
      <c r="Q482" s="23"/>
      <c r="R482" s="23"/>
      <c r="S482" s="23"/>
      <c r="T482" s="23"/>
      <c r="U482" s="2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1"/>
      <c r="BE482" s="21"/>
      <c r="BF482" s="21"/>
      <c r="BG482" s="23"/>
      <c r="BH482" s="21"/>
      <c r="BI482" s="21"/>
      <c r="BJ482" s="21"/>
      <c r="BK482" s="21"/>
      <c r="BL482" s="23"/>
      <c r="BM482" s="21"/>
      <c r="BN482" s="21"/>
      <c r="BO482" s="24"/>
      <c r="BP482" s="25"/>
      <c r="BQ482" s="26"/>
    </row>
    <row r="483" spans="1:73" s="22" customFormat="1" ht="167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18"/>
      <c r="M483" s="20"/>
      <c r="N483" s="21"/>
      <c r="O483" s="23"/>
      <c r="P483" s="23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1"/>
      <c r="BE483" s="21"/>
      <c r="BF483" s="21"/>
      <c r="BG483" s="23"/>
      <c r="BH483" s="21"/>
      <c r="BI483" s="21"/>
      <c r="BJ483" s="21"/>
      <c r="BK483" s="21"/>
      <c r="BL483" s="23"/>
      <c r="BM483" s="21"/>
      <c r="BN483" s="21"/>
      <c r="BO483" s="24"/>
      <c r="BP483" s="25"/>
      <c r="BQ483" s="26"/>
    </row>
    <row r="484" spans="1:73" s="22" customFormat="1" ht="372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18"/>
      <c r="M484" s="20"/>
      <c r="N484" s="21"/>
      <c r="O484" s="18"/>
      <c r="P484" s="18"/>
      <c r="Q484" s="18"/>
      <c r="R484" s="18"/>
      <c r="S484" s="18"/>
      <c r="T484" s="18"/>
      <c r="U484" s="18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1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1"/>
      <c r="BS484" s="21"/>
    </row>
    <row r="485" spans="1:73" s="22" customFormat="1" ht="257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18"/>
      <c r="M485" s="20"/>
      <c r="N485" s="21"/>
      <c r="O485" s="18"/>
      <c r="P485" s="18"/>
      <c r="Q485" s="27"/>
      <c r="R485" s="27"/>
      <c r="S485" s="27"/>
      <c r="T485" s="27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1"/>
      <c r="BE485" s="21"/>
      <c r="BF485" s="21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1"/>
      <c r="BS485" s="21"/>
    </row>
    <row r="486" spans="1:73" s="22" customFormat="1" ht="254.2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18"/>
      <c r="M486" s="20"/>
      <c r="N486" s="21"/>
      <c r="O486" s="18"/>
      <c r="P486" s="18"/>
      <c r="Q486" s="27"/>
      <c r="R486" s="27"/>
      <c r="S486" s="27"/>
      <c r="T486" s="27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1"/>
      <c r="BE486" s="21"/>
      <c r="BF486" s="21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1"/>
      <c r="BS486" s="21"/>
    </row>
    <row r="487" spans="1:73" s="22" customFormat="1" ht="319.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18"/>
      <c r="M487" s="20"/>
      <c r="N487" s="21"/>
      <c r="O487" s="23"/>
      <c r="P487" s="23"/>
      <c r="Q487" s="23"/>
      <c r="R487" s="23"/>
      <c r="S487" s="23"/>
      <c r="T487" s="23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1"/>
      <c r="BS487" s="21"/>
    </row>
    <row r="488" spans="1:73" s="22" customFormat="1" ht="409.6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18"/>
      <c r="M488" s="18"/>
      <c r="N488" s="18"/>
      <c r="O488" s="28"/>
      <c r="P488" s="18"/>
      <c r="Q488" s="28"/>
      <c r="R488" s="28"/>
      <c r="S488" s="28"/>
      <c r="T488" s="28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1"/>
      <c r="BE488" s="21"/>
      <c r="BF488" s="21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1"/>
      <c r="BS488" s="21"/>
    </row>
    <row r="489" spans="1:73" s="22" customFormat="1" ht="141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18"/>
      <c r="M489" s="20"/>
      <c r="N489" s="21"/>
      <c r="O489" s="23"/>
      <c r="P489" s="23"/>
      <c r="Q489" s="23"/>
      <c r="R489" s="23"/>
      <c r="S489" s="23"/>
      <c r="T489" s="23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"/>
      <c r="BE489" s="21"/>
      <c r="BF489" s="21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1"/>
      <c r="BS489" s="21"/>
    </row>
    <row r="490" spans="1:73" s="22" customFormat="1" ht="141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18"/>
      <c r="M490" s="20"/>
      <c r="N490" s="18"/>
      <c r="O490" s="23"/>
      <c r="P490" s="23"/>
      <c r="Q490" s="23"/>
      <c r="R490" s="23"/>
      <c r="S490" s="23"/>
      <c r="T490" s="23"/>
      <c r="U490" s="23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1"/>
      <c r="BE490" s="21"/>
      <c r="BF490" s="21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1"/>
      <c r="BS490" s="21"/>
    </row>
    <row r="491" spans="1:73" s="22" customFormat="1" ht="292.5" customHeight="1" x14ac:dyDescent="0.45">
      <c r="A491" s="17"/>
      <c r="B491" s="18"/>
      <c r="C491" s="176"/>
      <c r="D491" s="19"/>
      <c r="E491" s="19"/>
      <c r="F491" s="20"/>
      <c r="G491" s="18"/>
      <c r="H491" s="18"/>
      <c r="I491" s="18"/>
      <c r="J491" s="18"/>
      <c r="K491" s="18"/>
      <c r="L491" s="18"/>
      <c r="M491" s="20"/>
      <c r="N491" s="21"/>
      <c r="O491" s="27"/>
      <c r="P491" s="18"/>
      <c r="Q491" s="27"/>
      <c r="R491" s="27"/>
      <c r="S491" s="27"/>
      <c r="T491" s="27"/>
      <c r="U491" s="27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"/>
      <c r="BE491" s="21"/>
      <c r="BF491" s="21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1"/>
      <c r="BS491" s="24"/>
      <c r="BT491" s="25"/>
      <c r="BU491" s="26"/>
    </row>
    <row r="492" spans="1:73" s="22" customFormat="1" ht="177" customHeight="1" x14ac:dyDescent="0.45">
      <c r="A492" s="17"/>
      <c r="B492" s="18"/>
      <c r="C492" s="176"/>
      <c r="D492" s="19"/>
      <c r="E492" s="19"/>
      <c r="F492" s="20"/>
      <c r="G492" s="18"/>
      <c r="H492" s="18"/>
      <c r="I492" s="18"/>
      <c r="J492" s="18"/>
      <c r="K492" s="18"/>
      <c r="L492" s="18"/>
      <c r="M492" s="20"/>
      <c r="N492" s="21"/>
      <c r="O492" s="18"/>
      <c r="P492" s="18"/>
      <c r="Q492" s="27"/>
      <c r="R492" s="27"/>
      <c r="S492" s="27"/>
      <c r="T492" s="27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1"/>
      <c r="BE492" s="21"/>
      <c r="BF492" s="21"/>
      <c r="BG492" s="21"/>
      <c r="BH492" s="21"/>
      <c r="BI492" s="21"/>
      <c r="BJ492" s="21"/>
      <c r="BK492" s="21"/>
      <c r="BL492" s="21"/>
      <c r="BM492" s="21"/>
      <c r="BN492" s="21"/>
      <c r="BO492" s="21"/>
      <c r="BP492" s="21"/>
      <c r="BQ492" s="21"/>
      <c r="BR492" s="21"/>
      <c r="BS492" s="24"/>
      <c r="BT492" s="25"/>
      <c r="BU492" s="26"/>
    </row>
  </sheetData>
  <autoFilter ref="A2:BW3"/>
  <mergeCells count="5">
    <mergeCell ref="M208:M209"/>
    <mergeCell ref="J3:J5"/>
    <mergeCell ref="K3:K5"/>
    <mergeCell ref="A6:N6"/>
    <mergeCell ref="A1:BT1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2018-12-11T13:27:28Z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