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шаблон!$A$2:$BW$49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шаблон!$A$1:$BP$27</definedName>
  </definedNames>
  <calcPr calcId="145621"/>
</workbook>
</file>

<file path=xl/calcChain.xml><?xml version="1.0" encoding="utf-8"?>
<calcChain xmlns="http://schemas.openxmlformats.org/spreadsheetml/2006/main">
  <c r="BF22" i="4" l="1"/>
  <c r="BG22" i="4"/>
  <c r="BH22" i="4"/>
  <c r="BI22" i="4"/>
  <c r="BJ22" i="4"/>
  <c r="BK22" i="4"/>
  <c r="BL22" i="4"/>
  <c r="BM22" i="4"/>
  <c r="P9" i="4" l="1"/>
  <c r="Q9" i="4"/>
  <c r="R9" i="4"/>
  <c r="S9" i="4"/>
  <c r="T9" i="4"/>
  <c r="U10" i="4"/>
  <c r="O10" i="4" s="1"/>
  <c r="O9" i="4" s="1"/>
  <c r="N10" i="4"/>
  <c r="BE9" i="4" l="1"/>
  <c r="U9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AR22" i="4"/>
  <c r="AS22" i="4"/>
  <c r="AT22" i="4"/>
  <c r="AU22" i="4"/>
  <c r="AV22" i="4"/>
  <c r="AW22" i="4"/>
  <c r="AX22" i="4"/>
  <c r="AY22" i="4"/>
  <c r="AZ22" i="4"/>
  <c r="BA22" i="4"/>
  <c r="U21" i="4" l="1"/>
  <c r="O21" i="4" s="1"/>
  <c r="O20" i="4"/>
  <c r="T20" i="4" s="1"/>
  <c r="T18" i="4" s="1"/>
  <c r="U19" i="4"/>
  <c r="O19" i="4" s="1"/>
  <c r="N19" i="4"/>
  <c r="S18" i="4"/>
  <c r="P18" i="4"/>
  <c r="O18" i="4" l="1"/>
  <c r="BC18" i="4"/>
  <c r="R20" i="4"/>
  <c r="R18" i="4" s="1"/>
  <c r="Q20" i="4"/>
  <c r="U20" i="4" l="1"/>
  <c r="Q18" i="4"/>
  <c r="BE18" i="4" l="1"/>
  <c r="U18" i="4"/>
  <c r="U17" i="4" l="1"/>
  <c r="O17" i="4" s="1"/>
  <c r="O16" i="4"/>
  <c r="T16" i="4" s="1"/>
  <c r="T15" i="4" s="1"/>
  <c r="S15" i="4"/>
  <c r="P15" i="4"/>
  <c r="O15" i="4" l="1"/>
  <c r="R16" i="4"/>
  <c r="R15" i="4" s="1"/>
  <c r="Q16" i="4"/>
  <c r="Q15" i="4" l="1"/>
  <c r="U16" i="4"/>
  <c r="U15" i="4" l="1"/>
  <c r="BE15" i="4"/>
  <c r="U12" i="4" l="1"/>
  <c r="O12" i="4" s="1"/>
  <c r="U14" i="4" l="1"/>
  <c r="O14" i="4" s="1"/>
  <c r="O13" i="4"/>
  <c r="T13" i="4" s="1"/>
  <c r="T11" i="4" s="1"/>
  <c r="P11" i="4"/>
  <c r="S11" i="4"/>
  <c r="N12" i="4"/>
  <c r="BC11" i="4"/>
  <c r="BC22" i="4" s="1"/>
  <c r="U8" i="4"/>
  <c r="O8" i="4" s="1"/>
  <c r="O7" i="4"/>
  <c r="T7" i="4" s="1"/>
  <c r="T6" i="4" s="1"/>
  <c r="S6" i="4"/>
  <c r="P6" i="4"/>
  <c r="R13" i="4" l="1"/>
  <c r="R11" i="4" s="1"/>
  <c r="O11" i="4"/>
  <c r="Q13" i="4"/>
  <c r="R7" i="4"/>
  <c r="R6" i="4" s="1"/>
  <c r="O6" i="4"/>
  <c r="Q7" i="4"/>
  <c r="U13" i="4" l="1"/>
  <c r="Q11" i="4"/>
  <c r="Q6" i="4"/>
  <c r="U7" i="4"/>
  <c r="U6" i="4" s="1"/>
  <c r="BE11" i="4" l="1"/>
  <c r="U11" i="4"/>
  <c r="BE6" i="4"/>
  <c r="O4" i="4" l="1"/>
  <c r="U5" i="4"/>
  <c r="O5" i="4" s="1"/>
  <c r="T4" i="4" l="1"/>
  <c r="T3" i="4" s="1"/>
  <c r="T22" i="4" s="1"/>
  <c r="R4" i="4"/>
  <c r="Q4" i="4"/>
  <c r="P3" i="4"/>
  <c r="P22" i="4" s="1"/>
  <c r="Q3" i="4"/>
  <c r="Q22" i="4" s="1"/>
  <c r="R3" i="4"/>
  <c r="R22" i="4" s="1"/>
  <c r="S3" i="4"/>
  <c r="S22" i="4" s="1"/>
  <c r="O3" i="4"/>
  <c r="O22" i="4" s="1"/>
  <c r="U4" i="4" l="1"/>
  <c r="BN15" i="4"/>
  <c r="BN18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U3" i="4" l="1"/>
  <c r="U22" i="4" s="1"/>
  <c r="BE3" i="4"/>
  <c r="BE22" i="4" s="1"/>
  <c r="BS3" i="4"/>
  <c r="BN6" i="4" l="1"/>
  <c r="BN9" i="4"/>
  <c r="BN11" i="4"/>
  <c r="BN51" i="4"/>
  <c r="BN52" i="4"/>
  <c r="BN53" i="4"/>
  <c r="BN54" i="4"/>
  <c r="BN55" i="4"/>
  <c r="BN56" i="4"/>
  <c r="BN57" i="4"/>
  <c r="BN58" i="4"/>
  <c r="BN59" i="4"/>
  <c r="BN60" i="4"/>
  <c r="BN61" i="4"/>
  <c r="BN62" i="4"/>
  <c r="BN3" i="4" l="1"/>
  <c r="BN22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N46" i="2"/>
  <c r="S47" i="2"/>
  <c r="S46" i="2" s="1"/>
  <c r="N55" i="2"/>
  <c r="Q56" i="2"/>
  <c r="S56" i="2"/>
  <c r="P56" i="2"/>
  <c r="S59" i="2"/>
  <c r="Q59" i="2"/>
  <c r="P59" i="2"/>
  <c r="T59" i="2" s="1"/>
  <c r="P40" i="2"/>
  <c r="P48" i="2"/>
  <c r="T48" i="2" s="1"/>
  <c r="N62" i="2"/>
  <c r="P63" i="2"/>
  <c r="P62" i="2" s="1"/>
  <c r="Q63" i="2"/>
  <c r="Q62" i="2" s="1"/>
  <c r="P47" i="2"/>
  <c r="P46" i="2" s="1"/>
  <c r="Q47" i="2"/>
  <c r="Q46" i="2" s="1"/>
  <c r="P37" i="2"/>
  <c r="Q37" i="2"/>
  <c r="P41" i="2"/>
  <c r="T72" i="2"/>
  <c r="P70" i="2"/>
  <c r="T40" i="2"/>
  <c r="P38" i="2"/>
  <c r="P55" i="2"/>
  <c r="T56" i="2"/>
  <c r="S55" i="2"/>
  <c r="Q55" i="2"/>
  <c r="T47" i="2"/>
  <c r="BB70" i="2"/>
  <c r="BK70" i="2"/>
  <c r="T70" i="2"/>
  <c r="BB46" i="2"/>
  <c r="AF55" i="2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N8" i="2"/>
  <c r="AJ29" i="2"/>
  <c r="P22" i="2"/>
  <c r="P10" i="2"/>
  <c r="P9" i="2"/>
  <c r="Q9" i="2"/>
  <c r="M44" i="2"/>
  <c r="N44" i="2" s="1"/>
  <c r="P44" i="2" s="1"/>
  <c r="R43" i="2"/>
  <c r="O43" i="2"/>
  <c r="P8" i="2"/>
  <c r="T22" i="2"/>
  <c r="P21" i="2"/>
  <c r="BH21" i="2"/>
  <c r="BK21" i="2" s="1"/>
  <c r="T21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/>
  <c r="N3" i="2" s="1"/>
  <c r="R3" i="2"/>
  <c r="O3" i="2"/>
  <c r="AZ3" i="2"/>
  <c r="Q5" i="2"/>
  <c r="Q3" i="2" s="1"/>
  <c r="P5" i="2"/>
  <c r="P3" i="2" s="1"/>
  <c r="M86" i="2"/>
  <c r="M85" i="2"/>
  <c r="N86" i="2"/>
  <c r="P86" i="2" s="1"/>
  <c r="N85" i="2"/>
  <c r="S85" i="2" s="1"/>
  <c r="R84" i="2"/>
  <c r="O84" i="2"/>
  <c r="Q85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P20" i="2"/>
  <c r="S20" i="2"/>
  <c r="S18" i="2" s="1"/>
  <c r="Q7" i="2"/>
  <c r="Q6" i="2" s="1"/>
  <c r="P18" i="2"/>
  <c r="S54" i="2" l="1"/>
  <c r="S53" i="2" s="1"/>
  <c r="N53" i="2"/>
  <c r="Q54" i="2"/>
  <c r="Q53" i="2" s="1"/>
  <c r="P54" i="2"/>
  <c r="P53" i="2" s="1"/>
  <c r="N11" i="2"/>
  <c r="Q12" i="2"/>
  <c r="Q11" i="2" s="1"/>
  <c r="S12" i="2"/>
  <c r="S11" i="2" s="1"/>
  <c r="P12" i="2"/>
  <c r="N35" i="2"/>
  <c r="S36" i="2"/>
  <c r="S35" i="2" s="1"/>
  <c r="P36" i="2"/>
  <c r="Q36" i="2"/>
  <c r="Q35" i="2" s="1"/>
  <c r="Q61" i="2"/>
  <c r="Q60" i="2" s="1"/>
  <c r="S61" i="2"/>
  <c r="S60" i="2" s="1"/>
  <c r="P61" i="2"/>
  <c r="P60" i="2" s="1"/>
  <c r="N60" i="2"/>
  <c r="S17" i="2"/>
  <c r="S16" i="2" s="1"/>
  <c r="Q17" i="2"/>
  <c r="Q16" i="2" s="1"/>
  <c r="N16" i="2"/>
  <c r="P17" i="2"/>
  <c r="T20" i="2"/>
  <c r="Q8" i="2"/>
  <c r="T10" i="2"/>
  <c r="BF8" i="2" s="1"/>
  <c r="T37" i="2"/>
  <c r="BB18" i="2"/>
  <c r="T18" i="2"/>
  <c r="Q14" i="2"/>
  <c r="Q13" i="2" s="1"/>
  <c r="P14" i="2"/>
  <c r="N13" i="2"/>
  <c r="S14" i="2"/>
  <c r="S13" i="2" s="1"/>
  <c r="S84" i="2"/>
  <c r="T85" i="2"/>
  <c r="Q50" i="2"/>
  <c r="Q49" i="2" s="1"/>
  <c r="N49" i="2"/>
  <c r="S50" i="2"/>
  <c r="S49" i="2" s="1"/>
  <c r="P50" i="2"/>
  <c r="Q82" i="2"/>
  <c r="N81" i="2"/>
  <c r="S82" i="2"/>
  <c r="S81" i="2" s="1"/>
  <c r="P82" i="2"/>
  <c r="S78" i="2"/>
  <c r="S77" i="2" s="1"/>
  <c r="P78" i="2"/>
  <c r="Q78" i="2"/>
  <c r="Q77" i="2" s="1"/>
  <c r="N77" i="2"/>
  <c r="BK18" i="2"/>
  <c r="P84" i="2"/>
  <c r="S3" i="2"/>
  <c r="T5" i="2"/>
  <c r="Q52" i="2"/>
  <c r="Q51" i="2" s="1"/>
  <c r="N51" i="2"/>
  <c r="S52" i="2"/>
  <c r="S51" i="2" s="1"/>
  <c r="P52" i="2"/>
  <c r="Q83" i="2"/>
  <c r="P83" i="2"/>
  <c r="P43" i="2"/>
  <c r="T7" i="2"/>
  <c r="T54" i="2"/>
  <c r="T61" i="2"/>
  <c r="N19" i="2"/>
  <c r="N18" i="2" s="1"/>
  <c r="Q86" i="2"/>
  <c r="Q84" i="2" s="1"/>
  <c r="N84" i="2"/>
  <c r="T9" i="2"/>
  <c r="S8" i="2"/>
  <c r="N23" i="2"/>
  <c r="P24" i="2"/>
  <c r="Q24" i="2"/>
  <c r="Q23" i="2" s="1"/>
  <c r="S24" i="2"/>
  <c r="S23" i="2" s="1"/>
  <c r="S28" i="2"/>
  <c r="S27" i="2" s="1"/>
  <c r="N27" i="2"/>
  <c r="P28" i="2"/>
  <c r="Q28" i="2"/>
  <c r="Q27" i="2" s="1"/>
  <c r="BJ35" i="2"/>
  <c r="S68" i="2"/>
  <c r="P68" i="2"/>
  <c r="T68" i="2" s="1"/>
  <c r="BB64" i="2" s="1"/>
  <c r="Q68" i="2"/>
  <c r="S74" i="2"/>
  <c r="S73" i="2" s="1"/>
  <c r="Q74" i="2"/>
  <c r="Q73" i="2" s="1"/>
  <c r="P74" i="2"/>
  <c r="N73" i="2"/>
  <c r="S44" i="2"/>
  <c r="S43" i="2" s="1"/>
  <c r="Q44" i="2"/>
  <c r="Q43" i="2" s="1"/>
  <c r="N43" i="2"/>
  <c r="P26" i="2"/>
  <c r="Q26" i="2"/>
  <c r="Q25" i="2" s="1"/>
  <c r="S26" i="2"/>
  <c r="S25" i="2" s="1"/>
  <c r="N25" i="2"/>
  <c r="S30" i="2"/>
  <c r="Q30" i="2"/>
  <c r="Q29" i="2" s="1"/>
  <c r="N29" i="2"/>
  <c r="P30" i="2"/>
  <c r="P34" i="2"/>
  <c r="S34" i="2"/>
  <c r="Q34" i="2"/>
  <c r="T46" i="2"/>
  <c r="BF46" i="2"/>
  <c r="BK46" i="2" s="1"/>
  <c r="T55" i="2"/>
  <c r="BB55" i="2"/>
  <c r="BK55" i="2" s="1"/>
  <c r="BB41" i="2"/>
  <c r="BK41" i="2" s="1"/>
  <c r="T41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T83" i="2" l="1"/>
  <c r="BF81" i="2" s="1"/>
  <c r="P16" i="2"/>
  <c r="T17" i="2"/>
  <c r="P11" i="2"/>
  <c r="T12" i="2"/>
  <c r="P35" i="2"/>
  <c r="T36" i="2"/>
  <c r="BB62" i="2"/>
  <c r="BK62" i="2" s="1"/>
  <c r="T62" i="2"/>
  <c r="P29" i="2"/>
  <c r="T30" i="2"/>
  <c r="T74" i="2"/>
  <c r="P73" i="2"/>
  <c r="P23" i="2"/>
  <c r="T24" i="2"/>
  <c r="T53" i="2"/>
  <c r="BB53" i="2"/>
  <c r="BK53" i="2" s="1"/>
  <c r="T52" i="2"/>
  <c r="P51" i="2"/>
  <c r="BB3" i="2"/>
  <c r="BK3" i="2" s="1"/>
  <c r="T3" i="2"/>
  <c r="Q81" i="2"/>
  <c r="BB84" i="2"/>
  <c r="T14" i="2"/>
  <c r="P13" i="2"/>
  <c r="T76" i="2"/>
  <c r="P75" i="2"/>
  <c r="T65" i="2"/>
  <c r="P64" i="2"/>
  <c r="T34" i="2"/>
  <c r="BB29" i="2" s="1"/>
  <c r="S29" i="2"/>
  <c r="T26" i="2"/>
  <c r="P25" i="2"/>
  <c r="P27" i="2"/>
  <c r="T28" i="2"/>
  <c r="BB8" i="2"/>
  <c r="BK8" i="2" s="1"/>
  <c r="T8" i="2"/>
  <c r="BB60" i="2"/>
  <c r="BK60" i="2" s="1"/>
  <c r="T60" i="2"/>
  <c r="T6" i="2"/>
  <c r="BH6" i="2"/>
  <c r="BK6" i="2" s="1"/>
  <c r="T44" i="2"/>
  <c r="T86" i="2"/>
  <c r="BF84" i="2" s="1"/>
  <c r="P77" i="2"/>
  <c r="T78" i="2"/>
  <c r="T82" i="2"/>
  <c r="P81" i="2"/>
  <c r="T50" i="2"/>
  <c r="P49" i="2"/>
  <c r="BB35" i="2" l="1"/>
  <c r="BK35" i="2" s="1"/>
  <c r="T35" i="2"/>
  <c r="BB11" i="2"/>
  <c r="BK11" i="2" s="1"/>
  <c r="T11" i="2"/>
  <c r="T16" i="2"/>
  <c r="BB16" i="2"/>
  <c r="BK16" i="2" s="1"/>
  <c r="T49" i="2"/>
  <c r="BB49" i="2"/>
  <c r="BK49" i="2" s="1"/>
  <c r="BB77" i="2"/>
  <c r="BK77" i="2" s="1"/>
  <c r="T77" i="2"/>
  <c r="BB27" i="2"/>
  <c r="BK27" i="2" s="1"/>
  <c r="T27" i="2"/>
  <c r="BK84" i="2"/>
  <c r="BB51" i="2"/>
  <c r="BK51" i="2" s="1"/>
  <c r="T51" i="2"/>
  <c r="AF29" i="2"/>
  <c r="T29" i="2"/>
  <c r="BB81" i="2"/>
  <c r="BK81" i="2" s="1"/>
  <c r="T81" i="2"/>
  <c r="T43" i="2"/>
  <c r="BB43" i="2"/>
  <c r="BK43" i="2" s="1"/>
  <c r="BB25" i="2"/>
  <c r="BK25" i="2" s="1"/>
  <c r="T25" i="2"/>
  <c r="BK29" i="2"/>
  <c r="AF64" i="2"/>
  <c r="BK64" i="2" s="1"/>
  <c r="T64" i="2"/>
  <c r="BB75" i="2"/>
  <c r="BK75" i="2" s="1"/>
  <c r="T75" i="2"/>
  <c r="BB13" i="2"/>
  <c r="BK13" i="2" s="1"/>
  <c r="T13" i="2"/>
  <c r="T84" i="2"/>
  <c r="BB23" i="2"/>
  <c r="BK23" i="2" s="1"/>
  <c r="T23" i="2"/>
  <c r="BB73" i="2"/>
  <c r="BK73" i="2" s="1"/>
  <c r="T73" i="2"/>
</calcChain>
</file>

<file path=xl/sharedStrings.xml><?xml version="1.0" encoding="utf-8"?>
<sst xmlns="http://schemas.openxmlformats.org/spreadsheetml/2006/main" count="528" uniqueCount="379">
  <si>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</si>
  <si>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</si>
  <si>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</si>
  <si>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</si>
  <si>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</si>
  <si>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</si>
  <si>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</si>
  <si>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</si>
  <si>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</si>
  <si>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</si>
  <si>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</si>
  <si>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</si>
  <si>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</si>
  <si>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</si>
  <si>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</si>
  <si>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</si>
  <si>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</si>
  <si>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</si>
  <si>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</si>
  <si>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</si>
  <si>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</si>
  <si>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</si>
  <si>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</si>
  <si>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</si>
  <si>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</si>
  <si>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</si>
  <si>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</si>
  <si>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</si>
  <si>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</si>
  <si>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</si>
  <si>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</si>
  <si>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</si>
  <si>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</si>
  <si>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</si>
  <si>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</si>
  <si>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</si>
  <si>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</si>
  <si>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</si>
  <si>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</si>
  <si>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</si>
  <si>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</si>
  <si>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</si>
  <si>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</si>
  <si>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</si>
  <si>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</si>
  <si>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</si>
  <si>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</si>
  <si>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</si>
  <si>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</si>
  <si>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</si>
  <si>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</si>
  <si>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</si>
  <si>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</si>
  <si>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</si>
  <si>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</si>
  <si>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</si>
  <si>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</si>
  <si>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</si>
  <si>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</si>
  <si>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</si>
  <si>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</si>
  <si>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</si>
  <si>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</si>
  <si>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</si>
  <si>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</si>
  <si>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</si>
  <si>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</si>
  <si>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</si>
  <si>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</si>
  <si>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</si>
  <si>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</si>
  <si>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</si>
  <si>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</si>
  <si>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</si>
  <si>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</si>
  <si>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</si>
  <si>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</si>
  <si>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</si>
  <si>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</si>
  <si>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</si>
  <si>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</si>
  <si>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</si>
  <si>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</si>
  <si>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</si>
  <si>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</si>
  <si>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</si>
  <si>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</si>
  <si>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</si>
  <si>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</si>
  <si>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</si>
  <si>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</si>
  <si>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</si>
  <si>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</si>
  <si>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</si>
  <si>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</si>
  <si>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</si>
  <si>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</si>
  <si>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</si>
  <si>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</si>
  <si>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</si>
  <si>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</si>
  <si>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</si>
  <si>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</si>
  <si>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</si>
  <si>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</si>
  <si>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</si>
  <si>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</si>
  <si>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</si>
  <si>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</si>
  <si>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</si>
  <si>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</si>
  <si>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</si>
  <si>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</si>
  <si>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</si>
  <si>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</si>
  <si>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</si>
  <si>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</si>
  <si>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</si>
  <si>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</si>
  <si>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</si>
  <si>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</si>
  <si>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</si>
  <si>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</si>
  <si>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</si>
  <si>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</si>
  <si>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</si>
  <si>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</si>
  <si>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</si>
  <si>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</si>
  <si>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</si>
  <si>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</si>
  <si>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</si>
  <si>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</si>
  <si>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</si>
  <si>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</si>
  <si>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</si>
  <si>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</si>
  <si>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</si>
  <si>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</si>
  <si>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</si>
  <si>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</si>
  <si>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</si>
  <si>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</si>
  <si>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</si>
  <si>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</si>
  <si>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</si>
  <si>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</si>
  <si>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</si>
  <si>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</si>
  <si>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</si>
  <si>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</si>
  <si>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</si>
  <si>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</si>
  <si>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</si>
  <si>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</si>
  <si>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</si>
  <si>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</si>
  <si>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</si>
  <si>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</si>
  <si>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</si>
  <si>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</si>
  <si>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</si>
  <si>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</si>
  <si>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</si>
  <si>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</si>
  <si>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</si>
  <si>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</si>
  <si>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</si>
  <si>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</si>
  <si>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</si>
  <si>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</si>
  <si>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</si>
  <si>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</si>
  <si>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</si>
  <si>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</si>
  <si>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</si>
  <si>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</si>
  <si>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</si>
  <si>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</si>
  <si>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</si>
  <si>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</si>
  <si>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</si>
  <si>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</si>
  <si>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</si>
  <si>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</si>
  <si>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</si>
  <si>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</si>
  <si>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</si>
  <si>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</si>
  <si>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</si>
  <si>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</si>
  <si>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</si>
  <si>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</si>
  <si>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</si>
  <si>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</si>
  <si>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</si>
  <si>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</si>
  <si>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</si>
  <si>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</si>
  <si>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</si>
  <si>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</si>
  <si>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</si>
  <si>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</si>
  <si>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</si>
  <si>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</si>
  <si>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</si>
  <si>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</si>
  <si>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</si>
  <si>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</si>
  <si>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</si>
  <si>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</si>
  <si>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</si>
  <si>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</si>
  <si>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</si>
  <si>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</si>
  <si>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</si>
  <si>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</si>
  <si>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</si>
  <si>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</si>
  <si>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</si>
  <si>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</si>
  <si>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</si>
  <si>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</si>
  <si>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</si>
  <si>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</si>
  <si>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</si>
  <si>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</si>
  <si>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</si>
  <si>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</si>
  <si>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</si>
  <si>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</si>
  <si>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</si>
  <si>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</si>
  <si>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</si>
  <si>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</si>
  <si>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</si>
  <si>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</si>
  <si>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</si>
  <si>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</si>
  <si>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</si>
  <si>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</si>
  <si>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</si>
  <si>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</si>
  <si>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</si>
  <si>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</si>
  <si>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</si>
  <si>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</si>
  <si>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</si>
  <si>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</si>
  <si>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</si>
  <si>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</si>
  <si>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</si>
  <si>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</si>
  <si>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</si>
  <si>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</si>
  <si>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</si>
  <si>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</si>
  <si>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</si>
  <si>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</si>
  <si>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</si>
  <si>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</si>
  <si>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</si>
  <si>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</si>
  <si>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</si>
  <si>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</si>
  <si>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</si>
  <si>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</si>
  <si>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</si>
  <si>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</si>
  <si>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</si>
  <si>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</si>
  <si>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</si>
  <si>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</si>
  <si>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</si>
  <si>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</si>
  <si>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</si>
  <si>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</si>
  <si>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</si>
  <si>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</si>
  <si>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</si>
  <si>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</si>
  <si>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</si>
  <si>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</si>
  <si>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</si>
  <si>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</si>
  <si>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</si>
  <si>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</si>
  <si>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</si>
  <si>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</si>
  <si>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</si>
  <si>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</si>
  <si>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</si>
  <si>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</si>
  <si>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</si>
  <si>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</si>
  <si>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</si>
  <si>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</si>
  <si>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</si>
  <si>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</si>
  <si>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</si>
  <si>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</si>
  <si>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</si>
  <si>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</si>
  <si>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</si>
  <si>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</si>
  <si>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</si>
  <si>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</si>
  <si>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</si>
  <si>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</si>
  <si>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</si>
  <si>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</si>
  <si>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</si>
  <si>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</si>
  <si>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</si>
  <si>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</si>
  <si>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</si>
  <si>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</si>
  <si>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</si>
  <si>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</si>
  <si>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</si>
  <si>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</si>
  <si>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</si>
  <si>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</si>
  <si>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</si>
  <si>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</si>
  <si>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</si>
  <si>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</si>
  <si>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</si>
  <si>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</si>
  <si>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</si>
  <si>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</si>
  <si>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Общество с ограниченной ответственностью «Опора Телеком»</t>
  </si>
  <si>
    <t>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</si>
  <si>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существующей ВЛ-0,4 кВ № 2 в части монтажа ответвительной арматуры в точке врезки ответвления (тип и технические характеристики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</si>
  <si>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- после выполнения заявителем мероприятий в соответствии с п. 11.</t>
  </si>
  <si>
    <t>41852791 (ВЭС-4045/2019)</t>
  </si>
  <si>
    <t>41857176 (ЦЭС-18036/2019)</t>
  </si>
  <si>
    <t>41852035 (ЦЭС-18077/2019)</t>
  </si>
  <si>
    <t>41852669 (ЦЭС-18079/2019)</t>
  </si>
  <si>
    <t>41857212 (ЦЭС-18107/2019)</t>
  </si>
  <si>
    <t>41857235 (ЮЭС-3971/2019)</t>
  </si>
  <si>
    <t>ООО «Опора Телеком»</t>
  </si>
  <si>
    <t>Пеньчуков Алексей Андреевич</t>
  </si>
  <si>
    <t>Авдоян Торн Фазоевич</t>
  </si>
  <si>
    <t>Сараева Ольга Николаевна</t>
  </si>
  <si>
    <t>Общество с ограниченной ответственностью «ТехСервис»</t>
  </si>
  <si>
    <t>Су.РЭС</t>
  </si>
  <si>
    <t>Курская обл., Горшеченский р-н, п.Бекетовский</t>
  </si>
  <si>
    <t>Курская обл., Октябрьский р-н,д.Сорокина,кад.:461703110362</t>
  </si>
  <si>
    <t>Курская обл., Курский р-н,д.Долгое,кад.:46:11:071002:991</t>
  </si>
  <si>
    <t>Курская обл., Медвенский о-н, д.Губановка, д.24, кв.2</t>
  </si>
  <si>
    <t>Курская обл., Курский р-он, д. Малая Шумаковка, кад.: 46:11:200201:152</t>
  </si>
  <si>
    <t>Курская обл., Суджанский район, сМахновка, кад.№ 46:23:150103:1329</t>
  </si>
  <si>
    <t>строительство воздушной линии электропередачи 0,4 кВ самонесущим изолированным проводом – ответвления протяженностью 0,35 км от опоры № 9 (номер опоры уточнить при проектировании)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</si>
  <si>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строительство воздушной линии электропередачи 0,4 кВ самонесущим изолированным проводом ВЛИ-0,4 кВ протяженностью 0,25 км от опоры № 1 (номер опоры уточнить при проектировании)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№2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</si>
  <si>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строительство воздушной линии электропередачи 10 кВ защищенным проводом – ответвления протяженностью 0,04 км от опоры № 187 ВЛ-10 кВ № 129.12 до проектируемой ТП-10/0,4 кВ (точку врезки, марку и сечение провода, протяженность уточнить при проектировании) (в том числе 0,04 км по ТУ Ц-16887);
- монтаж линейного разъединителя 10 кВ на концевой опоре проектируемого ответвления от ВЛ-10 кВ № 129.12 (тип и технические характеристики уточнить при проектировании) (в том числе по ТУ Ц-16887);
- строительство воздушной линии электропередачи 0,4 кВ самонесущим изолированным проводом (ВЛИ-0,4 кВ) протяженностью 0,8 км от проектируемой ТП-10/0,4 кВ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проектировании), (в том числе 0,8 км по ТУ Ц-16887);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
10.2.	 Строительство новых подстанций: строительство трансформаторной подстанции 10/0,4 кВ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ТУ Ц-16887).</t>
  </si>
  <si>
    <t>строительство воздушной линии электропередачи 0,4 кВ самонесущим изолированным проводом ВЛИ-0,4 кВ протяженностью 0,1 км от ТП-10/0,4 кВ № 032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</si>
  <si>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реконструкция существующей ВЛ-10 кВ № 129.12 в части монтажа ответвительной арматуры в точке врезки (объем реконструкции уточнить при проектировании) (в том числе по ТУ Ц-16887).</t>
  </si>
  <si>
    <t>реконструкция существующей ТП-10/0,4 кВ № 032 в части монтажа дополнительного линейного коммутационного аппарата (объем реконструкции уточнить при проектировании).</t>
  </si>
  <si>
    <t>реконструкция существующей ТП-10/0,4 кВ №054 в части монтажа дополнительного коммутационного аппарата проектируемой ВЛ-0,4 кВ (тип и технические характеристики коммутационного аппарата уточнить при проектировании).</t>
  </si>
  <si>
    <t>1) 0,35 км
2) перекидка</t>
  </si>
  <si>
    <t>перекидка</t>
  </si>
  <si>
    <t>1) 0,25;
2) перекидка</t>
  </si>
  <si>
    <t>Остальной объем строительства в Ц-15413 (Очередь 107 Северо-восток), Ц-16349 (Очередь 115 льготники); Ц-16887 (Очередь 120 льготники Северо-Восток)</t>
  </si>
  <si>
    <t>1) 0,1;
2) перекидка</t>
  </si>
  <si>
    <t>1) 0,23;
2) перекидка</t>
  </si>
  <si>
    <t>ИТОГО: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</si>
  <si>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150 льготники»)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</si>
  <si>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</si>
  <si>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</si>
  <si>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</si>
  <si>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</si>
  <si>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</si>
  <si>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</si>
  <si>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</si>
  <si>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</si>
  <si>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</si>
  <si>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Монтаж АВ-0,4 кВ - 2 шт.</t>
  </si>
  <si>
    <t>1,33 (с учетом перекидок)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</si>
</sst>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b/>
      <sz val="35"/>
      <name val="Arial"/>
      <family val="2"/>
      <charset val="204"/>
    </font>
    <font>
      <b/>
      <sz val="35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56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G7" sqref="G7"/>
    </sheetView>
  </sheetViews>
  <sheetFormatPr defaultColWidth="9.140625" defaultRowHeight="34.5" x14ac:dyDescent="0.45"/>
  <cols>
    <col min="1" max="1" width="24.7109375" style="176" customWidth="1"/>
    <col min="2" max="2" width="27.42578125" style="176" customWidth="1"/>
    <col min="3" max="3" width="32.140625" style="176" customWidth="1"/>
    <col min="4" max="4" width="41.140625" style="176" customWidth="1"/>
    <col min="5" max="5" width="32.140625" style="176" hidden="1" customWidth="1"/>
    <col min="6" max="6" width="19.28515625" style="176" customWidth="1"/>
    <col min="7" max="7" width="51.7109375" style="176" customWidth="1"/>
    <col min="8" max="8" width="23" style="176" customWidth="1"/>
    <col min="9" max="9" width="35.7109375" style="176" customWidth="1"/>
    <col min="10" max="10" width="245.42578125" style="176" customWidth="1"/>
    <col min="11" max="11" width="66.7109375" style="176" customWidth="1"/>
    <col min="12" max="12" width="18.42578125" style="176" customWidth="1"/>
    <col min="13" max="13" width="57.140625" style="176" customWidth="1"/>
    <col min="14" max="14" width="61.71093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83.285156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9.710937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65" customHeight="1" x14ac:dyDescent="0.95">
      <c r="A1" s="234" t="s">
        <v>367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  <c r="BS1" s="234"/>
      <c r="BT1" s="234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369.75" customHeight="1" x14ac:dyDescent="0.25">
      <c r="A3" s="17" t="s">
        <v>335</v>
      </c>
      <c r="B3" s="18">
        <v>41852791</v>
      </c>
      <c r="C3" s="24">
        <v>43677</v>
      </c>
      <c r="D3" s="19">
        <v>458.33300000000003</v>
      </c>
      <c r="E3" s="19"/>
      <c r="F3" s="20">
        <v>15</v>
      </c>
      <c r="G3" s="18" t="s">
        <v>341</v>
      </c>
      <c r="H3" s="18" t="s">
        <v>131</v>
      </c>
      <c r="I3" s="18" t="s">
        <v>347</v>
      </c>
      <c r="J3" s="231" t="s">
        <v>353</v>
      </c>
      <c r="K3" s="231" t="s">
        <v>332</v>
      </c>
      <c r="L3" s="20"/>
      <c r="M3" s="20"/>
      <c r="N3" s="20"/>
      <c r="O3" s="21">
        <f>SUM(O4:O5)</f>
        <v>416.96</v>
      </c>
      <c r="P3" s="21">
        <f t="shared" ref="P3:U3" si="0">SUM(P4:P5)</f>
        <v>0</v>
      </c>
      <c r="Q3" s="21">
        <f t="shared" si="0"/>
        <v>45.6845</v>
      </c>
      <c r="R3" s="21">
        <f t="shared" si="0"/>
        <v>346.55849999999998</v>
      </c>
      <c r="S3" s="21">
        <f t="shared" si="0"/>
        <v>0</v>
      </c>
      <c r="T3" s="21">
        <f t="shared" si="0"/>
        <v>24.716999999999999</v>
      </c>
      <c r="U3" s="21">
        <f t="shared" si="0"/>
        <v>416.96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3"/>
      <c r="AJ3" s="23"/>
      <c r="AK3" s="21"/>
      <c r="AL3" s="199"/>
      <c r="AM3" s="23"/>
      <c r="AN3" s="23"/>
      <c r="AO3" s="21"/>
      <c r="AP3" s="21"/>
      <c r="AQ3" s="21"/>
      <c r="AR3" s="21"/>
      <c r="AS3" s="21"/>
      <c r="AT3" s="199"/>
      <c r="AU3" s="23"/>
      <c r="AV3" s="21"/>
      <c r="AW3" s="21"/>
      <c r="AX3" s="21"/>
      <c r="AY3" s="21"/>
      <c r="AZ3" s="21"/>
      <c r="BA3" s="21"/>
      <c r="BB3" s="21"/>
      <c r="BC3" s="21"/>
      <c r="BD3" s="199" t="s">
        <v>360</v>
      </c>
      <c r="BE3" s="21">
        <f>U4+U5</f>
        <v>416.96</v>
      </c>
      <c r="BF3" s="20"/>
      <c r="BG3" s="21"/>
      <c r="BH3" s="20"/>
      <c r="BI3" s="23"/>
      <c r="BJ3" s="23"/>
      <c r="BK3" s="21"/>
      <c r="BL3" s="21"/>
      <c r="BM3" s="21"/>
      <c r="BN3" s="181">
        <f t="shared" ref="BN3:BN49" si="1">W3+Y3+AA3+AC3+AE3+AG3+AI3+AM3+AO3+AQ3+AS3+AU3+AW3+AY3+BA3+BC3+BE3+BG3+BI3+BK3+BM3</f>
        <v>416.96</v>
      </c>
      <c r="BO3" s="24">
        <v>43861</v>
      </c>
      <c r="BP3" s="21"/>
      <c r="BQ3" s="193"/>
      <c r="BR3" s="196">
        <v>6</v>
      </c>
      <c r="BS3" s="22">
        <f>BR3*30</f>
        <v>180</v>
      </c>
      <c r="BT3" s="192"/>
      <c r="BU3" s="25"/>
    </row>
    <row r="4" spans="1:73" s="22" customFormat="1" ht="369.7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2"/>
      <c r="K4" s="232"/>
      <c r="L4" s="20"/>
      <c r="M4" s="235" t="s">
        <v>310</v>
      </c>
      <c r="N4" s="20">
        <v>0.35</v>
      </c>
      <c r="O4" s="21">
        <f>N4*1177</f>
        <v>411.95</v>
      </c>
      <c r="P4" s="21"/>
      <c r="Q4" s="21">
        <f>O4*0.11</f>
        <v>45.314500000000002</v>
      </c>
      <c r="R4" s="21">
        <f>O4*0.83</f>
        <v>341.91849999999999</v>
      </c>
      <c r="S4" s="21">
        <v>0</v>
      </c>
      <c r="T4" s="21">
        <f>O4*0.06</f>
        <v>24.716999999999999</v>
      </c>
      <c r="U4" s="21">
        <f t="shared" ref="U4" si="2">SUM(Q4:T4)</f>
        <v>411.95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3"/>
      <c r="AJ4" s="23"/>
      <c r="AK4" s="21"/>
      <c r="AL4" s="199"/>
      <c r="AM4" s="23"/>
      <c r="AN4" s="23"/>
      <c r="AO4" s="21"/>
      <c r="AP4" s="21"/>
      <c r="AQ4" s="21"/>
      <c r="AR4" s="21"/>
      <c r="AS4" s="21"/>
      <c r="AT4" s="199"/>
      <c r="AU4" s="23"/>
      <c r="AV4" s="21"/>
      <c r="AW4" s="21"/>
      <c r="AX4" s="21"/>
      <c r="AY4" s="21"/>
      <c r="AZ4" s="21"/>
      <c r="BA4" s="21"/>
      <c r="BB4" s="21"/>
      <c r="BC4" s="21"/>
      <c r="BD4" s="199"/>
      <c r="BE4" s="181"/>
      <c r="BF4" s="20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3"/>
      <c r="BR4" s="196"/>
      <c r="BT4" s="192"/>
      <c r="BU4" s="25"/>
    </row>
    <row r="5" spans="1:73" s="22" customFormat="1" ht="369.7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3"/>
      <c r="K5" s="233"/>
      <c r="L5" s="20"/>
      <c r="M5" s="236"/>
      <c r="N5" s="20" t="s">
        <v>361</v>
      </c>
      <c r="O5" s="21">
        <f>U5</f>
        <v>5.01</v>
      </c>
      <c r="P5" s="21"/>
      <c r="Q5" s="21">
        <v>0.37</v>
      </c>
      <c r="R5" s="21">
        <v>4.6399999999999997</v>
      </c>
      <c r="S5" s="21">
        <v>0</v>
      </c>
      <c r="T5" s="21">
        <v>0</v>
      </c>
      <c r="U5" s="21">
        <f>SUM(Q5:T5)</f>
        <v>5.01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3"/>
      <c r="AJ5" s="23"/>
      <c r="AK5" s="21"/>
      <c r="AL5" s="199"/>
      <c r="AM5" s="23"/>
      <c r="AN5" s="23"/>
      <c r="AO5" s="21"/>
      <c r="AP5" s="21"/>
      <c r="AQ5" s="21"/>
      <c r="AR5" s="21"/>
      <c r="AS5" s="21"/>
      <c r="AT5" s="199"/>
      <c r="AU5" s="23"/>
      <c r="AV5" s="21"/>
      <c r="AW5" s="21"/>
      <c r="AX5" s="21"/>
      <c r="AY5" s="21"/>
      <c r="AZ5" s="21"/>
      <c r="BA5" s="21"/>
      <c r="BB5" s="21"/>
      <c r="BC5" s="21"/>
      <c r="BD5" s="199"/>
      <c r="BE5" s="181"/>
      <c r="BF5" s="20"/>
      <c r="BG5" s="21"/>
      <c r="BH5" s="20"/>
      <c r="BI5" s="23"/>
      <c r="BJ5" s="23"/>
      <c r="BK5" s="21"/>
      <c r="BL5" s="21"/>
      <c r="BM5" s="21"/>
      <c r="BN5" s="181"/>
      <c r="BO5" s="24"/>
      <c r="BP5" s="21"/>
      <c r="BQ5" s="193"/>
      <c r="BR5" s="196"/>
      <c r="BT5" s="192"/>
      <c r="BU5" s="25"/>
    </row>
    <row r="6" spans="1:73" s="22" customFormat="1" ht="388.5" customHeight="1" x14ac:dyDescent="0.25">
      <c r="A6" s="17" t="s">
        <v>336</v>
      </c>
      <c r="B6" s="18">
        <v>41857176</v>
      </c>
      <c r="C6" s="24">
        <v>43677</v>
      </c>
      <c r="D6" s="19">
        <v>458.33300000000003</v>
      </c>
      <c r="E6" s="19"/>
      <c r="F6" s="20">
        <v>15</v>
      </c>
      <c r="G6" s="18" t="s">
        <v>331</v>
      </c>
      <c r="H6" s="18" t="s">
        <v>140</v>
      </c>
      <c r="I6" s="18" t="s">
        <v>348</v>
      </c>
      <c r="J6" s="231" t="s">
        <v>354</v>
      </c>
      <c r="K6" s="18" t="s">
        <v>333</v>
      </c>
      <c r="L6" s="20"/>
      <c r="M6" s="20"/>
      <c r="N6" s="20"/>
      <c r="O6" s="21">
        <f>SUM(O7:O8)</f>
        <v>299.26</v>
      </c>
      <c r="P6" s="21">
        <f t="shared" ref="P6:U6" si="3">SUM(P7:P8)</f>
        <v>0</v>
      </c>
      <c r="Q6" s="21">
        <f t="shared" si="3"/>
        <v>32.737499999999997</v>
      </c>
      <c r="R6" s="21">
        <f t="shared" si="3"/>
        <v>248.86749999999998</v>
      </c>
      <c r="S6" s="21">
        <f t="shared" si="3"/>
        <v>0</v>
      </c>
      <c r="T6" s="21">
        <f t="shared" si="3"/>
        <v>17.654999999999998</v>
      </c>
      <c r="U6" s="21">
        <f t="shared" si="3"/>
        <v>299.25999999999993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9"/>
      <c r="AM6" s="20"/>
      <c r="AN6" s="20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0"/>
      <c r="BC6" s="20"/>
      <c r="BD6" s="199" t="s">
        <v>362</v>
      </c>
      <c r="BE6" s="23">
        <f>U7+U8</f>
        <v>299.25999999999993</v>
      </c>
      <c r="BF6" s="23"/>
      <c r="BG6" s="20"/>
      <c r="BH6" s="20"/>
      <c r="BI6" s="23"/>
      <c r="BJ6" s="23"/>
      <c r="BK6" s="20"/>
      <c r="BL6" s="23"/>
      <c r="BM6" s="21"/>
      <c r="BN6" s="181">
        <f t="shared" si="1"/>
        <v>299.25999999999993</v>
      </c>
      <c r="BO6" s="24">
        <v>43861</v>
      </c>
      <c r="BP6" s="21"/>
      <c r="BQ6" s="21"/>
      <c r="BR6" s="23">
        <v>6</v>
      </c>
      <c r="BS6" s="23"/>
      <c r="BT6" s="24"/>
      <c r="BU6" s="25"/>
    </row>
    <row r="7" spans="1:73" s="22" customFormat="1" ht="188.4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2"/>
      <c r="K7" s="18"/>
      <c r="L7" s="20"/>
      <c r="M7" s="235" t="s">
        <v>310</v>
      </c>
      <c r="N7" s="20">
        <v>0.25</v>
      </c>
      <c r="O7" s="21">
        <f>N7*1177</f>
        <v>294.25</v>
      </c>
      <c r="P7" s="21"/>
      <c r="Q7" s="21">
        <f>O7*0.11</f>
        <v>32.3675</v>
      </c>
      <c r="R7" s="21">
        <f>O7*0.83</f>
        <v>244.22749999999999</v>
      </c>
      <c r="S7" s="21">
        <v>0</v>
      </c>
      <c r="T7" s="21">
        <f>O7*0.06</f>
        <v>17.654999999999998</v>
      </c>
      <c r="U7" s="21">
        <f t="shared" ref="U7" si="4">SUM(Q7:T7)</f>
        <v>294.24999999999994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9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0"/>
      <c r="BC7" s="20"/>
      <c r="BD7" s="199"/>
      <c r="BE7" s="23"/>
      <c r="BF7" s="23"/>
      <c r="BG7" s="20"/>
      <c r="BH7" s="20"/>
      <c r="BI7" s="23"/>
      <c r="BJ7" s="23"/>
      <c r="BK7" s="20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2" customFormat="1" ht="188.4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3"/>
      <c r="K8" s="18"/>
      <c r="L8" s="20"/>
      <c r="M8" s="236"/>
      <c r="N8" s="20" t="s">
        <v>361</v>
      </c>
      <c r="O8" s="21">
        <f>U8</f>
        <v>5.01</v>
      </c>
      <c r="P8" s="21"/>
      <c r="Q8" s="21">
        <v>0.37</v>
      </c>
      <c r="R8" s="21">
        <v>4.6399999999999997</v>
      </c>
      <c r="S8" s="21">
        <v>0</v>
      </c>
      <c r="T8" s="21">
        <v>0</v>
      </c>
      <c r="U8" s="21">
        <f>SUM(Q8:T8)</f>
        <v>5.01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9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0"/>
      <c r="BC8" s="20"/>
      <c r="BD8" s="199"/>
      <c r="BE8" s="23"/>
      <c r="BF8" s="23"/>
      <c r="BG8" s="20"/>
      <c r="BH8" s="20"/>
      <c r="BI8" s="23"/>
      <c r="BJ8" s="23"/>
      <c r="BK8" s="20"/>
      <c r="BL8" s="23"/>
      <c r="BM8" s="21"/>
      <c r="BN8" s="181"/>
      <c r="BO8" s="24"/>
      <c r="BP8" s="21"/>
      <c r="BQ8" s="21"/>
      <c r="BR8" s="23"/>
      <c r="BS8" s="23"/>
      <c r="BT8" s="24"/>
      <c r="BU8" s="25"/>
    </row>
    <row r="9" spans="1:73" s="22" customFormat="1" ht="409.5" customHeight="1" x14ac:dyDescent="0.25">
      <c r="A9" s="17" t="s">
        <v>337</v>
      </c>
      <c r="B9" s="18">
        <v>41852035</v>
      </c>
      <c r="C9" s="24">
        <v>43683</v>
      </c>
      <c r="D9" s="19">
        <v>458.33300000000003</v>
      </c>
      <c r="E9" s="19"/>
      <c r="F9" s="20">
        <v>15</v>
      </c>
      <c r="G9" s="18" t="s">
        <v>342</v>
      </c>
      <c r="H9" s="18" t="s">
        <v>138</v>
      </c>
      <c r="I9" s="18" t="s">
        <v>349</v>
      </c>
      <c r="J9" s="231" t="s">
        <v>355</v>
      </c>
      <c r="K9" s="18" t="s">
        <v>357</v>
      </c>
      <c r="L9" s="20"/>
      <c r="M9" s="20"/>
      <c r="N9" s="20"/>
      <c r="O9" s="23">
        <f>SUM(O10)</f>
        <v>5.01</v>
      </c>
      <c r="P9" s="23">
        <f t="shared" ref="P9:U9" si="5">SUM(P10)</f>
        <v>0</v>
      </c>
      <c r="Q9" s="23">
        <f t="shared" si="5"/>
        <v>0.37</v>
      </c>
      <c r="R9" s="23">
        <f t="shared" si="5"/>
        <v>4.6399999999999997</v>
      </c>
      <c r="S9" s="23">
        <f t="shared" si="5"/>
        <v>0</v>
      </c>
      <c r="T9" s="23">
        <f t="shared" si="5"/>
        <v>0</v>
      </c>
      <c r="U9" s="23">
        <f t="shared" si="5"/>
        <v>5.01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199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199" t="s">
        <v>361</v>
      </c>
      <c r="BE9" s="23">
        <f>U10</f>
        <v>5.01</v>
      </c>
      <c r="BF9" s="23"/>
      <c r="BG9" s="20"/>
      <c r="BH9" s="20"/>
      <c r="BI9" s="23"/>
      <c r="BJ9" s="23"/>
      <c r="BK9" s="20"/>
      <c r="BL9" s="23"/>
      <c r="BM9" s="21"/>
      <c r="BN9" s="181">
        <f t="shared" si="1"/>
        <v>5.01</v>
      </c>
      <c r="BO9" s="24">
        <v>43867</v>
      </c>
      <c r="BP9" s="21" t="s">
        <v>363</v>
      </c>
      <c r="BQ9" s="21"/>
      <c r="BR9" s="23">
        <v>6</v>
      </c>
      <c r="BS9" s="23"/>
      <c r="BT9" s="24"/>
      <c r="BU9" s="25"/>
    </row>
    <row r="10" spans="1:73" s="22" customFormat="1" ht="409.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33"/>
      <c r="K10" s="18"/>
      <c r="L10" s="20"/>
      <c r="M10" s="20" t="s">
        <v>310</v>
      </c>
      <c r="N10" s="20" t="str">
        <f>BD9</f>
        <v>перекидка</v>
      </c>
      <c r="O10" s="21">
        <f>U10</f>
        <v>5.01</v>
      </c>
      <c r="P10" s="21"/>
      <c r="Q10" s="21">
        <v>0.37</v>
      </c>
      <c r="R10" s="21">
        <v>4.6399999999999997</v>
      </c>
      <c r="S10" s="21">
        <v>0</v>
      </c>
      <c r="T10" s="21">
        <v>0</v>
      </c>
      <c r="U10" s="21">
        <f>SUM(Q10:T10)</f>
        <v>5.01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199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199"/>
      <c r="BE10" s="23"/>
      <c r="BF10" s="23"/>
      <c r="BG10" s="20"/>
      <c r="BH10" s="20"/>
      <c r="BI10" s="23"/>
      <c r="BJ10" s="23"/>
      <c r="BK10" s="20"/>
      <c r="BL10" s="23"/>
      <c r="BM10" s="21"/>
      <c r="BN10" s="181"/>
      <c r="BO10" s="24"/>
      <c r="BP10" s="21"/>
      <c r="BQ10" s="21"/>
      <c r="BR10" s="23"/>
      <c r="BS10" s="23"/>
      <c r="BT10" s="24"/>
      <c r="BU10" s="25"/>
    </row>
    <row r="11" spans="1:73" s="22" customFormat="1" ht="409.5" customHeight="1" x14ac:dyDescent="0.25">
      <c r="A11" s="17" t="s">
        <v>338</v>
      </c>
      <c r="B11" s="18">
        <v>41852669</v>
      </c>
      <c r="C11" s="24">
        <v>43682</v>
      </c>
      <c r="D11" s="19">
        <v>458.33300000000003</v>
      </c>
      <c r="E11" s="19"/>
      <c r="F11" s="20">
        <v>15</v>
      </c>
      <c r="G11" s="18" t="s">
        <v>343</v>
      </c>
      <c r="H11" s="18" t="s">
        <v>137</v>
      </c>
      <c r="I11" s="18" t="s">
        <v>350</v>
      </c>
      <c r="J11" s="231" t="s">
        <v>356</v>
      </c>
      <c r="K11" s="231" t="s">
        <v>358</v>
      </c>
      <c r="L11" s="20"/>
      <c r="M11" s="20"/>
      <c r="N11" s="20"/>
      <c r="O11" s="21">
        <f>SUM(O12:O14)</f>
        <v>127.18</v>
      </c>
      <c r="P11" s="21">
        <f t="shared" ref="P11:U11" si="6">SUM(P12:P14)</f>
        <v>0</v>
      </c>
      <c r="Q11" s="21">
        <f t="shared" si="6"/>
        <v>13.757</v>
      </c>
      <c r="R11" s="21">
        <f t="shared" si="6"/>
        <v>103.101</v>
      </c>
      <c r="S11" s="21">
        <f t="shared" si="6"/>
        <v>3.26</v>
      </c>
      <c r="T11" s="21">
        <f t="shared" si="6"/>
        <v>7.0620000000000003</v>
      </c>
      <c r="U11" s="21">
        <f t="shared" si="6"/>
        <v>127.18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199"/>
      <c r="AM11" s="2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 t="s">
        <v>243</v>
      </c>
      <c r="BC11" s="21">
        <f>U12</f>
        <v>4.47</v>
      </c>
      <c r="BD11" s="199" t="s">
        <v>364</v>
      </c>
      <c r="BE11" s="21">
        <f>U13+U14</f>
        <v>122.71000000000001</v>
      </c>
      <c r="BF11" s="20"/>
      <c r="BG11" s="20"/>
      <c r="BH11" s="20"/>
      <c r="BI11" s="23"/>
      <c r="BJ11" s="23"/>
      <c r="BK11" s="20"/>
      <c r="BL11" s="23"/>
      <c r="BM11" s="21"/>
      <c r="BN11" s="181">
        <f t="shared" si="1"/>
        <v>127.18</v>
      </c>
      <c r="BO11" s="24">
        <v>43866</v>
      </c>
      <c r="BP11" s="21"/>
      <c r="BQ11" s="21"/>
      <c r="BR11" s="23">
        <v>6</v>
      </c>
      <c r="BS11" s="23"/>
      <c r="BT11" s="24"/>
      <c r="BU11" s="25"/>
    </row>
    <row r="12" spans="1:73" s="22" customFormat="1" ht="171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32"/>
      <c r="K12" s="232"/>
      <c r="L12" s="20"/>
      <c r="M12" s="20" t="s">
        <v>311</v>
      </c>
      <c r="N12" s="21" t="str">
        <f>BB11</f>
        <v>Монтаж АВ-0,4 кВ (до 63 А)</v>
      </c>
      <c r="O12" s="21">
        <f>U12</f>
        <v>4.47</v>
      </c>
      <c r="P12" s="20"/>
      <c r="Q12" s="21">
        <v>0.44</v>
      </c>
      <c r="R12" s="21">
        <v>0.77</v>
      </c>
      <c r="S12" s="21">
        <v>3.26</v>
      </c>
      <c r="T12" s="21">
        <v>0</v>
      </c>
      <c r="U12" s="21">
        <f>SUM(Q12:T12)</f>
        <v>4.47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199"/>
      <c r="AM12" s="20"/>
      <c r="AN12" s="20"/>
      <c r="AO12" s="21"/>
      <c r="AP12" s="21"/>
      <c r="AQ12" s="21"/>
      <c r="AR12" s="21"/>
      <c r="AS12" s="21"/>
      <c r="AT12" s="181"/>
      <c r="AU12" s="21"/>
      <c r="AV12" s="21"/>
      <c r="AW12" s="21"/>
      <c r="AX12" s="21"/>
      <c r="AY12" s="21"/>
      <c r="AZ12" s="21"/>
      <c r="BA12" s="21"/>
      <c r="BB12" s="21"/>
      <c r="BC12" s="21"/>
      <c r="BD12" s="199"/>
      <c r="BE12" s="20"/>
      <c r="BF12" s="20"/>
      <c r="BG12" s="20"/>
      <c r="BH12" s="20"/>
      <c r="BI12" s="23"/>
      <c r="BJ12" s="23"/>
      <c r="BK12" s="20"/>
      <c r="BL12" s="23"/>
      <c r="BM12" s="21"/>
      <c r="BN12" s="181"/>
      <c r="BO12" s="24"/>
      <c r="BP12" s="21"/>
      <c r="BQ12" s="21"/>
      <c r="BR12" s="23"/>
      <c r="BS12" s="23"/>
      <c r="BT12" s="24"/>
      <c r="BU12" s="25"/>
    </row>
    <row r="13" spans="1:73" s="22" customFormat="1" ht="171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32"/>
      <c r="K13" s="232"/>
      <c r="L13" s="20"/>
      <c r="M13" s="235" t="s">
        <v>310</v>
      </c>
      <c r="N13" s="20">
        <v>0.1</v>
      </c>
      <c r="O13" s="21">
        <f>N13*1177</f>
        <v>117.7</v>
      </c>
      <c r="P13" s="21"/>
      <c r="Q13" s="21">
        <f>O13*0.11</f>
        <v>12.947000000000001</v>
      </c>
      <c r="R13" s="21">
        <f>O13*0.83</f>
        <v>97.691000000000003</v>
      </c>
      <c r="S13" s="21">
        <v>0</v>
      </c>
      <c r="T13" s="21">
        <f>O13*0.06</f>
        <v>7.0620000000000003</v>
      </c>
      <c r="U13" s="21">
        <f t="shared" ref="U13" si="7">SUM(Q13:T13)</f>
        <v>117.7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199"/>
      <c r="AM13" s="20"/>
      <c r="AN13" s="20"/>
      <c r="AO13" s="21"/>
      <c r="AP13" s="21"/>
      <c r="AQ13" s="21"/>
      <c r="AR13" s="21"/>
      <c r="AS13" s="21"/>
      <c r="AT13" s="181"/>
      <c r="AU13" s="21"/>
      <c r="AV13" s="21"/>
      <c r="AW13" s="21"/>
      <c r="AX13" s="21"/>
      <c r="AY13" s="21"/>
      <c r="AZ13" s="21"/>
      <c r="BA13" s="21"/>
      <c r="BB13" s="21"/>
      <c r="BC13" s="21"/>
      <c r="BD13" s="199"/>
      <c r="BE13" s="20"/>
      <c r="BF13" s="20"/>
      <c r="BG13" s="20"/>
      <c r="BH13" s="20"/>
      <c r="BI13" s="23"/>
      <c r="BJ13" s="23"/>
      <c r="BK13" s="20"/>
      <c r="BL13" s="23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171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33"/>
      <c r="K14" s="233"/>
      <c r="L14" s="20"/>
      <c r="M14" s="236"/>
      <c r="N14" s="20" t="s">
        <v>361</v>
      </c>
      <c r="O14" s="21">
        <f>U14</f>
        <v>5.01</v>
      </c>
      <c r="P14" s="21"/>
      <c r="Q14" s="21">
        <v>0.37</v>
      </c>
      <c r="R14" s="21">
        <v>4.6399999999999997</v>
      </c>
      <c r="S14" s="21">
        <v>0</v>
      </c>
      <c r="T14" s="21">
        <v>0</v>
      </c>
      <c r="U14" s="21">
        <f>SUM(Q14:T14)</f>
        <v>5.01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9"/>
      <c r="AM14" s="20"/>
      <c r="AN14" s="20"/>
      <c r="AO14" s="21"/>
      <c r="AP14" s="21"/>
      <c r="AQ14" s="21"/>
      <c r="AR14" s="21"/>
      <c r="AS14" s="21"/>
      <c r="AT14" s="181"/>
      <c r="AU14" s="21"/>
      <c r="AV14" s="21"/>
      <c r="AW14" s="21"/>
      <c r="AX14" s="21"/>
      <c r="AY14" s="21"/>
      <c r="AZ14" s="21"/>
      <c r="BA14" s="21"/>
      <c r="BB14" s="21"/>
      <c r="BC14" s="21"/>
      <c r="BD14" s="199"/>
      <c r="BE14" s="20"/>
      <c r="BF14" s="20"/>
      <c r="BG14" s="20"/>
      <c r="BH14" s="20"/>
      <c r="BI14" s="23"/>
      <c r="BJ14" s="23"/>
      <c r="BK14" s="20"/>
      <c r="BL14" s="23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310.5" x14ac:dyDescent="0.25">
      <c r="A15" s="17" t="s">
        <v>339</v>
      </c>
      <c r="B15" s="18">
        <v>41857212</v>
      </c>
      <c r="C15" s="24">
        <v>43677</v>
      </c>
      <c r="D15" s="19">
        <v>458.33300000000003</v>
      </c>
      <c r="E15" s="19"/>
      <c r="F15" s="20">
        <v>15</v>
      </c>
      <c r="G15" s="18" t="s">
        <v>344</v>
      </c>
      <c r="H15" s="18" t="s">
        <v>138</v>
      </c>
      <c r="I15" s="18" t="s">
        <v>351</v>
      </c>
      <c r="J15" s="18" t="s">
        <v>334</v>
      </c>
      <c r="K15" s="18" t="s">
        <v>333</v>
      </c>
      <c r="L15" s="20"/>
      <c r="M15" s="20"/>
      <c r="N15" s="20"/>
      <c r="O15" s="21">
        <f>SUM(O16:O17)</f>
        <v>299.26</v>
      </c>
      <c r="P15" s="21">
        <f t="shared" ref="P15:U15" si="8">SUM(P16:P17)</f>
        <v>0</v>
      </c>
      <c r="Q15" s="21">
        <f t="shared" si="8"/>
        <v>32.737499999999997</v>
      </c>
      <c r="R15" s="21">
        <f t="shared" si="8"/>
        <v>248.86749999999998</v>
      </c>
      <c r="S15" s="21">
        <f t="shared" si="8"/>
        <v>0</v>
      </c>
      <c r="T15" s="21">
        <f t="shared" si="8"/>
        <v>17.654999999999998</v>
      </c>
      <c r="U15" s="21">
        <f t="shared" si="8"/>
        <v>299.25999999999993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9"/>
      <c r="AM15" s="21"/>
      <c r="AN15" s="20"/>
      <c r="AO15" s="21"/>
      <c r="AP15" s="21"/>
      <c r="AQ15" s="21"/>
      <c r="AR15" s="21"/>
      <c r="AS15" s="21"/>
      <c r="AT15" s="199"/>
      <c r="AU15" s="21"/>
      <c r="AV15" s="21"/>
      <c r="AW15" s="21"/>
      <c r="AX15" s="21"/>
      <c r="AY15" s="21"/>
      <c r="AZ15" s="21"/>
      <c r="BA15" s="21"/>
      <c r="BB15" s="20"/>
      <c r="BC15" s="20"/>
      <c r="BD15" s="199" t="s">
        <v>362</v>
      </c>
      <c r="BE15" s="20">
        <f>U16+U17</f>
        <v>299.25999999999993</v>
      </c>
      <c r="BF15" s="20"/>
      <c r="BG15" s="20"/>
      <c r="BH15" s="20"/>
      <c r="BI15" s="23"/>
      <c r="BJ15" s="23"/>
      <c r="BK15" s="20"/>
      <c r="BL15" s="23"/>
      <c r="BM15" s="21"/>
      <c r="BN15" s="181">
        <f t="shared" si="1"/>
        <v>299.25999999999993</v>
      </c>
      <c r="BO15" s="24">
        <v>43861</v>
      </c>
      <c r="BP15" s="21"/>
      <c r="BQ15" s="21"/>
      <c r="BR15" s="23">
        <v>6</v>
      </c>
      <c r="BS15" s="23"/>
      <c r="BT15" s="24"/>
      <c r="BU15" s="25"/>
    </row>
    <row r="16" spans="1:73" s="22" customFormat="1" ht="117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35" t="s">
        <v>310</v>
      </c>
      <c r="N16" s="20">
        <v>0.25</v>
      </c>
      <c r="O16" s="21">
        <f>N16*1177</f>
        <v>294.25</v>
      </c>
      <c r="P16" s="21"/>
      <c r="Q16" s="21">
        <f>O16*0.11</f>
        <v>32.3675</v>
      </c>
      <c r="R16" s="21">
        <f>O16*0.83</f>
        <v>244.22749999999999</v>
      </c>
      <c r="S16" s="21">
        <v>0</v>
      </c>
      <c r="T16" s="21">
        <f>O16*0.06</f>
        <v>17.654999999999998</v>
      </c>
      <c r="U16" s="21">
        <f t="shared" ref="U16" si="9">SUM(Q16:T16)</f>
        <v>294.24999999999994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9"/>
      <c r="AM16" s="21"/>
      <c r="AN16" s="20"/>
      <c r="AO16" s="21"/>
      <c r="AP16" s="21"/>
      <c r="AQ16" s="21"/>
      <c r="AR16" s="21"/>
      <c r="AS16" s="21"/>
      <c r="AT16" s="199"/>
      <c r="AU16" s="21"/>
      <c r="AV16" s="21"/>
      <c r="AW16" s="21"/>
      <c r="AX16" s="21"/>
      <c r="AY16" s="21"/>
      <c r="AZ16" s="21"/>
      <c r="BA16" s="21"/>
      <c r="BB16" s="20"/>
      <c r="BC16" s="20"/>
      <c r="BD16" s="199"/>
      <c r="BE16" s="20"/>
      <c r="BF16" s="20"/>
      <c r="BG16" s="20"/>
      <c r="BH16" s="20"/>
      <c r="BI16" s="23"/>
      <c r="BJ16" s="23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117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36"/>
      <c r="N17" s="20" t="s">
        <v>361</v>
      </c>
      <c r="O17" s="21">
        <f>U17</f>
        <v>5.01</v>
      </c>
      <c r="P17" s="21"/>
      <c r="Q17" s="21">
        <v>0.37</v>
      </c>
      <c r="R17" s="21">
        <v>4.6399999999999997</v>
      </c>
      <c r="S17" s="21">
        <v>0</v>
      </c>
      <c r="T17" s="21">
        <v>0</v>
      </c>
      <c r="U17" s="21">
        <f>SUM(Q17:T17)</f>
        <v>5.01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9"/>
      <c r="AM17" s="21"/>
      <c r="AN17" s="20"/>
      <c r="AO17" s="21"/>
      <c r="AP17" s="21"/>
      <c r="AQ17" s="21"/>
      <c r="AR17" s="21"/>
      <c r="AS17" s="21"/>
      <c r="AT17" s="199"/>
      <c r="AU17" s="21"/>
      <c r="AV17" s="21"/>
      <c r="AW17" s="21"/>
      <c r="AX17" s="21"/>
      <c r="AY17" s="21"/>
      <c r="AZ17" s="21"/>
      <c r="BA17" s="21"/>
      <c r="BB17" s="20"/>
      <c r="BC17" s="20"/>
      <c r="BD17" s="199"/>
      <c r="BE17" s="20"/>
      <c r="BF17" s="20"/>
      <c r="BG17" s="20"/>
      <c r="BH17" s="20"/>
      <c r="BI17" s="23"/>
      <c r="BJ17" s="23"/>
      <c r="BK17" s="20"/>
      <c r="BL17" s="23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409.5" customHeight="1" x14ac:dyDescent="0.25">
      <c r="A18" s="17" t="s">
        <v>340</v>
      </c>
      <c r="B18" s="18">
        <v>41857235</v>
      </c>
      <c r="C18" s="24">
        <v>43682</v>
      </c>
      <c r="D18" s="19">
        <v>458.33300000000003</v>
      </c>
      <c r="E18" s="19"/>
      <c r="F18" s="20">
        <v>15</v>
      </c>
      <c r="G18" s="18" t="s">
        <v>345</v>
      </c>
      <c r="H18" s="18" t="s">
        <v>346</v>
      </c>
      <c r="I18" s="18" t="s">
        <v>352</v>
      </c>
      <c r="J18" s="231" t="s">
        <v>334</v>
      </c>
      <c r="K18" s="231" t="s">
        <v>359</v>
      </c>
      <c r="L18" s="20"/>
      <c r="M18" s="20"/>
      <c r="N18" s="20"/>
      <c r="O18" s="21">
        <f>SUM(O19:O21)</f>
        <v>280.19000000000005</v>
      </c>
      <c r="P18" s="21">
        <f t="shared" ref="P18" si="10">SUM(P19:P21)</f>
        <v>0</v>
      </c>
      <c r="Q18" s="21">
        <f t="shared" ref="Q18" si="11">SUM(Q19:Q21)</f>
        <v>30.588100000000008</v>
      </c>
      <c r="R18" s="21">
        <f t="shared" ref="R18" si="12">SUM(R19:R21)</f>
        <v>230.09930000000003</v>
      </c>
      <c r="S18" s="21">
        <f t="shared" ref="S18" si="13">SUM(S19:S21)</f>
        <v>3.26</v>
      </c>
      <c r="T18" s="21">
        <f t="shared" ref="T18" si="14">SUM(T19:T21)</f>
        <v>16.242600000000003</v>
      </c>
      <c r="U18" s="21">
        <f t="shared" ref="U18" si="15">SUM(U19:U21)</f>
        <v>280.19000000000005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9"/>
      <c r="AM18" s="20"/>
      <c r="AN18" s="20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 t="s">
        <v>243</v>
      </c>
      <c r="BC18" s="21">
        <f>U19</f>
        <v>4.47</v>
      </c>
      <c r="BD18" s="199" t="s">
        <v>365</v>
      </c>
      <c r="BE18" s="21">
        <f>U20+U21</f>
        <v>275.72000000000003</v>
      </c>
      <c r="BF18" s="21"/>
      <c r="BG18" s="20"/>
      <c r="BH18" s="20"/>
      <c r="BI18" s="23"/>
      <c r="BJ18" s="20"/>
      <c r="BK18" s="23"/>
      <c r="BL18" s="23"/>
      <c r="BM18" s="21"/>
      <c r="BN18" s="181">
        <f t="shared" si="1"/>
        <v>280.19000000000005</v>
      </c>
      <c r="BO18" s="24">
        <v>43866</v>
      </c>
      <c r="BP18" s="21"/>
      <c r="BQ18" s="21"/>
      <c r="BR18" s="23">
        <v>6</v>
      </c>
      <c r="BS18" s="23"/>
      <c r="BT18" s="24"/>
      <c r="BU18" s="25"/>
    </row>
    <row r="19" spans="1:73" s="22" customFormat="1" ht="132.6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32"/>
      <c r="K19" s="232"/>
      <c r="L19" s="20"/>
      <c r="M19" s="20" t="s">
        <v>311</v>
      </c>
      <c r="N19" s="21" t="str">
        <f>BB18</f>
        <v>Монтаж АВ-0,4 кВ (до 63 А)</v>
      </c>
      <c r="O19" s="21">
        <f>U19</f>
        <v>4.47</v>
      </c>
      <c r="P19" s="20"/>
      <c r="Q19" s="21">
        <v>0.44</v>
      </c>
      <c r="R19" s="21">
        <v>0.77</v>
      </c>
      <c r="S19" s="21">
        <v>3.26</v>
      </c>
      <c r="T19" s="21">
        <v>0</v>
      </c>
      <c r="U19" s="21">
        <f>SUM(Q19:T19)</f>
        <v>4.47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9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199"/>
      <c r="BE19" s="181"/>
      <c r="BF19" s="21"/>
      <c r="BG19" s="20"/>
      <c r="BH19" s="20"/>
      <c r="BI19" s="23"/>
      <c r="BJ19" s="20"/>
      <c r="BK19" s="23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132.6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232"/>
      <c r="K20" s="232"/>
      <c r="L20" s="20"/>
      <c r="M20" s="235" t="s">
        <v>310</v>
      </c>
      <c r="N20" s="20">
        <v>0.23</v>
      </c>
      <c r="O20" s="21">
        <f>N20*1177</f>
        <v>270.71000000000004</v>
      </c>
      <c r="P20" s="21"/>
      <c r="Q20" s="21">
        <f>O20*0.11</f>
        <v>29.778100000000006</v>
      </c>
      <c r="R20" s="21">
        <f>O20*0.83</f>
        <v>224.68930000000003</v>
      </c>
      <c r="S20" s="21">
        <v>0</v>
      </c>
      <c r="T20" s="21">
        <f>O20*0.06</f>
        <v>16.242600000000003</v>
      </c>
      <c r="U20" s="21">
        <f t="shared" ref="U20" si="16">SUM(Q20:T20)</f>
        <v>270.71000000000004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9"/>
      <c r="AM20" s="20"/>
      <c r="AN20" s="20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199"/>
      <c r="BE20" s="181"/>
      <c r="BF20" s="21"/>
      <c r="BG20" s="20"/>
      <c r="BH20" s="20"/>
      <c r="BI20" s="23"/>
      <c r="BJ20" s="20"/>
      <c r="BK20" s="23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132.6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233"/>
      <c r="K21" s="233"/>
      <c r="L21" s="20"/>
      <c r="M21" s="236"/>
      <c r="N21" s="20" t="s">
        <v>361</v>
      </c>
      <c r="O21" s="21">
        <f>U21</f>
        <v>5.01</v>
      </c>
      <c r="P21" s="21"/>
      <c r="Q21" s="21">
        <v>0.37</v>
      </c>
      <c r="R21" s="21">
        <v>4.6399999999999997</v>
      </c>
      <c r="S21" s="21">
        <v>0</v>
      </c>
      <c r="T21" s="21">
        <v>0</v>
      </c>
      <c r="U21" s="21">
        <f>SUM(Q21:T21)</f>
        <v>5.01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9"/>
      <c r="AM21" s="20"/>
      <c r="AN21" s="20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99"/>
      <c r="BE21" s="181"/>
      <c r="BF21" s="21"/>
      <c r="BG21" s="20"/>
      <c r="BH21" s="20"/>
      <c r="BI21" s="23"/>
      <c r="BJ21" s="20"/>
      <c r="BK21" s="23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6" customFormat="1" ht="207.75" customHeight="1" x14ac:dyDescent="0.25">
      <c r="A22" s="215"/>
      <c r="B22" s="216"/>
      <c r="C22" s="217"/>
      <c r="D22" s="218"/>
      <c r="E22" s="218"/>
      <c r="F22" s="219"/>
      <c r="G22" s="216"/>
      <c r="H22" s="216"/>
      <c r="I22" s="216"/>
      <c r="J22" s="216"/>
      <c r="K22" s="216"/>
      <c r="L22" s="219"/>
      <c r="M22" s="219"/>
      <c r="N22" s="220" t="s">
        <v>366</v>
      </c>
      <c r="O22" s="221">
        <f>O3+O6+O11+O15+O18</f>
        <v>1422.8500000000001</v>
      </c>
      <c r="P22" s="221">
        <f>P3+P6+P11+P15+P18</f>
        <v>0</v>
      </c>
      <c r="Q22" s="221">
        <f>Q3+Q6+Q11+Q15+Q18</f>
        <v>155.50460000000001</v>
      </c>
      <c r="R22" s="221">
        <f>R3+R6+R11+R15+R18</f>
        <v>1177.4938</v>
      </c>
      <c r="S22" s="221">
        <f>S3+S6+S11+S15+S18</f>
        <v>6.52</v>
      </c>
      <c r="T22" s="221">
        <f>T3+T6+T11+T15+T18</f>
        <v>83.331600000000009</v>
      </c>
      <c r="U22" s="221">
        <f>U3+U6+U11+U15+U18</f>
        <v>1422.85</v>
      </c>
      <c r="V22" s="221" t="e">
        <f>V3+#REF!+#REF!+V6+V11+V15+V18</f>
        <v>#REF!</v>
      </c>
      <c r="W22" s="221" t="e">
        <f>W3+#REF!+#REF!+W6+W11+W15+W18</f>
        <v>#REF!</v>
      </c>
      <c r="X22" s="221" t="e">
        <f>X3+#REF!+#REF!+X6+X11+X15+X18</f>
        <v>#REF!</v>
      </c>
      <c r="Y22" s="221" t="e">
        <f>Y3+#REF!+#REF!+Y6+Y11+Y15+Y18</f>
        <v>#REF!</v>
      </c>
      <c r="Z22" s="221" t="e">
        <f>Z3+#REF!+#REF!+Z6+Z11+Z15+Z18</f>
        <v>#REF!</v>
      </c>
      <c r="AA22" s="221" t="e">
        <f>AA3+#REF!+#REF!+AA6+AA11+AA15+AA18</f>
        <v>#REF!</v>
      </c>
      <c r="AB22" s="221" t="e">
        <f>AB3+#REF!+#REF!+AB6+AB11+AB15+AB18</f>
        <v>#REF!</v>
      </c>
      <c r="AC22" s="221" t="e">
        <f>AC3+#REF!+#REF!+AC6+AC11+AC15+AC18</f>
        <v>#REF!</v>
      </c>
      <c r="AD22" s="221" t="e">
        <f>AD3+#REF!+#REF!+AD6+AD11+AD15+AD18</f>
        <v>#REF!</v>
      </c>
      <c r="AE22" s="221" t="e">
        <f>AE3+#REF!+#REF!+AE6+AE11+AE15+AE18</f>
        <v>#REF!</v>
      </c>
      <c r="AF22" s="221" t="e">
        <f>AF3+#REF!+#REF!+AF6+AF11+AF15+AF18</f>
        <v>#REF!</v>
      </c>
      <c r="AG22" s="221" t="e">
        <f>AG3+#REF!+#REF!+AG6+AG11+AG15+AG18</f>
        <v>#REF!</v>
      </c>
      <c r="AH22" s="221" t="e">
        <f>AH3+#REF!+#REF!+AH6+AH11+AH15+AH18</f>
        <v>#REF!</v>
      </c>
      <c r="AI22" s="221" t="e">
        <f>AI3+#REF!+#REF!+AI6+AI11+AI15+AI18</f>
        <v>#REF!</v>
      </c>
      <c r="AJ22" s="221" t="e">
        <f>AJ3+#REF!+#REF!+AJ6+AJ11+AJ15+AJ18</f>
        <v>#REF!</v>
      </c>
      <c r="AK22" s="221" t="e">
        <f>AK3+#REF!+#REF!+AK6+AK11+AK15+AK18</f>
        <v>#REF!</v>
      </c>
      <c r="AL22" s="221" t="e">
        <f>AL3+#REF!+#REF!+AL6+AL11+AL15+AL18</f>
        <v>#REF!</v>
      </c>
      <c r="AM22" s="221" t="e">
        <f>AM3+#REF!+#REF!+AM6+AM11+AM15+AM18</f>
        <v>#REF!</v>
      </c>
      <c r="AN22" s="221" t="e">
        <f>AN3+#REF!+#REF!+AN6+AN11+AN15+AN18</f>
        <v>#REF!</v>
      </c>
      <c r="AO22" s="221" t="e">
        <f>AO3+#REF!+#REF!+AO6+AO11+AO15+AO18</f>
        <v>#REF!</v>
      </c>
      <c r="AP22" s="221" t="e">
        <f>AP3+#REF!+#REF!+AP6+AP11+AP15+AP18</f>
        <v>#REF!</v>
      </c>
      <c r="AQ22" s="221" t="e">
        <f>AQ3+#REF!+#REF!+AQ6+AQ11+AQ15+AQ18</f>
        <v>#REF!</v>
      </c>
      <c r="AR22" s="221" t="e">
        <f>AR3+#REF!+#REF!+AR6+AR11+AR15+AR18</f>
        <v>#REF!</v>
      </c>
      <c r="AS22" s="221" t="e">
        <f>AS3+#REF!+#REF!+AS6+AS11+AS15+AS18</f>
        <v>#REF!</v>
      </c>
      <c r="AT22" s="221" t="e">
        <f>AT3+#REF!+#REF!+AT6+AT11+AT15+AT18</f>
        <v>#REF!</v>
      </c>
      <c r="AU22" s="221" t="e">
        <f>AU3+#REF!+#REF!+AU6+AU11+AU15+AU18</f>
        <v>#REF!</v>
      </c>
      <c r="AV22" s="221" t="e">
        <f>AV3+#REF!+#REF!+AV6+AV11+AV15+AV18</f>
        <v>#REF!</v>
      </c>
      <c r="AW22" s="221" t="e">
        <f>AW3+#REF!+#REF!+AW6+AW11+AW15+AW18</f>
        <v>#REF!</v>
      </c>
      <c r="AX22" s="221" t="e">
        <f>AX3+#REF!+#REF!+AX6+AX11+AX15+AX18</f>
        <v>#REF!</v>
      </c>
      <c r="AY22" s="221" t="e">
        <f>AY3+#REF!+#REF!+AY6+AY11+AY15+AY18</f>
        <v>#REF!</v>
      </c>
      <c r="AZ22" s="221" t="e">
        <f>AZ3+#REF!+#REF!+AZ6+AZ11+AZ15+AZ18</f>
        <v>#REF!</v>
      </c>
      <c r="BA22" s="221" t="e">
        <f>BA3+#REF!+#REF!+BA6+BA11+BA15+BA18</f>
        <v>#REF!</v>
      </c>
      <c r="BB22" s="221" t="s">
        <v>377</v>
      </c>
      <c r="BC22" s="221">
        <f>BC3+BC6+BC11+BC15+BC18</f>
        <v>8.94</v>
      </c>
      <c r="BD22" s="221" t="s">
        <v>378</v>
      </c>
      <c r="BE22" s="221">
        <f>BE3+BE6+BE11+BE15+BE18</f>
        <v>1413.9099999999999</v>
      </c>
      <c r="BF22" s="221">
        <f>BF3+BF6+BF11+BF15+BF18</f>
        <v>0</v>
      </c>
      <c r="BG22" s="221">
        <f>BG3+BG6+BG11+BG15+BG18</f>
        <v>0</v>
      </c>
      <c r="BH22" s="221">
        <f>BH3+BH6+BH11+BH15+BH18</f>
        <v>0</v>
      </c>
      <c r="BI22" s="221">
        <f>BI3+BI6+BI11+BI15+BI18</f>
        <v>0</v>
      </c>
      <c r="BJ22" s="221">
        <f>BJ3+BJ6+BJ11+BJ15+BJ18</f>
        <v>0</v>
      </c>
      <c r="BK22" s="221">
        <f>BK3+BK6+BK11+BK15+BK18</f>
        <v>0</v>
      </c>
      <c r="BL22" s="221">
        <f>BL3+BL6+BL11+BL15+BL18</f>
        <v>0</v>
      </c>
      <c r="BM22" s="221">
        <f>BM3+BM6+BM11+BM15+BM18</f>
        <v>0</v>
      </c>
      <c r="BN22" s="221">
        <f>BN3+BN6+BN11+BN15+BN18</f>
        <v>1422.85</v>
      </c>
      <c r="BO22" s="217"/>
      <c r="BP22" s="221"/>
      <c r="BQ22" s="222"/>
      <c r="BR22" s="223"/>
      <c r="BS22" s="223"/>
      <c r="BT22" s="224"/>
      <c r="BU22" s="225"/>
    </row>
    <row r="23" spans="1:73" s="22" customFormat="1" ht="135" customHeight="1" x14ac:dyDescent="0.25">
      <c r="A23" s="207"/>
      <c r="B23" s="208"/>
      <c r="C23" s="209"/>
      <c r="D23" s="210"/>
      <c r="E23" s="210"/>
      <c r="F23" s="211"/>
      <c r="G23" s="208"/>
      <c r="H23" s="208"/>
      <c r="I23" s="208"/>
      <c r="J23" s="208"/>
      <c r="K23" s="208"/>
      <c r="L23" s="211"/>
      <c r="M23" s="211"/>
      <c r="N23" s="211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1"/>
      <c r="AI23" s="211"/>
      <c r="AJ23" s="211"/>
      <c r="AK23" s="212"/>
      <c r="AL23" s="211"/>
      <c r="AM23" s="211"/>
      <c r="AN23" s="211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1"/>
      <c r="BE23" s="212"/>
      <c r="BF23" s="212"/>
      <c r="BG23" s="211"/>
      <c r="BH23" s="211"/>
      <c r="BI23" s="213"/>
      <c r="BJ23" s="211"/>
      <c r="BK23" s="211"/>
      <c r="BL23" s="213"/>
      <c r="BM23" s="212"/>
      <c r="BN23" s="212"/>
      <c r="BO23" s="209"/>
      <c r="BP23" s="212"/>
      <c r="BQ23" s="200"/>
      <c r="BR23" s="23"/>
      <c r="BS23" s="23"/>
      <c r="BT23" s="24"/>
      <c r="BU23" s="25"/>
    </row>
    <row r="24" spans="1:73" s="22" customFormat="1" ht="180" customHeight="1" x14ac:dyDescent="0.25">
      <c r="A24" s="214" t="s">
        <v>368</v>
      </c>
      <c r="B24" s="205"/>
      <c r="C24" s="26"/>
      <c r="D24" s="206"/>
      <c r="E24" s="206"/>
      <c r="F24" s="180"/>
      <c r="G24" s="205"/>
      <c r="H24" s="205"/>
      <c r="I24" s="205"/>
      <c r="J24" s="205"/>
      <c r="K24" s="214" t="s">
        <v>372</v>
      </c>
      <c r="L24" s="180"/>
      <c r="M24" s="180"/>
      <c r="N24" s="180"/>
      <c r="O24" s="36"/>
      <c r="P24" s="36"/>
      <c r="Q24" s="36"/>
      <c r="R24" s="214" t="s">
        <v>373</v>
      </c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180"/>
      <c r="AI24" s="180"/>
      <c r="AJ24" s="180"/>
      <c r="AK24" s="36"/>
      <c r="AL24" s="180"/>
      <c r="AM24" s="180"/>
      <c r="AN24" s="180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180"/>
      <c r="BE24" s="36"/>
      <c r="BF24" s="36"/>
      <c r="BG24" s="180"/>
      <c r="BH24" s="180"/>
      <c r="BI24" s="40"/>
      <c r="BJ24" s="180"/>
      <c r="BK24" s="180"/>
      <c r="BL24" s="40"/>
      <c r="BM24" s="36"/>
      <c r="BN24" s="36"/>
      <c r="BO24" s="26"/>
      <c r="BP24" s="36"/>
      <c r="BQ24" s="200"/>
      <c r="BR24" s="23"/>
      <c r="BS24" s="23"/>
      <c r="BT24" s="24"/>
      <c r="BU24" s="25"/>
    </row>
    <row r="25" spans="1:73" s="22" customFormat="1" ht="180" customHeight="1" x14ac:dyDescent="0.25">
      <c r="A25" s="214" t="s">
        <v>369</v>
      </c>
      <c r="B25" s="205"/>
      <c r="C25" s="26"/>
      <c r="D25" s="206"/>
      <c r="E25" s="206"/>
      <c r="F25" s="180"/>
      <c r="G25" s="205"/>
      <c r="H25" s="205"/>
      <c r="I25" s="205"/>
      <c r="J25" s="205"/>
      <c r="K25" s="214" t="s">
        <v>372</v>
      </c>
      <c r="L25" s="180"/>
      <c r="M25" s="180"/>
      <c r="N25" s="180"/>
      <c r="O25" s="36"/>
      <c r="P25" s="36"/>
      <c r="Q25" s="36"/>
      <c r="R25" s="214" t="s">
        <v>374</v>
      </c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180"/>
      <c r="AI25" s="180"/>
      <c r="AJ25" s="180"/>
      <c r="AK25" s="36"/>
      <c r="AL25" s="180"/>
      <c r="AM25" s="180"/>
      <c r="AN25" s="180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180"/>
      <c r="BE25" s="36"/>
      <c r="BF25" s="36"/>
      <c r="BG25" s="180"/>
      <c r="BH25" s="180"/>
      <c r="BI25" s="40"/>
      <c r="BJ25" s="180"/>
      <c r="BK25" s="180"/>
      <c r="BL25" s="40"/>
      <c r="BM25" s="36"/>
      <c r="BN25" s="36"/>
      <c r="BO25" s="26"/>
      <c r="BP25" s="36"/>
      <c r="BQ25" s="200"/>
      <c r="BR25" s="23"/>
      <c r="BS25" s="23"/>
      <c r="BT25" s="24"/>
      <c r="BU25" s="25"/>
    </row>
    <row r="26" spans="1:73" s="22" customFormat="1" ht="180" customHeight="1" x14ac:dyDescent="0.25">
      <c r="A26" s="214" t="s">
        <v>370</v>
      </c>
      <c r="B26" s="205"/>
      <c r="C26" s="26"/>
      <c r="D26" s="206"/>
      <c r="E26" s="206"/>
      <c r="F26" s="180"/>
      <c r="G26" s="205"/>
      <c r="H26" s="205"/>
      <c r="I26" s="205"/>
      <c r="J26" s="205"/>
      <c r="K26" s="214" t="s">
        <v>372</v>
      </c>
      <c r="L26" s="180"/>
      <c r="M26" s="180"/>
      <c r="N26" s="180"/>
      <c r="O26" s="36"/>
      <c r="P26" s="36"/>
      <c r="Q26" s="36"/>
      <c r="R26" s="214" t="s">
        <v>375</v>
      </c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180"/>
      <c r="AI26" s="40"/>
      <c r="AJ26" s="40"/>
      <c r="AK26" s="36"/>
      <c r="AL26" s="180"/>
      <c r="AM26" s="40"/>
      <c r="AN26" s="40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180"/>
      <c r="BE26" s="36"/>
      <c r="BF26" s="36"/>
      <c r="BG26" s="180"/>
      <c r="BH26" s="180"/>
      <c r="BI26" s="40"/>
      <c r="BJ26" s="180"/>
      <c r="BK26" s="180"/>
      <c r="BL26" s="40"/>
      <c r="BM26" s="36"/>
      <c r="BN26" s="36"/>
      <c r="BO26" s="26"/>
      <c r="BP26" s="36"/>
      <c r="BQ26" s="200"/>
      <c r="BR26" s="23"/>
      <c r="BS26" s="23"/>
      <c r="BT26" s="24"/>
      <c r="BU26" s="25"/>
    </row>
    <row r="27" spans="1:73" s="22" customFormat="1" ht="180" customHeight="1" x14ac:dyDescent="0.25">
      <c r="A27" s="214" t="s">
        <v>371</v>
      </c>
      <c r="B27" s="205"/>
      <c r="C27" s="26"/>
      <c r="D27" s="206"/>
      <c r="E27" s="206"/>
      <c r="F27" s="180"/>
      <c r="G27" s="205"/>
      <c r="H27" s="205"/>
      <c r="I27" s="205"/>
      <c r="J27" s="205"/>
      <c r="K27" s="214" t="s">
        <v>372</v>
      </c>
      <c r="L27" s="180"/>
      <c r="M27" s="180"/>
      <c r="N27" s="180"/>
      <c r="O27" s="36"/>
      <c r="P27" s="36"/>
      <c r="Q27" s="36"/>
      <c r="R27" s="214" t="s">
        <v>376</v>
      </c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180"/>
      <c r="AI27" s="40"/>
      <c r="AJ27" s="40"/>
      <c r="AK27" s="36"/>
      <c r="AL27" s="180"/>
      <c r="AM27" s="40"/>
      <c r="AN27" s="40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180"/>
      <c r="BE27" s="180"/>
      <c r="BF27" s="180"/>
      <c r="BG27" s="180"/>
      <c r="BH27" s="180"/>
      <c r="BI27" s="40"/>
      <c r="BJ27" s="180"/>
      <c r="BK27" s="180"/>
      <c r="BL27" s="40"/>
      <c r="BM27" s="36"/>
      <c r="BN27" s="36"/>
      <c r="BO27" s="26"/>
      <c r="BP27" s="36"/>
      <c r="BQ27" s="200"/>
      <c r="BR27" s="23"/>
      <c r="BS27" s="23"/>
      <c r="BT27" s="24"/>
      <c r="BU27" s="25"/>
    </row>
    <row r="28" spans="1:73" s="22" customFormat="1" ht="209.25" customHeight="1" x14ac:dyDescent="0.25">
      <c r="A28" s="201"/>
      <c r="B28" s="202"/>
      <c r="C28" s="203"/>
      <c r="D28" s="204"/>
      <c r="E28" s="204"/>
      <c r="F28" s="199"/>
      <c r="G28" s="202"/>
      <c r="H28" s="202"/>
      <c r="I28" s="202"/>
      <c r="J28" s="202"/>
      <c r="K28" s="202"/>
      <c r="L28" s="199"/>
      <c r="M28" s="199"/>
      <c r="N28" s="199"/>
      <c r="O28" s="182"/>
      <c r="P28" s="182"/>
      <c r="Q28" s="182"/>
      <c r="R28" s="182"/>
      <c r="S28" s="182"/>
      <c r="T28" s="182"/>
      <c r="U28" s="182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99"/>
      <c r="AI28" s="182"/>
      <c r="AJ28" s="199"/>
      <c r="AK28" s="181"/>
      <c r="AL28" s="199"/>
      <c r="AM28" s="182"/>
      <c r="AN28" s="199"/>
      <c r="AO28" s="181"/>
      <c r="AP28" s="199"/>
      <c r="AQ28" s="182"/>
      <c r="AR28" s="199"/>
      <c r="AS28" s="181"/>
      <c r="AT28" s="199"/>
      <c r="AU28" s="182"/>
      <c r="AV28" s="181"/>
      <c r="AW28" s="181"/>
      <c r="AX28" s="181"/>
      <c r="AY28" s="181"/>
      <c r="AZ28" s="181"/>
      <c r="BA28" s="181"/>
      <c r="BB28" s="181"/>
      <c r="BC28" s="181"/>
      <c r="BD28" s="199"/>
      <c r="BE28" s="181"/>
      <c r="BF28" s="181"/>
      <c r="BG28" s="199"/>
      <c r="BH28" s="199"/>
      <c r="BI28" s="182"/>
      <c r="BJ28" s="199"/>
      <c r="BK28" s="199"/>
      <c r="BL28" s="182"/>
      <c r="BM28" s="181"/>
      <c r="BN28" s="181"/>
      <c r="BO28" s="203"/>
      <c r="BP28" s="181"/>
      <c r="BQ28" s="21"/>
      <c r="BR28" s="23"/>
      <c r="BS28" s="23"/>
      <c r="BT28" s="24"/>
      <c r="BU28" s="25"/>
    </row>
    <row r="29" spans="1:73" s="22" customFormat="1" ht="136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0"/>
      <c r="R29" s="20"/>
      <c r="S29" s="20"/>
      <c r="T29" s="20"/>
      <c r="U29" s="23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9"/>
      <c r="AM29" s="20"/>
      <c r="AN29" s="20"/>
      <c r="AO29" s="21"/>
      <c r="AP29" s="21"/>
      <c r="AQ29" s="21"/>
      <c r="AR29" s="21"/>
      <c r="AS29" s="21"/>
      <c r="AT29" s="181"/>
      <c r="AU29" s="21"/>
      <c r="AV29" s="21"/>
      <c r="AW29" s="21"/>
      <c r="AX29" s="21"/>
      <c r="AY29" s="21"/>
      <c r="AZ29" s="21"/>
      <c r="BA29" s="21"/>
      <c r="BB29" s="21"/>
      <c r="BC29" s="21"/>
      <c r="BD29" s="199"/>
      <c r="BE29" s="181"/>
      <c r="BF29" s="21"/>
      <c r="BG29" s="20"/>
      <c r="BH29" s="20"/>
      <c r="BI29" s="23"/>
      <c r="BJ29" s="20"/>
      <c r="BK29" s="20"/>
      <c r="BL29" s="23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136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199"/>
      <c r="N30" s="20"/>
      <c r="O30" s="23"/>
      <c r="P30" s="20"/>
      <c r="Q30" s="20"/>
      <c r="R30" s="20"/>
      <c r="S30" s="20"/>
      <c r="T30" s="20"/>
      <c r="U30" s="23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9"/>
      <c r="AM30" s="20"/>
      <c r="AN30" s="20"/>
      <c r="AO30" s="21"/>
      <c r="AP30" s="21"/>
      <c r="AQ30" s="21"/>
      <c r="AR30" s="21"/>
      <c r="AS30" s="21"/>
      <c r="AT30" s="181"/>
      <c r="AU30" s="21"/>
      <c r="AV30" s="21"/>
      <c r="AW30" s="21"/>
      <c r="AX30" s="21"/>
      <c r="AY30" s="21"/>
      <c r="AZ30" s="21"/>
      <c r="BA30" s="21"/>
      <c r="BB30" s="21"/>
      <c r="BC30" s="21"/>
      <c r="BD30" s="199"/>
      <c r="BE30" s="181"/>
      <c r="BF30" s="21"/>
      <c r="BG30" s="20"/>
      <c r="BH30" s="20"/>
      <c r="BI30" s="23"/>
      <c r="BJ30" s="20"/>
      <c r="BK30" s="20"/>
      <c r="BL30" s="23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209.2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9"/>
      <c r="AM31" s="20"/>
      <c r="AN31" s="20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1"/>
      <c r="BC31" s="21"/>
      <c r="BD31" s="199"/>
      <c r="BE31" s="21"/>
      <c r="BF31" s="20"/>
      <c r="BG31" s="20"/>
      <c r="BH31" s="20"/>
      <c r="BI31" s="23"/>
      <c r="BJ31" s="20"/>
      <c r="BK31" s="20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154.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199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9"/>
      <c r="AM32" s="20"/>
      <c r="AN32" s="20"/>
      <c r="AO32" s="21"/>
      <c r="AP32" s="21"/>
      <c r="AQ32" s="21"/>
      <c r="AR32" s="21"/>
      <c r="AS32" s="21"/>
      <c r="AT32" s="181"/>
      <c r="AU32" s="21"/>
      <c r="AV32" s="21"/>
      <c r="AW32" s="21"/>
      <c r="AX32" s="21"/>
      <c r="AY32" s="21"/>
      <c r="AZ32" s="21"/>
      <c r="BA32" s="21"/>
      <c r="BB32" s="21"/>
      <c r="BC32" s="21"/>
      <c r="BD32" s="199"/>
      <c r="BE32" s="199"/>
      <c r="BF32" s="20"/>
      <c r="BG32" s="20"/>
      <c r="BH32" s="20"/>
      <c r="BI32" s="23"/>
      <c r="BJ32" s="20"/>
      <c r="BK32" s="20"/>
      <c r="BL32" s="23"/>
      <c r="BM32" s="21"/>
      <c r="BN32" s="181">
        <f t="shared" si="1"/>
        <v>0</v>
      </c>
      <c r="BO32" s="24"/>
      <c r="BP32" s="21"/>
      <c r="BQ32" s="21"/>
      <c r="BR32" s="23">
        <v>6</v>
      </c>
      <c r="BS32" s="23"/>
      <c r="BT32" s="24"/>
      <c r="BU32" s="25"/>
    </row>
    <row r="33" spans="1:73" s="22" customFormat="1" ht="249.7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3"/>
      <c r="P33" s="23"/>
      <c r="Q33" s="23"/>
      <c r="R33" s="23"/>
      <c r="S33" s="23"/>
      <c r="T33" s="23"/>
      <c r="U33" s="23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9"/>
      <c r="AM33" s="20"/>
      <c r="AN33" s="20"/>
      <c r="AO33" s="21"/>
      <c r="AP33" s="21"/>
      <c r="AQ33" s="21"/>
      <c r="AR33" s="21"/>
      <c r="AS33" s="21"/>
      <c r="AT33" s="181"/>
      <c r="AU33" s="21"/>
      <c r="AV33" s="21"/>
      <c r="AW33" s="21"/>
      <c r="AX33" s="21"/>
      <c r="AY33" s="21"/>
      <c r="AZ33" s="21"/>
      <c r="BA33" s="21"/>
      <c r="BB33" s="21"/>
      <c r="BC33" s="21"/>
      <c r="BD33" s="199"/>
      <c r="BE33" s="23"/>
      <c r="BF33" s="23"/>
      <c r="BG33" s="20"/>
      <c r="BH33" s="20"/>
      <c r="BI33" s="23"/>
      <c r="BJ33" s="20"/>
      <c r="BK33" s="20"/>
      <c r="BL33" s="23"/>
      <c r="BM33" s="21"/>
      <c r="BN33" s="181">
        <f t="shared" si="1"/>
        <v>0</v>
      </c>
      <c r="BO33" s="24"/>
      <c r="BP33" s="21"/>
      <c r="BQ33" s="21"/>
      <c r="BR33" s="23">
        <v>6</v>
      </c>
      <c r="BS33" s="23"/>
      <c r="BT33" s="24"/>
      <c r="BU33" s="25"/>
    </row>
    <row r="34" spans="1:73" s="22" customFormat="1" ht="152.2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9"/>
      <c r="AM34" s="20"/>
      <c r="AN34" s="20"/>
      <c r="AO34" s="21"/>
      <c r="AP34" s="21"/>
      <c r="AQ34" s="21"/>
      <c r="AR34" s="21"/>
      <c r="AS34" s="21"/>
      <c r="AT34" s="181"/>
      <c r="AU34" s="21"/>
      <c r="AV34" s="21"/>
      <c r="AW34" s="21"/>
      <c r="AX34" s="21"/>
      <c r="AY34" s="21"/>
      <c r="AZ34" s="21"/>
      <c r="BA34" s="21"/>
      <c r="BB34" s="21"/>
      <c r="BC34" s="21"/>
      <c r="BD34" s="199"/>
      <c r="BE34" s="21"/>
      <c r="BF34" s="21"/>
      <c r="BG34" s="20"/>
      <c r="BH34" s="20"/>
      <c r="BI34" s="23"/>
      <c r="BJ34" s="20"/>
      <c r="BK34" s="20"/>
      <c r="BL34" s="23"/>
      <c r="BM34" s="21"/>
      <c r="BN34" s="181">
        <f t="shared" si="1"/>
        <v>0</v>
      </c>
      <c r="BO34" s="24"/>
      <c r="BP34" s="21"/>
      <c r="BQ34" s="21"/>
      <c r="BR34" s="23">
        <v>6</v>
      </c>
      <c r="BS34" s="23"/>
      <c r="BT34" s="24"/>
      <c r="BU34" s="25"/>
    </row>
    <row r="35" spans="1:73" s="22" customFormat="1" ht="152.2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199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9"/>
      <c r="AM35" s="20"/>
      <c r="AN35" s="20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1"/>
      <c r="BC35" s="21"/>
      <c r="BD35" s="199"/>
      <c r="BE35" s="199"/>
      <c r="BF35" s="20"/>
      <c r="BG35" s="20"/>
      <c r="BH35" s="20"/>
      <c r="BI35" s="23"/>
      <c r="BJ35" s="20"/>
      <c r="BK35" s="20"/>
      <c r="BL35" s="23"/>
      <c r="BM35" s="21"/>
      <c r="BN35" s="181">
        <f t="shared" si="1"/>
        <v>0</v>
      </c>
      <c r="BO35" s="24"/>
      <c r="BP35" s="21"/>
      <c r="BQ35" s="21"/>
      <c r="BR35" s="23">
        <v>6</v>
      </c>
      <c r="BS35" s="23"/>
      <c r="BT35" s="24"/>
      <c r="BU35" s="25"/>
    </row>
    <row r="36" spans="1:73" s="22" customFormat="1" ht="152.2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199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9"/>
      <c r="AM36" s="20"/>
      <c r="AN36" s="20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1"/>
      <c r="BC36" s="21"/>
      <c r="BD36" s="199"/>
      <c r="BE36" s="199"/>
      <c r="BF36" s="20"/>
      <c r="BG36" s="20"/>
      <c r="BH36" s="20"/>
      <c r="BI36" s="23"/>
      <c r="BJ36" s="20"/>
      <c r="BK36" s="20"/>
      <c r="BL36" s="23"/>
      <c r="BM36" s="21"/>
      <c r="BN36" s="181">
        <f t="shared" si="1"/>
        <v>0</v>
      </c>
      <c r="BO36" s="24"/>
      <c r="BP36" s="21"/>
      <c r="BQ36" s="21"/>
      <c r="BR36" s="23">
        <v>12</v>
      </c>
      <c r="BS36" s="23"/>
      <c r="BT36" s="24"/>
      <c r="BU36" s="25"/>
    </row>
    <row r="37" spans="1:73" s="22" customFormat="1" ht="192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1"/>
      <c r="AJ37" s="20"/>
      <c r="AK37" s="21"/>
      <c r="AL37" s="199"/>
      <c r="AM37" s="21"/>
      <c r="AN37" s="20"/>
      <c r="AO37" s="21"/>
      <c r="AP37" s="21"/>
      <c r="AQ37" s="21"/>
      <c r="AR37" s="21"/>
      <c r="AS37" s="21"/>
      <c r="AT37" s="199"/>
      <c r="AU37" s="21"/>
      <c r="AV37" s="21"/>
      <c r="AW37" s="21"/>
      <c r="AX37" s="21"/>
      <c r="AY37" s="21"/>
      <c r="AZ37" s="21"/>
      <c r="BA37" s="21"/>
      <c r="BB37" s="20"/>
      <c r="BC37" s="21"/>
      <c r="BD37" s="20"/>
      <c r="BE37" s="21"/>
      <c r="BF37" s="21"/>
      <c r="BG37" s="20"/>
      <c r="BH37" s="20"/>
      <c r="BI37" s="23"/>
      <c r="BJ37" s="20"/>
      <c r="BK37" s="20"/>
      <c r="BL37" s="23"/>
      <c r="BM37" s="21"/>
      <c r="BN37" s="181">
        <f t="shared" si="1"/>
        <v>0</v>
      </c>
      <c r="BO37" s="24"/>
      <c r="BP37" s="21"/>
      <c r="BQ37" s="21"/>
      <c r="BR37" s="23">
        <v>6</v>
      </c>
      <c r="BS37" s="23"/>
      <c r="BT37" s="24"/>
      <c r="BU37" s="25"/>
    </row>
    <row r="38" spans="1:73" s="22" customFormat="1" ht="129.7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1"/>
      <c r="AJ38" s="20"/>
      <c r="AK38" s="21"/>
      <c r="AL38" s="199"/>
      <c r="AM38" s="21"/>
      <c r="AN38" s="20"/>
      <c r="AO38" s="21"/>
      <c r="AP38" s="21"/>
      <c r="AQ38" s="21"/>
      <c r="AR38" s="21"/>
      <c r="AS38" s="21"/>
      <c r="AT38" s="199"/>
      <c r="AU38" s="21"/>
      <c r="AV38" s="21"/>
      <c r="AW38" s="21"/>
      <c r="AX38" s="21"/>
      <c r="AY38" s="21"/>
      <c r="AZ38" s="21"/>
      <c r="BA38" s="21"/>
      <c r="BB38" s="21"/>
      <c r="BC38" s="21"/>
      <c r="BD38" s="199"/>
      <c r="BE38" s="21"/>
      <c r="BF38" s="21"/>
      <c r="BG38" s="20"/>
      <c r="BH38" s="20"/>
      <c r="BI38" s="23"/>
      <c r="BJ38" s="20"/>
      <c r="BK38" s="20"/>
      <c r="BL38" s="23"/>
      <c r="BM38" s="21"/>
      <c r="BN38" s="181">
        <f t="shared" si="1"/>
        <v>0</v>
      </c>
      <c r="BO38" s="24"/>
      <c r="BP38" s="21"/>
      <c r="BQ38" s="21"/>
      <c r="BR38" s="23">
        <v>6</v>
      </c>
      <c r="BS38" s="23"/>
      <c r="BT38" s="24"/>
      <c r="BU38" s="25"/>
    </row>
    <row r="39" spans="1:73" s="22" customFormat="1" ht="154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3"/>
      <c r="AK39" s="21"/>
      <c r="AL39" s="199"/>
      <c r="AM39" s="20"/>
      <c r="AN39" s="20"/>
      <c r="AO39" s="21"/>
      <c r="AP39" s="21"/>
      <c r="AQ39" s="21"/>
      <c r="AR39" s="21"/>
      <c r="AS39" s="21"/>
      <c r="AT39" s="199"/>
      <c r="AU39" s="20"/>
      <c r="AV39" s="21"/>
      <c r="AW39" s="21"/>
      <c r="AX39" s="21"/>
      <c r="AY39" s="21"/>
      <c r="AZ39" s="21"/>
      <c r="BA39" s="21"/>
      <c r="BB39" s="21"/>
      <c r="BC39" s="21"/>
      <c r="BD39" s="199"/>
      <c r="BE39" s="23"/>
      <c r="BF39" s="23"/>
      <c r="BG39" s="20"/>
      <c r="BH39" s="20"/>
      <c r="BI39" s="23"/>
      <c r="BJ39" s="20"/>
      <c r="BK39" s="20"/>
      <c r="BL39" s="23"/>
      <c r="BM39" s="21"/>
      <c r="BN39" s="181">
        <f t="shared" si="1"/>
        <v>0</v>
      </c>
      <c r="BO39" s="24"/>
      <c r="BP39" s="21"/>
      <c r="BQ39" s="21"/>
      <c r="BR39" s="23">
        <v>6</v>
      </c>
      <c r="BS39" s="23"/>
      <c r="BT39" s="24"/>
      <c r="BU39" s="25"/>
    </row>
    <row r="40" spans="1:73" s="22" customFormat="1" ht="154.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3"/>
      <c r="AK40" s="21"/>
      <c r="AL40" s="199"/>
      <c r="AM40" s="20"/>
      <c r="AN40" s="20"/>
      <c r="AO40" s="21"/>
      <c r="AP40" s="21"/>
      <c r="AQ40" s="21"/>
      <c r="AR40" s="21"/>
      <c r="AS40" s="21"/>
      <c r="AT40" s="199"/>
      <c r="AU40" s="20"/>
      <c r="AV40" s="21"/>
      <c r="AW40" s="21"/>
      <c r="AX40" s="21"/>
      <c r="AY40" s="21"/>
      <c r="AZ40" s="21"/>
      <c r="BA40" s="21"/>
      <c r="BB40" s="21"/>
      <c r="BC40" s="21"/>
      <c r="BD40" s="199"/>
      <c r="BE40" s="21"/>
      <c r="BF40" s="20"/>
      <c r="BG40" s="20"/>
      <c r="BH40" s="20"/>
      <c r="BI40" s="23"/>
      <c r="BJ40" s="20"/>
      <c r="BK40" s="20"/>
      <c r="BL40" s="23"/>
      <c r="BM40" s="21"/>
      <c r="BN40" s="181">
        <f t="shared" si="1"/>
        <v>0</v>
      </c>
      <c r="BO40" s="24"/>
      <c r="BP40" s="21"/>
      <c r="BQ40" s="21"/>
      <c r="BR40" s="23">
        <v>6</v>
      </c>
      <c r="BS40" s="23"/>
      <c r="BT40" s="24"/>
      <c r="BU40" s="25"/>
    </row>
    <row r="41" spans="1:73" s="22" customFormat="1" ht="154.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3"/>
      <c r="AK41" s="21"/>
      <c r="AL41" s="199"/>
      <c r="AM41" s="20"/>
      <c r="AN41" s="20"/>
      <c r="AO41" s="21"/>
      <c r="AP41" s="21"/>
      <c r="AQ41" s="21"/>
      <c r="AR41" s="21"/>
      <c r="AS41" s="21"/>
      <c r="AT41" s="199"/>
      <c r="AU41" s="20"/>
      <c r="AV41" s="21"/>
      <c r="AW41" s="21"/>
      <c r="AX41" s="21"/>
      <c r="AY41" s="21"/>
      <c r="AZ41" s="21"/>
      <c r="BA41" s="21"/>
      <c r="BB41" s="21"/>
      <c r="BC41" s="21"/>
      <c r="BD41" s="199"/>
      <c r="BE41" s="23"/>
      <c r="BF41" s="23"/>
      <c r="BG41" s="20"/>
      <c r="BH41" s="20"/>
      <c r="BI41" s="23"/>
      <c r="BJ41" s="20"/>
      <c r="BK41" s="20"/>
      <c r="BL41" s="23"/>
      <c r="BM41" s="21"/>
      <c r="BN41" s="181">
        <f t="shared" si="1"/>
        <v>0</v>
      </c>
      <c r="BO41" s="24"/>
      <c r="BP41" s="21"/>
      <c r="BQ41" s="21"/>
      <c r="BR41" s="23">
        <v>6</v>
      </c>
      <c r="BS41" s="23"/>
      <c r="BT41" s="24"/>
      <c r="BU41" s="25"/>
    </row>
    <row r="42" spans="1:73" s="22" customFormat="1" ht="154.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199"/>
      <c r="AM42" s="20"/>
      <c r="AN42" s="20"/>
      <c r="AO42" s="21"/>
      <c r="AP42" s="21"/>
      <c r="AQ42" s="21"/>
      <c r="AR42" s="21"/>
      <c r="AS42" s="21"/>
      <c r="AT42" s="199"/>
      <c r="AU42" s="20"/>
      <c r="AV42" s="21"/>
      <c r="AW42" s="21"/>
      <c r="AX42" s="21"/>
      <c r="AY42" s="21"/>
      <c r="AZ42" s="21"/>
      <c r="BA42" s="21"/>
      <c r="BB42" s="21"/>
      <c r="BC42" s="21"/>
      <c r="BD42" s="199"/>
      <c r="BE42" s="21"/>
      <c r="BF42" s="20"/>
      <c r="BG42" s="20"/>
      <c r="BH42" s="20"/>
      <c r="BI42" s="23"/>
      <c r="BJ42" s="20"/>
      <c r="BK42" s="20"/>
      <c r="BL42" s="23"/>
      <c r="BM42" s="21"/>
      <c r="BN42" s="181">
        <f t="shared" si="1"/>
        <v>0</v>
      </c>
      <c r="BO42" s="24"/>
      <c r="BP42" s="21"/>
      <c r="BQ42" s="21"/>
      <c r="BR42" s="23">
        <v>6</v>
      </c>
      <c r="BS42" s="23"/>
      <c r="BT42" s="24"/>
      <c r="BU42" s="25"/>
    </row>
    <row r="43" spans="1:73" s="22" customFormat="1" ht="154.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3"/>
      <c r="AK43" s="21"/>
      <c r="AL43" s="199"/>
      <c r="AM43" s="20"/>
      <c r="AN43" s="20"/>
      <c r="AO43" s="21"/>
      <c r="AP43" s="21"/>
      <c r="AQ43" s="21"/>
      <c r="AR43" s="21"/>
      <c r="AS43" s="21"/>
      <c r="AT43" s="199"/>
      <c r="AU43" s="20"/>
      <c r="AV43" s="21"/>
      <c r="AW43" s="21"/>
      <c r="AX43" s="21"/>
      <c r="AY43" s="21"/>
      <c r="AZ43" s="21"/>
      <c r="BA43" s="21"/>
      <c r="BB43" s="21"/>
      <c r="BC43" s="21"/>
      <c r="BD43" s="199"/>
      <c r="BE43" s="23"/>
      <c r="BF43" s="23"/>
      <c r="BG43" s="20"/>
      <c r="BH43" s="20"/>
      <c r="BI43" s="23"/>
      <c r="BJ43" s="20"/>
      <c r="BK43" s="20"/>
      <c r="BL43" s="23"/>
      <c r="BM43" s="21"/>
      <c r="BN43" s="181">
        <f t="shared" si="1"/>
        <v>0</v>
      </c>
      <c r="BO43" s="24"/>
      <c r="BP43" s="21"/>
      <c r="BQ43" s="21"/>
      <c r="BR43" s="23">
        <v>6</v>
      </c>
      <c r="BS43" s="23"/>
      <c r="BT43" s="24"/>
      <c r="BU43" s="25"/>
    </row>
    <row r="44" spans="1:73" s="22" customFormat="1" ht="154.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3"/>
      <c r="AJ44" s="23"/>
      <c r="AK44" s="21"/>
      <c r="AL44" s="199"/>
      <c r="AM44" s="20"/>
      <c r="AN44" s="20"/>
      <c r="AO44" s="21"/>
      <c r="AP44" s="21"/>
      <c r="AQ44" s="21"/>
      <c r="AR44" s="21"/>
      <c r="AS44" s="21"/>
      <c r="AT44" s="199"/>
      <c r="AU44" s="20"/>
      <c r="AV44" s="21"/>
      <c r="AW44" s="21"/>
      <c r="AX44" s="21"/>
      <c r="AY44" s="21"/>
      <c r="AZ44" s="21"/>
      <c r="BA44" s="21"/>
      <c r="BB44" s="21"/>
      <c r="BC44" s="21"/>
      <c r="BD44" s="199"/>
      <c r="BE44" s="21"/>
      <c r="BF44" s="21"/>
      <c r="BG44" s="20"/>
      <c r="BH44" s="20"/>
      <c r="BI44" s="23"/>
      <c r="BJ44" s="20"/>
      <c r="BK44" s="20"/>
      <c r="BL44" s="23"/>
      <c r="BM44" s="21"/>
      <c r="BN44" s="181">
        <f t="shared" si="1"/>
        <v>0</v>
      </c>
      <c r="BO44" s="24"/>
      <c r="BP44" s="21"/>
      <c r="BQ44" s="21"/>
      <c r="BR44" s="23">
        <v>6</v>
      </c>
      <c r="BS44" s="23"/>
      <c r="BT44" s="24"/>
      <c r="BU44" s="25"/>
    </row>
    <row r="45" spans="1:73" s="22" customFormat="1" ht="154.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3"/>
      <c r="AJ45" s="23"/>
      <c r="AK45" s="21"/>
      <c r="AL45" s="199"/>
      <c r="AM45" s="20"/>
      <c r="AN45" s="20"/>
      <c r="AO45" s="21"/>
      <c r="AP45" s="21"/>
      <c r="AQ45" s="21"/>
      <c r="AR45" s="21"/>
      <c r="AS45" s="21"/>
      <c r="AT45" s="199"/>
      <c r="AU45" s="20"/>
      <c r="AV45" s="21"/>
      <c r="AW45" s="21"/>
      <c r="AX45" s="21"/>
      <c r="AY45" s="21"/>
      <c r="AZ45" s="21"/>
      <c r="BA45" s="21"/>
      <c r="BB45" s="21"/>
      <c r="BC45" s="21"/>
      <c r="BD45" s="199"/>
      <c r="BE45" s="23"/>
      <c r="BF45" s="23"/>
      <c r="BG45" s="20"/>
      <c r="BH45" s="20"/>
      <c r="BI45" s="23"/>
      <c r="BJ45" s="20"/>
      <c r="BK45" s="20"/>
      <c r="BL45" s="23"/>
      <c r="BM45" s="21"/>
      <c r="BN45" s="181">
        <f t="shared" si="1"/>
        <v>0</v>
      </c>
      <c r="BO45" s="24"/>
      <c r="BP45" s="21"/>
      <c r="BQ45" s="21"/>
      <c r="BR45" s="23">
        <v>6</v>
      </c>
      <c r="BS45" s="23"/>
      <c r="BT45" s="24"/>
      <c r="BU45" s="25"/>
    </row>
    <row r="46" spans="1:73" s="22" customFormat="1" ht="249.7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3"/>
      <c r="AJ46" s="23"/>
      <c r="AK46" s="21"/>
      <c r="AL46" s="199"/>
      <c r="AM46" s="23"/>
      <c r="AN46" s="23"/>
      <c r="AO46" s="21"/>
      <c r="AP46" s="21"/>
      <c r="AQ46" s="21"/>
      <c r="AR46" s="21"/>
      <c r="AS46" s="21"/>
      <c r="AT46" s="199"/>
      <c r="AU46" s="23"/>
      <c r="AV46" s="21"/>
      <c r="AW46" s="21"/>
      <c r="AX46" s="21"/>
      <c r="AY46" s="21"/>
      <c r="AZ46" s="21"/>
      <c r="BA46" s="21"/>
      <c r="BB46" s="21"/>
      <c r="BC46" s="21"/>
      <c r="BD46" s="199"/>
      <c r="BE46" s="21"/>
      <c r="BF46" s="20"/>
      <c r="BG46" s="21"/>
      <c r="BH46" s="21"/>
      <c r="BI46" s="23"/>
      <c r="BJ46" s="20"/>
      <c r="BK46" s="20"/>
      <c r="BL46" s="23"/>
      <c r="BM46" s="21"/>
      <c r="BN46" s="181">
        <f t="shared" si="1"/>
        <v>0</v>
      </c>
      <c r="BO46" s="24"/>
      <c r="BP46" s="21"/>
      <c r="BQ46" s="21"/>
      <c r="BR46" s="23">
        <v>6</v>
      </c>
      <c r="BS46" s="23"/>
      <c r="BT46" s="24"/>
      <c r="BU46" s="25"/>
    </row>
    <row r="47" spans="1:73" s="22" customFormat="1" ht="124.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3"/>
      <c r="AJ47" s="23"/>
      <c r="AK47" s="21"/>
      <c r="AL47" s="199"/>
      <c r="AM47" s="20"/>
      <c r="AN47" s="20"/>
      <c r="AO47" s="21"/>
      <c r="AP47" s="21"/>
      <c r="AQ47" s="21"/>
      <c r="AR47" s="21"/>
      <c r="AS47" s="21"/>
      <c r="AT47" s="199"/>
      <c r="AU47" s="20"/>
      <c r="AV47" s="21"/>
      <c r="AW47" s="21"/>
      <c r="AX47" s="21"/>
      <c r="AY47" s="21"/>
      <c r="AZ47" s="21"/>
      <c r="BA47" s="21"/>
      <c r="BB47" s="21"/>
      <c r="BC47" s="21"/>
      <c r="BD47" s="199"/>
      <c r="BE47" s="21"/>
      <c r="BF47" s="21"/>
      <c r="BG47" s="20"/>
      <c r="BH47" s="20"/>
      <c r="BI47" s="23"/>
      <c r="BJ47" s="20"/>
      <c r="BK47" s="20"/>
      <c r="BL47" s="23"/>
      <c r="BM47" s="21"/>
      <c r="BN47" s="181">
        <f t="shared" si="1"/>
        <v>0</v>
      </c>
      <c r="BO47" s="24"/>
      <c r="BP47" s="21"/>
      <c r="BQ47" s="21"/>
      <c r="BR47" s="23">
        <v>6</v>
      </c>
      <c r="BS47" s="23"/>
      <c r="BT47" s="24"/>
      <c r="BU47" s="25"/>
    </row>
    <row r="48" spans="1:73" s="22" customFormat="1" ht="124.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3"/>
      <c r="AJ48" s="23"/>
      <c r="AK48" s="21"/>
      <c r="AL48" s="199"/>
      <c r="AM48" s="20"/>
      <c r="AN48" s="20"/>
      <c r="AO48" s="21"/>
      <c r="AP48" s="21"/>
      <c r="AQ48" s="21"/>
      <c r="AR48" s="21"/>
      <c r="AS48" s="21"/>
      <c r="AT48" s="199"/>
      <c r="AU48" s="20"/>
      <c r="AV48" s="21"/>
      <c r="AW48" s="21"/>
      <c r="AX48" s="21"/>
      <c r="AY48" s="21"/>
      <c r="AZ48" s="21"/>
      <c r="BA48" s="21"/>
      <c r="BB48" s="21"/>
      <c r="BC48" s="21"/>
      <c r="BD48" s="199"/>
      <c r="BE48" s="21"/>
      <c r="BF48" s="21"/>
      <c r="BG48" s="20"/>
      <c r="BH48" s="20"/>
      <c r="BI48" s="23"/>
      <c r="BJ48" s="20"/>
      <c r="BK48" s="20"/>
      <c r="BL48" s="23"/>
      <c r="BM48" s="21"/>
      <c r="BN48" s="181">
        <f t="shared" si="1"/>
        <v>0</v>
      </c>
      <c r="BO48" s="24"/>
      <c r="BP48" s="21"/>
      <c r="BQ48" s="21"/>
      <c r="BR48" s="23">
        <v>6</v>
      </c>
      <c r="BS48" s="23"/>
      <c r="BT48" s="24"/>
      <c r="BU48" s="25"/>
    </row>
    <row r="49" spans="1:73" s="22" customFormat="1" ht="124.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3"/>
      <c r="AK49" s="21"/>
      <c r="AL49" s="199"/>
      <c r="AM49" s="20"/>
      <c r="AN49" s="20"/>
      <c r="AO49" s="21"/>
      <c r="AP49" s="21"/>
      <c r="AQ49" s="21"/>
      <c r="AR49" s="21"/>
      <c r="AS49" s="21"/>
      <c r="AT49" s="199"/>
      <c r="AU49" s="20"/>
      <c r="AV49" s="21"/>
      <c r="AW49" s="21"/>
      <c r="AX49" s="21"/>
      <c r="AY49" s="21"/>
      <c r="AZ49" s="21"/>
      <c r="BA49" s="21"/>
      <c r="BB49" s="21"/>
      <c r="BC49" s="21"/>
      <c r="BD49" s="199"/>
      <c r="BE49" s="21"/>
      <c r="BF49" s="21"/>
      <c r="BG49" s="20"/>
      <c r="BH49" s="20"/>
      <c r="BI49" s="23"/>
      <c r="BJ49" s="20"/>
      <c r="BK49" s="20"/>
      <c r="BL49" s="23"/>
      <c r="BM49" s="21"/>
      <c r="BN49" s="181">
        <f t="shared" si="1"/>
        <v>0</v>
      </c>
      <c r="BO49" s="24"/>
      <c r="BP49" s="21"/>
      <c r="BQ49" s="21"/>
      <c r="BR49" s="23">
        <v>6</v>
      </c>
      <c r="BS49" s="23"/>
      <c r="BT49" s="24"/>
      <c r="BU49" s="25"/>
    </row>
    <row r="50" spans="1:73" s="22" customFormat="1" ht="124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199"/>
      <c r="AM50" s="20"/>
      <c r="AN50" s="20"/>
      <c r="AO50" s="21"/>
      <c r="AP50" s="21"/>
      <c r="AQ50" s="21"/>
      <c r="AR50" s="21"/>
      <c r="AS50" s="21"/>
      <c r="AT50" s="199"/>
      <c r="AU50" s="20"/>
      <c r="AV50" s="21"/>
      <c r="AW50" s="21"/>
      <c r="AX50" s="21"/>
      <c r="AY50" s="21"/>
      <c r="AZ50" s="21"/>
      <c r="BA50" s="21"/>
      <c r="BB50" s="21"/>
      <c r="BC50" s="21"/>
      <c r="BD50" s="199"/>
      <c r="BE50" s="21"/>
      <c r="BF50" s="21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409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199"/>
      <c r="AM51" s="20"/>
      <c r="AN51" s="20"/>
      <c r="AO51" s="21"/>
      <c r="AP51" s="21"/>
      <c r="AQ51" s="21"/>
      <c r="AR51" s="21"/>
      <c r="AS51" s="21"/>
      <c r="AT51" s="199"/>
      <c r="AU51" s="20"/>
      <c r="AV51" s="21"/>
      <c r="AW51" s="21"/>
      <c r="AX51" s="21"/>
      <c r="AY51" s="21"/>
      <c r="AZ51" s="21"/>
      <c r="BA51" s="21"/>
      <c r="BB51" s="21"/>
      <c r="BC51" s="21"/>
      <c r="BD51" s="199"/>
      <c r="BE51" s="23"/>
      <c r="BF51" s="23"/>
      <c r="BG51" s="20"/>
      <c r="BH51" s="20"/>
      <c r="BI51" s="23"/>
      <c r="BJ51" s="20"/>
      <c r="BK51" s="20"/>
      <c r="BL51" s="23"/>
      <c r="BM51" s="21"/>
      <c r="BN51" s="181">
        <f t="shared" ref="BN51:BN62" si="17">W51+Y51+AA51+AC51+AE51+AG51+AI51+AM51+AO51+AQ51+AS51+AU51+AW51+AY51+BA51+BC51+BE51+BG51+BI51+BK51+BM51</f>
        <v>0</v>
      </c>
      <c r="BO51" s="24"/>
      <c r="BP51" s="21"/>
      <c r="BQ51" s="21"/>
      <c r="BR51" s="23"/>
      <c r="BS51" s="23"/>
      <c r="BT51" s="24"/>
      <c r="BU51" s="25"/>
    </row>
    <row r="52" spans="1:73" s="22" customFormat="1" ht="237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9"/>
      <c r="BE52" s="21"/>
      <c r="BF52" s="20"/>
      <c r="BG52" s="20"/>
      <c r="BH52" s="20"/>
      <c r="BI52" s="23"/>
      <c r="BJ52" s="20"/>
      <c r="BK52" s="21"/>
      <c r="BL52" s="20"/>
      <c r="BM52" s="21"/>
      <c r="BN52" s="181">
        <f t="shared" si="17"/>
        <v>0</v>
      </c>
      <c r="BO52" s="24"/>
      <c r="BP52" s="21"/>
      <c r="BQ52" s="21"/>
      <c r="BR52" s="23"/>
      <c r="BS52" s="23"/>
      <c r="BT52" s="24"/>
      <c r="BU52" s="25"/>
    </row>
    <row r="53" spans="1:73" s="22" customFormat="1" ht="139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9"/>
      <c r="BE53" s="23"/>
      <c r="BF53" s="23"/>
      <c r="BG53" s="20"/>
      <c r="BH53" s="20"/>
      <c r="BI53" s="23"/>
      <c r="BJ53" s="20"/>
      <c r="BK53" s="21"/>
      <c r="BL53" s="20"/>
      <c r="BM53" s="21"/>
      <c r="BN53" s="181">
        <f t="shared" si="17"/>
        <v>0</v>
      </c>
      <c r="BO53" s="24"/>
      <c r="BP53" s="21"/>
      <c r="BQ53" s="21"/>
      <c r="BR53" s="23"/>
      <c r="BS53" s="23"/>
      <c r="BT53" s="24"/>
      <c r="BU53" s="25"/>
    </row>
    <row r="54" spans="1:73" s="22" customFormat="1" ht="237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3"/>
      <c r="AK54" s="21"/>
      <c r="AL54" s="199"/>
      <c r="AM54" s="23"/>
      <c r="AN54" s="23"/>
      <c r="AO54" s="21"/>
      <c r="AP54" s="21"/>
      <c r="AQ54" s="21"/>
      <c r="AR54" s="21"/>
      <c r="AS54" s="21"/>
      <c r="AT54" s="199"/>
      <c r="AU54" s="23"/>
      <c r="AV54" s="21"/>
      <c r="AW54" s="21"/>
      <c r="AX54" s="21"/>
      <c r="AY54" s="21"/>
      <c r="AZ54" s="21"/>
      <c r="BA54" s="21"/>
      <c r="BB54" s="21"/>
      <c r="BC54" s="21"/>
      <c r="BD54" s="199"/>
      <c r="BE54" s="23"/>
      <c r="BF54" s="20"/>
      <c r="BG54" s="21"/>
      <c r="BH54" s="20"/>
      <c r="BI54" s="23"/>
      <c r="BJ54" s="20"/>
      <c r="BK54" s="20"/>
      <c r="BL54" s="23"/>
      <c r="BM54" s="21"/>
      <c r="BN54" s="181">
        <f t="shared" si="17"/>
        <v>0</v>
      </c>
      <c r="BO54" s="24"/>
      <c r="BP54" s="21"/>
      <c r="BQ54" s="21"/>
      <c r="BR54" s="23"/>
      <c r="BS54" s="23"/>
      <c r="BT54" s="24"/>
      <c r="BU54" s="25"/>
    </row>
    <row r="55" spans="1:73" s="22" customFormat="1" ht="122.2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9"/>
      <c r="BE55" s="23"/>
      <c r="BF55" s="23"/>
      <c r="BG55" s="20"/>
      <c r="BH55" s="20"/>
      <c r="BI55" s="23"/>
      <c r="BJ55" s="20"/>
      <c r="BK55" s="20"/>
      <c r="BL55" s="23"/>
      <c r="BM55" s="21"/>
      <c r="BN55" s="181">
        <f t="shared" si="17"/>
        <v>0</v>
      </c>
      <c r="BO55" s="24"/>
      <c r="BP55" s="21"/>
      <c r="BQ55" s="21"/>
      <c r="BR55" s="23"/>
      <c r="BS55" s="23"/>
      <c r="BT55" s="24"/>
      <c r="BU55" s="25"/>
    </row>
    <row r="56" spans="1:73" s="22" customFormat="1" ht="122.2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9"/>
      <c r="BE56" s="23"/>
      <c r="BF56" s="23"/>
      <c r="BG56" s="20"/>
      <c r="BH56" s="20"/>
      <c r="BI56" s="23"/>
      <c r="BJ56" s="20"/>
      <c r="BK56" s="20"/>
      <c r="BL56" s="23"/>
      <c r="BM56" s="21"/>
      <c r="BN56" s="181">
        <f t="shared" si="17"/>
        <v>0</v>
      </c>
      <c r="BO56" s="24"/>
      <c r="BP56" s="21"/>
      <c r="BQ56" s="21"/>
      <c r="BR56" s="23"/>
      <c r="BS56" s="23"/>
      <c r="BT56" s="24"/>
      <c r="BU56" s="25"/>
    </row>
    <row r="57" spans="1:73" s="22" customFormat="1" ht="122.2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9"/>
      <c r="BE57" s="23"/>
      <c r="BF57" s="23"/>
      <c r="BG57" s="20"/>
      <c r="BH57" s="20"/>
      <c r="BI57" s="23"/>
      <c r="BJ57" s="20"/>
      <c r="BK57" s="20"/>
      <c r="BL57" s="23"/>
      <c r="BM57" s="21"/>
      <c r="BN57" s="181">
        <f t="shared" si="17"/>
        <v>0</v>
      </c>
      <c r="BO57" s="24"/>
      <c r="BP57" s="21"/>
      <c r="BQ57" s="21"/>
      <c r="BR57" s="23"/>
      <c r="BS57" s="23"/>
      <c r="BT57" s="24"/>
      <c r="BU57" s="25"/>
    </row>
    <row r="58" spans="1:73" s="22" customFormat="1" ht="122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9"/>
      <c r="BE58" s="23"/>
      <c r="BF58" s="23"/>
      <c r="BG58" s="20"/>
      <c r="BH58" s="20"/>
      <c r="BI58" s="23"/>
      <c r="BJ58" s="20"/>
      <c r="BK58" s="20"/>
      <c r="BL58" s="23"/>
      <c r="BM58" s="21"/>
      <c r="BN58" s="181">
        <f t="shared" si="17"/>
        <v>0</v>
      </c>
      <c r="BO58" s="24"/>
      <c r="BP58" s="21"/>
      <c r="BQ58" s="21"/>
      <c r="BR58" s="23"/>
      <c r="BS58" s="23"/>
      <c r="BT58" s="24"/>
      <c r="BU58" s="25"/>
    </row>
    <row r="59" spans="1:73" s="22" customFormat="1" ht="122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9"/>
      <c r="BE59" s="23"/>
      <c r="BF59" s="23"/>
      <c r="BG59" s="20"/>
      <c r="BH59" s="20"/>
      <c r="BI59" s="23"/>
      <c r="BJ59" s="20"/>
      <c r="BK59" s="20"/>
      <c r="BL59" s="23"/>
      <c r="BM59" s="21"/>
      <c r="BN59" s="181">
        <f t="shared" si="17"/>
        <v>0</v>
      </c>
      <c r="BO59" s="24"/>
      <c r="BP59" s="21"/>
      <c r="BQ59" s="21"/>
      <c r="BR59" s="23"/>
      <c r="BS59" s="23"/>
      <c r="BT59" s="24"/>
      <c r="BU59" s="25"/>
    </row>
    <row r="60" spans="1:73" s="22" customFormat="1" ht="25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9"/>
      <c r="BE60" s="21"/>
      <c r="BF60" s="21"/>
      <c r="BG60" s="20"/>
      <c r="BH60" s="20"/>
      <c r="BI60" s="23"/>
      <c r="BJ60" s="20"/>
      <c r="BK60" s="20"/>
      <c r="BL60" s="23"/>
      <c r="BM60" s="21"/>
      <c r="BN60" s="181">
        <f t="shared" si="17"/>
        <v>0</v>
      </c>
      <c r="BO60" s="24"/>
      <c r="BP60" s="21"/>
      <c r="BQ60" s="21"/>
      <c r="BR60" s="23"/>
      <c r="BS60" s="23"/>
      <c r="BT60" s="24"/>
      <c r="BU60" s="25"/>
    </row>
    <row r="61" spans="1:73" s="22" customFormat="1" ht="155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9"/>
      <c r="BE61" s="23"/>
      <c r="BF61" s="23"/>
      <c r="BG61" s="20"/>
      <c r="BH61" s="20"/>
      <c r="BI61" s="23"/>
      <c r="BJ61" s="20"/>
      <c r="BK61" s="20"/>
      <c r="BL61" s="23"/>
      <c r="BM61" s="21"/>
      <c r="BN61" s="181">
        <f t="shared" si="17"/>
        <v>0</v>
      </c>
      <c r="BO61" s="24"/>
      <c r="BP61" s="21"/>
      <c r="BQ61" s="21"/>
      <c r="BR61" s="23"/>
      <c r="BS61" s="23"/>
      <c r="BT61" s="24"/>
      <c r="BU61" s="25"/>
    </row>
    <row r="62" spans="1:73" s="22" customFormat="1" ht="25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1"/>
      <c r="R62" s="21"/>
      <c r="S62" s="21"/>
      <c r="T62" s="21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0"/>
      <c r="BC62" s="21"/>
      <c r="BD62" s="199"/>
      <c r="BE62" s="21"/>
      <c r="BF62" s="21"/>
      <c r="BG62" s="20"/>
      <c r="BH62" s="20"/>
      <c r="BI62" s="23"/>
      <c r="BJ62" s="20"/>
      <c r="BK62" s="20"/>
      <c r="BL62" s="23"/>
      <c r="BM62" s="21"/>
      <c r="BN62" s="181">
        <f t="shared" si="17"/>
        <v>0</v>
      </c>
      <c r="BO62" s="24"/>
      <c r="BP62" s="21"/>
      <c r="BQ62" s="21"/>
      <c r="BR62" s="23"/>
      <c r="BS62" s="23"/>
      <c r="BT62" s="24"/>
      <c r="BU62" s="25"/>
    </row>
    <row r="63" spans="1:73" s="22" customFormat="1" ht="162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9"/>
      <c r="BE63" s="23"/>
      <c r="BF63" s="23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62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9"/>
      <c r="BE64" s="23"/>
      <c r="BF64" s="23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294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199"/>
      <c r="AM65" s="23"/>
      <c r="AN65" s="23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9"/>
      <c r="BE65" s="23"/>
      <c r="BF65" s="23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42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0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9"/>
      <c r="BE66" s="23"/>
      <c r="BF66" s="23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42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9"/>
      <c r="BE67" s="23"/>
      <c r="BF67" s="23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87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0"/>
      <c r="AQ68" s="23"/>
      <c r="AR68" s="20"/>
      <c r="AS68" s="21"/>
      <c r="AT68" s="21"/>
      <c r="AU68" s="21"/>
      <c r="AV68" s="21"/>
      <c r="AW68" s="21"/>
      <c r="AX68" s="21"/>
      <c r="AY68" s="21"/>
      <c r="AZ68" s="21"/>
      <c r="BA68" s="21"/>
      <c r="BB68" s="20"/>
      <c r="BC68" s="23"/>
      <c r="BD68" s="20"/>
      <c r="BE68" s="23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87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0"/>
      <c r="BC69" s="20"/>
      <c r="BD69" s="199"/>
      <c r="BE69" s="182"/>
      <c r="BF69" s="20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87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0"/>
      <c r="R70" s="20"/>
      <c r="S70" s="20"/>
      <c r="T70" s="20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0"/>
      <c r="BC70" s="20"/>
      <c r="BD70" s="199"/>
      <c r="BE70" s="182"/>
      <c r="BF70" s="20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87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0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9"/>
      <c r="BE71" s="23"/>
      <c r="BF71" s="23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87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199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9"/>
      <c r="BE72" s="199"/>
      <c r="BF72" s="20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349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9"/>
      <c r="BE73" s="199"/>
      <c r="BF73" s="20"/>
      <c r="BG73" s="20"/>
      <c r="BH73" s="20"/>
      <c r="BI73" s="23"/>
      <c r="BJ73" s="23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67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181"/>
      <c r="AU74" s="21"/>
      <c r="AV74" s="21"/>
      <c r="AW74" s="21"/>
      <c r="AX74" s="21"/>
      <c r="AY74" s="21"/>
      <c r="AZ74" s="21"/>
      <c r="BA74" s="21"/>
      <c r="BB74" s="21"/>
      <c r="BC74" s="21"/>
      <c r="BD74" s="199"/>
      <c r="BE74" s="199"/>
      <c r="BF74" s="20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409.6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3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3"/>
      <c r="AJ75" s="20"/>
      <c r="AK75" s="21"/>
      <c r="AL75" s="199"/>
      <c r="AM75" s="23"/>
      <c r="AN75" s="20"/>
      <c r="AO75" s="23"/>
      <c r="AP75" s="20"/>
      <c r="AQ75" s="21"/>
      <c r="AR75" s="21"/>
      <c r="AS75" s="21"/>
      <c r="AT75" s="199"/>
      <c r="AU75" s="23"/>
      <c r="AV75" s="21"/>
      <c r="AW75" s="21"/>
      <c r="AX75" s="21"/>
      <c r="AY75" s="21"/>
      <c r="AZ75" s="21"/>
      <c r="BA75" s="21"/>
      <c r="BB75" s="21"/>
      <c r="BC75" s="21"/>
      <c r="BD75" s="199"/>
      <c r="BE75" s="23"/>
      <c r="BF75" s="20"/>
      <c r="BG75" s="23"/>
      <c r="BH75" s="20"/>
      <c r="BI75" s="23"/>
      <c r="BJ75" s="20"/>
      <c r="BK75" s="23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34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0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3"/>
      <c r="AJ76" s="20"/>
      <c r="AK76" s="21"/>
      <c r="AL76" s="199"/>
      <c r="AM76" s="20"/>
      <c r="AN76" s="20"/>
      <c r="AO76" s="21"/>
      <c r="AP76" s="21"/>
      <c r="AQ76" s="21"/>
      <c r="AR76" s="21"/>
      <c r="AS76" s="21"/>
      <c r="AT76" s="199"/>
      <c r="AU76" s="20"/>
      <c r="AV76" s="21"/>
      <c r="AW76" s="21"/>
      <c r="AX76" s="21"/>
      <c r="AY76" s="21"/>
      <c r="AZ76" s="21"/>
      <c r="BA76" s="21"/>
      <c r="BB76" s="21"/>
      <c r="BC76" s="21"/>
      <c r="BD76" s="199"/>
      <c r="BE76" s="23"/>
      <c r="BF76" s="20"/>
      <c r="BG76" s="23"/>
      <c r="BH76" s="20"/>
      <c r="BI76" s="23"/>
      <c r="BJ76" s="20"/>
      <c r="BK76" s="23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34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3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3"/>
      <c r="AJ77" s="20"/>
      <c r="AK77" s="21"/>
      <c r="AL77" s="199"/>
      <c r="AM77" s="20"/>
      <c r="AN77" s="20"/>
      <c r="AO77" s="21"/>
      <c r="AP77" s="21"/>
      <c r="AQ77" s="21"/>
      <c r="AR77" s="21"/>
      <c r="AS77" s="21"/>
      <c r="AT77" s="199"/>
      <c r="AU77" s="20"/>
      <c r="AV77" s="21"/>
      <c r="AW77" s="21"/>
      <c r="AX77" s="21"/>
      <c r="AY77" s="21"/>
      <c r="AZ77" s="21"/>
      <c r="BA77" s="21"/>
      <c r="BB77" s="21"/>
      <c r="BC77" s="21"/>
      <c r="BD77" s="199"/>
      <c r="BE77" s="23"/>
      <c r="BF77" s="20"/>
      <c r="BG77" s="23"/>
      <c r="BH77" s="20"/>
      <c r="BI77" s="23"/>
      <c r="BJ77" s="20"/>
      <c r="BK77" s="23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34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3"/>
      <c r="AJ78" s="20"/>
      <c r="AK78" s="21"/>
      <c r="AL78" s="199"/>
      <c r="AM78" s="20"/>
      <c r="AN78" s="20"/>
      <c r="AO78" s="21"/>
      <c r="AP78" s="21"/>
      <c r="AQ78" s="21"/>
      <c r="AR78" s="21"/>
      <c r="AS78" s="21"/>
      <c r="AT78" s="199"/>
      <c r="AU78" s="20"/>
      <c r="AV78" s="21"/>
      <c r="AW78" s="21"/>
      <c r="AX78" s="21"/>
      <c r="AY78" s="21"/>
      <c r="AZ78" s="21"/>
      <c r="BA78" s="21"/>
      <c r="BB78" s="21"/>
      <c r="BC78" s="21"/>
      <c r="BD78" s="199"/>
      <c r="BE78" s="23"/>
      <c r="BF78" s="20"/>
      <c r="BG78" s="23"/>
      <c r="BH78" s="20"/>
      <c r="BI78" s="23"/>
      <c r="BJ78" s="20"/>
      <c r="BK78" s="23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34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0"/>
      <c r="Q79" s="20"/>
      <c r="R79" s="20"/>
      <c r="S79" s="20"/>
      <c r="T79" s="20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3"/>
      <c r="AJ79" s="20"/>
      <c r="AK79" s="21"/>
      <c r="AL79" s="199"/>
      <c r="AM79" s="20"/>
      <c r="AN79" s="20"/>
      <c r="AO79" s="21"/>
      <c r="AP79" s="21"/>
      <c r="AQ79" s="21"/>
      <c r="AR79" s="21"/>
      <c r="AS79" s="21"/>
      <c r="AT79" s="199"/>
      <c r="AU79" s="20"/>
      <c r="AV79" s="21"/>
      <c r="AW79" s="21"/>
      <c r="AX79" s="21"/>
      <c r="AY79" s="21"/>
      <c r="AZ79" s="21"/>
      <c r="BA79" s="21"/>
      <c r="BB79" s="21"/>
      <c r="BC79" s="21"/>
      <c r="BD79" s="199"/>
      <c r="BE79" s="23"/>
      <c r="BF79" s="20"/>
      <c r="BG79" s="23"/>
      <c r="BH79" s="20"/>
      <c r="BI79" s="23"/>
      <c r="BJ79" s="20"/>
      <c r="BK79" s="23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34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0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3"/>
      <c r="AJ80" s="20"/>
      <c r="AK80" s="21"/>
      <c r="AL80" s="199"/>
      <c r="AM80" s="20"/>
      <c r="AN80" s="20"/>
      <c r="AO80" s="21"/>
      <c r="AP80" s="21"/>
      <c r="AQ80" s="21"/>
      <c r="AR80" s="21"/>
      <c r="AS80" s="21"/>
      <c r="AT80" s="199"/>
      <c r="AU80" s="20"/>
      <c r="AV80" s="21"/>
      <c r="AW80" s="21"/>
      <c r="AX80" s="21"/>
      <c r="AY80" s="21"/>
      <c r="AZ80" s="21"/>
      <c r="BA80" s="21"/>
      <c r="BB80" s="21"/>
      <c r="BC80" s="21"/>
      <c r="BD80" s="199"/>
      <c r="BE80" s="23"/>
      <c r="BF80" s="20"/>
      <c r="BG80" s="23"/>
      <c r="BH80" s="20"/>
      <c r="BI80" s="23"/>
      <c r="BJ80" s="20"/>
      <c r="BK80" s="23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409.6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3"/>
      <c r="AJ81" s="23"/>
      <c r="AK81" s="21"/>
      <c r="AL81" s="199"/>
      <c r="AM81" s="23"/>
      <c r="AN81" s="23"/>
      <c r="AO81" s="21"/>
      <c r="AP81" s="21"/>
      <c r="AQ81" s="21"/>
      <c r="AR81" s="21"/>
      <c r="AS81" s="21"/>
      <c r="AT81" s="199"/>
      <c r="AU81" s="23"/>
      <c r="AV81" s="21"/>
      <c r="AW81" s="21"/>
      <c r="AX81" s="21"/>
      <c r="AY81" s="21"/>
      <c r="AZ81" s="21"/>
      <c r="BA81" s="21"/>
      <c r="BB81" s="21"/>
      <c r="BC81" s="21"/>
      <c r="BD81" s="199"/>
      <c r="BE81" s="23"/>
      <c r="BF81" s="23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34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199"/>
      <c r="BF82" s="20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34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9"/>
      <c r="BE83" s="199"/>
      <c r="BF83" s="20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34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0"/>
      <c r="Q84" s="20"/>
      <c r="R84" s="20"/>
      <c r="S84" s="20"/>
      <c r="T84" s="20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199"/>
      <c r="BF84" s="20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34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3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9"/>
      <c r="BE85" s="199"/>
      <c r="BF85" s="20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409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0"/>
      <c r="AK86" s="23"/>
      <c r="AL86" s="20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9"/>
      <c r="BE86" s="23"/>
      <c r="BF86" s="23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32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9"/>
      <c r="BE87" s="199"/>
      <c r="BF87" s="20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32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9"/>
      <c r="BE88" s="199"/>
      <c r="BF88" s="20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409.6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3"/>
      <c r="P89" s="23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9"/>
      <c r="BE89" s="23"/>
      <c r="BF89" s="23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69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9"/>
      <c r="BE90" s="199"/>
      <c r="BF90" s="20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62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9"/>
      <c r="BE91" s="199"/>
      <c r="BF91" s="20"/>
      <c r="BG91" s="20"/>
      <c r="BH91" s="20"/>
      <c r="BI91" s="23"/>
      <c r="BJ91" s="20"/>
      <c r="BK91" s="23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62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0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9"/>
      <c r="BE92" s="199"/>
      <c r="BF92" s="20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409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9"/>
      <c r="BE93" s="23"/>
      <c r="BF93" s="23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54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9"/>
      <c r="BE94" s="199"/>
      <c r="BF94" s="20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86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9"/>
      <c r="BE95" s="199"/>
      <c r="BF95" s="20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77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9"/>
      <c r="BE96" s="23"/>
      <c r="BF96" s="23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77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9"/>
      <c r="BE97" s="182"/>
      <c r="BF97" s="23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244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83"/>
      <c r="BE98" s="23"/>
      <c r="BF98" s="23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244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0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9"/>
      <c r="BE99" s="182"/>
      <c r="BF99" s="23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231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9"/>
      <c r="BE100" s="23"/>
      <c r="BF100" s="23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231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0"/>
      <c r="R101" s="21"/>
      <c r="S101" s="20"/>
      <c r="T101" s="21"/>
      <c r="U101" s="20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0"/>
      <c r="AQ101" s="20"/>
      <c r="AR101" s="20"/>
      <c r="AS101" s="21"/>
      <c r="AT101" s="21"/>
      <c r="AU101" s="21"/>
      <c r="AV101" s="21"/>
      <c r="AW101" s="21"/>
      <c r="AX101" s="21"/>
      <c r="AY101" s="21"/>
      <c r="AZ101" s="21"/>
      <c r="BA101" s="21"/>
      <c r="BB101" s="20"/>
      <c r="BC101" s="20"/>
      <c r="BD101" s="20"/>
      <c r="BE101" s="199"/>
      <c r="BF101" s="20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59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0"/>
      <c r="R102" s="21"/>
      <c r="S102" s="20"/>
      <c r="T102" s="21"/>
      <c r="U102" s="20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9"/>
      <c r="BE102" s="199"/>
      <c r="BF102" s="20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59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9"/>
      <c r="BE103" s="199"/>
      <c r="BF103" s="20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408.7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9"/>
      <c r="AM104" s="21"/>
      <c r="AN104" s="20"/>
      <c r="AO104" s="21"/>
      <c r="AP104" s="20"/>
      <c r="AQ104" s="21"/>
      <c r="AR104" s="21"/>
      <c r="AS104" s="21"/>
      <c r="AT104" s="199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9"/>
      <c r="BE104" s="21"/>
      <c r="BF104" s="20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38.7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1"/>
      <c r="R105" s="21"/>
      <c r="S105" s="21"/>
      <c r="T105" s="21"/>
      <c r="U105" s="20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9"/>
      <c r="BE105" s="199"/>
      <c r="BF105" s="20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38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9"/>
      <c r="BE106" s="199"/>
      <c r="BF106" s="20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38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9"/>
      <c r="BE107" s="199"/>
      <c r="BF107" s="20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38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9"/>
      <c r="BE108" s="199"/>
      <c r="BF108" s="20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38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9"/>
      <c r="BE109" s="199"/>
      <c r="BF109" s="20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282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1"/>
      <c r="AJ110" s="20"/>
      <c r="AK110" s="21"/>
      <c r="AL110" s="199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0"/>
      <c r="BC110" s="20"/>
      <c r="BD110" s="20"/>
      <c r="BE110" s="23"/>
      <c r="BF110" s="23"/>
      <c r="BG110" s="20"/>
      <c r="BH110" s="20"/>
      <c r="BI110" s="21"/>
      <c r="BJ110" s="20"/>
      <c r="BK110" s="23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137.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9"/>
      <c r="BE111" s="23"/>
      <c r="BF111" s="23"/>
      <c r="BG111" s="20"/>
      <c r="BH111" s="20"/>
      <c r="BI111" s="23"/>
      <c r="BJ111" s="20"/>
      <c r="BK111" s="23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122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9"/>
      <c r="BE112" s="23"/>
      <c r="BF112" s="23"/>
      <c r="BG112" s="20"/>
      <c r="BH112" s="20"/>
      <c r="BI112" s="23"/>
      <c r="BJ112" s="20"/>
      <c r="BK112" s="23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22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198"/>
      <c r="N113" s="20"/>
      <c r="O113" s="20"/>
      <c r="P113" s="20"/>
      <c r="Q113" s="20"/>
      <c r="R113" s="20"/>
      <c r="S113" s="20"/>
      <c r="T113" s="20"/>
      <c r="U113" s="20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3"/>
      <c r="BF113" s="23"/>
      <c r="BG113" s="20"/>
      <c r="BH113" s="20"/>
      <c r="BI113" s="23"/>
      <c r="BJ113" s="20"/>
      <c r="BK113" s="23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22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9"/>
      <c r="BE114" s="23"/>
      <c r="BF114" s="23"/>
      <c r="BG114" s="20"/>
      <c r="BH114" s="20"/>
      <c r="BI114" s="23"/>
      <c r="BJ114" s="20"/>
      <c r="BK114" s="23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8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9"/>
      <c r="BE115" s="21"/>
      <c r="BF115" s="21"/>
      <c r="BG115" s="20"/>
      <c r="BH115" s="20"/>
      <c r="BI115" s="23"/>
      <c r="BJ115" s="20"/>
      <c r="BK115" s="23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18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9"/>
      <c r="BE116" s="23"/>
      <c r="BF116" s="23"/>
      <c r="BG116" s="20"/>
      <c r="BH116" s="20"/>
      <c r="BI116" s="23"/>
      <c r="BJ116" s="20"/>
      <c r="BK116" s="23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409.6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9"/>
      <c r="BE117" s="23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204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0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9"/>
      <c r="BE118" s="20"/>
      <c r="BF118" s="20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20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1"/>
      <c r="AM119" s="21"/>
      <c r="AN119" s="21"/>
      <c r="AO119" s="21"/>
      <c r="AP119" s="21"/>
      <c r="AQ119" s="21"/>
      <c r="AR119" s="21"/>
      <c r="AS119" s="21"/>
      <c r="AT119" s="181"/>
      <c r="AU119" s="21"/>
      <c r="AV119" s="181"/>
      <c r="AW119" s="21"/>
      <c r="AX119" s="21"/>
      <c r="AY119" s="21"/>
      <c r="AZ119" s="21"/>
      <c r="BA119" s="21"/>
      <c r="BB119" s="21"/>
      <c r="BC119" s="21"/>
      <c r="BD119" s="199"/>
      <c r="BE119" s="23"/>
      <c r="BF119" s="23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409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1"/>
      <c r="AJ120" s="21"/>
      <c r="AK120" s="21"/>
      <c r="AL120" s="199"/>
      <c r="AM120" s="21"/>
      <c r="AN120" s="20"/>
      <c r="AO120" s="21"/>
      <c r="AP120" s="21"/>
      <c r="AQ120" s="21"/>
      <c r="AR120" s="21"/>
      <c r="AS120" s="21"/>
      <c r="AT120" s="199"/>
      <c r="AU120" s="21"/>
      <c r="AV120" s="181"/>
      <c r="AW120" s="21"/>
      <c r="AX120" s="21"/>
      <c r="AY120" s="21"/>
      <c r="AZ120" s="21"/>
      <c r="BA120" s="21"/>
      <c r="BB120" s="21"/>
      <c r="BC120" s="21"/>
      <c r="BD120" s="199"/>
      <c r="BE120" s="21"/>
      <c r="BF120" s="21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52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181"/>
      <c r="AM121" s="21"/>
      <c r="AN121" s="21"/>
      <c r="AO121" s="21"/>
      <c r="AP121" s="21"/>
      <c r="AQ121" s="21"/>
      <c r="AR121" s="21"/>
      <c r="AS121" s="21"/>
      <c r="AT121" s="181"/>
      <c r="AU121" s="21"/>
      <c r="AV121" s="181"/>
      <c r="AW121" s="21"/>
      <c r="AX121" s="21"/>
      <c r="AY121" s="21"/>
      <c r="AZ121" s="21"/>
      <c r="BA121" s="21"/>
      <c r="BB121" s="21"/>
      <c r="BC121" s="21"/>
      <c r="BD121" s="199"/>
      <c r="BE121" s="182"/>
      <c r="BF121" s="23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52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181"/>
      <c r="AM122" s="21"/>
      <c r="AN122" s="21"/>
      <c r="AO122" s="21"/>
      <c r="AP122" s="21"/>
      <c r="AQ122" s="21"/>
      <c r="AR122" s="21"/>
      <c r="AS122" s="21"/>
      <c r="AT122" s="181"/>
      <c r="AU122" s="21"/>
      <c r="AV122" s="181"/>
      <c r="AW122" s="21"/>
      <c r="AX122" s="21"/>
      <c r="AY122" s="21"/>
      <c r="AZ122" s="21"/>
      <c r="BA122" s="21"/>
      <c r="BB122" s="21"/>
      <c r="BC122" s="21"/>
      <c r="BD122" s="199"/>
      <c r="BE122" s="182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152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1"/>
      <c r="AM123" s="21"/>
      <c r="AN123" s="21"/>
      <c r="AO123" s="21"/>
      <c r="AP123" s="21"/>
      <c r="AQ123" s="21"/>
      <c r="AR123" s="21"/>
      <c r="AS123" s="21"/>
      <c r="AT123" s="181"/>
      <c r="AU123" s="21"/>
      <c r="AV123" s="181"/>
      <c r="AW123" s="21"/>
      <c r="AX123" s="21"/>
      <c r="AY123" s="21"/>
      <c r="AZ123" s="21"/>
      <c r="BA123" s="21"/>
      <c r="BB123" s="21"/>
      <c r="BC123" s="21"/>
      <c r="BD123" s="199"/>
      <c r="BE123" s="182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52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1"/>
      <c r="AM124" s="21"/>
      <c r="AN124" s="21"/>
      <c r="AO124" s="21"/>
      <c r="AP124" s="21"/>
      <c r="AQ124" s="21"/>
      <c r="AR124" s="21"/>
      <c r="AS124" s="21"/>
      <c r="AT124" s="181"/>
      <c r="AU124" s="21"/>
      <c r="AV124" s="181"/>
      <c r="AW124" s="21"/>
      <c r="AX124" s="21"/>
      <c r="AY124" s="21"/>
      <c r="AZ124" s="21"/>
      <c r="BA124" s="21"/>
      <c r="BB124" s="21"/>
      <c r="BC124" s="21"/>
      <c r="BD124" s="199"/>
      <c r="BE124" s="182"/>
      <c r="BF124" s="23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152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181"/>
      <c r="AM125" s="21"/>
      <c r="AN125" s="21"/>
      <c r="AO125" s="21"/>
      <c r="AP125" s="21"/>
      <c r="AQ125" s="21"/>
      <c r="AR125" s="21"/>
      <c r="AS125" s="21"/>
      <c r="AT125" s="181"/>
      <c r="AU125" s="21"/>
      <c r="AV125" s="181"/>
      <c r="AW125" s="21"/>
      <c r="AX125" s="21"/>
      <c r="AY125" s="21"/>
      <c r="AZ125" s="21"/>
      <c r="BA125" s="21"/>
      <c r="BB125" s="21"/>
      <c r="BC125" s="21"/>
      <c r="BD125" s="199"/>
      <c r="BE125" s="182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409.6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1"/>
      <c r="AJ126" s="21"/>
      <c r="AK126" s="21"/>
      <c r="AL126" s="199"/>
      <c r="AM126" s="21"/>
      <c r="AN126" s="21"/>
      <c r="AO126" s="21"/>
      <c r="AP126" s="21"/>
      <c r="AQ126" s="21"/>
      <c r="AR126" s="21"/>
      <c r="AS126" s="21"/>
      <c r="AT126" s="199"/>
      <c r="AU126" s="21"/>
      <c r="AV126" s="199"/>
      <c r="AW126" s="23"/>
      <c r="AX126" s="21"/>
      <c r="AY126" s="21"/>
      <c r="AZ126" s="21"/>
      <c r="BA126" s="21"/>
      <c r="BB126" s="21"/>
      <c r="BC126" s="21"/>
      <c r="BD126" s="199"/>
      <c r="BE126" s="21"/>
      <c r="BF126" s="21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52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0"/>
      <c r="AK127" s="21"/>
      <c r="AL127" s="199"/>
      <c r="AM127" s="23"/>
      <c r="AN127" s="20"/>
      <c r="AO127" s="21"/>
      <c r="AP127" s="21"/>
      <c r="AQ127" s="21"/>
      <c r="AR127" s="21"/>
      <c r="AS127" s="21"/>
      <c r="AT127" s="199"/>
      <c r="AU127" s="23"/>
      <c r="AV127" s="199"/>
      <c r="AW127" s="23"/>
      <c r="AX127" s="21"/>
      <c r="AY127" s="21"/>
      <c r="AZ127" s="21"/>
      <c r="BA127" s="21"/>
      <c r="BB127" s="21"/>
      <c r="BC127" s="21"/>
      <c r="BD127" s="199"/>
      <c r="BE127" s="23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52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0"/>
      <c r="AK128" s="21"/>
      <c r="AL128" s="199"/>
      <c r="AM128" s="23"/>
      <c r="AN128" s="20"/>
      <c r="AO128" s="21"/>
      <c r="AP128" s="21"/>
      <c r="AQ128" s="21"/>
      <c r="AR128" s="21"/>
      <c r="AS128" s="21"/>
      <c r="AT128" s="199"/>
      <c r="AU128" s="23"/>
      <c r="AV128" s="199"/>
      <c r="AW128" s="23"/>
      <c r="AX128" s="21"/>
      <c r="AY128" s="21"/>
      <c r="AZ128" s="21"/>
      <c r="BA128" s="21"/>
      <c r="BB128" s="21"/>
      <c r="BC128" s="21"/>
      <c r="BD128" s="199"/>
      <c r="BE128" s="23"/>
      <c r="BF128" s="23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52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0"/>
      <c r="AK129" s="21"/>
      <c r="AL129" s="199"/>
      <c r="AM129" s="23"/>
      <c r="AN129" s="20"/>
      <c r="AO129" s="21"/>
      <c r="AP129" s="21"/>
      <c r="AQ129" s="21"/>
      <c r="AR129" s="21"/>
      <c r="AS129" s="21"/>
      <c r="AT129" s="199"/>
      <c r="AU129" s="23"/>
      <c r="AV129" s="199"/>
      <c r="AW129" s="23"/>
      <c r="AX129" s="21"/>
      <c r="AY129" s="21"/>
      <c r="AZ129" s="21"/>
      <c r="BA129" s="21"/>
      <c r="BB129" s="21"/>
      <c r="BC129" s="21"/>
      <c r="BD129" s="199"/>
      <c r="BE129" s="23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52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0"/>
      <c r="AK130" s="21"/>
      <c r="AL130" s="199"/>
      <c r="AM130" s="23"/>
      <c r="AN130" s="20"/>
      <c r="AO130" s="21"/>
      <c r="AP130" s="21"/>
      <c r="AQ130" s="21"/>
      <c r="AR130" s="21"/>
      <c r="AS130" s="21"/>
      <c r="AT130" s="199"/>
      <c r="AU130" s="23"/>
      <c r="AV130" s="199"/>
      <c r="AW130" s="23"/>
      <c r="AX130" s="21"/>
      <c r="AY130" s="21"/>
      <c r="AZ130" s="21"/>
      <c r="BA130" s="21"/>
      <c r="BB130" s="21"/>
      <c r="BC130" s="21"/>
      <c r="BD130" s="199"/>
      <c r="BE130" s="23"/>
      <c r="BF130" s="23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349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0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199"/>
      <c r="AM131" s="20"/>
      <c r="AN131" s="20"/>
      <c r="AO131" s="21"/>
      <c r="AP131" s="21"/>
      <c r="AQ131" s="21"/>
      <c r="AR131" s="21"/>
      <c r="AS131" s="21"/>
      <c r="AT131" s="199"/>
      <c r="AU131" s="23"/>
      <c r="AV131" s="199"/>
      <c r="AW131" s="20"/>
      <c r="AX131" s="21"/>
      <c r="AY131" s="21"/>
      <c r="AZ131" s="21"/>
      <c r="BA131" s="21"/>
      <c r="BB131" s="21"/>
      <c r="BC131" s="21"/>
      <c r="BD131" s="199"/>
      <c r="BE131" s="23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237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0"/>
      <c r="P132" s="20"/>
      <c r="Q132" s="23"/>
      <c r="R132" s="23"/>
      <c r="S132" s="20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9"/>
      <c r="BE132" s="182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409.6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0"/>
      <c r="BC133" s="20"/>
      <c r="BD133" s="199"/>
      <c r="BE133" s="23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80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9"/>
      <c r="BE134" s="21"/>
      <c r="BF134" s="21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80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9"/>
      <c r="BE135" s="182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80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9"/>
      <c r="BE136" s="21"/>
      <c r="BF136" s="20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80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9"/>
      <c r="BE137" s="182"/>
      <c r="BF137" s="23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409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9"/>
      <c r="BE138" s="21"/>
      <c r="BF138" s="21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44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9"/>
      <c r="BE139" s="182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336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0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9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2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0"/>
      <c r="BC141" s="20"/>
      <c r="BD141" s="20"/>
      <c r="BE141" s="182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2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9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229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9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52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181"/>
      <c r="AM144" s="21"/>
      <c r="AN144" s="21"/>
      <c r="AO144" s="21"/>
      <c r="AP144" s="21"/>
      <c r="AQ144" s="21"/>
      <c r="AR144" s="21"/>
      <c r="AS144" s="21"/>
      <c r="AT144" s="18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9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249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199"/>
      <c r="AM145" s="23"/>
      <c r="AN145" s="20"/>
      <c r="AO145" s="21"/>
      <c r="AP145" s="21"/>
      <c r="AQ145" s="21"/>
      <c r="AR145" s="21"/>
      <c r="AS145" s="21"/>
      <c r="AT145" s="199"/>
      <c r="AU145" s="23"/>
      <c r="AV145" s="21"/>
      <c r="AW145" s="21"/>
      <c r="AX145" s="21"/>
      <c r="AY145" s="21"/>
      <c r="AZ145" s="21"/>
      <c r="BA145" s="21"/>
      <c r="BB145" s="21"/>
      <c r="BC145" s="21"/>
      <c r="BD145" s="199"/>
      <c r="BE145" s="21"/>
      <c r="BF145" s="21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249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3"/>
      <c r="AK146" s="21"/>
      <c r="AL146" s="199"/>
      <c r="AM146" s="23"/>
      <c r="AN146" s="20"/>
      <c r="AO146" s="21"/>
      <c r="AP146" s="21"/>
      <c r="AQ146" s="21"/>
      <c r="AR146" s="21"/>
      <c r="AS146" s="21"/>
      <c r="AT146" s="199"/>
      <c r="AU146" s="23"/>
      <c r="AV146" s="21"/>
      <c r="AW146" s="21"/>
      <c r="AX146" s="21"/>
      <c r="AY146" s="21"/>
      <c r="AZ146" s="21"/>
      <c r="BA146" s="21"/>
      <c r="BB146" s="21"/>
      <c r="BC146" s="21"/>
      <c r="BD146" s="199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234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9"/>
      <c r="BE147" s="21"/>
      <c r="BF147" s="21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47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9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409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21"/>
      <c r="BF149" s="21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52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9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409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9"/>
      <c r="BE151" s="21"/>
      <c r="BF151" s="21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44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9"/>
      <c r="BE152" s="182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41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9"/>
      <c r="BE153" s="21"/>
      <c r="BF153" s="20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41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9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201.7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0"/>
      <c r="BC155" s="20"/>
      <c r="BD155" s="199"/>
      <c r="BE155" s="21"/>
      <c r="BF155" s="21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24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24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9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59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9"/>
      <c r="BE158" s="21"/>
      <c r="BF158" s="21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59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9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409.6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9"/>
      <c r="BE160" s="21"/>
      <c r="BF160" s="21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41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9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237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9"/>
      <c r="BE162" s="21"/>
      <c r="BF162" s="21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74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9"/>
      <c r="BE163" s="182"/>
      <c r="BF163" s="20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59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0"/>
      <c r="BC164" s="20"/>
      <c r="BD164" s="199"/>
      <c r="BE164" s="21"/>
      <c r="BF164" s="21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59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9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59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9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249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9"/>
      <c r="BE167" s="23"/>
      <c r="BF167" s="23"/>
      <c r="BG167" s="20"/>
      <c r="BH167" s="20"/>
      <c r="BI167" s="23"/>
      <c r="BJ167" s="20"/>
      <c r="BK167" s="23"/>
      <c r="BL167" s="20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227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0"/>
      <c r="AQ168" s="23"/>
      <c r="AR168" s="20"/>
      <c r="AS168" s="21"/>
      <c r="AT168" s="21"/>
      <c r="AU168" s="21"/>
      <c r="AV168" s="21"/>
      <c r="AW168" s="21"/>
      <c r="AX168" s="21"/>
      <c r="AY168" s="21"/>
      <c r="AZ168" s="21"/>
      <c r="BA168" s="21"/>
      <c r="BB168" s="20"/>
      <c r="BC168" s="21"/>
      <c r="BD168" s="199"/>
      <c r="BE168" s="21"/>
      <c r="BF168" s="21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50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0"/>
      <c r="R169" s="20"/>
      <c r="S169" s="20"/>
      <c r="T169" s="20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0"/>
      <c r="AQ169" s="23"/>
      <c r="AR169" s="20"/>
      <c r="AS169" s="21"/>
      <c r="AT169" s="21"/>
      <c r="AU169" s="21"/>
      <c r="AV169" s="21"/>
      <c r="AW169" s="21"/>
      <c r="AX169" s="21"/>
      <c r="AY169" s="21"/>
      <c r="AZ169" s="21"/>
      <c r="BA169" s="21"/>
      <c r="BB169" s="20"/>
      <c r="BC169" s="20"/>
      <c r="BD169" s="199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42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0"/>
      <c r="AQ170" s="23"/>
      <c r="AR170" s="20"/>
      <c r="AS170" s="21"/>
      <c r="AT170" s="21"/>
      <c r="AU170" s="21"/>
      <c r="AV170" s="21"/>
      <c r="AW170" s="21"/>
      <c r="AX170" s="21"/>
      <c r="AY170" s="21"/>
      <c r="AZ170" s="21"/>
      <c r="BA170" s="21"/>
      <c r="BB170" s="20"/>
      <c r="BC170" s="20"/>
      <c r="BD170" s="199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59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199"/>
      <c r="AU171" s="20"/>
      <c r="AV171" s="21"/>
      <c r="AW171" s="21"/>
      <c r="AX171" s="21"/>
      <c r="AY171" s="21"/>
      <c r="AZ171" s="21"/>
      <c r="BA171" s="21"/>
      <c r="BB171" s="21"/>
      <c r="BC171" s="21"/>
      <c r="BD171" s="199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59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35"/>
      <c r="N172" s="20"/>
      <c r="O172" s="20"/>
      <c r="P172" s="20"/>
      <c r="Q172" s="20"/>
      <c r="R172" s="20"/>
      <c r="S172" s="20"/>
      <c r="T172" s="20"/>
      <c r="U172" s="20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9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59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36"/>
      <c r="N173" s="20"/>
      <c r="O173" s="20"/>
      <c r="P173" s="20"/>
      <c r="Q173" s="20"/>
      <c r="R173" s="20"/>
      <c r="S173" s="20"/>
      <c r="T173" s="20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9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409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9"/>
      <c r="BE174" s="21"/>
      <c r="BF174" s="21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56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9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409.6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9"/>
      <c r="BE176" s="21"/>
      <c r="BF176" s="21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52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9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209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9"/>
      <c r="BE178" s="21"/>
      <c r="BF178" s="21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209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181"/>
      <c r="AM179" s="21"/>
      <c r="AN179" s="21"/>
      <c r="AO179" s="21"/>
      <c r="AP179" s="21"/>
      <c r="AQ179" s="21"/>
      <c r="AR179" s="21"/>
      <c r="AS179" s="21"/>
      <c r="AT179" s="18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9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89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3"/>
      <c r="AK180" s="21"/>
      <c r="AL180" s="199"/>
      <c r="AM180" s="20"/>
      <c r="AN180" s="20"/>
      <c r="AO180" s="21"/>
      <c r="AP180" s="21"/>
      <c r="AQ180" s="21"/>
      <c r="AR180" s="21"/>
      <c r="AS180" s="21"/>
      <c r="AT180" s="199"/>
      <c r="AU180" s="23"/>
      <c r="AV180" s="21"/>
      <c r="AW180" s="21"/>
      <c r="AX180" s="21"/>
      <c r="AY180" s="21"/>
      <c r="AZ180" s="21"/>
      <c r="BA180" s="21"/>
      <c r="BB180" s="21"/>
      <c r="BC180" s="21"/>
      <c r="BD180" s="199"/>
      <c r="BE180" s="21"/>
      <c r="BF180" s="21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89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3"/>
      <c r="AK181" s="21"/>
      <c r="AL181" s="199"/>
      <c r="AM181" s="20"/>
      <c r="AN181" s="20"/>
      <c r="AO181" s="21"/>
      <c r="AP181" s="21"/>
      <c r="AQ181" s="21"/>
      <c r="AR181" s="21"/>
      <c r="AS181" s="21"/>
      <c r="AT181" s="199"/>
      <c r="AU181" s="23"/>
      <c r="AV181" s="21"/>
      <c r="AW181" s="21"/>
      <c r="AX181" s="21"/>
      <c r="AY181" s="21"/>
      <c r="AZ181" s="21"/>
      <c r="BA181" s="21"/>
      <c r="BB181" s="21"/>
      <c r="BC181" s="21"/>
      <c r="BD181" s="199"/>
      <c r="BE181" s="23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204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9"/>
      <c r="BE182" s="21"/>
      <c r="BF182" s="21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47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9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52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0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9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92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199"/>
      <c r="O185" s="20"/>
      <c r="P185" s="20"/>
      <c r="Q185" s="20"/>
      <c r="R185" s="20"/>
      <c r="S185" s="20"/>
      <c r="T185" s="20"/>
      <c r="U185" s="20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92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199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9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409.6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1"/>
      <c r="AJ187" s="21"/>
      <c r="AK187" s="21"/>
      <c r="AL187" s="199"/>
      <c r="AM187" s="21"/>
      <c r="AN187" s="21"/>
      <c r="AO187" s="21"/>
      <c r="AP187" s="21"/>
      <c r="AQ187" s="21"/>
      <c r="AR187" s="21"/>
      <c r="AS187" s="21"/>
      <c r="AT187" s="199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9"/>
      <c r="BE187" s="21"/>
      <c r="BF187" s="21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9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9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9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9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92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9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92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9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9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9"/>
      <c r="BE192" s="21"/>
      <c r="BF192" s="21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92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9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92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199"/>
      <c r="O194" s="20"/>
      <c r="P194" s="20"/>
      <c r="Q194" s="20"/>
      <c r="R194" s="20"/>
      <c r="S194" s="20"/>
      <c r="T194" s="20"/>
      <c r="U194" s="20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9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92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9"/>
      <c r="BE195" s="21"/>
      <c r="BF195" s="20"/>
      <c r="BG195" s="20"/>
      <c r="BH195" s="20"/>
      <c r="BI195" s="23"/>
      <c r="BJ195" s="20"/>
      <c r="BK195" s="21"/>
      <c r="BL195" s="21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92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9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92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0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9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409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1"/>
      <c r="AJ198" s="21"/>
      <c r="AK198" s="21"/>
      <c r="AL198" s="199"/>
      <c r="AM198" s="21"/>
      <c r="AN198" s="20"/>
      <c r="AO198" s="21"/>
      <c r="AP198" s="21"/>
      <c r="AQ198" s="21"/>
      <c r="AR198" s="21"/>
      <c r="AS198" s="21"/>
      <c r="AT198" s="199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9"/>
      <c r="BE198" s="21"/>
      <c r="BF198" s="21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92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92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92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9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9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9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92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199"/>
      <c r="O203" s="20"/>
      <c r="P203" s="20"/>
      <c r="Q203" s="20"/>
      <c r="R203" s="20"/>
      <c r="S203" s="20"/>
      <c r="T203" s="20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9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92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199"/>
      <c r="O204" s="20"/>
      <c r="P204" s="20"/>
      <c r="Q204" s="20"/>
      <c r="R204" s="20"/>
      <c r="S204" s="20"/>
      <c r="T204" s="20"/>
      <c r="U204" s="20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9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92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99"/>
      <c r="AM205" s="21"/>
      <c r="AN205" s="20"/>
      <c r="AO205" s="21"/>
      <c r="AP205" s="21"/>
      <c r="AQ205" s="21"/>
      <c r="AR205" s="21"/>
      <c r="AS205" s="21"/>
      <c r="AT205" s="199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9"/>
      <c r="BE205" s="21"/>
      <c r="BF205" s="21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92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9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9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0"/>
      <c r="R207" s="20"/>
      <c r="S207" s="20"/>
      <c r="T207" s="20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9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9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9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92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199"/>
      <c r="O209" s="20"/>
      <c r="P209" s="20"/>
      <c r="Q209" s="20"/>
      <c r="R209" s="20"/>
      <c r="S209" s="20"/>
      <c r="T209" s="20"/>
      <c r="U209" s="20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9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9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199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9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9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199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209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9"/>
      <c r="BE212" s="23"/>
      <c r="BF212" s="23"/>
      <c r="BG212" s="20"/>
      <c r="BH212" s="20"/>
      <c r="BI212" s="23"/>
      <c r="BJ212" s="20"/>
      <c r="BK212" s="23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6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9"/>
      <c r="BE213" s="2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51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2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214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9"/>
      <c r="BE215" s="23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409.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0"/>
      <c r="AI216" s="23"/>
      <c r="AJ216" s="20"/>
      <c r="AK216" s="21"/>
      <c r="AL216" s="199"/>
      <c r="AM216" s="23"/>
      <c r="AN216" s="20"/>
      <c r="AO216" s="21"/>
      <c r="AP216" s="21"/>
      <c r="AQ216" s="21"/>
      <c r="AR216" s="21"/>
      <c r="AS216" s="21"/>
      <c r="AT216" s="199"/>
      <c r="AU216" s="23"/>
      <c r="AV216" s="21"/>
      <c r="AW216" s="21"/>
      <c r="AX216" s="21"/>
      <c r="AY216" s="21"/>
      <c r="AZ216" s="21"/>
      <c r="BA216" s="21"/>
      <c r="BB216" s="21"/>
      <c r="BC216" s="21"/>
      <c r="BD216" s="199"/>
      <c r="BE216" s="23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26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26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26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66"/>
      <c r="M219" s="66"/>
      <c r="N219" s="66"/>
      <c r="O219" s="28"/>
      <c r="P219" s="66"/>
      <c r="Q219" s="66"/>
      <c r="R219" s="66"/>
      <c r="S219" s="66"/>
      <c r="T219" s="66"/>
      <c r="U219" s="28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26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39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9"/>
      <c r="BE221" s="23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4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181"/>
      <c r="AM222" s="21"/>
      <c r="AN222" s="21"/>
      <c r="AO222" s="21"/>
      <c r="AP222" s="21"/>
      <c r="AQ222" s="21"/>
      <c r="AR222" s="21"/>
      <c r="AS222" s="21"/>
      <c r="AT222" s="18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9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19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0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3"/>
      <c r="AJ223" s="23"/>
      <c r="AK223" s="21"/>
      <c r="AL223" s="199"/>
      <c r="AM223" s="20"/>
      <c r="AN223" s="20"/>
      <c r="AO223" s="21"/>
      <c r="AP223" s="21"/>
      <c r="AQ223" s="21"/>
      <c r="AR223" s="21"/>
      <c r="AS223" s="21"/>
      <c r="AT223" s="199"/>
      <c r="AU223" s="23"/>
      <c r="AV223" s="21"/>
      <c r="AW223" s="21"/>
      <c r="AX223" s="21"/>
      <c r="AY223" s="21"/>
      <c r="AZ223" s="21"/>
      <c r="BA223" s="21"/>
      <c r="BB223" s="21"/>
      <c r="BC223" s="21"/>
      <c r="BD223" s="199"/>
      <c r="BE223" s="23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409.6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1"/>
      <c r="AJ224" s="21"/>
      <c r="AK224" s="21"/>
      <c r="AL224" s="199"/>
      <c r="AM224" s="21"/>
      <c r="AN224" s="21"/>
      <c r="AO224" s="21"/>
      <c r="AP224" s="21"/>
      <c r="AQ224" s="21"/>
      <c r="AR224" s="21"/>
      <c r="AS224" s="21"/>
      <c r="AT224" s="199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6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9"/>
      <c r="BE225" s="23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51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36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23"/>
      <c r="BF227" s="23"/>
      <c r="BG227" s="20"/>
      <c r="BH227" s="20"/>
      <c r="BI227" s="23"/>
      <c r="BJ227" s="20"/>
      <c r="BK227" s="23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49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9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11.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14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199"/>
      <c r="O230" s="23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9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89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0"/>
      <c r="BC231" s="20"/>
      <c r="BD231" s="199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94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199"/>
      <c r="AU232" s="20"/>
      <c r="AV232" s="21"/>
      <c r="AW232" s="21"/>
      <c r="AX232" s="21"/>
      <c r="AY232" s="21"/>
      <c r="AZ232" s="21"/>
      <c r="BA232" s="21"/>
      <c r="BB232" s="21"/>
      <c r="BC232" s="21"/>
      <c r="BD232" s="199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94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199"/>
      <c r="AU233" s="20"/>
      <c r="AV233" s="21"/>
      <c r="AW233" s="21"/>
      <c r="AX233" s="21"/>
      <c r="AY233" s="21"/>
      <c r="AZ233" s="21"/>
      <c r="BA233" s="21"/>
      <c r="BB233" s="21"/>
      <c r="BC233" s="21"/>
      <c r="BD233" s="199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64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9"/>
      <c r="BE234" s="182"/>
      <c r="BF234" s="23"/>
      <c r="BG234" s="20"/>
      <c r="BH234" s="20"/>
      <c r="BI234" s="23"/>
      <c r="BJ234" s="20"/>
      <c r="BK234" s="21"/>
      <c r="BL234" s="20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94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199"/>
      <c r="AU235" s="20"/>
      <c r="AV235" s="21"/>
      <c r="AW235" s="21"/>
      <c r="AX235" s="21"/>
      <c r="AY235" s="21"/>
      <c r="AZ235" s="21"/>
      <c r="BA235" s="21"/>
      <c r="BB235" s="21"/>
      <c r="BC235" s="21"/>
      <c r="BD235" s="199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94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9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31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0"/>
      <c r="BC237" s="20"/>
      <c r="BD237" s="20"/>
      <c r="BE237" s="182"/>
      <c r="BF237" s="23"/>
      <c r="BG237" s="20"/>
      <c r="BH237" s="20"/>
      <c r="BI237" s="29"/>
      <c r="BJ237" s="20"/>
      <c r="BK237" s="29"/>
      <c r="BL237" s="20"/>
      <c r="BM237" s="20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31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9"/>
      <c r="BE238" s="182"/>
      <c r="BF238" s="23"/>
      <c r="BG238" s="20"/>
      <c r="BH238" s="20"/>
      <c r="BI238" s="29"/>
      <c r="BJ238" s="20"/>
      <c r="BK238" s="29"/>
      <c r="BL238" s="20"/>
      <c r="BM238" s="20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82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0"/>
      <c r="BC239" s="20"/>
      <c r="BD239" s="199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82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0"/>
      <c r="BC240" s="20"/>
      <c r="BD240" s="199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77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8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0"/>
      <c r="BC241" s="20"/>
      <c r="BD241" s="199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77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9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77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8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9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67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0"/>
      <c r="BC244" s="20"/>
      <c r="BD244" s="199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67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9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67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9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408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0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0"/>
      <c r="AJ247" s="20"/>
      <c r="AK247" s="21"/>
      <c r="AL247" s="199"/>
      <c r="AM247" s="20"/>
      <c r="AN247" s="20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9"/>
      <c r="BE247" s="23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38.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181"/>
      <c r="AE248" s="21"/>
      <c r="AF248" s="21"/>
      <c r="AG248" s="21"/>
      <c r="AH248" s="20"/>
      <c r="AI248" s="20"/>
      <c r="AJ248" s="20"/>
      <c r="AK248" s="21"/>
      <c r="AL248" s="199"/>
      <c r="AM248" s="20"/>
      <c r="AN248" s="20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9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3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181"/>
      <c r="AE249" s="21"/>
      <c r="AF249" s="21"/>
      <c r="AG249" s="21"/>
      <c r="AH249" s="20"/>
      <c r="AI249" s="20"/>
      <c r="AJ249" s="20"/>
      <c r="AK249" s="21"/>
      <c r="AL249" s="199"/>
      <c r="AM249" s="20"/>
      <c r="AN249" s="20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9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408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199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18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9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408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199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199"/>
      <c r="AE251" s="23"/>
      <c r="AF251" s="23"/>
      <c r="AG251" s="23"/>
      <c r="AH251" s="20"/>
      <c r="AI251" s="21"/>
      <c r="AJ251" s="21"/>
      <c r="AK251" s="21"/>
      <c r="AL251" s="199"/>
      <c r="AM251" s="20"/>
      <c r="AN251" s="20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9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8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0"/>
      <c r="BC252" s="20"/>
      <c r="BD252" s="199"/>
      <c r="BE252" s="2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59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9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9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41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408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0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199"/>
      <c r="AE256" s="23"/>
      <c r="AF256" s="23"/>
      <c r="AG256" s="23"/>
      <c r="AH256" s="23"/>
      <c r="AI256" s="21"/>
      <c r="AJ256" s="21"/>
      <c r="AK256" s="21"/>
      <c r="AL256" s="199"/>
      <c r="AM256" s="20"/>
      <c r="AN256" s="20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9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63.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199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199"/>
      <c r="AE257" s="23"/>
      <c r="AF257" s="23"/>
      <c r="AG257" s="23"/>
      <c r="AH257" s="23"/>
      <c r="AI257" s="21"/>
      <c r="AJ257" s="21"/>
      <c r="AK257" s="21"/>
      <c r="AL257" s="199"/>
      <c r="AM257" s="20"/>
      <c r="AN257" s="20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9"/>
      <c r="BE257" s="20"/>
      <c r="BF257" s="20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409.6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0"/>
      <c r="AI258" s="23"/>
      <c r="AJ258" s="23"/>
      <c r="AK258" s="21"/>
      <c r="AL258" s="199"/>
      <c r="AM258" s="23"/>
      <c r="AN258" s="23"/>
      <c r="AO258" s="21"/>
      <c r="AP258" s="21"/>
      <c r="AQ258" s="21"/>
      <c r="AR258" s="21"/>
      <c r="AS258" s="21"/>
      <c r="AT258" s="199"/>
      <c r="AU258" s="23"/>
      <c r="AV258" s="21"/>
      <c r="AW258" s="21"/>
      <c r="AX258" s="21"/>
      <c r="AY258" s="21"/>
      <c r="AZ258" s="21"/>
      <c r="BA258" s="21"/>
      <c r="BB258" s="21"/>
      <c r="BC258" s="21"/>
      <c r="BD258" s="199"/>
      <c r="BE258" s="20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3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20"/>
      <c r="BF259" s="20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3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20"/>
      <c r="BF260" s="20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3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9"/>
      <c r="BE261" s="20"/>
      <c r="BF261" s="20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3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9"/>
      <c r="BE262" s="20"/>
      <c r="BF262" s="20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54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9"/>
      <c r="BE263" s="2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19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20"/>
      <c r="BF264" s="20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31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23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49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9"/>
      <c r="BE266" s="2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5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3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9"/>
      <c r="BE267" s="2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71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9"/>
      <c r="BE268" s="20"/>
      <c r="BF268" s="20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9.6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9"/>
      <c r="BE269" s="2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69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1"/>
      <c r="AM270" s="21"/>
      <c r="AN270" s="21"/>
      <c r="AO270" s="21"/>
      <c r="AP270" s="21"/>
      <c r="AQ270" s="21"/>
      <c r="AR270" s="21"/>
      <c r="AS270" s="21"/>
      <c r="AT270" s="181"/>
      <c r="AU270" s="21"/>
      <c r="AV270" s="181"/>
      <c r="AW270" s="21"/>
      <c r="AX270" s="21"/>
      <c r="AY270" s="21"/>
      <c r="AZ270" s="21"/>
      <c r="BA270" s="21"/>
      <c r="BB270" s="21"/>
      <c r="BC270" s="21"/>
      <c r="BD270" s="199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34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181"/>
      <c r="AU271" s="21"/>
      <c r="AV271" s="181"/>
      <c r="AW271" s="21"/>
      <c r="AX271" s="21"/>
      <c r="AY271" s="21"/>
      <c r="AZ271" s="21"/>
      <c r="BA271" s="21"/>
      <c r="BB271" s="21"/>
      <c r="BC271" s="21"/>
      <c r="BD271" s="199"/>
      <c r="BE271" s="2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82.2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0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181"/>
      <c r="AU272" s="21"/>
      <c r="AV272" s="181"/>
      <c r="AW272" s="21"/>
      <c r="AX272" s="21"/>
      <c r="AY272" s="21"/>
      <c r="AZ272" s="21"/>
      <c r="BA272" s="21"/>
      <c r="BB272" s="21"/>
      <c r="BC272" s="21"/>
      <c r="BD272" s="199"/>
      <c r="BE272" s="199"/>
      <c r="BF272" s="20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57.2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1"/>
      <c r="AM273" s="21"/>
      <c r="AN273" s="21"/>
      <c r="AO273" s="21"/>
      <c r="AP273" s="21"/>
      <c r="AQ273" s="21"/>
      <c r="AR273" s="21"/>
      <c r="AS273" s="21"/>
      <c r="AT273" s="181"/>
      <c r="AU273" s="21"/>
      <c r="AV273" s="181"/>
      <c r="AW273" s="21"/>
      <c r="AX273" s="21"/>
      <c r="AY273" s="21"/>
      <c r="AZ273" s="21"/>
      <c r="BA273" s="21"/>
      <c r="BB273" s="20"/>
      <c r="BC273" s="20"/>
      <c r="BD273" s="199"/>
      <c r="BE273" s="2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44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1"/>
      <c r="AM274" s="21"/>
      <c r="AN274" s="21"/>
      <c r="AO274" s="21"/>
      <c r="AP274" s="21"/>
      <c r="AQ274" s="21"/>
      <c r="AR274" s="21"/>
      <c r="AS274" s="21"/>
      <c r="AT274" s="181"/>
      <c r="AU274" s="21"/>
      <c r="AV274" s="181"/>
      <c r="AW274" s="21"/>
      <c r="AX274" s="21"/>
      <c r="AY274" s="21"/>
      <c r="AZ274" s="21"/>
      <c r="BA274" s="21"/>
      <c r="BB274" s="20"/>
      <c r="BC274" s="20"/>
      <c r="BD274" s="199"/>
      <c r="BE274" s="199"/>
      <c r="BF274" s="20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5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181"/>
      <c r="AW275" s="21"/>
      <c r="AX275" s="21"/>
      <c r="AY275" s="21"/>
      <c r="AZ275" s="21"/>
      <c r="BA275" s="21"/>
      <c r="BB275" s="21"/>
      <c r="BC275" s="21"/>
      <c r="BD275" s="199"/>
      <c r="BE275" s="2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6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181"/>
      <c r="AU276" s="21"/>
      <c r="AV276" s="181"/>
      <c r="AW276" s="21"/>
      <c r="AX276" s="21"/>
      <c r="AY276" s="21"/>
      <c r="AZ276" s="21"/>
      <c r="BA276" s="21"/>
      <c r="BB276" s="21"/>
      <c r="BC276" s="21"/>
      <c r="BD276" s="199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54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181"/>
      <c r="AW277" s="21"/>
      <c r="AX277" s="21"/>
      <c r="AY277" s="21"/>
      <c r="AZ277" s="21"/>
      <c r="BA277" s="21"/>
      <c r="BB277" s="21"/>
      <c r="BC277" s="21"/>
      <c r="BD277" s="199"/>
      <c r="BE277" s="23"/>
      <c r="BF277" s="20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66.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81"/>
      <c r="AM278" s="21"/>
      <c r="AN278" s="21"/>
      <c r="AO278" s="21"/>
      <c r="AP278" s="21"/>
      <c r="AQ278" s="21"/>
      <c r="AR278" s="21"/>
      <c r="AS278" s="21"/>
      <c r="AT278" s="181"/>
      <c r="AU278" s="21"/>
      <c r="AV278" s="181"/>
      <c r="AW278" s="21"/>
      <c r="AX278" s="21"/>
      <c r="AY278" s="21"/>
      <c r="AZ278" s="21"/>
      <c r="BA278" s="21"/>
      <c r="BB278" s="21"/>
      <c r="BC278" s="21"/>
      <c r="BD278" s="199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81.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0"/>
      <c r="T279" s="20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81"/>
      <c r="AM279" s="21"/>
      <c r="AN279" s="21"/>
      <c r="AO279" s="21"/>
      <c r="AP279" s="21"/>
      <c r="AQ279" s="21"/>
      <c r="AR279" s="21"/>
      <c r="AS279" s="21"/>
      <c r="AT279" s="181"/>
      <c r="AU279" s="21"/>
      <c r="AV279" s="181"/>
      <c r="AW279" s="21"/>
      <c r="AX279" s="21"/>
      <c r="AY279" s="21"/>
      <c r="AZ279" s="21"/>
      <c r="BA279" s="21"/>
      <c r="BB279" s="21"/>
      <c r="BC279" s="21"/>
      <c r="BD279" s="199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71" customFormat="1" ht="197.25" customHeight="1" x14ac:dyDescent="0.25">
      <c r="A280" s="17"/>
      <c r="B280" s="18"/>
      <c r="C280" s="18"/>
      <c r="D280" s="19"/>
      <c r="E280" s="19"/>
      <c r="F280" s="66"/>
      <c r="G280" s="18"/>
      <c r="H280" s="18"/>
      <c r="I280" s="18"/>
      <c r="J280" s="18"/>
      <c r="K280" s="18"/>
      <c r="L280" s="66"/>
      <c r="M280" s="66"/>
      <c r="N280" s="66"/>
      <c r="O280" s="19"/>
      <c r="P280" s="19"/>
      <c r="Q280" s="19"/>
      <c r="R280" s="19"/>
      <c r="S280" s="19"/>
      <c r="T280" s="19"/>
      <c r="U280" s="19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7"/>
      <c r="AH280" s="27"/>
      <c r="AI280" s="27"/>
      <c r="AJ280" s="27"/>
      <c r="AK280" s="27"/>
      <c r="AL280" s="27"/>
      <c r="AM280" s="27"/>
      <c r="AN280" s="27"/>
      <c r="AO280" s="27"/>
      <c r="AP280" s="27"/>
      <c r="AQ280" s="27"/>
      <c r="AR280" s="27"/>
      <c r="AS280" s="27"/>
      <c r="AT280" s="27"/>
      <c r="AU280" s="27"/>
      <c r="AV280" s="27"/>
      <c r="AW280" s="27"/>
      <c r="AX280" s="27"/>
      <c r="AY280" s="27"/>
      <c r="AZ280" s="27"/>
      <c r="BA280" s="27"/>
      <c r="BB280" s="27"/>
      <c r="BC280" s="27"/>
      <c r="BD280" s="183"/>
      <c r="BE280" s="183"/>
      <c r="BF280" s="66"/>
      <c r="BG280" s="66"/>
      <c r="BH280" s="66"/>
      <c r="BI280" s="28"/>
      <c r="BJ280" s="66"/>
      <c r="BK280" s="66"/>
      <c r="BL280" s="28"/>
      <c r="BM280" s="27"/>
      <c r="BN280" s="27"/>
      <c r="BO280" s="17"/>
      <c r="BP280" s="27"/>
      <c r="BQ280" s="27"/>
      <c r="BR280" s="28"/>
      <c r="BS280" s="28"/>
      <c r="BT280" s="17"/>
      <c r="BU280" s="70"/>
    </row>
    <row r="281" spans="1:73" s="22" customFormat="1" ht="136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0"/>
      <c r="P281" s="20"/>
      <c r="Q281" s="23"/>
      <c r="R281" s="23"/>
      <c r="S281" s="23"/>
      <c r="T281" s="23"/>
      <c r="U281" s="20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9"/>
      <c r="BE281" s="199"/>
      <c r="BF281" s="20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43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3"/>
      <c r="R282" s="23"/>
      <c r="S282" s="23"/>
      <c r="T282" s="23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9"/>
      <c r="BE282" s="20"/>
      <c r="BF282" s="20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43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0"/>
      <c r="P283" s="20"/>
      <c r="Q283" s="23"/>
      <c r="R283" s="23"/>
      <c r="S283" s="23"/>
      <c r="T283" s="23"/>
      <c r="U283" s="20"/>
      <c r="V283" s="21"/>
      <c r="W283" s="21"/>
      <c r="X283" s="21"/>
      <c r="Y283" s="21"/>
      <c r="Z283" s="21"/>
      <c r="AA283" s="21"/>
      <c r="AB283" s="21"/>
      <c r="AC283" s="21"/>
      <c r="AD283" s="18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1"/>
      <c r="BC283" s="21"/>
      <c r="BD283" s="199"/>
      <c r="BE283" s="199"/>
      <c r="BF283" s="20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79.2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199"/>
      <c r="O284" s="28"/>
      <c r="P284" s="18"/>
      <c r="Q284" s="28"/>
      <c r="R284" s="28"/>
      <c r="S284" s="28"/>
      <c r="T284" s="28"/>
      <c r="U284" s="28"/>
      <c r="V284" s="21"/>
      <c r="W284" s="21"/>
      <c r="X284" s="21"/>
      <c r="Y284" s="21"/>
      <c r="Z284" s="21"/>
      <c r="AA284" s="21"/>
      <c r="AB284" s="21"/>
      <c r="AC284" s="21"/>
      <c r="AD284" s="181"/>
      <c r="AE284" s="21"/>
      <c r="AF284" s="21"/>
      <c r="AG284" s="21"/>
      <c r="AH284" s="20"/>
      <c r="AI284" s="29"/>
      <c r="AJ284" s="29"/>
      <c r="AK284" s="21"/>
      <c r="AL284" s="199"/>
      <c r="AM284" s="29"/>
      <c r="AN284" s="29"/>
      <c r="AO284" s="21"/>
      <c r="AP284" s="21"/>
      <c r="AQ284" s="21"/>
      <c r="AR284" s="21"/>
      <c r="AS284" s="21"/>
      <c r="AT284" s="199"/>
      <c r="AU284" s="29"/>
      <c r="AV284" s="199"/>
      <c r="AW284" s="29"/>
      <c r="AX284" s="21"/>
      <c r="AY284" s="21"/>
      <c r="AZ284" s="21"/>
      <c r="BA284" s="21"/>
      <c r="BB284" s="20"/>
      <c r="BC284" s="23"/>
      <c r="BD284" s="199"/>
      <c r="BE284" s="29"/>
      <c r="BF284" s="29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64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9"/>
      <c r="P285" s="29"/>
      <c r="Q285" s="29"/>
      <c r="R285" s="29"/>
      <c r="S285" s="29"/>
      <c r="T285" s="29"/>
      <c r="U285" s="29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9"/>
      <c r="BE285" s="199"/>
      <c r="BF285" s="20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49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9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46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9"/>
      <c r="P287" s="29"/>
      <c r="Q287" s="29"/>
      <c r="R287" s="29"/>
      <c r="S287" s="29"/>
      <c r="T287" s="29"/>
      <c r="U287" s="29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181"/>
      <c r="AU287" s="21"/>
      <c r="AV287" s="181"/>
      <c r="AW287" s="21"/>
      <c r="AX287" s="21"/>
      <c r="AY287" s="21"/>
      <c r="AZ287" s="21"/>
      <c r="BA287" s="21"/>
      <c r="BB287" s="20"/>
      <c r="BC287" s="29"/>
      <c r="BD287" s="29"/>
      <c r="BE287" s="29"/>
      <c r="BF287" s="29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0"/>
      <c r="AE288" s="23"/>
      <c r="AF288" s="23"/>
      <c r="AG288" s="23"/>
      <c r="AH288" s="23"/>
      <c r="AI288" s="29"/>
      <c r="AJ288" s="29"/>
      <c r="AK288" s="21"/>
      <c r="AL288" s="199"/>
      <c r="AM288" s="23"/>
      <c r="AN288" s="23"/>
      <c r="AO288" s="21"/>
      <c r="AP288" s="21"/>
      <c r="AQ288" s="21"/>
      <c r="AR288" s="21"/>
      <c r="AS288" s="21"/>
      <c r="AT288" s="199"/>
      <c r="AU288" s="23"/>
      <c r="AV288" s="199"/>
      <c r="AW288" s="23"/>
      <c r="AX288" s="21"/>
      <c r="AY288" s="21"/>
      <c r="AZ288" s="21"/>
      <c r="BA288" s="21"/>
      <c r="BB288" s="20"/>
      <c r="BC288" s="23"/>
      <c r="BD288" s="199"/>
      <c r="BE288" s="23"/>
      <c r="BF288" s="23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23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181"/>
      <c r="AE289" s="21"/>
      <c r="AF289" s="21"/>
      <c r="AG289" s="21"/>
      <c r="AH289" s="20"/>
      <c r="AI289" s="29"/>
      <c r="AJ289" s="29"/>
      <c r="AK289" s="21"/>
      <c r="AL289" s="199"/>
      <c r="AM289" s="29"/>
      <c r="AN289" s="29"/>
      <c r="AO289" s="21"/>
      <c r="AP289" s="21"/>
      <c r="AQ289" s="21"/>
      <c r="AR289" s="21"/>
      <c r="AS289" s="21"/>
      <c r="AT289" s="199"/>
      <c r="AU289" s="29"/>
      <c r="AV289" s="199"/>
      <c r="AW289" s="29"/>
      <c r="AX289" s="21"/>
      <c r="AY289" s="21"/>
      <c r="AZ289" s="21"/>
      <c r="BA289" s="21"/>
      <c r="BB289" s="20"/>
      <c r="BC289" s="23"/>
      <c r="BD289" s="199"/>
      <c r="BE289" s="23"/>
      <c r="BF289" s="23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23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199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181"/>
      <c r="AE290" s="21"/>
      <c r="AF290" s="21"/>
      <c r="AG290" s="21"/>
      <c r="AH290" s="20"/>
      <c r="AI290" s="29"/>
      <c r="AJ290" s="29"/>
      <c r="AK290" s="21"/>
      <c r="AL290" s="199"/>
      <c r="AM290" s="29"/>
      <c r="AN290" s="29"/>
      <c r="AO290" s="21"/>
      <c r="AP290" s="21"/>
      <c r="AQ290" s="21"/>
      <c r="AR290" s="21"/>
      <c r="AS290" s="21"/>
      <c r="AT290" s="199"/>
      <c r="AU290" s="29"/>
      <c r="AV290" s="199"/>
      <c r="AW290" s="29"/>
      <c r="AX290" s="21"/>
      <c r="AY290" s="21"/>
      <c r="AZ290" s="21"/>
      <c r="BA290" s="21"/>
      <c r="BB290" s="20"/>
      <c r="BC290" s="23"/>
      <c r="BD290" s="199"/>
      <c r="BE290" s="29"/>
      <c r="BF290" s="29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408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181"/>
      <c r="AE291" s="21"/>
      <c r="AF291" s="21"/>
      <c r="AG291" s="21"/>
      <c r="AH291" s="20"/>
      <c r="AI291" s="29"/>
      <c r="AJ291" s="29"/>
      <c r="AK291" s="21"/>
      <c r="AL291" s="199"/>
      <c r="AM291" s="29"/>
      <c r="AN291" s="29"/>
      <c r="AO291" s="21"/>
      <c r="AP291" s="21"/>
      <c r="AQ291" s="21"/>
      <c r="AR291" s="21"/>
      <c r="AS291" s="21"/>
      <c r="AT291" s="199"/>
      <c r="AU291" s="29"/>
      <c r="AV291" s="199"/>
      <c r="AW291" s="29"/>
      <c r="AX291" s="21"/>
      <c r="AY291" s="21"/>
      <c r="AZ291" s="21"/>
      <c r="BA291" s="21"/>
      <c r="BB291" s="20"/>
      <c r="BC291" s="23"/>
      <c r="BD291" s="199"/>
      <c r="BE291" s="23"/>
      <c r="BF291" s="23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86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181"/>
      <c r="AE292" s="21"/>
      <c r="AF292" s="21"/>
      <c r="AG292" s="21"/>
      <c r="AH292" s="20"/>
      <c r="AI292" s="29"/>
      <c r="AJ292" s="29"/>
      <c r="AK292" s="21"/>
      <c r="AL292" s="199"/>
      <c r="AM292" s="29"/>
      <c r="AN292" s="29"/>
      <c r="AO292" s="21"/>
      <c r="AP292" s="21"/>
      <c r="AQ292" s="21"/>
      <c r="AR292" s="21"/>
      <c r="AS292" s="21"/>
      <c r="AT292" s="199"/>
      <c r="AU292" s="29"/>
      <c r="AV292" s="199"/>
      <c r="AW292" s="29"/>
      <c r="AX292" s="21"/>
      <c r="AY292" s="21"/>
      <c r="AZ292" s="21"/>
      <c r="BA292" s="21"/>
      <c r="BB292" s="20"/>
      <c r="BC292" s="23"/>
      <c r="BD292" s="199"/>
      <c r="BE292" s="29"/>
      <c r="BF292" s="29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409.6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199"/>
      <c r="O293" s="28"/>
      <c r="P293" s="18"/>
      <c r="Q293" s="28"/>
      <c r="R293" s="28"/>
      <c r="S293" s="28"/>
      <c r="T293" s="28"/>
      <c r="U293" s="28"/>
      <c r="V293" s="21"/>
      <c r="W293" s="21"/>
      <c r="X293" s="21"/>
      <c r="Y293" s="21"/>
      <c r="Z293" s="21"/>
      <c r="AA293" s="21"/>
      <c r="AB293" s="21"/>
      <c r="AC293" s="21"/>
      <c r="AD293" s="181"/>
      <c r="AE293" s="21"/>
      <c r="AF293" s="21"/>
      <c r="AG293" s="21"/>
      <c r="AH293" s="20"/>
      <c r="AI293" s="29"/>
      <c r="AJ293" s="29"/>
      <c r="AK293" s="21"/>
      <c r="AL293" s="199"/>
      <c r="AM293" s="29"/>
      <c r="AN293" s="29"/>
      <c r="AO293" s="21"/>
      <c r="AP293" s="21"/>
      <c r="AQ293" s="21"/>
      <c r="AR293" s="21"/>
      <c r="AS293" s="21"/>
      <c r="AT293" s="199"/>
      <c r="AU293" s="29"/>
      <c r="AV293" s="199"/>
      <c r="AW293" s="29"/>
      <c r="AX293" s="21"/>
      <c r="AY293" s="21"/>
      <c r="AZ293" s="21"/>
      <c r="BA293" s="21"/>
      <c r="BB293" s="20"/>
      <c r="BC293" s="23"/>
      <c r="BD293" s="199"/>
      <c r="BE293" s="29"/>
      <c r="BF293" s="29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16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199"/>
      <c r="O294" s="28"/>
      <c r="P294" s="18"/>
      <c r="Q294" s="28"/>
      <c r="R294" s="28"/>
      <c r="S294" s="28"/>
      <c r="T294" s="28"/>
      <c r="U294" s="28"/>
      <c r="V294" s="21"/>
      <c r="W294" s="21"/>
      <c r="X294" s="21"/>
      <c r="Y294" s="21"/>
      <c r="Z294" s="21"/>
      <c r="AA294" s="21"/>
      <c r="AB294" s="21"/>
      <c r="AC294" s="21"/>
      <c r="AD294" s="181"/>
      <c r="AE294" s="21"/>
      <c r="AF294" s="21"/>
      <c r="AG294" s="21"/>
      <c r="AH294" s="20"/>
      <c r="AI294" s="29"/>
      <c r="AJ294" s="29"/>
      <c r="AK294" s="21"/>
      <c r="AL294" s="199"/>
      <c r="AM294" s="29"/>
      <c r="AN294" s="29"/>
      <c r="AO294" s="21"/>
      <c r="AP294" s="21"/>
      <c r="AQ294" s="21"/>
      <c r="AR294" s="21"/>
      <c r="AS294" s="21"/>
      <c r="AT294" s="199"/>
      <c r="AU294" s="29"/>
      <c r="AV294" s="199"/>
      <c r="AW294" s="29"/>
      <c r="AX294" s="21"/>
      <c r="AY294" s="21"/>
      <c r="AZ294" s="21"/>
      <c r="BA294" s="21"/>
      <c r="BB294" s="20"/>
      <c r="BC294" s="23"/>
      <c r="BD294" s="199"/>
      <c r="BE294" s="29"/>
      <c r="BF294" s="29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54.2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199"/>
      <c r="AE295" s="29"/>
      <c r="AF295" s="29"/>
      <c r="AG295" s="29"/>
      <c r="AH295" s="29"/>
      <c r="AI295" s="21"/>
      <c r="AJ295" s="21"/>
      <c r="AK295" s="21"/>
      <c r="AL295" s="199"/>
      <c r="AM295" s="29"/>
      <c r="AN295" s="29"/>
      <c r="AO295" s="21"/>
      <c r="AP295" s="21"/>
      <c r="AQ295" s="21"/>
      <c r="AR295" s="21"/>
      <c r="AS295" s="21"/>
      <c r="AT295" s="199"/>
      <c r="AU295" s="29"/>
      <c r="AV295" s="199"/>
      <c r="AW295" s="29"/>
      <c r="AX295" s="21"/>
      <c r="AY295" s="21"/>
      <c r="AZ295" s="21"/>
      <c r="BA295" s="21"/>
      <c r="BB295" s="20"/>
      <c r="BC295" s="23"/>
      <c r="BD295" s="199"/>
      <c r="BE295" s="23"/>
      <c r="BF295" s="23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47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199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199"/>
      <c r="AE296" s="29"/>
      <c r="AF296" s="29"/>
      <c r="AG296" s="29"/>
      <c r="AH296" s="29"/>
      <c r="AI296" s="21"/>
      <c r="AJ296" s="21"/>
      <c r="AK296" s="21"/>
      <c r="AL296" s="199"/>
      <c r="AM296" s="29"/>
      <c r="AN296" s="29"/>
      <c r="AO296" s="21"/>
      <c r="AP296" s="21"/>
      <c r="AQ296" s="21"/>
      <c r="AR296" s="21"/>
      <c r="AS296" s="21"/>
      <c r="AT296" s="199"/>
      <c r="AU296" s="29"/>
      <c r="AV296" s="199"/>
      <c r="AW296" s="29"/>
      <c r="AX296" s="21"/>
      <c r="AY296" s="21"/>
      <c r="AZ296" s="21"/>
      <c r="BA296" s="21"/>
      <c r="BB296" s="20"/>
      <c r="BC296" s="23"/>
      <c r="BD296" s="199"/>
      <c r="BE296" s="29"/>
      <c r="BF296" s="29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44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199"/>
      <c r="AE297" s="63"/>
      <c r="AF297" s="63"/>
      <c r="AG297" s="63"/>
      <c r="AH297" s="63"/>
      <c r="AI297" s="21"/>
      <c r="AJ297" s="21"/>
      <c r="AK297" s="21"/>
      <c r="AL297" s="199"/>
      <c r="AM297" s="63"/>
      <c r="AN297" s="63"/>
      <c r="AO297" s="21"/>
      <c r="AP297" s="21"/>
      <c r="AQ297" s="21"/>
      <c r="AR297" s="21"/>
      <c r="AS297" s="21"/>
      <c r="AT297" s="199"/>
      <c r="AU297" s="29"/>
      <c r="AV297" s="199"/>
      <c r="AW297" s="23"/>
      <c r="AX297" s="21"/>
      <c r="AY297" s="21"/>
      <c r="AZ297" s="21"/>
      <c r="BA297" s="21"/>
      <c r="BB297" s="20"/>
      <c r="BC297" s="23"/>
      <c r="BD297" s="199"/>
      <c r="BE297" s="23"/>
      <c r="BF297" s="23"/>
      <c r="BG297" s="21"/>
      <c r="BH297" s="20"/>
      <c r="BI297" s="23"/>
      <c r="BJ297" s="20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44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0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199"/>
      <c r="AE298" s="63"/>
      <c r="AF298" s="63"/>
      <c r="AG298" s="63"/>
      <c r="AH298" s="63"/>
      <c r="AI298" s="21"/>
      <c r="AJ298" s="21"/>
      <c r="AK298" s="21"/>
      <c r="AL298" s="199"/>
      <c r="AM298" s="63"/>
      <c r="AN298" s="63"/>
      <c r="AO298" s="21"/>
      <c r="AP298" s="21"/>
      <c r="AQ298" s="21"/>
      <c r="AR298" s="21"/>
      <c r="AS298" s="21"/>
      <c r="AT298" s="199"/>
      <c r="AU298" s="29"/>
      <c r="AV298" s="199"/>
      <c r="AW298" s="23"/>
      <c r="AX298" s="21"/>
      <c r="AY298" s="21"/>
      <c r="AZ298" s="21"/>
      <c r="BA298" s="21"/>
      <c r="BB298" s="20"/>
      <c r="BC298" s="23"/>
      <c r="BD298" s="199"/>
      <c r="BE298" s="23"/>
      <c r="BF298" s="23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44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199"/>
      <c r="AE299" s="63"/>
      <c r="AF299" s="63"/>
      <c r="AG299" s="63"/>
      <c r="AH299" s="63"/>
      <c r="AI299" s="21"/>
      <c r="AJ299" s="21"/>
      <c r="AK299" s="21"/>
      <c r="AL299" s="199"/>
      <c r="AM299" s="63"/>
      <c r="AN299" s="63"/>
      <c r="AO299" s="21"/>
      <c r="AP299" s="21"/>
      <c r="AQ299" s="21"/>
      <c r="AR299" s="21"/>
      <c r="AS299" s="21"/>
      <c r="AT299" s="199"/>
      <c r="AU299" s="29"/>
      <c r="AV299" s="199"/>
      <c r="AW299" s="23"/>
      <c r="AX299" s="21"/>
      <c r="AY299" s="21"/>
      <c r="AZ299" s="21"/>
      <c r="BA299" s="21"/>
      <c r="BB299" s="20"/>
      <c r="BC299" s="23"/>
      <c r="BD299" s="199"/>
      <c r="BE299" s="23"/>
      <c r="BF299" s="23"/>
      <c r="BG299" s="21"/>
      <c r="BH299" s="20"/>
      <c r="BI299" s="23"/>
      <c r="BJ299" s="23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44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0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199"/>
      <c r="AE300" s="63"/>
      <c r="AF300" s="63"/>
      <c r="AG300" s="63"/>
      <c r="AH300" s="63"/>
      <c r="AI300" s="21"/>
      <c r="AJ300" s="21"/>
      <c r="AK300" s="21"/>
      <c r="AL300" s="199"/>
      <c r="AM300" s="63"/>
      <c r="AN300" s="63"/>
      <c r="AO300" s="21"/>
      <c r="AP300" s="21"/>
      <c r="AQ300" s="21"/>
      <c r="AR300" s="21"/>
      <c r="AS300" s="21"/>
      <c r="AT300" s="199"/>
      <c r="AU300" s="29"/>
      <c r="AV300" s="199"/>
      <c r="AW300" s="23"/>
      <c r="AX300" s="21"/>
      <c r="AY300" s="21"/>
      <c r="AZ300" s="21"/>
      <c r="BA300" s="21"/>
      <c r="BB300" s="20"/>
      <c r="BC300" s="23"/>
      <c r="BD300" s="199"/>
      <c r="BE300" s="23"/>
      <c r="BF300" s="23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8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0"/>
      <c r="R301" s="20"/>
      <c r="S301" s="20"/>
      <c r="T301" s="20"/>
      <c r="U301" s="23"/>
      <c r="V301" s="21"/>
      <c r="W301" s="21"/>
      <c r="X301" s="21"/>
      <c r="Y301" s="21"/>
      <c r="Z301" s="21"/>
      <c r="AA301" s="21"/>
      <c r="AB301" s="21"/>
      <c r="AC301" s="21"/>
      <c r="AD301" s="199"/>
      <c r="AE301" s="63"/>
      <c r="AF301" s="63"/>
      <c r="AG301" s="63"/>
      <c r="AH301" s="63"/>
      <c r="AI301" s="21"/>
      <c r="AJ301" s="21"/>
      <c r="AK301" s="21"/>
      <c r="AL301" s="199"/>
      <c r="AM301" s="63"/>
      <c r="AN301" s="63"/>
      <c r="AO301" s="21"/>
      <c r="AP301" s="21"/>
      <c r="AQ301" s="21"/>
      <c r="AR301" s="21"/>
      <c r="AS301" s="21"/>
      <c r="AT301" s="199"/>
      <c r="AU301" s="29"/>
      <c r="AV301" s="199"/>
      <c r="AW301" s="23"/>
      <c r="AX301" s="21"/>
      <c r="AY301" s="21"/>
      <c r="AZ301" s="21"/>
      <c r="BA301" s="21"/>
      <c r="BB301" s="20"/>
      <c r="BC301" s="23"/>
      <c r="BD301" s="199"/>
      <c r="BE301" s="23"/>
      <c r="BF301" s="20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46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199"/>
      <c r="AE302" s="63"/>
      <c r="AF302" s="63"/>
      <c r="AG302" s="63"/>
      <c r="AH302" s="63"/>
      <c r="AI302" s="21"/>
      <c r="AJ302" s="21"/>
      <c r="AK302" s="21"/>
      <c r="AL302" s="199"/>
      <c r="AM302" s="63"/>
      <c r="AN302" s="63"/>
      <c r="AO302" s="21"/>
      <c r="AP302" s="21"/>
      <c r="AQ302" s="21"/>
      <c r="AR302" s="21"/>
      <c r="AS302" s="21"/>
      <c r="AT302" s="199"/>
      <c r="AU302" s="29"/>
      <c r="AV302" s="199"/>
      <c r="AW302" s="23"/>
      <c r="AX302" s="21"/>
      <c r="AY302" s="21"/>
      <c r="AZ302" s="21"/>
      <c r="BA302" s="21"/>
      <c r="BB302" s="20"/>
      <c r="BC302" s="23"/>
      <c r="BD302" s="199"/>
      <c r="BE302" s="23"/>
      <c r="BF302" s="20"/>
      <c r="BG302" s="21"/>
      <c r="BH302" s="20"/>
      <c r="BI302" s="23"/>
      <c r="BJ302" s="23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58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0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199"/>
      <c r="AE303" s="63"/>
      <c r="AF303" s="63"/>
      <c r="AG303" s="63"/>
      <c r="AH303" s="20"/>
      <c r="AI303" s="21"/>
      <c r="AJ303" s="21"/>
      <c r="AK303" s="21"/>
      <c r="AL303" s="199"/>
      <c r="AM303" s="63"/>
      <c r="AN303" s="20"/>
      <c r="AO303" s="21"/>
      <c r="AP303" s="21"/>
      <c r="AQ303" s="21"/>
      <c r="AR303" s="21"/>
      <c r="AS303" s="21"/>
      <c r="AT303" s="199"/>
      <c r="AU303" s="23"/>
      <c r="AV303" s="199"/>
      <c r="AW303" s="23"/>
      <c r="AX303" s="21"/>
      <c r="AY303" s="21"/>
      <c r="AZ303" s="21"/>
      <c r="BA303" s="21"/>
      <c r="BB303" s="20"/>
      <c r="BC303" s="23"/>
      <c r="BD303" s="199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01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199"/>
      <c r="O304" s="29"/>
      <c r="P304" s="29"/>
      <c r="Q304" s="29"/>
      <c r="R304" s="29"/>
      <c r="S304" s="29"/>
      <c r="T304" s="29"/>
      <c r="U304" s="29"/>
      <c r="V304" s="21"/>
      <c r="W304" s="21"/>
      <c r="X304" s="21"/>
      <c r="Y304" s="21"/>
      <c r="Z304" s="21"/>
      <c r="AA304" s="21"/>
      <c r="AB304" s="21"/>
      <c r="AC304" s="21"/>
      <c r="AD304" s="199"/>
      <c r="AE304" s="63"/>
      <c r="AF304" s="63"/>
      <c r="AG304" s="63"/>
      <c r="AH304" s="20"/>
      <c r="AI304" s="21"/>
      <c r="AJ304" s="21"/>
      <c r="AK304" s="21"/>
      <c r="AL304" s="199"/>
      <c r="AM304" s="63"/>
      <c r="AN304" s="20"/>
      <c r="AO304" s="21"/>
      <c r="AP304" s="21"/>
      <c r="AQ304" s="21"/>
      <c r="AR304" s="21"/>
      <c r="AS304" s="21"/>
      <c r="AT304" s="199"/>
      <c r="AU304" s="23"/>
      <c r="AV304" s="199"/>
      <c r="AW304" s="23"/>
      <c r="AX304" s="21"/>
      <c r="AY304" s="21"/>
      <c r="AZ304" s="21"/>
      <c r="BA304" s="21"/>
      <c r="BB304" s="20"/>
      <c r="BC304" s="23"/>
      <c r="BD304" s="199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1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199"/>
      <c r="AE305" s="63"/>
      <c r="AF305" s="63"/>
      <c r="AG305" s="63"/>
      <c r="AH305" s="20"/>
      <c r="AI305" s="21"/>
      <c r="AJ305" s="21"/>
      <c r="AK305" s="21"/>
      <c r="AL305" s="199"/>
      <c r="AM305" s="63"/>
      <c r="AN305" s="20"/>
      <c r="AO305" s="21"/>
      <c r="AP305" s="21"/>
      <c r="AQ305" s="21"/>
      <c r="AR305" s="21"/>
      <c r="AS305" s="21"/>
      <c r="AT305" s="199"/>
      <c r="AU305" s="23"/>
      <c r="AV305" s="199"/>
      <c r="AW305" s="23"/>
      <c r="AX305" s="21"/>
      <c r="AY305" s="21"/>
      <c r="AZ305" s="21"/>
      <c r="BA305" s="21"/>
      <c r="BB305" s="20"/>
      <c r="BC305" s="23"/>
      <c r="BD305" s="199"/>
      <c r="BE305" s="23"/>
      <c r="BF305" s="23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1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199"/>
      <c r="O306" s="28"/>
      <c r="P306" s="18"/>
      <c r="Q306" s="28"/>
      <c r="R306" s="28"/>
      <c r="S306" s="28"/>
      <c r="T306" s="28"/>
      <c r="U306" s="28"/>
      <c r="V306" s="21"/>
      <c r="W306" s="21"/>
      <c r="X306" s="21"/>
      <c r="Y306" s="21"/>
      <c r="Z306" s="21"/>
      <c r="AA306" s="21"/>
      <c r="AB306" s="21"/>
      <c r="AC306" s="21"/>
      <c r="AD306" s="199"/>
      <c r="AE306" s="63"/>
      <c r="AF306" s="63"/>
      <c r="AG306" s="63"/>
      <c r="AH306" s="20"/>
      <c r="AI306" s="21"/>
      <c r="AJ306" s="21"/>
      <c r="AK306" s="21"/>
      <c r="AL306" s="199"/>
      <c r="AM306" s="63"/>
      <c r="AN306" s="20"/>
      <c r="AO306" s="21"/>
      <c r="AP306" s="21"/>
      <c r="AQ306" s="21"/>
      <c r="AR306" s="21"/>
      <c r="AS306" s="21"/>
      <c r="AT306" s="199"/>
      <c r="AU306" s="23"/>
      <c r="AV306" s="199"/>
      <c r="AW306" s="23"/>
      <c r="AX306" s="21"/>
      <c r="AY306" s="21"/>
      <c r="AZ306" s="21"/>
      <c r="BA306" s="21"/>
      <c r="BB306" s="20"/>
      <c r="BC306" s="23"/>
      <c r="BD306" s="199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47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199"/>
      <c r="O307" s="23"/>
      <c r="P307" s="23"/>
      <c r="Q307" s="23"/>
      <c r="R307" s="23"/>
      <c r="S307" s="23"/>
      <c r="T307" s="23"/>
      <c r="U307" s="28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23"/>
      <c r="BD307" s="199"/>
      <c r="BE307" s="2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71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199"/>
      <c r="O308" s="28"/>
      <c r="P308" s="18"/>
      <c r="Q308" s="28"/>
      <c r="R308" s="28"/>
      <c r="S308" s="28"/>
      <c r="T308" s="28"/>
      <c r="U308" s="28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199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61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199"/>
      <c r="O309" s="28"/>
      <c r="P309" s="18"/>
      <c r="Q309" s="28"/>
      <c r="R309" s="28"/>
      <c r="S309" s="28"/>
      <c r="T309" s="28"/>
      <c r="U309" s="28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3"/>
      <c r="BD309" s="199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04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"/>
      <c r="BC310" s="23"/>
      <c r="BD310" s="199"/>
      <c r="BE310" s="20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04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199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181"/>
      <c r="AU311" s="21"/>
      <c r="AV311" s="181"/>
      <c r="AW311" s="21"/>
      <c r="AX311" s="21"/>
      <c r="AY311" s="21"/>
      <c r="AZ311" s="21"/>
      <c r="BA311" s="21"/>
      <c r="BB311" s="20"/>
      <c r="BC311" s="23"/>
      <c r="BD311" s="199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04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9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199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83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199"/>
      <c r="BE313" s="23"/>
      <c r="BF313" s="20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409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3"/>
      <c r="AJ314" s="23"/>
      <c r="AK314" s="21"/>
      <c r="AL314" s="199"/>
      <c r="AM314" s="23"/>
      <c r="AN314" s="23"/>
      <c r="AO314" s="21"/>
      <c r="AP314" s="21"/>
      <c r="AQ314" s="21"/>
      <c r="AR314" s="21"/>
      <c r="AS314" s="21"/>
      <c r="AT314" s="199"/>
      <c r="AU314" s="23"/>
      <c r="AV314" s="199"/>
      <c r="AW314" s="23"/>
      <c r="AX314" s="21"/>
      <c r="AY314" s="21"/>
      <c r="AZ314" s="21"/>
      <c r="BA314" s="21"/>
      <c r="BB314" s="20"/>
      <c r="BC314" s="23"/>
      <c r="BD314" s="199"/>
      <c r="BE314" s="23"/>
      <c r="BF314" s="23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14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8"/>
      <c r="P315" s="18"/>
      <c r="Q315" s="28"/>
      <c r="R315" s="28"/>
      <c r="S315" s="28"/>
      <c r="T315" s="28"/>
      <c r="U315" s="28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199"/>
      <c r="BE315" s="23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14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199"/>
      <c r="O316" s="28"/>
      <c r="P316" s="18"/>
      <c r="Q316" s="28"/>
      <c r="R316" s="28"/>
      <c r="S316" s="28"/>
      <c r="T316" s="28"/>
      <c r="U316" s="28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"/>
      <c r="BC316" s="23"/>
      <c r="BD316" s="199"/>
      <c r="BE316" s="23"/>
      <c r="BF316" s="20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14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199"/>
      <c r="O317" s="28"/>
      <c r="P317" s="18"/>
      <c r="Q317" s="28"/>
      <c r="R317" s="28"/>
      <c r="S317" s="28"/>
      <c r="T317" s="28"/>
      <c r="U317" s="28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"/>
      <c r="BC317" s="23"/>
      <c r="BD317" s="199"/>
      <c r="BE317" s="23"/>
      <c r="BF317" s="20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14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199"/>
      <c r="O318" s="28"/>
      <c r="P318" s="18"/>
      <c r="Q318" s="28"/>
      <c r="R318" s="28"/>
      <c r="S318" s="28"/>
      <c r="T318" s="28"/>
      <c r="U318" s="28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199"/>
      <c r="BE318" s="23"/>
      <c r="BF318" s="20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14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199"/>
      <c r="O319" s="28"/>
      <c r="P319" s="18"/>
      <c r="Q319" s="28"/>
      <c r="R319" s="28"/>
      <c r="S319" s="28"/>
      <c r="T319" s="28"/>
      <c r="U319" s="28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199"/>
      <c r="BE319" s="23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04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199"/>
      <c r="BE320" s="23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04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9"/>
      <c r="O321" s="28"/>
      <c r="P321" s="18"/>
      <c r="Q321" s="28"/>
      <c r="R321" s="28"/>
      <c r="S321" s="28"/>
      <c r="T321" s="28"/>
      <c r="U321" s="28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99"/>
      <c r="BE321" s="23"/>
      <c r="BF321" s="20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16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0"/>
      <c r="AK322" s="63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"/>
      <c r="BC322" s="63"/>
      <c r="BD322" s="199"/>
      <c r="BE322" s="63"/>
      <c r="BF322" s="20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58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63"/>
      <c r="P323" s="63"/>
      <c r="Q323" s="63"/>
      <c r="R323" s="63"/>
      <c r="S323" s="63"/>
      <c r="T323" s="63"/>
      <c r="U323" s="6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3"/>
      <c r="BD323" s="199"/>
      <c r="BE323" s="23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41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63"/>
      <c r="P324" s="63"/>
      <c r="Q324" s="63"/>
      <c r="R324" s="63"/>
      <c r="S324" s="63"/>
      <c r="T324" s="63"/>
      <c r="U324" s="6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"/>
      <c r="BC324" s="23"/>
      <c r="BD324" s="199"/>
      <c r="BE324" s="23"/>
      <c r="BF324" s="20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56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3"/>
      <c r="AJ325" s="23"/>
      <c r="AK325" s="21"/>
      <c r="AL325" s="199"/>
      <c r="AM325" s="23"/>
      <c r="AN325" s="23"/>
      <c r="AO325" s="21"/>
      <c r="AP325" s="21"/>
      <c r="AQ325" s="21"/>
      <c r="AR325" s="21"/>
      <c r="AS325" s="21"/>
      <c r="AT325" s="199"/>
      <c r="AU325" s="29"/>
      <c r="AV325" s="199"/>
      <c r="AW325" s="23"/>
      <c r="AX325" s="21"/>
      <c r="AY325" s="21"/>
      <c r="AZ325" s="21"/>
      <c r="BA325" s="21"/>
      <c r="BB325" s="20"/>
      <c r="BC325" s="23"/>
      <c r="BD325" s="199"/>
      <c r="BE325" s="23"/>
      <c r="BF325" s="23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53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3"/>
      <c r="AJ326" s="23"/>
      <c r="AK326" s="21"/>
      <c r="AL326" s="199"/>
      <c r="AM326" s="23"/>
      <c r="AN326" s="23"/>
      <c r="AO326" s="21"/>
      <c r="AP326" s="21"/>
      <c r="AQ326" s="21"/>
      <c r="AR326" s="21"/>
      <c r="AS326" s="21"/>
      <c r="AT326" s="199"/>
      <c r="AU326" s="29"/>
      <c r="AV326" s="199"/>
      <c r="AW326" s="23"/>
      <c r="AX326" s="21"/>
      <c r="AY326" s="21"/>
      <c r="AZ326" s="21"/>
      <c r="BA326" s="21"/>
      <c r="BB326" s="20"/>
      <c r="BC326" s="23"/>
      <c r="BD326" s="199"/>
      <c r="BE326" s="23"/>
      <c r="BF326" s="20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64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199"/>
      <c r="O327" s="28"/>
      <c r="P327" s="18"/>
      <c r="Q327" s="28"/>
      <c r="R327" s="28"/>
      <c r="S327" s="28"/>
      <c r="T327" s="28"/>
      <c r="U327" s="28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0"/>
      <c r="AI327" s="23"/>
      <c r="AJ327" s="23"/>
      <c r="AK327" s="21"/>
      <c r="AL327" s="199"/>
      <c r="AM327" s="23"/>
      <c r="AN327" s="23"/>
      <c r="AO327" s="21"/>
      <c r="AP327" s="21"/>
      <c r="AQ327" s="21"/>
      <c r="AR327" s="21"/>
      <c r="AS327" s="21"/>
      <c r="AT327" s="199"/>
      <c r="AU327" s="29"/>
      <c r="AV327" s="199"/>
      <c r="AW327" s="23"/>
      <c r="AX327" s="21"/>
      <c r="AY327" s="21"/>
      <c r="AZ327" s="21"/>
      <c r="BA327" s="21"/>
      <c r="BB327" s="20"/>
      <c r="BC327" s="23"/>
      <c r="BD327" s="199"/>
      <c r="BE327" s="23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389.2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9"/>
      <c r="P328" s="29"/>
      <c r="Q328" s="29"/>
      <c r="R328" s="29"/>
      <c r="S328" s="29"/>
      <c r="T328" s="29"/>
      <c r="U328" s="29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9"/>
      <c r="AJ328" s="29"/>
      <c r="AK328" s="21"/>
      <c r="AL328" s="199"/>
      <c r="AM328" s="29"/>
      <c r="AN328" s="29"/>
      <c r="AO328" s="21"/>
      <c r="AP328" s="21"/>
      <c r="AQ328" s="21"/>
      <c r="AR328" s="21"/>
      <c r="AS328" s="21"/>
      <c r="AT328" s="199"/>
      <c r="AU328" s="29"/>
      <c r="AV328" s="199"/>
      <c r="AW328" s="29"/>
      <c r="AX328" s="21"/>
      <c r="AY328" s="21"/>
      <c r="AZ328" s="21"/>
      <c r="BA328" s="21"/>
      <c r="BB328" s="20"/>
      <c r="BC328" s="23"/>
      <c r="BD328" s="199"/>
      <c r="BE328" s="29"/>
      <c r="BF328" s="29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21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9"/>
      <c r="P329" s="29"/>
      <c r="Q329" s="29"/>
      <c r="R329" s="29"/>
      <c r="S329" s="29"/>
      <c r="T329" s="29"/>
      <c r="U329" s="29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3"/>
      <c r="AJ329" s="23"/>
      <c r="AK329" s="21"/>
      <c r="AL329" s="199"/>
      <c r="AM329" s="23"/>
      <c r="AN329" s="23"/>
      <c r="AO329" s="21"/>
      <c r="AP329" s="21"/>
      <c r="AQ329" s="21"/>
      <c r="AR329" s="21"/>
      <c r="AS329" s="21"/>
      <c r="AT329" s="199"/>
      <c r="AU329" s="23"/>
      <c r="AV329" s="199"/>
      <c r="AW329" s="23"/>
      <c r="AX329" s="21"/>
      <c r="AY329" s="21"/>
      <c r="AZ329" s="21"/>
      <c r="BA329" s="21"/>
      <c r="BB329" s="20"/>
      <c r="BC329" s="23"/>
      <c r="BD329" s="199"/>
      <c r="BE329" s="23"/>
      <c r="BF329" s="23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21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9"/>
      <c r="P330" s="29"/>
      <c r="Q330" s="29"/>
      <c r="R330" s="29"/>
      <c r="S330" s="29"/>
      <c r="T330" s="29"/>
      <c r="U330" s="29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0"/>
      <c r="AI330" s="23"/>
      <c r="AJ330" s="23"/>
      <c r="AK330" s="21"/>
      <c r="AL330" s="199"/>
      <c r="AM330" s="23"/>
      <c r="AN330" s="23"/>
      <c r="AO330" s="21"/>
      <c r="AP330" s="21"/>
      <c r="AQ330" s="21"/>
      <c r="AR330" s="21"/>
      <c r="AS330" s="21"/>
      <c r="AT330" s="199"/>
      <c r="AU330" s="23"/>
      <c r="AV330" s="199"/>
      <c r="AW330" s="23"/>
      <c r="AX330" s="21"/>
      <c r="AY330" s="21"/>
      <c r="AZ330" s="21"/>
      <c r="BA330" s="21"/>
      <c r="BB330" s="20"/>
      <c r="BC330" s="23"/>
      <c r="BD330" s="199"/>
      <c r="BE330" s="23"/>
      <c r="BF330" s="23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21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9"/>
      <c r="P331" s="29"/>
      <c r="Q331" s="29"/>
      <c r="R331" s="29"/>
      <c r="S331" s="29"/>
      <c r="T331" s="29"/>
      <c r="U331" s="29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3"/>
      <c r="AJ331" s="23"/>
      <c r="AK331" s="21"/>
      <c r="AL331" s="199"/>
      <c r="AM331" s="23"/>
      <c r="AN331" s="23"/>
      <c r="AO331" s="21"/>
      <c r="AP331" s="21"/>
      <c r="AQ331" s="21"/>
      <c r="AR331" s="21"/>
      <c r="AS331" s="21"/>
      <c r="AT331" s="199"/>
      <c r="AU331" s="23"/>
      <c r="AV331" s="199"/>
      <c r="AW331" s="23"/>
      <c r="AX331" s="21"/>
      <c r="AY331" s="21"/>
      <c r="AZ331" s="21"/>
      <c r="BA331" s="21"/>
      <c r="BB331" s="20"/>
      <c r="BC331" s="23"/>
      <c r="BD331" s="199"/>
      <c r="BE331" s="23"/>
      <c r="BF331" s="23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21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9"/>
      <c r="P332" s="29"/>
      <c r="Q332" s="29"/>
      <c r="R332" s="29"/>
      <c r="S332" s="29"/>
      <c r="T332" s="29"/>
      <c r="U332" s="29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0"/>
      <c r="AI332" s="23"/>
      <c r="AJ332" s="23"/>
      <c r="AK332" s="21"/>
      <c r="AL332" s="199"/>
      <c r="AM332" s="23"/>
      <c r="AN332" s="23"/>
      <c r="AO332" s="21"/>
      <c r="AP332" s="21"/>
      <c r="AQ332" s="21"/>
      <c r="AR332" s="21"/>
      <c r="AS332" s="21"/>
      <c r="AT332" s="199"/>
      <c r="AU332" s="23"/>
      <c r="AV332" s="199"/>
      <c r="AW332" s="23"/>
      <c r="AX332" s="21"/>
      <c r="AY332" s="21"/>
      <c r="AZ332" s="21"/>
      <c r="BA332" s="21"/>
      <c r="BB332" s="20"/>
      <c r="BC332" s="23"/>
      <c r="BD332" s="199"/>
      <c r="BE332" s="23"/>
      <c r="BF332" s="23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21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9"/>
      <c r="P333" s="29"/>
      <c r="Q333" s="29"/>
      <c r="R333" s="29"/>
      <c r="S333" s="29"/>
      <c r="T333" s="29"/>
      <c r="U333" s="29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3"/>
      <c r="AJ333" s="23"/>
      <c r="AK333" s="21"/>
      <c r="AL333" s="199"/>
      <c r="AM333" s="23"/>
      <c r="AN333" s="23"/>
      <c r="AO333" s="21"/>
      <c r="AP333" s="21"/>
      <c r="AQ333" s="21"/>
      <c r="AR333" s="21"/>
      <c r="AS333" s="21"/>
      <c r="AT333" s="199"/>
      <c r="AU333" s="23"/>
      <c r="AV333" s="199"/>
      <c r="AW333" s="23"/>
      <c r="AX333" s="21"/>
      <c r="AY333" s="21"/>
      <c r="AZ333" s="21"/>
      <c r="BA333" s="21"/>
      <c r="BB333" s="20"/>
      <c r="BC333" s="23"/>
      <c r="BD333" s="199"/>
      <c r="BE333" s="23"/>
      <c r="BF333" s="23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409.6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99"/>
      <c r="BE334" s="23"/>
      <c r="BF334" s="20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9.6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199"/>
      <c r="O335" s="63"/>
      <c r="P335" s="63"/>
      <c r="Q335" s="63"/>
      <c r="R335" s="63"/>
      <c r="S335" s="63"/>
      <c r="T335" s="63"/>
      <c r="U335" s="6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199"/>
      <c r="BE335" s="23"/>
      <c r="BF335" s="20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409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9"/>
      <c r="P336" s="29"/>
      <c r="Q336" s="29"/>
      <c r="R336" s="29"/>
      <c r="S336" s="29"/>
      <c r="T336" s="29"/>
      <c r="U336" s="29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199"/>
      <c r="BE336" s="29"/>
      <c r="BF336" s="29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409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9"/>
      <c r="BE337" s="20"/>
      <c r="BF337" s="20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71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9"/>
      <c r="BE338" s="199"/>
      <c r="BF338" s="20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51.2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199"/>
      <c r="O339" s="28"/>
      <c r="P339" s="18"/>
      <c r="Q339" s="28"/>
      <c r="R339" s="28"/>
      <c r="S339" s="28"/>
      <c r="T339" s="28"/>
      <c r="U339" s="28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3"/>
      <c r="AJ339" s="23"/>
      <c r="AK339" s="21"/>
      <c r="AL339" s="199"/>
      <c r="AM339" s="23"/>
      <c r="AN339" s="23"/>
      <c r="AO339" s="21"/>
      <c r="AP339" s="21"/>
      <c r="AQ339" s="21"/>
      <c r="AR339" s="21"/>
      <c r="AS339" s="21"/>
      <c r="AT339" s="199"/>
      <c r="AU339" s="23"/>
      <c r="AV339" s="199"/>
      <c r="AW339" s="23"/>
      <c r="AX339" s="21"/>
      <c r="AY339" s="21"/>
      <c r="AZ339" s="21"/>
      <c r="BA339" s="21"/>
      <c r="BB339" s="20"/>
      <c r="BC339" s="23"/>
      <c r="BD339" s="199"/>
      <c r="BE339" s="23"/>
      <c r="BF339" s="23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409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0"/>
      <c r="AI340" s="23"/>
      <c r="AJ340" s="23"/>
      <c r="AK340" s="21"/>
      <c r="AL340" s="199"/>
      <c r="AM340" s="23"/>
      <c r="AN340" s="23"/>
      <c r="AO340" s="21"/>
      <c r="AP340" s="21"/>
      <c r="AQ340" s="21"/>
      <c r="AR340" s="21"/>
      <c r="AS340" s="21"/>
      <c r="AT340" s="199"/>
      <c r="AU340" s="23"/>
      <c r="AV340" s="199"/>
      <c r="AW340" s="23"/>
      <c r="AX340" s="21"/>
      <c r="AY340" s="21"/>
      <c r="AZ340" s="21"/>
      <c r="BA340" s="21"/>
      <c r="BB340" s="20"/>
      <c r="BC340" s="23"/>
      <c r="BD340" s="199"/>
      <c r="BE340" s="23"/>
      <c r="BF340" s="23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09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199"/>
      <c r="O341" s="28"/>
      <c r="P341" s="18"/>
      <c r="Q341" s="28"/>
      <c r="R341" s="28"/>
      <c r="S341" s="28"/>
      <c r="T341" s="28"/>
      <c r="U341" s="28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0"/>
      <c r="AI341" s="23"/>
      <c r="AJ341" s="23"/>
      <c r="AK341" s="21"/>
      <c r="AL341" s="199"/>
      <c r="AM341" s="23"/>
      <c r="AN341" s="23"/>
      <c r="AO341" s="21"/>
      <c r="AP341" s="21"/>
      <c r="AQ341" s="21"/>
      <c r="AR341" s="21"/>
      <c r="AS341" s="21"/>
      <c r="AT341" s="199"/>
      <c r="AU341" s="23"/>
      <c r="AV341" s="199"/>
      <c r="AW341" s="23"/>
      <c r="AX341" s="21"/>
      <c r="AY341" s="21"/>
      <c r="AZ341" s="21"/>
      <c r="BA341" s="21"/>
      <c r="BB341" s="20"/>
      <c r="BC341" s="23"/>
      <c r="BD341" s="199"/>
      <c r="BE341" s="23"/>
      <c r="BF341" s="23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98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199"/>
      <c r="O342" s="28"/>
      <c r="P342" s="18"/>
      <c r="Q342" s="28"/>
      <c r="R342" s="28"/>
      <c r="S342" s="28"/>
      <c r="T342" s="28"/>
      <c r="U342" s="28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199"/>
      <c r="BE342" s="23"/>
      <c r="BF342" s="20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408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199"/>
      <c r="O343" s="28"/>
      <c r="P343" s="18"/>
      <c r="Q343" s="28"/>
      <c r="R343" s="28"/>
      <c r="S343" s="28"/>
      <c r="T343" s="28"/>
      <c r="U343" s="28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199"/>
      <c r="BE343" s="23"/>
      <c r="BF343" s="20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54.2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199"/>
      <c r="O344" s="28"/>
      <c r="P344" s="18"/>
      <c r="Q344" s="28"/>
      <c r="R344" s="28"/>
      <c r="S344" s="28"/>
      <c r="T344" s="28"/>
      <c r="U344" s="28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199"/>
      <c r="BE344" s="23"/>
      <c r="BF344" s="20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61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199"/>
      <c r="BE345" s="23"/>
      <c r="BF345" s="20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49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8"/>
      <c r="P346" s="18"/>
      <c r="Q346" s="28"/>
      <c r="R346" s="28"/>
      <c r="S346" s="28"/>
      <c r="T346" s="28"/>
      <c r="U346" s="28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3"/>
      <c r="BD346" s="199"/>
      <c r="BE346" s="23"/>
      <c r="BF346" s="20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49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199"/>
      <c r="O347" s="28"/>
      <c r="P347" s="18"/>
      <c r="Q347" s="28"/>
      <c r="R347" s="28"/>
      <c r="S347" s="28"/>
      <c r="T347" s="28"/>
      <c r="U347" s="28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23"/>
      <c r="BD347" s="199"/>
      <c r="BE347" s="23"/>
      <c r="BF347" s="20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49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199"/>
      <c r="O348" s="23"/>
      <c r="P348" s="23"/>
      <c r="Q348" s="23"/>
      <c r="R348" s="23"/>
      <c r="S348" s="23"/>
      <c r="T348" s="23"/>
      <c r="U348" s="28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199"/>
      <c r="BE348" s="23"/>
      <c r="BF348" s="20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49.2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199"/>
      <c r="O349" s="28"/>
      <c r="P349" s="18"/>
      <c r="Q349" s="28"/>
      <c r="R349" s="28"/>
      <c r="S349" s="28"/>
      <c r="T349" s="28"/>
      <c r="U349" s="28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199"/>
      <c r="BE349" s="23"/>
      <c r="BF349" s="20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49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199"/>
      <c r="O350" s="28"/>
      <c r="P350" s="18"/>
      <c r="Q350" s="28"/>
      <c r="R350" s="28"/>
      <c r="S350" s="28"/>
      <c r="T350" s="28"/>
      <c r="U350" s="28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0"/>
      <c r="BC350" s="23"/>
      <c r="BD350" s="199"/>
      <c r="BE350" s="23"/>
      <c r="BF350" s="20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67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"/>
      <c r="BC351" s="23"/>
      <c r="BD351" s="199"/>
      <c r="BE351" s="23"/>
      <c r="BF351" s="23"/>
      <c r="BG351" s="21"/>
      <c r="BH351" s="21"/>
      <c r="BI351" s="21"/>
      <c r="BJ351" s="20"/>
      <c r="BK351" s="23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54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199"/>
      <c r="BE352" s="63"/>
      <c r="BF352" s="29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4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199"/>
      <c r="BE353" s="63"/>
      <c r="BF353" s="29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409.6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0"/>
      <c r="BD354" s="20"/>
      <c r="BE354" s="23"/>
      <c r="BF354" s="20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5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199"/>
      <c r="BE355" s="23"/>
      <c r="BF355" s="20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20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3"/>
      <c r="BD356" s="199"/>
      <c r="BE356" s="29"/>
      <c r="BF356" s="29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20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199"/>
      <c r="BE357" s="20"/>
      <c r="BF357" s="20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20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23"/>
      <c r="BD358" s="199"/>
      <c r="BE358" s="23"/>
      <c r="BF358" s="20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9"/>
      <c r="P359" s="29"/>
      <c r="Q359" s="29"/>
      <c r="R359" s="29"/>
      <c r="S359" s="29"/>
      <c r="T359" s="29"/>
      <c r="U359" s="29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0"/>
      <c r="AI359" s="29"/>
      <c r="AJ359" s="29"/>
      <c r="AK359" s="21"/>
      <c r="AL359" s="199"/>
      <c r="AM359" s="29"/>
      <c r="AN359" s="29"/>
      <c r="AO359" s="21"/>
      <c r="AP359" s="21"/>
      <c r="AQ359" s="21"/>
      <c r="AR359" s="21"/>
      <c r="AS359" s="21"/>
      <c r="AT359" s="199"/>
      <c r="AU359" s="29"/>
      <c r="AV359" s="199"/>
      <c r="AW359" s="29"/>
      <c r="AX359" s="21"/>
      <c r="AY359" s="21"/>
      <c r="AZ359" s="21"/>
      <c r="BA359" s="21"/>
      <c r="BB359" s="20"/>
      <c r="BC359" s="23"/>
      <c r="BD359" s="199"/>
      <c r="BE359" s="29"/>
      <c r="BF359" s="29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44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9"/>
      <c r="P360" s="29"/>
      <c r="Q360" s="29"/>
      <c r="R360" s="29"/>
      <c r="S360" s="29"/>
      <c r="T360" s="29"/>
      <c r="U360" s="29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0"/>
      <c r="AI360" s="29"/>
      <c r="AJ360" s="29"/>
      <c r="AK360" s="21"/>
      <c r="AL360" s="199"/>
      <c r="AM360" s="29"/>
      <c r="AN360" s="29"/>
      <c r="AO360" s="21"/>
      <c r="AP360" s="21"/>
      <c r="AQ360" s="21"/>
      <c r="AR360" s="21"/>
      <c r="AS360" s="21"/>
      <c r="AT360" s="199"/>
      <c r="AU360" s="29"/>
      <c r="AV360" s="199"/>
      <c r="AW360" s="29"/>
      <c r="AX360" s="21"/>
      <c r="AY360" s="21"/>
      <c r="AZ360" s="21"/>
      <c r="BA360" s="21"/>
      <c r="BB360" s="20"/>
      <c r="BC360" s="23"/>
      <c r="BD360" s="199"/>
      <c r="BE360" s="29"/>
      <c r="BF360" s="29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44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9"/>
      <c r="P361" s="29"/>
      <c r="Q361" s="29"/>
      <c r="R361" s="29"/>
      <c r="S361" s="29"/>
      <c r="T361" s="29"/>
      <c r="U361" s="29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0"/>
      <c r="AI361" s="29"/>
      <c r="AJ361" s="29"/>
      <c r="AK361" s="21"/>
      <c r="AL361" s="199"/>
      <c r="AM361" s="29"/>
      <c r="AN361" s="29"/>
      <c r="AO361" s="21"/>
      <c r="AP361" s="21"/>
      <c r="AQ361" s="21"/>
      <c r="AR361" s="21"/>
      <c r="AS361" s="21"/>
      <c r="AT361" s="199"/>
      <c r="AU361" s="29"/>
      <c r="AV361" s="199"/>
      <c r="AW361" s="29"/>
      <c r="AX361" s="21"/>
      <c r="AY361" s="21"/>
      <c r="AZ361" s="21"/>
      <c r="BA361" s="21"/>
      <c r="BB361" s="20"/>
      <c r="BC361" s="23"/>
      <c r="BD361" s="199"/>
      <c r="BE361" s="29"/>
      <c r="BF361" s="29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44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9"/>
      <c r="P362" s="29"/>
      <c r="Q362" s="29"/>
      <c r="R362" s="29"/>
      <c r="S362" s="29"/>
      <c r="T362" s="29"/>
      <c r="U362" s="29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0"/>
      <c r="AI362" s="29"/>
      <c r="AJ362" s="29"/>
      <c r="AK362" s="21"/>
      <c r="AL362" s="199"/>
      <c r="AM362" s="29"/>
      <c r="AN362" s="29"/>
      <c r="AO362" s="21"/>
      <c r="AP362" s="21"/>
      <c r="AQ362" s="21"/>
      <c r="AR362" s="21"/>
      <c r="AS362" s="21"/>
      <c r="AT362" s="199"/>
      <c r="AU362" s="29"/>
      <c r="AV362" s="199"/>
      <c r="AW362" s="29"/>
      <c r="AX362" s="21"/>
      <c r="AY362" s="21"/>
      <c r="AZ362" s="21"/>
      <c r="BA362" s="21"/>
      <c r="BB362" s="20"/>
      <c r="BC362" s="23"/>
      <c r="BD362" s="199"/>
      <c r="BE362" s="29"/>
      <c r="BF362" s="29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44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9"/>
      <c r="P363" s="29"/>
      <c r="Q363" s="29"/>
      <c r="R363" s="29"/>
      <c r="S363" s="29"/>
      <c r="T363" s="29"/>
      <c r="U363" s="29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0"/>
      <c r="AI363" s="29"/>
      <c r="AJ363" s="29"/>
      <c r="AK363" s="21"/>
      <c r="AL363" s="199"/>
      <c r="AM363" s="29"/>
      <c r="AN363" s="29"/>
      <c r="AO363" s="21"/>
      <c r="AP363" s="21"/>
      <c r="AQ363" s="21"/>
      <c r="AR363" s="21"/>
      <c r="AS363" s="21"/>
      <c r="AT363" s="199"/>
      <c r="AU363" s="29"/>
      <c r="AV363" s="199"/>
      <c r="AW363" s="29"/>
      <c r="AX363" s="21"/>
      <c r="AY363" s="21"/>
      <c r="AZ363" s="21"/>
      <c r="BA363" s="21"/>
      <c r="BB363" s="20"/>
      <c r="BC363" s="23"/>
      <c r="BD363" s="199"/>
      <c r="BE363" s="29"/>
      <c r="BF363" s="29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44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9"/>
      <c r="P364" s="29"/>
      <c r="Q364" s="29"/>
      <c r="R364" s="29"/>
      <c r="S364" s="29"/>
      <c r="T364" s="29"/>
      <c r="U364" s="29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0"/>
      <c r="AI364" s="29"/>
      <c r="AJ364" s="29"/>
      <c r="AK364" s="21"/>
      <c r="AL364" s="199"/>
      <c r="AM364" s="29"/>
      <c r="AN364" s="29"/>
      <c r="AO364" s="21"/>
      <c r="AP364" s="21"/>
      <c r="AQ364" s="21"/>
      <c r="AR364" s="21"/>
      <c r="AS364" s="21"/>
      <c r="AT364" s="199"/>
      <c r="AU364" s="29"/>
      <c r="AV364" s="199"/>
      <c r="AW364" s="29"/>
      <c r="AX364" s="21"/>
      <c r="AY364" s="21"/>
      <c r="AZ364" s="21"/>
      <c r="BA364" s="21"/>
      <c r="BB364" s="20"/>
      <c r="BC364" s="23"/>
      <c r="BD364" s="199"/>
      <c r="BE364" s="29"/>
      <c r="BF364" s="29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409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9"/>
      <c r="P365" s="29"/>
      <c r="Q365" s="29"/>
      <c r="R365" s="29"/>
      <c r="S365" s="29"/>
      <c r="T365" s="29"/>
      <c r="U365" s="29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0"/>
      <c r="BC365" s="23"/>
      <c r="BD365" s="199"/>
      <c r="BE365" s="63"/>
      <c r="BF365" s="29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408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181"/>
      <c r="AW366" s="21"/>
      <c r="AX366" s="21"/>
      <c r="AY366" s="21"/>
      <c r="AZ366" s="21"/>
      <c r="BA366" s="21"/>
      <c r="BB366" s="20"/>
      <c r="BC366" s="23"/>
      <c r="BD366" s="199"/>
      <c r="BE366" s="20"/>
      <c r="BF366" s="20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46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181"/>
      <c r="AU367" s="21"/>
      <c r="AV367" s="181"/>
      <c r="AW367" s="21"/>
      <c r="AX367" s="21"/>
      <c r="AY367" s="21"/>
      <c r="AZ367" s="21"/>
      <c r="BA367" s="21"/>
      <c r="BB367" s="20"/>
      <c r="BC367" s="23"/>
      <c r="BD367" s="199"/>
      <c r="BE367" s="63"/>
      <c r="BF367" s="29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8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199"/>
      <c r="BE368" s="20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56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3"/>
      <c r="BD369" s="199"/>
      <c r="BE369" s="63"/>
      <c r="BF369" s="29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32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0"/>
      <c r="BC370" s="23"/>
      <c r="BD370" s="199"/>
      <c r="BE370" s="29"/>
      <c r="BF370" s="29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32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9"/>
      <c r="P371" s="29"/>
      <c r="Q371" s="29"/>
      <c r="R371" s="29"/>
      <c r="S371" s="29"/>
      <c r="T371" s="29"/>
      <c r="U371" s="29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199"/>
      <c r="BE371" s="63"/>
      <c r="BF371" s="29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46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3"/>
      <c r="BD372" s="199"/>
      <c r="BE372" s="23"/>
      <c r="BF372" s="23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84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3"/>
      <c r="BD373" s="184"/>
      <c r="BE373" s="185"/>
      <c r="BF373" s="29"/>
      <c r="BG373" s="21"/>
      <c r="BH373" s="21"/>
      <c r="BI373" s="21"/>
      <c r="BJ373" s="21"/>
      <c r="BK373" s="21"/>
      <c r="BL373" s="21"/>
      <c r="BM373" s="21"/>
      <c r="BN373" s="195"/>
      <c r="BO373" s="24"/>
      <c r="BP373" s="21"/>
      <c r="BQ373" s="21"/>
      <c r="BR373" s="23"/>
      <c r="BS373" s="23"/>
      <c r="BT373" s="24"/>
      <c r="BU373" s="25"/>
    </row>
    <row r="374" spans="1:73" s="22" customFormat="1" ht="184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199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184"/>
      <c r="BE374" s="185"/>
      <c r="BF374" s="29"/>
      <c r="BG374" s="21"/>
      <c r="BH374" s="21"/>
      <c r="BI374" s="21"/>
      <c r="BJ374" s="21"/>
      <c r="BK374" s="21"/>
      <c r="BL374" s="21"/>
      <c r="BM374" s="21"/>
      <c r="BN374" s="195"/>
      <c r="BO374" s="24"/>
      <c r="BP374" s="21"/>
      <c r="BQ374" s="21"/>
      <c r="BR374" s="23"/>
      <c r="BS374" s="23"/>
      <c r="BT374" s="24"/>
      <c r="BU374" s="25"/>
    </row>
    <row r="375" spans="1:73" s="22" customFormat="1" ht="184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23"/>
      <c r="BD375" s="199"/>
      <c r="BE375" s="20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84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184"/>
      <c r="BE376" s="185"/>
      <c r="BF376" s="20"/>
      <c r="BG376" s="21"/>
      <c r="BH376" s="21"/>
      <c r="BI376" s="21"/>
      <c r="BJ376" s="21"/>
      <c r="BK376" s="21"/>
      <c r="BL376" s="21"/>
      <c r="BM376" s="21"/>
      <c r="BN376" s="195"/>
      <c r="BO376" s="24"/>
      <c r="BP376" s="21"/>
      <c r="BQ376" s="21"/>
      <c r="BR376" s="23"/>
      <c r="BS376" s="23"/>
      <c r="BT376" s="24"/>
      <c r="BU376" s="25"/>
    </row>
    <row r="377" spans="1:73" s="22" customFormat="1" ht="189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63"/>
      <c r="P377" s="63"/>
      <c r="Q377" s="63"/>
      <c r="R377" s="63"/>
      <c r="S377" s="63"/>
      <c r="T377" s="63"/>
      <c r="U377" s="6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184"/>
      <c r="BE377" s="185"/>
      <c r="BF377" s="20"/>
      <c r="BG377" s="21"/>
      <c r="BH377" s="21"/>
      <c r="BI377" s="21"/>
      <c r="BJ377" s="21"/>
      <c r="BK377" s="21"/>
      <c r="BL377" s="21"/>
      <c r="BM377" s="21"/>
      <c r="BN377" s="195"/>
      <c r="BO377" s="24"/>
      <c r="BP377" s="21"/>
      <c r="BQ377" s="21"/>
      <c r="BR377" s="23"/>
      <c r="BS377" s="23"/>
      <c r="BT377" s="24"/>
      <c r="BU377" s="25"/>
    </row>
    <row r="378" spans="1:73" s="22" customFormat="1" ht="184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181"/>
      <c r="AU378" s="21"/>
      <c r="AV378" s="181"/>
      <c r="AW378" s="21"/>
      <c r="AX378" s="21"/>
      <c r="AY378" s="21"/>
      <c r="AZ378" s="21"/>
      <c r="BA378" s="21"/>
      <c r="BB378" s="20"/>
      <c r="BC378" s="23"/>
      <c r="BD378" s="199"/>
      <c r="BE378" s="20"/>
      <c r="BF378" s="20"/>
      <c r="BG378" s="21"/>
      <c r="BH378" s="21"/>
      <c r="BI378" s="21"/>
      <c r="BJ378" s="20"/>
      <c r="BK378" s="23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84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3"/>
      <c r="BD379" s="186"/>
      <c r="BE379" s="185"/>
      <c r="BF379" s="20"/>
      <c r="BG379" s="21"/>
      <c r="BH379" s="21"/>
      <c r="BI379" s="21"/>
      <c r="BJ379" s="20"/>
      <c r="BK379" s="23"/>
      <c r="BL379" s="23"/>
      <c r="BM379" s="21"/>
      <c r="BN379" s="195"/>
      <c r="BO379" s="24"/>
      <c r="BP379" s="21"/>
      <c r="BQ379" s="21"/>
      <c r="BR379" s="23"/>
      <c r="BS379" s="23"/>
      <c r="BT379" s="24"/>
      <c r="BU379" s="25"/>
    </row>
    <row r="380" spans="1:73" s="22" customFormat="1" ht="184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9"/>
      <c r="P380" s="29"/>
      <c r="Q380" s="29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199"/>
      <c r="BE380" s="29"/>
      <c r="BF380" s="29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84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199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84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199"/>
      <c r="BE382" s="29"/>
      <c r="BF382" s="29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84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0"/>
      <c r="BC383" s="23"/>
      <c r="BD383" s="199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12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99"/>
      <c r="BE384" s="23"/>
      <c r="BF384" s="23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409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99"/>
      <c r="BE385" s="23"/>
      <c r="BF385" s="23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86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199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81"/>
      <c r="BE386" s="21"/>
      <c r="BF386" s="21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22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99"/>
      <c r="BE387" s="23"/>
      <c r="BF387" s="23"/>
      <c r="BG387" s="21"/>
      <c r="BH387" s="21"/>
      <c r="BI387" s="21"/>
      <c r="BJ387" s="21"/>
      <c r="BK387" s="21"/>
      <c r="BL387" s="20"/>
      <c r="BM387" s="23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22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0"/>
      <c r="P388" s="20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81"/>
      <c r="BE388" s="21"/>
      <c r="BF388" s="21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22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81"/>
      <c r="BE389" s="21"/>
      <c r="BF389" s="21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57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9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82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9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81"/>
      <c r="BE391" s="21"/>
      <c r="BF391" s="21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29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81"/>
      <c r="BE392" s="21"/>
      <c r="BF392" s="21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9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0"/>
      <c r="AI393" s="23"/>
      <c r="AJ393" s="23"/>
      <c r="AK393" s="23"/>
      <c r="AL393" s="199"/>
      <c r="AM393" s="23"/>
      <c r="AN393" s="23"/>
      <c r="AO393" s="21"/>
      <c r="AP393" s="21"/>
      <c r="AQ393" s="21"/>
      <c r="AR393" s="21"/>
      <c r="AS393" s="21"/>
      <c r="AT393" s="199"/>
      <c r="AU393" s="23"/>
      <c r="AV393" s="199"/>
      <c r="AW393" s="23"/>
      <c r="AX393" s="21"/>
      <c r="AY393" s="21"/>
      <c r="AZ393" s="21"/>
      <c r="BA393" s="21"/>
      <c r="BB393" s="20"/>
      <c r="BC393" s="23"/>
      <c r="BD393" s="199"/>
      <c r="BE393" s="23"/>
      <c r="BF393" s="23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41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0"/>
      <c r="AK394" s="23"/>
      <c r="AL394" s="23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0"/>
      <c r="BC394" s="23"/>
      <c r="BD394" s="199"/>
      <c r="BE394" s="23"/>
      <c r="BF394" s="23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41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199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0"/>
      <c r="AK395" s="23"/>
      <c r="AL395" s="23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0"/>
      <c r="BC395" s="23"/>
      <c r="BD395" s="199"/>
      <c r="BE395" s="23"/>
      <c r="BF395" s="23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41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199"/>
      <c r="O396" s="23"/>
      <c r="P396" s="23"/>
      <c r="Q396" s="23"/>
      <c r="R396" s="23"/>
      <c r="S396" s="23"/>
      <c r="T396" s="23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0"/>
      <c r="AK396" s="23"/>
      <c r="AL396" s="23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0"/>
      <c r="BC396" s="23"/>
      <c r="BD396" s="199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41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199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0"/>
      <c r="AK397" s="23"/>
      <c r="AL397" s="23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0"/>
      <c r="BC397" s="23"/>
      <c r="BD397" s="199"/>
      <c r="BE397" s="23"/>
      <c r="BF397" s="23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41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199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0"/>
      <c r="AK398" s="23"/>
      <c r="AL398" s="23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0"/>
      <c r="BC398" s="23"/>
      <c r="BD398" s="199"/>
      <c r="BE398" s="23"/>
      <c r="BF398" s="23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01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9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01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9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81"/>
      <c r="BE400" s="21"/>
      <c r="BF400" s="21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01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99"/>
      <c r="BE401" s="23"/>
      <c r="BF401" s="23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01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9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81"/>
      <c r="BE402" s="21"/>
      <c r="BF402" s="21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409.6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0"/>
      <c r="R403" s="20"/>
      <c r="S403" s="20"/>
      <c r="T403" s="20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181"/>
      <c r="BE403" s="21"/>
      <c r="BF403" s="21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01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0"/>
      <c r="R404" s="20"/>
      <c r="S404" s="20"/>
      <c r="T404" s="20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81"/>
      <c r="BE404" s="21"/>
      <c r="BF404" s="21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01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0"/>
      <c r="AK405" s="23"/>
      <c r="AL405" s="23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0"/>
      <c r="BC405" s="23"/>
      <c r="BD405" s="199"/>
      <c r="BE405" s="23"/>
      <c r="BF405" s="23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01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81"/>
      <c r="BE406" s="21"/>
      <c r="BF406" s="21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01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0"/>
      <c r="R407" s="20"/>
      <c r="S407" s="20"/>
      <c r="T407" s="20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81"/>
      <c r="BE407" s="21"/>
      <c r="BF407" s="21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01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9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81"/>
      <c r="BE408" s="21"/>
      <c r="BF408" s="21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59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99"/>
      <c r="BE409" s="29"/>
      <c r="BF409" s="29"/>
      <c r="BG409" s="21"/>
      <c r="BH409" s="21"/>
      <c r="BI409" s="21"/>
      <c r="BJ409" s="20"/>
      <c r="BK409" s="63"/>
      <c r="BL409" s="29"/>
      <c r="BM409" s="21"/>
      <c r="BN409" s="195"/>
      <c r="BO409" s="24"/>
      <c r="BP409" s="21"/>
      <c r="BQ409" s="21"/>
      <c r="BR409" s="23"/>
      <c r="BS409" s="23"/>
      <c r="BT409" s="24"/>
      <c r="BU409" s="25"/>
    </row>
    <row r="410" spans="1:73" s="22" customFormat="1" ht="244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0"/>
      <c r="P410" s="20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99"/>
      <c r="BE410" s="187"/>
      <c r="BF410" s="29"/>
      <c r="BG410" s="21"/>
      <c r="BH410" s="21"/>
      <c r="BI410" s="21"/>
      <c r="BJ410" s="20"/>
      <c r="BK410" s="63"/>
      <c r="BL410" s="29"/>
      <c r="BM410" s="21"/>
      <c r="BN410" s="195"/>
      <c r="BO410" s="24"/>
      <c r="BP410" s="21"/>
      <c r="BQ410" s="21"/>
      <c r="BR410" s="23"/>
      <c r="BS410" s="23"/>
      <c r="BT410" s="24"/>
      <c r="BU410" s="25"/>
    </row>
    <row r="411" spans="1:73" s="22" customFormat="1" ht="219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63"/>
      <c r="P411" s="63"/>
      <c r="Q411" s="63"/>
      <c r="R411" s="63"/>
      <c r="S411" s="63"/>
      <c r="T411" s="63"/>
      <c r="U411" s="6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86"/>
      <c r="BE411" s="188"/>
      <c r="BF411" s="189"/>
      <c r="BG411" s="21"/>
      <c r="BH411" s="21"/>
      <c r="BI411" s="21"/>
      <c r="BJ411" s="21"/>
      <c r="BK411" s="21"/>
      <c r="BL411" s="21"/>
      <c r="BM411" s="21"/>
      <c r="BN411" s="195"/>
      <c r="BO411" s="24"/>
      <c r="BP411" s="21"/>
      <c r="BQ411" s="21"/>
      <c r="BR411" s="23"/>
      <c r="BS411" s="23"/>
      <c r="BT411" s="24"/>
      <c r="BU411" s="25"/>
    </row>
    <row r="412" spans="1:73" s="22" customFormat="1" ht="219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99"/>
      <c r="BE412" s="29"/>
      <c r="BF412" s="29"/>
      <c r="BG412" s="21"/>
      <c r="BH412" s="21"/>
      <c r="BI412" s="21"/>
      <c r="BJ412" s="21"/>
      <c r="BK412" s="21"/>
      <c r="BL412" s="21"/>
      <c r="BM412" s="21"/>
      <c r="BN412" s="195"/>
      <c r="BO412" s="24"/>
      <c r="BP412" s="21"/>
      <c r="BQ412" s="21"/>
      <c r="BR412" s="23"/>
      <c r="BS412" s="23"/>
      <c r="BT412" s="24"/>
      <c r="BU412" s="25"/>
    </row>
    <row r="413" spans="1:73" s="22" customFormat="1" ht="219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86"/>
      <c r="BE413" s="188"/>
      <c r="BF413" s="189"/>
      <c r="BG413" s="21"/>
      <c r="BH413" s="21"/>
      <c r="BI413" s="21"/>
      <c r="BJ413" s="21"/>
      <c r="BK413" s="21"/>
      <c r="BL413" s="21"/>
      <c r="BM413" s="21"/>
      <c r="BN413" s="195"/>
      <c r="BO413" s="24"/>
      <c r="BP413" s="21"/>
      <c r="BQ413" s="21"/>
      <c r="BR413" s="23"/>
      <c r="BS413" s="23"/>
      <c r="BT413" s="24"/>
      <c r="BU413" s="25"/>
    </row>
    <row r="414" spans="1:73" s="22" customFormat="1" ht="409.6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199"/>
      <c r="BE414" s="29"/>
      <c r="BF414" s="20"/>
      <c r="BG414" s="21"/>
      <c r="BH414" s="21"/>
      <c r="BI414" s="21"/>
      <c r="BJ414" s="21"/>
      <c r="BK414" s="21"/>
      <c r="BL414" s="21"/>
      <c r="BM414" s="21"/>
      <c r="BN414" s="195"/>
      <c r="BO414" s="24"/>
      <c r="BP414" s="21"/>
      <c r="BQ414" s="21"/>
      <c r="BR414" s="23"/>
      <c r="BS414" s="23"/>
      <c r="BT414" s="24"/>
      <c r="BU414" s="25"/>
    </row>
    <row r="415" spans="1:73" s="22" customFormat="1" ht="409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0"/>
      <c r="AI415" s="29"/>
      <c r="AJ415" s="29"/>
      <c r="AK415" s="21"/>
      <c r="AL415" s="199"/>
      <c r="AM415" s="29"/>
      <c r="AN415" s="29"/>
      <c r="AO415" s="21"/>
      <c r="AP415" s="21"/>
      <c r="AQ415" s="21"/>
      <c r="AR415" s="21"/>
      <c r="AS415" s="21"/>
      <c r="AT415" s="199"/>
      <c r="AU415" s="29"/>
      <c r="AV415" s="199"/>
      <c r="AW415" s="29"/>
      <c r="AX415" s="21"/>
      <c r="AY415" s="21"/>
      <c r="AZ415" s="21"/>
      <c r="BA415" s="21"/>
      <c r="BB415" s="21"/>
      <c r="BC415" s="21"/>
      <c r="BD415" s="199"/>
      <c r="BE415" s="29"/>
      <c r="BF415" s="29"/>
      <c r="BG415" s="21"/>
      <c r="BH415" s="21"/>
      <c r="BI415" s="21"/>
      <c r="BJ415" s="21"/>
      <c r="BK415" s="21"/>
      <c r="BL415" s="21"/>
      <c r="BM415" s="21"/>
      <c r="BN415" s="195"/>
      <c r="BO415" s="24"/>
      <c r="BP415" s="21"/>
      <c r="BQ415" s="21"/>
      <c r="BR415" s="23"/>
      <c r="BS415" s="23"/>
      <c r="BT415" s="24"/>
      <c r="BU415" s="25"/>
    </row>
    <row r="416" spans="1:73" s="22" customFormat="1" ht="137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9"/>
      <c r="P416" s="29"/>
      <c r="Q416" s="29"/>
      <c r="R416" s="29"/>
      <c r="S416" s="29"/>
      <c r="T416" s="29"/>
      <c r="U416" s="29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86"/>
      <c r="BE416" s="188"/>
      <c r="BF416" s="189"/>
      <c r="BG416" s="21"/>
      <c r="BH416" s="21"/>
      <c r="BI416" s="21"/>
      <c r="BJ416" s="21"/>
      <c r="BK416" s="21"/>
      <c r="BL416" s="21"/>
      <c r="BM416" s="21"/>
      <c r="BN416" s="195"/>
      <c r="BO416" s="24"/>
      <c r="BP416" s="21"/>
      <c r="BQ416" s="21"/>
      <c r="BR416" s="23"/>
      <c r="BS416" s="23"/>
      <c r="BT416" s="24"/>
      <c r="BU416" s="25"/>
    </row>
    <row r="417" spans="1:75" s="22" customFormat="1" ht="137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186"/>
      <c r="BE417" s="188"/>
      <c r="BF417" s="189"/>
      <c r="BG417" s="21"/>
      <c r="BH417" s="21"/>
      <c r="BI417" s="21"/>
      <c r="BJ417" s="21"/>
      <c r="BK417" s="21"/>
      <c r="BL417" s="21"/>
      <c r="BM417" s="21"/>
      <c r="BN417" s="195"/>
      <c r="BO417" s="24"/>
      <c r="BP417" s="21"/>
      <c r="BQ417" s="21"/>
      <c r="BR417" s="23"/>
      <c r="BS417" s="23"/>
      <c r="BT417" s="24"/>
      <c r="BU417" s="25"/>
    </row>
    <row r="418" spans="1:75" s="22" customFormat="1" ht="137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9"/>
      <c r="P418" s="29"/>
      <c r="Q418" s="29"/>
      <c r="R418" s="29"/>
      <c r="S418" s="29"/>
      <c r="T418" s="29"/>
      <c r="U418" s="29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186"/>
      <c r="BE418" s="188"/>
      <c r="BF418" s="189"/>
      <c r="BG418" s="21"/>
      <c r="BH418" s="21"/>
      <c r="BI418" s="21"/>
      <c r="BJ418" s="21"/>
      <c r="BK418" s="21"/>
      <c r="BL418" s="21"/>
      <c r="BM418" s="21"/>
      <c r="BN418" s="195"/>
      <c r="BO418" s="24"/>
      <c r="BP418" s="21"/>
      <c r="BQ418" s="21"/>
      <c r="BR418" s="23"/>
      <c r="BS418" s="23"/>
      <c r="BT418" s="24"/>
      <c r="BU418" s="25"/>
    </row>
    <row r="419" spans="1:75" s="22" customFormat="1" ht="137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9"/>
      <c r="P419" s="29"/>
      <c r="Q419" s="29"/>
      <c r="R419" s="29"/>
      <c r="S419" s="29"/>
      <c r="T419" s="29"/>
      <c r="U419" s="29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186"/>
      <c r="BE419" s="188"/>
      <c r="BF419" s="189"/>
      <c r="BG419" s="21"/>
      <c r="BH419" s="21"/>
      <c r="BI419" s="21"/>
      <c r="BJ419" s="21"/>
      <c r="BK419" s="21"/>
      <c r="BL419" s="21"/>
      <c r="BM419" s="21"/>
      <c r="BN419" s="195"/>
      <c r="BO419" s="24"/>
      <c r="BP419" s="21"/>
      <c r="BQ419" s="21"/>
      <c r="BR419" s="23"/>
      <c r="BS419" s="23"/>
      <c r="BT419" s="24"/>
      <c r="BU419" s="25"/>
    </row>
    <row r="420" spans="1:75" s="22" customFormat="1" ht="137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186"/>
      <c r="BE420" s="188"/>
      <c r="BF420" s="189"/>
      <c r="BG420" s="21"/>
      <c r="BH420" s="21"/>
      <c r="BI420" s="21"/>
      <c r="BJ420" s="21"/>
      <c r="BK420" s="21"/>
      <c r="BL420" s="21"/>
      <c r="BM420" s="21"/>
      <c r="BN420" s="195"/>
      <c r="BO420" s="24"/>
      <c r="BP420" s="21"/>
      <c r="BQ420" s="21"/>
      <c r="BR420" s="23"/>
      <c r="BS420" s="23"/>
      <c r="BT420" s="24"/>
      <c r="BU420" s="25"/>
    </row>
    <row r="421" spans="1:75" s="22" customFormat="1" ht="291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9"/>
      <c r="P421" s="29"/>
      <c r="Q421" s="29"/>
      <c r="R421" s="29"/>
      <c r="S421" s="29"/>
      <c r="T421" s="29"/>
      <c r="U421" s="29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0"/>
      <c r="BC421" s="21"/>
      <c r="BD421" s="199"/>
      <c r="BE421" s="29"/>
      <c r="BF421" s="20"/>
      <c r="BG421" s="23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5" s="22" customFormat="1" ht="291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9"/>
      <c r="P422" s="29"/>
      <c r="Q422" s="29"/>
      <c r="R422" s="29"/>
      <c r="S422" s="29"/>
      <c r="T422" s="29"/>
      <c r="U422" s="29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0"/>
      <c r="BC422" s="21"/>
      <c r="BD422" s="199"/>
      <c r="BE422" s="182"/>
      <c r="BF422" s="20"/>
      <c r="BG422" s="23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5" s="22" customFormat="1" ht="197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3"/>
      <c r="Q423" s="23"/>
      <c r="R423" s="23"/>
      <c r="S423" s="23"/>
      <c r="T423" s="23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199"/>
      <c r="BE423" s="20"/>
      <c r="BF423" s="20"/>
      <c r="BG423" s="21"/>
      <c r="BH423" s="21"/>
      <c r="BI423" s="21"/>
      <c r="BJ423" s="21"/>
      <c r="BK423" s="21"/>
      <c r="BL423" s="21"/>
      <c r="BM423" s="21"/>
      <c r="BN423" s="195"/>
      <c r="BO423" s="24"/>
      <c r="BP423" s="21"/>
      <c r="BQ423" s="21"/>
      <c r="BR423" s="23"/>
      <c r="BS423" s="23"/>
      <c r="BT423" s="24"/>
      <c r="BU423" s="25"/>
    </row>
    <row r="424" spans="1:75" s="22" customFormat="1" ht="197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3"/>
      <c r="Q424" s="23"/>
      <c r="R424" s="23"/>
      <c r="S424" s="23"/>
      <c r="T424" s="23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184"/>
      <c r="BE424" s="189"/>
      <c r="BF424" s="189"/>
      <c r="BG424" s="21"/>
      <c r="BH424" s="21"/>
      <c r="BI424" s="21"/>
      <c r="BJ424" s="21"/>
      <c r="BK424" s="21"/>
      <c r="BL424" s="21"/>
      <c r="BM424" s="21"/>
      <c r="BN424" s="195"/>
      <c r="BO424" s="24"/>
      <c r="BP424" s="21"/>
      <c r="BQ424" s="21"/>
      <c r="BR424" s="23"/>
      <c r="BS424" s="23"/>
      <c r="BT424" s="24"/>
      <c r="BU424" s="25"/>
    </row>
    <row r="425" spans="1:75" s="22" customFormat="1" ht="279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190"/>
      <c r="P425" s="190"/>
      <c r="Q425" s="190"/>
      <c r="R425" s="190"/>
      <c r="S425" s="190"/>
      <c r="T425" s="190"/>
      <c r="U425" s="19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199"/>
      <c r="BE425" s="63"/>
      <c r="BF425" s="6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5" s="22" customFormat="1" ht="171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3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199"/>
      <c r="BE426" s="23"/>
      <c r="BF426" s="23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5" s="22" customFormat="1" ht="129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3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191"/>
      <c r="BE427" s="29"/>
      <c r="BF427" s="29"/>
      <c r="BG427" s="21"/>
      <c r="BH427" s="21"/>
      <c r="BI427" s="21"/>
      <c r="BJ427" s="21"/>
      <c r="BK427" s="21"/>
      <c r="BL427" s="21"/>
      <c r="BM427" s="21"/>
      <c r="BN427" s="195"/>
      <c r="BO427" s="24"/>
      <c r="BP427" s="21"/>
      <c r="BQ427" s="21"/>
      <c r="BR427" s="23"/>
      <c r="BS427" s="23"/>
      <c r="BT427" s="24"/>
      <c r="BU427" s="25"/>
    </row>
    <row r="428" spans="1:75" s="22" customFormat="1" ht="187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9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99"/>
      <c r="BE428" s="23"/>
      <c r="BF428" s="23"/>
      <c r="BG428" s="21"/>
      <c r="BH428" s="21"/>
      <c r="BI428" s="21"/>
      <c r="BJ428" s="21"/>
      <c r="BK428" s="21"/>
      <c r="BL428" s="21"/>
      <c r="BM428" s="23"/>
      <c r="BN428" s="21"/>
      <c r="BO428" s="24"/>
      <c r="BP428" s="21"/>
      <c r="BQ428" s="21"/>
      <c r="BR428" s="21"/>
      <c r="BS428" s="21"/>
      <c r="BT428" s="23"/>
      <c r="BU428" s="24"/>
      <c r="BV428" s="25"/>
      <c r="BW428" s="30"/>
    </row>
    <row r="429" spans="1:75" s="22" customFormat="1" ht="187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199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1"/>
      <c r="BH429" s="21"/>
      <c r="BI429" s="21"/>
      <c r="BJ429" s="21"/>
      <c r="BK429" s="21"/>
      <c r="BL429" s="21"/>
      <c r="BM429" s="23"/>
      <c r="BN429" s="21"/>
      <c r="BO429" s="24"/>
      <c r="BP429" s="25"/>
      <c r="BQ429" s="21"/>
      <c r="BR429" s="21"/>
      <c r="BS429" s="21"/>
      <c r="BT429" s="23"/>
      <c r="BU429" s="24"/>
      <c r="BV429" s="25"/>
      <c r="BW429" s="30"/>
    </row>
    <row r="430" spans="1:75" s="22" customFormat="1" ht="409.6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3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3"/>
      <c r="AV430" s="21"/>
      <c r="AW430" s="23"/>
      <c r="AX430" s="21"/>
      <c r="AY430" s="21"/>
      <c r="AZ430" s="21"/>
      <c r="BA430" s="21"/>
      <c r="BB430" s="21"/>
      <c r="BC430" s="21"/>
      <c r="BD430" s="21"/>
      <c r="BE430" s="21"/>
      <c r="BF430" s="21"/>
      <c r="BG430" s="21"/>
      <c r="BH430" s="21"/>
      <c r="BI430" s="21"/>
      <c r="BJ430" s="21"/>
      <c r="BK430" s="21"/>
      <c r="BL430" s="21"/>
      <c r="BM430" s="23"/>
      <c r="BN430" s="21"/>
      <c r="BO430" s="24"/>
      <c r="BP430" s="25"/>
      <c r="BQ430" s="21"/>
      <c r="BR430" s="21"/>
      <c r="BS430" s="21"/>
      <c r="BT430" s="23"/>
      <c r="BU430" s="24"/>
      <c r="BV430" s="25"/>
      <c r="BW430" s="30"/>
    </row>
    <row r="431" spans="1:75" s="22" customFormat="1" ht="409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3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199"/>
      <c r="BE431" s="23"/>
      <c r="BF431" s="23"/>
      <c r="BG431" s="21"/>
      <c r="BH431" s="21"/>
      <c r="BI431" s="21"/>
      <c r="BJ431" s="21"/>
      <c r="BK431" s="21"/>
      <c r="BL431" s="21"/>
      <c r="BM431" s="23"/>
      <c r="BN431" s="21"/>
      <c r="BO431" s="24"/>
      <c r="BP431" s="25"/>
      <c r="BQ431" s="21"/>
      <c r="BR431" s="21"/>
      <c r="BS431" s="21"/>
      <c r="BT431" s="23"/>
      <c r="BU431" s="24"/>
      <c r="BV431" s="25"/>
      <c r="BW431" s="30"/>
    </row>
    <row r="432" spans="1:75" s="22" customFormat="1" ht="194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199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1"/>
      <c r="BH432" s="21"/>
      <c r="BI432" s="21"/>
      <c r="BJ432" s="21"/>
      <c r="BK432" s="21"/>
      <c r="BL432" s="21"/>
      <c r="BM432" s="23"/>
      <c r="BN432" s="21"/>
      <c r="BO432" s="24"/>
      <c r="BP432" s="25"/>
      <c r="BQ432" s="36"/>
      <c r="BR432" s="36"/>
      <c r="BS432" s="36"/>
      <c r="BT432" s="40"/>
      <c r="BU432" s="26"/>
      <c r="BV432" s="36"/>
      <c r="BW432" s="30"/>
    </row>
    <row r="433" spans="1:75" s="22" customFormat="1" ht="219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4"/>
      <c r="BP433" s="25"/>
      <c r="BQ433" s="36"/>
      <c r="BR433" s="36"/>
      <c r="BS433" s="36"/>
      <c r="BT433" s="40"/>
      <c r="BU433" s="26"/>
      <c r="BV433" s="36"/>
      <c r="BW433" s="30"/>
    </row>
    <row r="434" spans="1:75" s="22" customFormat="1" ht="198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18"/>
      <c r="M434" s="20"/>
      <c r="N434" s="21"/>
      <c r="O434" s="182"/>
      <c r="P434" s="182"/>
      <c r="Q434" s="182"/>
      <c r="R434" s="182"/>
      <c r="S434" s="182"/>
      <c r="T434" s="182"/>
      <c r="U434" s="182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1"/>
      <c r="BH434" s="21"/>
      <c r="BI434" s="21"/>
      <c r="BJ434" s="21"/>
      <c r="BK434" s="21"/>
      <c r="BL434" s="21"/>
      <c r="BM434" s="23"/>
      <c r="BN434" s="21"/>
      <c r="BO434" s="24"/>
      <c r="BP434" s="25"/>
      <c r="BQ434" s="21"/>
      <c r="BR434" s="21"/>
      <c r="BS434" s="21"/>
      <c r="BT434" s="23"/>
      <c r="BU434" s="24"/>
      <c r="BV434" s="25"/>
      <c r="BW434" s="30"/>
    </row>
    <row r="435" spans="1:75" s="22" customFormat="1" ht="198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18"/>
      <c r="M435" s="20"/>
      <c r="N435" s="21"/>
      <c r="O435" s="23"/>
      <c r="P435" s="23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3"/>
      <c r="BN435" s="21"/>
      <c r="BO435" s="24"/>
      <c r="BP435" s="25"/>
      <c r="BQ435" s="21"/>
      <c r="BR435" s="21"/>
      <c r="BS435" s="21"/>
      <c r="BT435" s="23"/>
      <c r="BU435" s="24"/>
      <c r="BV435" s="25"/>
      <c r="BW435" s="30"/>
    </row>
    <row r="436" spans="1:75" s="22" customFormat="1" ht="198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18"/>
      <c r="M436" s="20"/>
      <c r="N436" s="21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21"/>
      <c r="BG436" s="21"/>
      <c r="BH436" s="21"/>
      <c r="BI436" s="21"/>
      <c r="BJ436" s="21"/>
      <c r="BK436" s="21"/>
      <c r="BL436" s="21"/>
      <c r="BM436" s="23"/>
      <c r="BN436" s="21"/>
      <c r="BO436" s="24"/>
      <c r="BP436" s="25"/>
      <c r="BQ436" s="21"/>
      <c r="BR436" s="21"/>
      <c r="BS436" s="21"/>
      <c r="BT436" s="23"/>
      <c r="BU436" s="24"/>
      <c r="BV436" s="25"/>
      <c r="BW436" s="30"/>
    </row>
    <row r="437" spans="1:75" s="22" customFormat="1" ht="146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18"/>
      <c r="M437" s="20"/>
      <c r="N437" s="21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  <c r="BJ437" s="21"/>
      <c r="BK437" s="21"/>
      <c r="BL437" s="21"/>
      <c r="BM437" s="23"/>
      <c r="BN437" s="21"/>
      <c r="BO437" s="24"/>
      <c r="BP437" s="25"/>
      <c r="BQ437" s="21"/>
      <c r="BR437" s="21"/>
      <c r="BS437" s="21"/>
      <c r="BT437" s="23"/>
      <c r="BU437" s="24"/>
      <c r="BV437" s="25"/>
      <c r="BW437" s="30"/>
    </row>
    <row r="438" spans="1:75" s="22" customFormat="1" ht="227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18"/>
      <c r="M438" s="20"/>
      <c r="N438" s="21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1"/>
      <c r="BM438" s="23"/>
      <c r="BN438" s="21"/>
      <c r="BO438" s="24"/>
      <c r="BP438" s="25"/>
      <c r="BQ438" s="21"/>
      <c r="BR438" s="21"/>
      <c r="BS438" s="21"/>
      <c r="BT438" s="23"/>
      <c r="BU438" s="24"/>
      <c r="BV438" s="25"/>
      <c r="BW438" s="30"/>
    </row>
    <row r="439" spans="1:75" s="22" customFormat="1" ht="154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18"/>
      <c r="M439" s="20"/>
      <c r="N439" s="21"/>
      <c r="O439" s="28"/>
      <c r="P439" s="2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1"/>
      <c r="BM439" s="23"/>
      <c r="BN439" s="21"/>
      <c r="BO439" s="24"/>
      <c r="BP439" s="25"/>
      <c r="BQ439" s="21"/>
      <c r="BR439" s="21"/>
      <c r="BS439" s="21"/>
      <c r="BT439" s="23"/>
      <c r="BU439" s="24"/>
      <c r="BV439" s="25"/>
      <c r="BW439" s="30"/>
    </row>
    <row r="440" spans="1:75" s="22" customFormat="1" ht="154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18"/>
      <c r="M440" s="20"/>
      <c r="N440" s="21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1"/>
      <c r="BM440" s="23"/>
      <c r="BN440" s="21"/>
      <c r="BO440" s="24"/>
      <c r="BP440" s="25"/>
      <c r="BQ440" s="36"/>
      <c r="BR440" s="36"/>
      <c r="BS440" s="36"/>
      <c r="BT440" s="40"/>
      <c r="BU440" s="26"/>
      <c r="BV440" s="36"/>
      <c r="BW440" s="30"/>
    </row>
    <row r="441" spans="1:75" s="22" customFormat="1" ht="182.2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18"/>
      <c r="M441" s="20"/>
      <c r="N441" s="21"/>
      <c r="O441" s="23"/>
      <c r="P441" s="23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3"/>
      <c r="BM441" s="21"/>
      <c r="BN441" s="21"/>
      <c r="BO441" s="24"/>
      <c r="BP441" s="25"/>
      <c r="BQ441" s="36"/>
      <c r="BR441" s="36"/>
      <c r="BS441" s="36"/>
      <c r="BT441" s="40"/>
      <c r="BU441" s="26"/>
      <c r="BV441" s="36"/>
      <c r="BW441" s="30"/>
    </row>
    <row r="442" spans="1:75" s="22" customFormat="1" ht="182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18"/>
      <c r="M442" s="20"/>
      <c r="N442" s="21"/>
      <c r="O442" s="23"/>
      <c r="P442" s="23"/>
      <c r="Q442" s="23"/>
      <c r="R442" s="23"/>
      <c r="S442" s="23"/>
      <c r="T442" s="23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21"/>
      <c r="BG442" s="21"/>
      <c r="BH442" s="21"/>
      <c r="BI442" s="21"/>
      <c r="BJ442" s="21"/>
      <c r="BK442" s="21"/>
      <c r="BL442" s="21"/>
      <c r="BM442" s="21"/>
      <c r="BN442" s="21"/>
      <c r="BO442" s="24"/>
      <c r="BP442" s="25"/>
      <c r="BQ442" s="36"/>
      <c r="BR442" s="36"/>
      <c r="BS442" s="36"/>
      <c r="BT442" s="40"/>
      <c r="BU442" s="26"/>
      <c r="BV442" s="36"/>
      <c r="BW442" s="30"/>
    </row>
    <row r="443" spans="1:75" s="22" customFormat="1" ht="312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18"/>
      <c r="M443" s="20"/>
      <c r="N443" s="21"/>
      <c r="O443" s="28"/>
      <c r="P443" s="2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181"/>
      <c r="BE443" s="21"/>
      <c r="BF443" s="21"/>
      <c r="BG443" s="23"/>
      <c r="BH443" s="21"/>
      <c r="BI443" s="21"/>
      <c r="BJ443" s="21"/>
      <c r="BK443" s="21"/>
      <c r="BL443" s="23"/>
      <c r="BM443" s="21"/>
      <c r="BN443" s="21"/>
      <c r="BO443" s="24"/>
      <c r="BP443" s="25"/>
      <c r="BQ443" s="26"/>
    </row>
    <row r="444" spans="1:75" s="22" customFormat="1" ht="174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18"/>
      <c r="M444" s="20"/>
      <c r="N444" s="21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3"/>
      <c r="BH444" s="21"/>
      <c r="BI444" s="21"/>
      <c r="BJ444" s="21"/>
      <c r="BK444" s="21"/>
      <c r="BL444" s="23"/>
      <c r="BM444" s="21"/>
      <c r="BN444" s="21"/>
      <c r="BO444" s="24"/>
      <c r="BP444" s="25"/>
      <c r="BQ444" s="26"/>
    </row>
    <row r="445" spans="1:75" s="22" customFormat="1" ht="167.2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18"/>
      <c r="M445" s="20"/>
      <c r="N445" s="21"/>
      <c r="O445" s="23"/>
      <c r="P445" s="23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181"/>
      <c r="BE445" s="21"/>
      <c r="BF445" s="21"/>
      <c r="BG445" s="23"/>
      <c r="BH445" s="21"/>
      <c r="BI445" s="21"/>
      <c r="BJ445" s="21"/>
      <c r="BK445" s="21"/>
      <c r="BL445" s="23"/>
      <c r="BM445" s="21"/>
      <c r="BN445" s="21"/>
      <c r="BO445" s="24"/>
      <c r="BP445" s="25"/>
      <c r="BQ445" s="26"/>
    </row>
    <row r="446" spans="1:75" s="22" customFormat="1" ht="167.2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18"/>
      <c r="M446" s="20"/>
      <c r="N446" s="21"/>
      <c r="O446" s="23"/>
      <c r="P446" s="23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3"/>
      <c r="BH446" s="21"/>
      <c r="BI446" s="21"/>
      <c r="BJ446" s="21"/>
      <c r="BK446" s="21"/>
      <c r="BL446" s="23"/>
      <c r="BM446" s="21"/>
      <c r="BN446" s="21"/>
      <c r="BO446" s="24"/>
      <c r="BP446" s="25"/>
      <c r="BQ446" s="26"/>
    </row>
    <row r="447" spans="1:75" s="22" customFormat="1" ht="167.2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18"/>
      <c r="M447" s="20"/>
      <c r="N447" s="21"/>
      <c r="O447" s="23"/>
      <c r="P447" s="23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3"/>
      <c r="BH447" s="21"/>
      <c r="BI447" s="21"/>
      <c r="BJ447" s="21"/>
      <c r="BK447" s="21"/>
      <c r="BL447" s="23"/>
      <c r="BM447" s="21"/>
      <c r="BN447" s="21"/>
      <c r="BO447" s="24"/>
      <c r="BP447" s="25"/>
      <c r="BQ447" s="26"/>
    </row>
    <row r="448" spans="1:75" s="22" customFormat="1" ht="372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18"/>
      <c r="M448" s="20"/>
      <c r="N448" s="21"/>
      <c r="O448" s="18"/>
      <c r="P448" s="18"/>
      <c r="Q448" s="18"/>
      <c r="R448" s="18"/>
      <c r="S448" s="18"/>
      <c r="T448" s="18"/>
      <c r="U448" s="1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1"/>
      <c r="BS448" s="21"/>
    </row>
    <row r="449" spans="1:73" s="22" customFormat="1" ht="257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18"/>
      <c r="M449" s="20"/>
      <c r="N449" s="21"/>
      <c r="O449" s="18"/>
      <c r="P449" s="18"/>
      <c r="Q449" s="27"/>
      <c r="R449" s="27"/>
      <c r="S449" s="27"/>
      <c r="T449" s="27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1"/>
      <c r="BS449" s="21"/>
    </row>
    <row r="450" spans="1:73" s="22" customFormat="1" ht="254.2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18"/>
      <c r="M450" s="20"/>
      <c r="N450" s="21"/>
      <c r="O450" s="18"/>
      <c r="P450" s="18"/>
      <c r="Q450" s="27"/>
      <c r="R450" s="27"/>
      <c r="S450" s="27"/>
      <c r="T450" s="27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1"/>
      <c r="BS450" s="21"/>
    </row>
    <row r="451" spans="1:73" s="22" customFormat="1" ht="319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18"/>
      <c r="M451" s="20"/>
      <c r="N451" s="21"/>
      <c r="O451" s="23"/>
      <c r="P451" s="23"/>
      <c r="Q451" s="23"/>
      <c r="R451" s="23"/>
      <c r="S451" s="23"/>
      <c r="T451" s="23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1"/>
      <c r="BS451" s="21"/>
    </row>
    <row r="452" spans="1:73" s="22" customFormat="1" ht="409.6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18"/>
      <c r="M452" s="18"/>
      <c r="N452" s="18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1"/>
      <c r="BS452" s="21"/>
    </row>
    <row r="453" spans="1:73" s="22" customFormat="1" ht="141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18"/>
      <c r="M453" s="20"/>
      <c r="N453" s="21"/>
      <c r="O453" s="23"/>
      <c r="P453" s="23"/>
      <c r="Q453" s="23"/>
      <c r="R453" s="23"/>
      <c r="S453" s="23"/>
      <c r="T453" s="23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1"/>
      <c r="BS453" s="21"/>
    </row>
    <row r="454" spans="1:73" s="22" customFormat="1" ht="141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18"/>
      <c r="M454" s="20"/>
      <c r="N454" s="18"/>
      <c r="O454" s="23"/>
      <c r="P454" s="23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1"/>
      <c r="BS454" s="21"/>
    </row>
    <row r="455" spans="1:73" s="22" customFormat="1" ht="292.5" customHeight="1" x14ac:dyDescent="0.45">
      <c r="A455" s="17"/>
      <c r="B455" s="18"/>
      <c r="C455" s="176"/>
      <c r="D455" s="19"/>
      <c r="E455" s="19"/>
      <c r="F455" s="20"/>
      <c r="G455" s="18"/>
      <c r="H455" s="18"/>
      <c r="I455" s="18"/>
      <c r="J455" s="18"/>
      <c r="K455" s="18"/>
      <c r="L455" s="18"/>
      <c r="M455" s="20"/>
      <c r="N455" s="21"/>
      <c r="O455" s="27"/>
      <c r="P455" s="18"/>
      <c r="Q455" s="27"/>
      <c r="R455" s="27"/>
      <c r="S455" s="27"/>
      <c r="T455" s="27"/>
      <c r="U455" s="27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1"/>
      <c r="BS455" s="24"/>
      <c r="BT455" s="25"/>
      <c r="BU455" s="26"/>
    </row>
    <row r="456" spans="1:73" s="22" customFormat="1" ht="177" customHeight="1" x14ac:dyDescent="0.45">
      <c r="A456" s="17"/>
      <c r="B456" s="18"/>
      <c r="C456" s="176"/>
      <c r="D456" s="19"/>
      <c r="E456" s="19"/>
      <c r="F456" s="20"/>
      <c r="G456" s="18"/>
      <c r="H456" s="18"/>
      <c r="I456" s="18"/>
      <c r="J456" s="18"/>
      <c r="K456" s="18"/>
      <c r="L456" s="18"/>
      <c r="M456" s="20"/>
      <c r="N456" s="21"/>
      <c r="O456" s="18"/>
      <c r="P456" s="18"/>
      <c r="Q456" s="27"/>
      <c r="R456" s="27"/>
      <c r="S456" s="27"/>
      <c r="T456" s="27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1"/>
      <c r="BP456" s="21"/>
      <c r="BQ456" s="21"/>
      <c r="BR456" s="21"/>
      <c r="BS456" s="24"/>
      <c r="BT456" s="25"/>
      <c r="BU456" s="26"/>
    </row>
  </sheetData>
  <autoFilter ref="A2:BW49"/>
  <mergeCells count="15">
    <mergeCell ref="M172:M173"/>
    <mergeCell ref="M20:M21"/>
    <mergeCell ref="M4:M5"/>
    <mergeCell ref="M7:M8"/>
    <mergeCell ref="M13:M14"/>
    <mergeCell ref="M16:M17"/>
    <mergeCell ref="A1:BT1"/>
    <mergeCell ref="J3:J5"/>
    <mergeCell ref="K3:K5"/>
    <mergeCell ref="J18:J21"/>
    <mergeCell ref="K18:K21"/>
    <mergeCell ref="J6:J8"/>
    <mergeCell ref="J9:J10"/>
    <mergeCell ref="J11:J14"/>
    <mergeCell ref="K11:K14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2019-09-24T12:09:45Z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