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45621"/>
</workbook>
</file>

<file path=xl/calcChain.xml><?xml version="1.0" encoding="utf-8"?>
<calcChain xmlns="http://schemas.openxmlformats.org/spreadsheetml/2006/main">
  <c r="O8" i="4" l="1"/>
  <c r="R8" i="4" s="1"/>
  <c r="Q8" i="4" l="1"/>
  <c r="T8" i="4"/>
  <c r="U8" i="4"/>
  <c r="BE3" i="4" s="1"/>
  <c r="U5" i="4" l="1"/>
  <c r="O5" i="4" s="1"/>
  <c r="O4" i="4"/>
  <c r="T4" i="4" s="1"/>
  <c r="R4" i="4" l="1"/>
  <c r="Q4" i="4"/>
  <c r="U4" i="4" l="1"/>
  <c r="P3" i="4" l="1"/>
  <c r="Q3" i="4"/>
  <c r="R3" i="4"/>
  <c r="S3" i="4"/>
  <c r="T3" i="4"/>
  <c r="V3" i="4"/>
  <c r="W3" i="4"/>
  <c r="X3" i="4"/>
  <c r="Y3" i="4"/>
  <c r="Z3" i="4"/>
  <c r="AA3" i="4"/>
  <c r="AB3" i="4"/>
  <c r="AC3" i="4"/>
  <c r="AE3" i="4"/>
  <c r="P9" i="4" l="1"/>
  <c r="S9" i="4"/>
  <c r="V9" i="4"/>
  <c r="W9" i="4"/>
  <c r="X9" i="4"/>
  <c r="Y9" i="4"/>
  <c r="Z9" i="4"/>
  <c r="AA9" i="4"/>
  <c r="AB9" i="4"/>
  <c r="AC9" i="4"/>
  <c r="AF9" i="4"/>
  <c r="AG9" i="4"/>
  <c r="AH9" i="4"/>
  <c r="AI9" i="4"/>
  <c r="AJ9" i="4"/>
  <c r="AK9" i="4"/>
  <c r="AL9" i="4"/>
  <c r="AN9" i="4"/>
  <c r="AO9" i="4"/>
  <c r="AP9" i="4"/>
  <c r="AQ9" i="4"/>
  <c r="AR9" i="4"/>
  <c r="AS9" i="4"/>
  <c r="AV9" i="4"/>
  <c r="AW9" i="4"/>
  <c r="AX9" i="4"/>
  <c r="AY9" i="4"/>
  <c r="AZ9" i="4"/>
  <c r="BA9" i="4"/>
  <c r="BB9" i="4"/>
  <c r="BC9" i="4"/>
  <c r="BF9" i="4"/>
  <c r="BG9" i="4"/>
  <c r="BH9" i="4"/>
  <c r="BI9" i="4"/>
  <c r="BJ9" i="4"/>
  <c r="BK9" i="4"/>
  <c r="BL9" i="4"/>
  <c r="BM9" i="4"/>
  <c r="N4" i="4"/>
  <c r="N8" i="4"/>
  <c r="U7" i="4"/>
  <c r="O7" i="4" s="1"/>
  <c r="U6" i="4"/>
  <c r="N5" i="4"/>
  <c r="O6" i="4" l="1"/>
  <c r="O3" i="4" s="1"/>
  <c r="U3" i="4"/>
  <c r="O9" i="4"/>
  <c r="T9" i="4"/>
  <c r="R9" i="4" l="1"/>
  <c r="U9" i="4"/>
  <c r="Q9" i="4"/>
  <c r="BE9" i="4" l="1"/>
  <c r="AU3" i="4"/>
  <c r="AU9" i="4" s="1"/>
  <c r="AM3" i="4"/>
  <c r="AM9" i="4" s="1"/>
  <c r="AE9" i="4"/>
  <c r="BN19" i="4" l="1"/>
  <c r="BN20" i="4"/>
  <c r="BN21" i="4"/>
  <c r="BN22" i="4"/>
  <c r="BN23" i="4"/>
  <c r="BN24" i="4"/>
  <c r="BN25" i="4"/>
  <c r="BN3" i="4" l="1"/>
  <c r="BN9" i="4" s="1"/>
  <c r="BN27" i="4"/>
  <c r="BN28" i="4"/>
  <c r="BN29" i="4"/>
  <c r="BN30" i="4"/>
  <c r="BN31" i="4"/>
  <c r="BN32" i="4"/>
  <c r="BN33" i="4"/>
  <c r="BN34" i="4"/>
  <c r="BN35" i="4"/>
  <c r="BN36" i="4"/>
  <c r="BN37" i="4"/>
  <c r="BN38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T72" i="2"/>
  <c r="P70" i="2"/>
  <c r="T40" i="2"/>
  <c r="P38" i="2"/>
  <c r="P55" i="2"/>
  <c r="T56" i="2"/>
  <c r="S55" i="2"/>
  <c r="Q55" i="2"/>
  <c r="T47" i="2"/>
  <c r="BB46" i="2" s="1"/>
  <c r="BB70" i="2"/>
  <c r="BK70" i="2"/>
  <c r="T70" i="2"/>
  <c r="AF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S8" i="2" s="1"/>
  <c r="Q22" i="2"/>
  <c r="Q21" i="2"/>
  <c r="N8" i="2"/>
  <c r="AJ29" i="2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Q44" i="2"/>
  <c r="Q43" i="2" s="1"/>
  <c r="N43" i="2"/>
  <c r="S44" i="2"/>
  <c r="S43" i="2"/>
  <c r="P44" i="2"/>
  <c r="BH21" i="2"/>
  <c r="BK21" i="2" s="1"/>
  <c r="T21" i="2"/>
  <c r="T44" i="2"/>
  <c r="BB43" i="2" s="1"/>
  <c r="BK43" i="2" s="1"/>
  <c r="P43" i="2"/>
  <c r="T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R84" i="2"/>
  <c r="O84" i="2"/>
  <c r="Q85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P20" i="2"/>
  <c r="S20" i="2"/>
  <c r="S18" i="2" s="1"/>
  <c r="Q7" i="2"/>
  <c r="P18" i="2"/>
  <c r="N60" i="2" l="1"/>
  <c r="Q61" i="2"/>
  <c r="Q60" i="2" s="1"/>
  <c r="S61" i="2"/>
  <c r="S60" i="2" s="1"/>
  <c r="P61" i="2"/>
  <c r="P60" i="2" s="1"/>
  <c r="N35" i="2"/>
  <c r="S36" i="2"/>
  <c r="S35" i="2" s="1"/>
  <c r="P36" i="2"/>
  <c r="Q36" i="2"/>
  <c r="Q35" i="2" s="1"/>
  <c r="Q54" i="2"/>
  <c r="Q53" i="2" s="1"/>
  <c r="S54" i="2"/>
  <c r="S53" i="2" s="1"/>
  <c r="P54" i="2"/>
  <c r="P53" i="2" s="1"/>
  <c r="N53" i="2"/>
  <c r="T20" i="2"/>
  <c r="T37" i="2"/>
  <c r="Q14" i="2"/>
  <c r="Q13" i="2" s="1"/>
  <c r="N13" i="2"/>
  <c r="S14" i="2"/>
  <c r="S13" i="2" s="1"/>
  <c r="S84" i="2"/>
  <c r="T85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Q6" i="2"/>
  <c r="T7" i="2"/>
  <c r="P14" i="2"/>
  <c r="P84" i="2"/>
  <c r="S3" i="2"/>
  <c r="T5" i="2"/>
  <c r="Q52" i="2"/>
  <c r="Q51" i="2" s="1"/>
  <c r="N51" i="2"/>
  <c r="S52" i="2"/>
  <c r="S51" i="2" s="1"/>
  <c r="P52" i="2"/>
  <c r="Q83" i="2"/>
  <c r="P83" i="2"/>
  <c r="T54" i="2"/>
  <c r="T61" i="2"/>
  <c r="N19" i="2"/>
  <c r="N18" i="2" s="1"/>
  <c r="Q86" i="2"/>
  <c r="Q84" i="2" s="1"/>
  <c r="N84" i="2"/>
  <c r="T9" i="2"/>
  <c r="S17" i="2"/>
  <c r="S16" i="2" s="1"/>
  <c r="N16" i="2"/>
  <c r="P17" i="2"/>
  <c r="Q17" i="2"/>
  <c r="Q16" i="2" s="1"/>
  <c r="P26" i="2"/>
  <c r="Q26" i="2"/>
  <c r="Q25" i="2" s="1"/>
  <c r="S26" i="2"/>
  <c r="S25" i="2" s="1"/>
  <c r="N25" i="2"/>
  <c r="S30" i="2"/>
  <c r="S29" i="2" s="1"/>
  <c r="Q30" i="2"/>
  <c r="N29" i="2"/>
  <c r="P30" i="2"/>
  <c r="P34" i="2"/>
  <c r="S34" i="2"/>
  <c r="Q34" i="2"/>
  <c r="BJ35" i="2"/>
  <c r="S68" i="2"/>
  <c r="P68" i="2"/>
  <c r="Q68" i="2"/>
  <c r="S74" i="2"/>
  <c r="S73" i="2" s="1"/>
  <c r="Q74" i="2"/>
  <c r="Q73" i="2" s="1"/>
  <c r="P74" i="2"/>
  <c r="N73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N64" i="2"/>
  <c r="S65" i="2"/>
  <c r="P65" i="2"/>
  <c r="N75" i="2"/>
  <c r="S76" i="2"/>
  <c r="S75" i="2" s="1"/>
  <c r="Q76" i="2"/>
  <c r="Q75" i="2" s="1"/>
  <c r="P76" i="2"/>
  <c r="T34" i="2" l="1"/>
  <c r="BB29" i="2" s="1"/>
  <c r="T86" i="2"/>
  <c r="BF84" i="2" s="1"/>
  <c r="T18" i="2"/>
  <c r="BB18" i="2"/>
  <c r="BK18" i="2" s="1"/>
  <c r="P35" i="2"/>
  <c r="T36" i="2"/>
  <c r="T76" i="2"/>
  <c r="P75" i="2"/>
  <c r="T65" i="2"/>
  <c r="P64" i="2"/>
  <c r="P23" i="2"/>
  <c r="T24" i="2"/>
  <c r="S64" i="2"/>
  <c r="Q64" i="2"/>
  <c r="BB62" i="2"/>
  <c r="BK62" i="2" s="1"/>
  <c r="T62" i="2"/>
  <c r="P27" i="2"/>
  <c r="T28" i="2"/>
  <c r="P11" i="2"/>
  <c r="T12" i="2"/>
  <c r="T74" i="2"/>
  <c r="P73" i="2"/>
  <c r="T68" i="2"/>
  <c r="BB64" i="2" s="1"/>
  <c r="P29" i="2"/>
  <c r="T30" i="2"/>
  <c r="Q29" i="2"/>
  <c r="BB8" i="2"/>
  <c r="BK8" i="2" s="1"/>
  <c r="T8" i="2"/>
  <c r="T60" i="2"/>
  <c r="BB60" i="2"/>
  <c r="BK60" i="2" s="1"/>
  <c r="T83" i="2"/>
  <c r="BF81" i="2" s="1"/>
  <c r="T52" i="2"/>
  <c r="P51" i="2"/>
  <c r="BB3" i="2"/>
  <c r="BK3" i="2" s="1"/>
  <c r="T3" i="2"/>
  <c r="BH6" i="2"/>
  <c r="BK6" i="2" s="1"/>
  <c r="T6" i="2"/>
  <c r="P77" i="2"/>
  <c r="T78" i="2"/>
  <c r="T82" i="2"/>
  <c r="P81" i="2"/>
  <c r="T50" i="2"/>
  <c r="P49" i="2"/>
  <c r="P25" i="2"/>
  <c r="T26" i="2"/>
  <c r="P16" i="2"/>
  <c r="T17" i="2"/>
  <c r="BB53" i="2"/>
  <c r="BK53" i="2" s="1"/>
  <c r="T53" i="2"/>
  <c r="T14" i="2"/>
  <c r="P13" i="2"/>
  <c r="Q81" i="2"/>
  <c r="BB84" i="2"/>
  <c r="BK84" i="2" s="1"/>
  <c r="T84" i="2"/>
  <c r="BB35" i="2" l="1"/>
  <c r="BK35" i="2" s="1"/>
  <c r="T35" i="2"/>
  <c r="T13" i="2"/>
  <c r="BB13" i="2"/>
  <c r="BK13" i="2" s="1"/>
  <c r="BB77" i="2"/>
  <c r="BK77" i="2" s="1"/>
  <c r="T77" i="2"/>
  <c r="BB16" i="2"/>
  <c r="BK16" i="2" s="1"/>
  <c r="T16" i="2"/>
  <c r="BB25" i="2"/>
  <c r="BK25" i="2" s="1"/>
  <c r="T25" i="2"/>
  <c r="T49" i="2"/>
  <c r="BB49" i="2"/>
  <c r="BK49" i="2" s="1"/>
  <c r="BB81" i="2"/>
  <c r="BK81" i="2" s="1"/>
  <c r="T81" i="2"/>
  <c r="BB51" i="2"/>
  <c r="BK51" i="2" s="1"/>
  <c r="T51" i="2"/>
  <c r="BB11" i="2"/>
  <c r="BK11" i="2" s="1"/>
  <c r="T11" i="2"/>
  <c r="BB27" i="2"/>
  <c r="BK27" i="2" s="1"/>
  <c r="T27" i="2"/>
  <c r="BB23" i="2"/>
  <c r="BK23" i="2" s="1"/>
  <c r="T23" i="2"/>
  <c r="AF29" i="2"/>
  <c r="BK29" i="2" s="1"/>
  <c r="T29" i="2"/>
  <c r="BB73" i="2"/>
  <c r="BK73" i="2" s="1"/>
  <c r="T73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<sst xmlns="http://schemas.openxmlformats.org/spreadsheetml/2006/main" count="487" uniqueCount="355">
  <si>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</si>
  <si>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</si>
  <si>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</si>
  <si>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</si>
  <si>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</si>
  <si>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</si>
  <si>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</si>
  <si>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</si>
  <si>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</si>
  <si>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</si>
  <si>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</si>
  <si>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</si>
  <si>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</si>
  <si>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</si>
  <si>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</si>
  <si>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</si>
  <si>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</si>
  <si>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</si>
  <si>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</si>
  <si>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</si>
  <si>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</si>
  <si>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</si>
  <si>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</si>
  <si>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</si>
  <si>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</si>
  <si>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</si>
  <si>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</si>
  <si>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</si>
  <si>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</si>
  <si>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</si>
  <si>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</si>
  <si>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</si>
  <si>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</si>
  <si>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</si>
  <si>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</si>
  <si>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</si>
  <si>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</si>
  <si>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</si>
  <si>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</si>
  <si>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</si>
  <si>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</si>
  <si>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</si>
  <si>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</si>
  <si>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</si>
  <si>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</si>
  <si>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</si>
  <si>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</si>
  <si>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</si>
  <si>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</si>
  <si>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</si>
  <si>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</si>
  <si>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</si>
  <si>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</si>
  <si>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</si>
  <si>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</si>
  <si>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</si>
  <si>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</si>
  <si>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</si>
  <si>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</si>
  <si>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</si>
  <si>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</si>
  <si>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</si>
  <si>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</si>
  <si>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</si>
  <si>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</si>
  <si>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</si>
  <si>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</si>
  <si>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</si>
  <si>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</si>
  <si>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</si>
  <si>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</si>
  <si>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</si>
  <si>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</si>
  <si>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</si>
  <si>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</si>
  <si>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</si>
  <si>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</si>
  <si>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</si>
  <si>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</si>
  <si>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</si>
  <si>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</si>
  <si>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</si>
  <si>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</si>
  <si>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</si>
  <si>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</si>
  <si>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</si>
  <si>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</si>
  <si>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</si>
  <si>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</si>
  <si>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</si>
  <si>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</si>
  <si>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</si>
  <si>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</si>
  <si>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</si>
  <si>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</si>
  <si>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</si>
  <si>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</si>
  <si>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</si>
  <si>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</si>
  <si>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</si>
  <si>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</si>
  <si>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</si>
  <si>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</si>
  <si>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</si>
  <si>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</si>
  <si>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</si>
  <si>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</si>
  <si>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</si>
  <si>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</si>
  <si>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</si>
  <si>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</si>
  <si>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</si>
  <si>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</si>
  <si>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</si>
  <si>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</si>
  <si>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</si>
  <si>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</si>
  <si>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</si>
  <si>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</si>
  <si>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</si>
  <si>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</si>
  <si>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</si>
  <si>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</si>
  <si>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</si>
  <si>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</si>
  <si>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</si>
  <si>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</si>
  <si>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</si>
  <si>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</si>
  <si>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</si>
  <si>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</si>
  <si>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</si>
  <si>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</si>
  <si>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</si>
  <si>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</si>
  <si>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</si>
  <si>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</si>
  <si>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</si>
  <si>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</si>
  <si>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</si>
  <si>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</si>
  <si>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</si>
  <si>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</si>
  <si>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</si>
  <si>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</si>
  <si>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</si>
  <si>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</si>
  <si>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</si>
  <si>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</si>
  <si>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</si>
  <si>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</si>
  <si>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</si>
  <si>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</si>
  <si>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</si>
  <si>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</si>
  <si>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</si>
  <si>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</si>
  <si>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</si>
  <si>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</si>
  <si>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</si>
  <si>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</si>
  <si>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</si>
  <si>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</si>
  <si>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</si>
  <si>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</si>
  <si>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</si>
  <si>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</si>
  <si>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</si>
  <si>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</si>
  <si>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</si>
  <si>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</si>
  <si>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</si>
  <si>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</si>
  <si>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</si>
  <si>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</si>
  <si>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</si>
  <si>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</si>
  <si>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</si>
  <si>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</si>
  <si>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</si>
  <si>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</si>
  <si>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</si>
  <si>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</si>
  <si>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</si>
  <si>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</si>
  <si>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</si>
  <si>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</si>
  <si>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</si>
  <si>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</si>
  <si>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</si>
  <si>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</si>
  <si>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</si>
  <si>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</si>
  <si>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</si>
  <si>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</si>
  <si>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</si>
  <si>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</si>
  <si>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</si>
  <si>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</si>
  <si>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</si>
  <si>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</si>
  <si>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</si>
  <si>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</si>
  <si>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</si>
  <si>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</si>
  <si>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</si>
  <si>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</si>
  <si>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</si>
  <si>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</si>
  <si>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</si>
  <si>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</si>
  <si>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</si>
  <si>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</si>
  <si>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</si>
  <si>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</si>
  <si>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</si>
  <si>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</si>
  <si>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</si>
  <si>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</si>
  <si>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</si>
  <si>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</si>
  <si>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</si>
  <si>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</si>
  <si>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</si>
  <si>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</si>
  <si>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</si>
  <si>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</si>
  <si>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</si>
  <si>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</si>
  <si>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</si>
  <si>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</si>
  <si>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</si>
  <si>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</si>
  <si>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</si>
  <si>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</si>
  <si>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</si>
  <si>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</si>
  <si>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</si>
  <si>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</si>
  <si>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</si>
  <si>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</si>
  <si>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</si>
  <si>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</si>
  <si>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</si>
  <si>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</si>
  <si>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</si>
  <si>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</si>
  <si>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</si>
  <si>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</si>
  <si>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</si>
  <si>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</si>
  <si>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</si>
  <si>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</si>
  <si>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</si>
  <si>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</si>
  <si>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</si>
  <si>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</si>
  <si>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</si>
  <si>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</si>
  <si>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</si>
  <si>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</si>
  <si>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</si>
  <si>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</si>
  <si>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</si>
  <si>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</si>
  <si>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</si>
  <si>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</si>
  <si>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</si>
  <si>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</si>
  <si>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</si>
  <si>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</si>
  <si>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</si>
  <si>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</si>
  <si>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</si>
  <si>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</si>
  <si>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</si>
  <si>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</si>
  <si>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</si>
  <si>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</si>
  <si>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</si>
  <si>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</si>
  <si>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</si>
  <si>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</si>
  <si>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</si>
  <si>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</si>
  <si>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</si>
  <si>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</si>
  <si>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</si>
  <si>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</si>
  <si>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</si>
  <si>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</si>
  <si>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</si>
  <si>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</si>
  <si>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</si>
  <si>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</si>
  <si>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</si>
  <si>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</si>
  <si>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</si>
  <si>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</si>
  <si>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</si>
  <si>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</si>
  <si>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</si>
  <si>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</si>
  <si>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</si>
  <si>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</si>
  <si>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</si>
  <si>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</si>
  <si>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</si>
  <si>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</si>
  <si>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</si>
  <si>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</si>
  <si>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</si>
  <si>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</si>
  <si>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</si>
  <si>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</si>
  <si>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</si>
  <si>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</si>
  <si>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</si>
  <si>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</si>
  <si>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</si>
  <si>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</si>
  <si>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</si>
  <si>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</si>
  <si>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</si>
  <si>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</si>
  <si>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</si>
  <si>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</si>
  <si>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</si>
  <si>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</si>
  <si>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</si>
  <si>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</si>
  <si>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41833769 (СЭС-4122/2019)</t>
  </si>
  <si>
    <t>Закрытое акционерное общество «Дмитриев-АГРО-Инвест»</t>
  </si>
  <si>
    <t>ДРЭС</t>
  </si>
  <si>
    <t>Курская обл., Дмитровский р-он, с.Генеральшино.​​</t>
  </si>
  <si>
    <t>10.1.	Проектирование и строительство воздушной линии электропередачи 10 кВ – ответвления протяженностью 0,05 км от опоры № 1-1 существующей ВЛ-10 кВ № 1.16.15 ПС 35/10 кВ «Генеральшино» до проектируемой ТП-10/0,4 кВ, с увеличением протяженности существующей ВЛ-10 кВ (марку и сечение провода, протяженность уточнить при проектировании).
  10.2. Монтаж линейного разъединителя 10 кВ на концевой опоре проектируемого ответвления ВЛ-10 кВ 1.16.15 ПС 35/10 кВ «Генеральшино» (тип и технические характеристики уточнить при проектировании).
  10.3. Проектирование и строительство трансформаторной подстанции 10/0,4 кВ киоскового типа с одним силовым трансформатором мощностью                400 кВА. Тип и место установки ТП, тип и мощность силовых трансформаторов уточнить при проектировании. Схему соединений РУ 10 кВ и РУ 0,4 кВ, количество и параметры оборудования определить проектом.
10.4.	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</si>
  <si>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10.5.	Реконструкция существующей ВЛ-10 кВ № 1.16.15 ПС 35/10 кВ «Генеральшино» в части монтажа ответвительной арматуры в точке врезки (объем реконструкции уточнить при проектировании).</t>
  </si>
  <si>
    <t>КТП 400 кВА (со Шкафом АСКУЭ в комплекте с УСПД (МЭК-104))</t>
  </si>
  <si>
    <t>шкаф АСУЭ в комплекте со счетчиком (МЭК-104)</t>
  </si>
  <si>
    <t>КТП 400 кВА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</si>
  <si>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</si>
  <si>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</si>
  <si>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</si>
  <si>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</si>
  <si>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</si>
  <si>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</si>
  <si>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</si>
  <si>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</si>
  <si>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</si>
  <si>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 выполнение работ «под ключ» по проектированию и строительству
 распределительной сети 0,4 кВ. («Очередь № 151 не льготник-3, договор № 41833769 (СЭС-4122/2019) от 08.08.2019г.»)</t>
  </si>
  <si>
    <t>КТП 400 кВА - 1 шт.</t>
  </si>
  <si>
    <t>0,05 (с монтажом одной двухстоечной опоры)</t>
  </si>
  <si>
    <t>0,03 (с монтажом одной двухстоечной опоры)</t>
  </si>
  <si>
    <t>0,03 (с монтажом дополнительных опор)</t>
  </si>
  <si>
    <t>0,05 (с монтажом дополнительных опор)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</si>
</sst>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9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8" xfId="0" applyNumberFormat="1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32"/>
  <sheetViews>
    <sheetView tabSelected="1" view="pageBreakPreview" topLeftCell="K1" zoomScale="20" zoomScaleNormal="30" zoomScaleSheetLayoutView="20" workbookViewId="0">
      <pane ySplit="2" topLeftCell="A3" activePane="bottomLeft" state="frozen"/>
      <selection pane="bottomLeft" activeCell="U5" sqref="U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53.140625" style="176" customWidth="1"/>
    <col min="8" max="8" width="23" style="176" customWidth="1"/>
    <col min="9" max="9" width="38.7109375" style="176" customWidth="1"/>
    <col min="10" max="10" width="103.28515625" style="176" customWidth="1"/>
    <col min="11" max="11" width="74.57031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42.140625" style="176" customWidth="1"/>
    <col min="31" max="31" width="27.570312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72.710937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6.25" customHeight="1" x14ac:dyDescent="0.95">
      <c r="A1" s="235" t="s">
        <v>349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customHeight="1" x14ac:dyDescent="0.25">
      <c r="A3" s="24" t="s">
        <v>331</v>
      </c>
      <c r="B3" s="236">
        <v>41833769</v>
      </c>
      <c r="C3" s="24">
        <v>43685</v>
      </c>
      <c r="D3" s="29">
        <v>2362775.98</v>
      </c>
      <c r="E3" s="29"/>
      <c r="F3" s="20">
        <v>320</v>
      </c>
      <c r="G3" s="236" t="s">
        <v>332</v>
      </c>
      <c r="H3" s="236" t="s">
        <v>333</v>
      </c>
      <c r="I3" s="236" t="s">
        <v>334</v>
      </c>
      <c r="J3" s="232" t="s">
        <v>335</v>
      </c>
      <c r="K3" s="236" t="s">
        <v>336</v>
      </c>
      <c r="L3" s="20"/>
      <c r="M3" s="20"/>
      <c r="N3" s="20"/>
      <c r="O3" s="21">
        <f>SUM(O4:O8)</f>
        <v>1173.04</v>
      </c>
      <c r="P3" s="21">
        <f t="shared" ref="P3:AC3" si="0">SUM(P4:P8)</f>
        <v>0</v>
      </c>
      <c r="Q3" s="21">
        <f t="shared" si="0"/>
        <v>49.049500000000002</v>
      </c>
      <c r="R3" s="21">
        <f t="shared" si="0"/>
        <v>239.82649999999998</v>
      </c>
      <c r="S3" s="21">
        <f t="shared" si="0"/>
        <v>843.54</v>
      </c>
      <c r="T3" s="21">
        <f t="shared" si="0"/>
        <v>40.624000000000002</v>
      </c>
      <c r="U3" s="21">
        <f t="shared" si="0"/>
        <v>1173.04</v>
      </c>
      <c r="V3" s="21">
        <f t="shared" si="0"/>
        <v>0</v>
      </c>
      <c r="W3" s="21">
        <f t="shared" si="0"/>
        <v>0</v>
      </c>
      <c r="X3" s="21">
        <f t="shared" si="0"/>
        <v>0</v>
      </c>
      <c r="Y3" s="21">
        <f t="shared" si="0"/>
        <v>0</v>
      </c>
      <c r="Z3" s="21">
        <f t="shared" si="0"/>
        <v>0</v>
      </c>
      <c r="AA3" s="21">
        <f t="shared" si="0"/>
        <v>0</v>
      </c>
      <c r="AB3" s="21">
        <f t="shared" si="0"/>
        <v>0</v>
      </c>
      <c r="AC3" s="21">
        <f t="shared" si="0"/>
        <v>0</v>
      </c>
      <c r="AD3" s="21" t="s">
        <v>351</v>
      </c>
      <c r="AE3" s="21">
        <f>U4</f>
        <v>122.3</v>
      </c>
      <c r="AF3" s="21"/>
      <c r="AG3" s="21"/>
      <c r="AH3" s="20"/>
      <c r="AI3" s="20"/>
      <c r="AJ3" s="20"/>
      <c r="AK3" s="21"/>
      <c r="AL3" s="222">
        <v>1</v>
      </c>
      <c r="AM3" s="21">
        <f>U5</f>
        <v>69</v>
      </c>
      <c r="AN3" s="20"/>
      <c r="AO3" s="21"/>
      <c r="AP3" s="21"/>
      <c r="AQ3" s="21"/>
      <c r="AR3" s="21"/>
      <c r="AS3" s="21"/>
      <c r="AT3" s="21" t="s">
        <v>337</v>
      </c>
      <c r="AU3" s="21">
        <f>U6+U7</f>
        <v>905.59</v>
      </c>
      <c r="AV3" s="21"/>
      <c r="AW3" s="21"/>
      <c r="AX3" s="21"/>
      <c r="AY3" s="21"/>
      <c r="AZ3" s="21"/>
      <c r="BA3" s="21"/>
      <c r="BB3" s="21"/>
      <c r="BC3" s="21"/>
      <c r="BD3" s="222" t="s">
        <v>352</v>
      </c>
      <c r="BE3" s="21">
        <f>U8</f>
        <v>76.150000000000006</v>
      </c>
      <c r="BF3" s="20"/>
      <c r="BG3" s="20"/>
      <c r="BH3" s="20"/>
      <c r="BI3" s="23"/>
      <c r="BJ3" s="23"/>
      <c r="BK3" s="20"/>
      <c r="BL3" s="23"/>
      <c r="BM3" s="21"/>
      <c r="BN3" s="181">
        <f t="shared" ref="BN3:BN25" si="1">W3+Y3+AA3+AC3+AE3+AG3+AI3+AM3+AO3+AQ3+AS3+AU3+AW3+AY3+BA3+BC3+BE3+BG3+BI3+BK3+BM3</f>
        <v>1173.0400000000002</v>
      </c>
      <c r="BO3" s="24">
        <v>44051</v>
      </c>
      <c r="BP3" s="21" t="s">
        <v>210</v>
      </c>
      <c r="BQ3" s="21"/>
      <c r="BR3" s="23">
        <v>12</v>
      </c>
      <c r="BS3" s="23"/>
      <c r="BT3" s="24"/>
      <c r="BU3" s="25"/>
    </row>
    <row r="4" spans="1:73" s="22" customFormat="1" ht="136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3"/>
      <c r="K4" s="18"/>
      <c r="L4" s="20"/>
      <c r="M4" s="20" t="s">
        <v>322</v>
      </c>
      <c r="N4" s="181" t="str">
        <f>AD3</f>
        <v>0,05 (с монтажом одной двухстоечной опоры)</v>
      </c>
      <c r="O4" s="21">
        <f>(0.05*1284)+(2*29.05)</f>
        <v>122.30000000000001</v>
      </c>
      <c r="P4" s="20"/>
      <c r="Q4" s="21">
        <f>O4*0.11</f>
        <v>13.453000000000001</v>
      </c>
      <c r="R4" s="21">
        <f>O4*0.84</f>
        <v>102.732</v>
      </c>
      <c r="S4" s="21">
        <v>0</v>
      </c>
      <c r="T4" s="21">
        <f>O4*0.05</f>
        <v>6.1150000000000011</v>
      </c>
      <c r="U4" s="21">
        <f>SUM(Q4:T4)</f>
        <v>122.3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181"/>
      <c r="BF4" s="21"/>
      <c r="BG4" s="20"/>
      <c r="BH4" s="20"/>
      <c r="BI4" s="23"/>
      <c r="BJ4" s="20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209.2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3"/>
      <c r="K5" s="18"/>
      <c r="L5" s="20"/>
      <c r="M5" s="20" t="s">
        <v>316</v>
      </c>
      <c r="N5" s="196">
        <f>AL3</f>
        <v>1</v>
      </c>
      <c r="O5" s="21">
        <f>U5</f>
        <v>69</v>
      </c>
      <c r="P5" s="20"/>
      <c r="Q5" s="21">
        <v>2.78</v>
      </c>
      <c r="R5" s="21">
        <v>18.77</v>
      </c>
      <c r="S5" s="21">
        <v>44.17</v>
      </c>
      <c r="T5" s="21">
        <v>3.28</v>
      </c>
      <c r="U5" s="21">
        <f>SUM(Q5:T5)</f>
        <v>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1"/>
      <c r="BF5" s="20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209.2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3"/>
      <c r="K6" s="18"/>
      <c r="L6" s="20"/>
      <c r="M6" s="227" t="s">
        <v>318</v>
      </c>
      <c r="N6" s="20" t="s">
        <v>339</v>
      </c>
      <c r="O6" s="21">
        <f>U6</f>
        <v>750.69</v>
      </c>
      <c r="P6" s="20"/>
      <c r="Q6" s="21">
        <v>21.01</v>
      </c>
      <c r="R6" s="21">
        <v>51.92</v>
      </c>
      <c r="S6" s="21">
        <v>667.24</v>
      </c>
      <c r="T6" s="21">
        <v>10.52</v>
      </c>
      <c r="U6" s="21">
        <f>SUM(Q6:T6)</f>
        <v>750.69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18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181"/>
      <c r="BF6" s="20"/>
      <c r="BG6" s="20"/>
      <c r="BH6" s="20"/>
      <c r="BI6" s="23"/>
      <c r="BJ6" s="20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209.2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3"/>
      <c r="K7" s="18"/>
      <c r="L7" s="20"/>
      <c r="M7" s="228"/>
      <c r="N7" s="20" t="s">
        <v>338</v>
      </c>
      <c r="O7" s="21">
        <f>U7</f>
        <v>154.89999999999998</v>
      </c>
      <c r="P7" s="20"/>
      <c r="Q7" s="21">
        <v>3.43</v>
      </c>
      <c r="R7" s="21">
        <v>3.2</v>
      </c>
      <c r="S7" s="21">
        <v>132.13</v>
      </c>
      <c r="T7" s="21">
        <v>16.14</v>
      </c>
      <c r="U7" s="21">
        <f>SUM(Q7:T7)</f>
        <v>154.89999999999998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18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181"/>
      <c r="BF7" s="20"/>
      <c r="BG7" s="20"/>
      <c r="BH7" s="20"/>
      <c r="BI7" s="23"/>
      <c r="BJ7" s="20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54.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4"/>
      <c r="K8" s="18"/>
      <c r="L8" s="20"/>
      <c r="M8" s="20" t="s">
        <v>310</v>
      </c>
      <c r="N8" s="196" t="str">
        <f>BD3</f>
        <v>0,03 (с монтажом одной двухстоечной опоры)</v>
      </c>
      <c r="O8" s="21">
        <f>(0.03*1177)+(2*20.42)</f>
        <v>76.150000000000006</v>
      </c>
      <c r="P8" s="21"/>
      <c r="Q8" s="21">
        <f>O8*0.11</f>
        <v>8.3765000000000001</v>
      </c>
      <c r="R8" s="21">
        <f>O8*0.83</f>
        <v>63.204500000000003</v>
      </c>
      <c r="S8" s="21">
        <v>0</v>
      </c>
      <c r="T8" s="21">
        <f>O8*0.06</f>
        <v>4.569</v>
      </c>
      <c r="U8" s="21">
        <f>SUM(Q8:T8)</f>
        <v>76.150000000000006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18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196"/>
      <c r="BF8" s="20"/>
      <c r="BG8" s="20"/>
      <c r="BH8" s="20"/>
      <c r="BI8" s="23"/>
      <c r="BJ8" s="20"/>
      <c r="BK8" s="20"/>
      <c r="BL8" s="23"/>
      <c r="BM8" s="21"/>
      <c r="BN8" s="181"/>
      <c r="BO8" s="24"/>
      <c r="BP8" s="21"/>
      <c r="BQ8" s="21"/>
      <c r="BR8" s="23">
        <v>6</v>
      </c>
      <c r="BS8" s="23"/>
      <c r="BT8" s="24"/>
      <c r="BU8" s="25"/>
    </row>
    <row r="9" spans="1:73" s="221" customFormat="1" ht="407.25" customHeight="1" x14ac:dyDescent="0.25">
      <c r="A9" s="229" t="s">
        <v>39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1"/>
      <c r="N9" s="213"/>
      <c r="O9" s="214">
        <f>O3</f>
        <v>1173.04</v>
      </c>
      <c r="P9" s="214">
        <f t="shared" ref="P9:BN9" si="2">P3</f>
        <v>0</v>
      </c>
      <c r="Q9" s="214">
        <f t="shared" si="2"/>
        <v>49.049500000000002</v>
      </c>
      <c r="R9" s="214">
        <f t="shared" si="2"/>
        <v>239.82649999999998</v>
      </c>
      <c r="S9" s="214">
        <f t="shared" si="2"/>
        <v>843.54</v>
      </c>
      <c r="T9" s="214">
        <f t="shared" si="2"/>
        <v>40.624000000000002</v>
      </c>
      <c r="U9" s="214">
        <f t="shared" si="2"/>
        <v>1173.04</v>
      </c>
      <c r="V9" s="214">
        <f t="shared" si="2"/>
        <v>0</v>
      </c>
      <c r="W9" s="214">
        <f t="shared" si="2"/>
        <v>0</v>
      </c>
      <c r="X9" s="214">
        <f t="shared" si="2"/>
        <v>0</v>
      </c>
      <c r="Y9" s="214">
        <f t="shared" si="2"/>
        <v>0</v>
      </c>
      <c r="Z9" s="214">
        <f t="shared" si="2"/>
        <v>0</v>
      </c>
      <c r="AA9" s="214">
        <f t="shared" si="2"/>
        <v>0</v>
      </c>
      <c r="AB9" s="214">
        <f t="shared" si="2"/>
        <v>0</v>
      </c>
      <c r="AC9" s="214">
        <f t="shared" si="2"/>
        <v>0</v>
      </c>
      <c r="AD9" s="214" t="s">
        <v>354</v>
      </c>
      <c r="AE9" s="214">
        <f t="shared" si="2"/>
        <v>122.3</v>
      </c>
      <c r="AF9" s="214">
        <f t="shared" si="2"/>
        <v>0</v>
      </c>
      <c r="AG9" s="214">
        <f t="shared" si="2"/>
        <v>0</v>
      </c>
      <c r="AH9" s="214">
        <f t="shared" si="2"/>
        <v>0</v>
      </c>
      <c r="AI9" s="214">
        <f t="shared" si="2"/>
        <v>0</v>
      </c>
      <c r="AJ9" s="214">
        <f t="shared" si="2"/>
        <v>0</v>
      </c>
      <c r="AK9" s="214">
        <f t="shared" si="2"/>
        <v>0</v>
      </c>
      <c r="AL9" s="214">
        <f t="shared" si="2"/>
        <v>1</v>
      </c>
      <c r="AM9" s="214">
        <f t="shared" si="2"/>
        <v>69</v>
      </c>
      <c r="AN9" s="214">
        <f t="shared" si="2"/>
        <v>0</v>
      </c>
      <c r="AO9" s="214">
        <f t="shared" si="2"/>
        <v>0</v>
      </c>
      <c r="AP9" s="214">
        <f t="shared" si="2"/>
        <v>0</v>
      </c>
      <c r="AQ9" s="214">
        <f t="shared" si="2"/>
        <v>0</v>
      </c>
      <c r="AR9" s="214">
        <f t="shared" si="2"/>
        <v>0</v>
      </c>
      <c r="AS9" s="214">
        <f t="shared" si="2"/>
        <v>0</v>
      </c>
      <c r="AT9" s="214" t="s">
        <v>350</v>
      </c>
      <c r="AU9" s="214">
        <f t="shared" si="2"/>
        <v>905.59</v>
      </c>
      <c r="AV9" s="214">
        <f t="shared" si="2"/>
        <v>0</v>
      </c>
      <c r="AW9" s="214">
        <f t="shared" si="2"/>
        <v>0</v>
      </c>
      <c r="AX9" s="214">
        <f t="shared" si="2"/>
        <v>0</v>
      </c>
      <c r="AY9" s="214">
        <f t="shared" si="2"/>
        <v>0</v>
      </c>
      <c r="AZ9" s="214">
        <f t="shared" si="2"/>
        <v>0</v>
      </c>
      <c r="BA9" s="214">
        <f t="shared" si="2"/>
        <v>0</v>
      </c>
      <c r="BB9" s="214">
        <f t="shared" si="2"/>
        <v>0</v>
      </c>
      <c r="BC9" s="214">
        <f t="shared" si="2"/>
        <v>0</v>
      </c>
      <c r="BD9" s="214" t="s">
        <v>353</v>
      </c>
      <c r="BE9" s="214">
        <f t="shared" si="2"/>
        <v>76.150000000000006</v>
      </c>
      <c r="BF9" s="214">
        <f t="shared" si="2"/>
        <v>0</v>
      </c>
      <c r="BG9" s="214">
        <f t="shared" si="2"/>
        <v>0</v>
      </c>
      <c r="BH9" s="214">
        <f t="shared" si="2"/>
        <v>0</v>
      </c>
      <c r="BI9" s="214">
        <f t="shared" si="2"/>
        <v>0</v>
      </c>
      <c r="BJ9" s="214">
        <f t="shared" si="2"/>
        <v>0</v>
      </c>
      <c r="BK9" s="214">
        <f t="shared" si="2"/>
        <v>0</v>
      </c>
      <c r="BL9" s="214">
        <f t="shared" si="2"/>
        <v>0</v>
      </c>
      <c r="BM9" s="214">
        <f t="shared" si="2"/>
        <v>0</v>
      </c>
      <c r="BN9" s="214">
        <f t="shared" si="2"/>
        <v>1173.0400000000002</v>
      </c>
      <c r="BO9" s="215"/>
      <c r="BP9" s="216"/>
      <c r="BQ9" s="217"/>
      <c r="BR9" s="218">
        <v>6</v>
      </c>
      <c r="BS9" s="218"/>
      <c r="BT9" s="219"/>
      <c r="BU9" s="220"/>
    </row>
    <row r="10" spans="1:73" s="22" customFormat="1" ht="103.5" customHeight="1" x14ac:dyDescent="0.25">
      <c r="A10" s="204"/>
      <c r="B10" s="205"/>
      <c r="C10" s="206"/>
      <c r="D10" s="207"/>
      <c r="E10" s="207"/>
      <c r="F10" s="208"/>
      <c r="G10" s="205"/>
      <c r="H10" s="205"/>
      <c r="I10" s="205"/>
      <c r="J10" s="205"/>
      <c r="K10" s="205"/>
      <c r="L10" s="208"/>
      <c r="M10" s="208"/>
      <c r="N10" s="208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8"/>
      <c r="AI10" s="208"/>
      <c r="AJ10" s="208"/>
      <c r="AK10" s="209"/>
      <c r="AL10" s="208"/>
      <c r="AM10" s="208"/>
      <c r="AN10" s="208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8"/>
      <c r="BE10" s="209"/>
      <c r="BF10" s="209"/>
      <c r="BG10" s="208"/>
      <c r="BH10" s="208"/>
      <c r="BI10" s="210"/>
      <c r="BJ10" s="208"/>
      <c r="BK10" s="208"/>
      <c r="BL10" s="210"/>
      <c r="BM10" s="209"/>
      <c r="BN10" s="209"/>
      <c r="BO10" s="206"/>
      <c r="BP10" s="209"/>
      <c r="BQ10" s="197"/>
      <c r="BR10" s="23">
        <v>6</v>
      </c>
      <c r="BS10" s="23"/>
      <c r="BT10" s="24"/>
      <c r="BU10" s="25"/>
    </row>
    <row r="11" spans="1:73" s="22" customFormat="1" ht="174.75" customHeight="1" x14ac:dyDescent="0.25">
      <c r="A11" s="211" t="s">
        <v>340</v>
      </c>
      <c r="B11" s="202"/>
      <c r="C11" s="26"/>
      <c r="D11" s="203"/>
      <c r="E11" s="203"/>
      <c r="F11" s="180"/>
      <c r="G11" s="202"/>
      <c r="H11" s="202"/>
      <c r="I11" s="202"/>
      <c r="J11" s="202"/>
      <c r="K11" s="211" t="s">
        <v>344</v>
      </c>
      <c r="L11" s="180"/>
      <c r="M11" s="180"/>
      <c r="N11" s="180"/>
      <c r="O11" s="36"/>
      <c r="P11" s="36"/>
      <c r="Q11" s="36"/>
      <c r="R11" s="212" t="s">
        <v>345</v>
      </c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180"/>
      <c r="BF11" s="180"/>
      <c r="BG11" s="180"/>
      <c r="BH11" s="180"/>
      <c r="BI11" s="40"/>
      <c r="BJ11" s="180"/>
      <c r="BK11" s="180"/>
      <c r="BL11" s="40"/>
      <c r="BM11" s="36"/>
      <c r="BN11" s="36"/>
      <c r="BO11" s="26"/>
      <c r="BP11" s="36"/>
      <c r="BQ11" s="197"/>
      <c r="BR11" s="23">
        <v>6</v>
      </c>
      <c r="BS11" s="23"/>
      <c r="BT11" s="24"/>
      <c r="BU11" s="25"/>
    </row>
    <row r="12" spans="1:73" s="22" customFormat="1" ht="174.75" customHeight="1" x14ac:dyDescent="0.25">
      <c r="A12" s="211" t="s">
        <v>341</v>
      </c>
      <c r="B12" s="202"/>
      <c r="C12" s="26"/>
      <c r="D12" s="203"/>
      <c r="E12" s="203"/>
      <c r="F12" s="180"/>
      <c r="G12" s="202"/>
      <c r="H12" s="202"/>
      <c r="I12" s="202"/>
      <c r="J12" s="202"/>
      <c r="K12" s="211" t="s">
        <v>344</v>
      </c>
      <c r="L12" s="180"/>
      <c r="M12" s="180"/>
      <c r="N12" s="180"/>
      <c r="O12" s="36"/>
      <c r="P12" s="36"/>
      <c r="Q12" s="36"/>
      <c r="R12" s="212" t="s">
        <v>346</v>
      </c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180"/>
      <c r="BF12" s="180"/>
      <c r="BG12" s="180"/>
      <c r="BH12" s="180"/>
      <c r="BI12" s="40"/>
      <c r="BJ12" s="180"/>
      <c r="BK12" s="180"/>
      <c r="BL12" s="40"/>
      <c r="BM12" s="36"/>
      <c r="BN12" s="36"/>
      <c r="BO12" s="26"/>
      <c r="BP12" s="36"/>
      <c r="BQ12" s="197"/>
      <c r="BR12" s="23">
        <v>12</v>
      </c>
      <c r="BS12" s="23"/>
      <c r="BT12" s="24"/>
      <c r="BU12" s="25"/>
    </row>
    <row r="13" spans="1:73" s="22" customFormat="1" ht="174.75" customHeight="1" x14ac:dyDescent="0.25">
      <c r="A13" s="211" t="s">
        <v>342</v>
      </c>
      <c r="B13" s="202"/>
      <c r="C13" s="26"/>
      <c r="D13" s="203"/>
      <c r="E13" s="203"/>
      <c r="F13" s="180"/>
      <c r="G13" s="202"/>
      <c r="H13" s="202"/>
      <c r="I13" s="202"/>
      <c r="J13" s="202"/>
      <c r="K13" s="211" t="s">
        <v>344</v>
      </c>
      <c r="L13" s="180"/>
      <c r="M13" s="180"/>
      <c r="N13" s="180"/>
      <c r="O13" s="180"/>
      <c r="P13" s="180"/>
      <c r="Q13" s="180"/>
      <c r="R13" s="212" t="s">
        <v>347</v>
      </c>
      <c r="S13" s="180"/>
      <c r="T13" s="180"/>
      <c r="U13" s="180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36"/>
      <c r="AJ13" s="180"/>
      <c r="AK13" s="36"/>
      <c r="AL13" s="180"/>
      <c r="AM13" s="36"/>
      <c r="AN13" s="180"/>
      <c r="AO13" s="36"/>
      <c r="AP13" s="36"/>
      <c r="AQ13" s="36"/>
      <c r="AR13" s="36"/>
      <c r="AS13" s="36"/>
      <c r="AT13" s="180"/>
      <c r="AU13" s="36"/>
      <c r="AV13" s="36"/>
      <c r="AW13" s="36"/>
      <c r="AX13" s="36"/>
      <c r="AY13" s="36"/>
      <c r="AZ13" s="36"/>
      <c r="BA13" s="36"/>
      <c r="BB13" s="180"/>
      <c r="BC13" s="36"/>
      <c r="BD13" s="180"/>
      <c r="BE13" s="36"/>
      <c r="BF13" s="36"/>
      <c r="BG13" s="180"/>
      <c r="BH13" s="180"/>
      <c r="BI13" s="40"/>
      <c r="BJ13" s="180"/>
      <c r="BK13" s="180"/>
      <c r="BL13" s="40"/>
      <c r="BM13" s="36"/>
      <c r="BN13" s="36"/>
      <c r="BO13" s="26"/>
      <c r="BP13" s="36"/>
      <c r="BQ13" s="197"/>
      <c r="BR13" s="23">
        <v>6</v>
      </c>
      <c r="BS13" s="23"/>
      <c r="BT13" s="24"/>
      <c r="BU13" s="25"/>
    </row>
    <row r="14" spans="1:73" s="22" customFormat="1" ht="174.75" customHeight="1" x14ac:dyDescent="0.25">
      <c r="A14" s="211" t="s">
        <v>343</v>
      </c>
      <c r="B14" s="202"/>
      <c r="C14" s="26"/>
      <c r="D14" s="203"/>
      <c r="E14" s="203"/>
      <c r="F14" s="180"/>
      <c r="G14" s="202"/>
      <c r="H14" s="202"/>
      <c r="I14" s="202"/>
      <c r="J14" s="202"/>
      <c r="K14" s="211" t="s">
        <v>344</v>
      </c>
      <c r="L14" s="180"/>
      <c r="M14" s="180"/>
      <c r="N14" s="180"/>
      <c r="O14" s="180"/>
      <c r="P14" s="180"/>
      <c r="Q14" s="180"/>
      <c r="R14" s="212" t="s">
        <v>348</v>
      </c>
      <c r="S14" s="180"/>
      <c r="T14" s="180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36"/>
      <c r="AJ14" s="180"/>
      <c r="AK14" s="36"/>
      <c r="AL14" s="180"/>
      <c r="AM14" s="36"/>
      <c r="AN14" s="180"/>
      <c r="AO14" s="36"/>
      <c r="AP14" s="36"/>
      <c r="AQ14" s="36"/>
      <c r="AR14" s="36"/>
      <c r="AS14" s="36"/>
      <c r="AT14" s="180"/>
      <c r="AU14" s="36"/>
      <c r="AV14" s="36"/>
      <c r="AW14" s="36"/>
      <c r="AX14" s="36"/>
      <c r="AY14" s="36"/>
      <c r="AZ14" s="36"/>
      <c r="BA14" s="36"/>
      <c r="BB14" s="36"/>
      <c r="BC14" s="36"/>
      <c r="BD14" s="180"/>
      <c r="BE14" s="36"/>
      <c r="BF14" s="36"/>
      <c r="BG14" s="180"/>
      <c r="BH14" s="180"/>
      <c r="BI14" s="40"/>
      <c r="BJ14" s="180"/>
      <c r="BK14" s="180"/>
      <c r="BL14" s="40"/>
      <c r="BM14" s="36"/>
      <c r="BN14" s="36"/>
      <c r="BO14" s="26"/>
      <c r="BP14" s="36"/>
      <c r="BQ14" s="197"/>
      <c r="BR14" s="23">
        <v>6</v>
      </c>
      <c r="BS14" s="23"/>
      <c r="BT14" s="24"/>
      <c r="BU14" s="25"/>
    </row>
    <row r="15" spans="1:73" s="22" customFormat="1" ht="154.5" customHeight="1" x14ac:dyDescent="0.25">
      <c r="A15" s="198"/>
      <c r="B15" s="199"/>
      <c r="C15" s="200"/>
      <c r="D15" s="201"/>
      <c r="E15" s="201"/>
      <c r="F15" s="196"/>
      <c r="G15" s="199"/>
      <c r="H15" s="199"/>
      <c r="I15" s="199"/>
      <c r="J15" s="199"/>
      <c r="K15" s="199"/>
      <c r="L15" s="196"/>
      <c r="M15" s="196"/>
      <c r="N15" s="196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96"/>
      <c r="AI15" s="182"/>
      <c r="AJ15" s="182"/>
      <c r="AK15" s="181"/>
      <c r="AL15" s="196"/>
      <c r="AM15" s="196"/>
      <c r="AN15" s="196"/>
      <c r="AO15" s="181"/>
      <c r="AP15" s="181"/>
      <c r="AQ15" s="181"/>
      <c r="AR15" s="181"/>
      <c r="AS15" s="181"/>
      <c r="AT15" s="196"/>
      <c r="AU15" s="196"/>
      <c r="AV15" s="181"/>
      <c r="AW15" s="181"/>
      <c r="AX15" s="181"/>
      <c r="AY15" s="181"/>
      <c r="AZ15" s="181"/>
      <c r="BA15" s="181"/>
      <c r="BB15" s="181"/>
      <c r="BC15" s="181"/>
      <c r="BD15" s="196"/>
      <c r="BE15" s="182"/>
      <c r="BF15" s="182"/>
      <c r="BG15" s="196"/>
      <c r="BH15" s="196"/>
      <c r="BI15" s="182"/>
      <c r="BJ15" s="196"/>
      <c r="BK15" s="196"/>
      <c r="BL15" s="182"/>
      <c r="BM15" s="181"/>
      <c r="BN15" s="181"/>
      <c r="BO15" s="200"/>
      <c r="BP15" s="181"/>
      <c r="BQ15" s="21"/>
      <c r="BR15" s="23">
        <v>6</v>
      </c>
      <c r="BS15" s="23"/>
      <c r="BT15" s="24"/>
      <c r="BU15" s="25"/>
    </row>
    <row r="16" spans="1:73" s="22" customFormat="1" ht="154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196"/>
      <c r="AM16" s="20"/>
      <c r="AN16" s="20"/>
      <c r="AO16" s="21"/>
      <c r="AP16" s="21"/>
      <c r="AQ16" s="21"/>
      <c r="AR16" s="21"/>
      <c r="AS16" s="21"/>
      <c r="AT16" s="196"/>
      <c r="AU16" s="20"/>
      <c r="AV16" s="21"/>
      <c r="AW16" s="21"/>
      <c r="AX16" s="21"/>
      <c r="AY16" s="21"/>
      <c r="AZ16" s="21"/>
      <c r="BA16" s="21"/>
      <c r="BB16" s="21"/>
      <c r="BC16" s="21"/>
      <c r="BD16" s="196"/>
      <c r="BE16" s="21"/>
      <c r="BF16" s="20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>
        <v>6</v>
      </c>
      <c r="BS16" s="23"/>
      <c r="BT16" s="24"/>
      <c r="BU16" s="25"/>
    </row>
    <row r="17" spans="1:73" s="22" customFormat="1" ht="15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196"/>
      <c r="AM17" s="20"/>
      <c r="AN17" s="20"/>
      <c r="AO17" s="21"/>
      <c r="AP17" s="21"/>
      <c r="AQ17" s="21"/>
      <c r="AR17" s="21"/>
      <c r="AS17" s="21"/>
      <c r="AT17" s="196"/>
      <c r="AU17" s="20"/>
      <c r="AV17" s="21"/>
      <c r="AW17" s="21"/>
      <c r="AX17" s="21"/>
      <c r="AY17" s="21"/>
      <c r="AZ17" s="21"/>
      <c r="BA17" s="21"/>
      <c r="BB17" s="21"/>
      <c r="BC17" s="21"/>
      <c r="BD17" s="196"/>
      <c r="BE17" s="23"/>
      <c r="BF17" s="23"/>
      <c r="BG17" s="20"/>
      <c r="BH17" s="20"/>
      <c r="BI17" s="23"/>
      <c r="BJ17" s="20"/>
      <c r="BK17" s="20"/>
      <c r="BL17" s="23"/>
      <c r="BM17" s="21"/>
      <c r="BN17" s="181"/>
      <c r="BO17" s="24"/>
      <c r="BP17" s="21"/>
      <c r="BQ17" s="21"/>
      <c r="BR17" s="23">
        <v>6</v>
      </c>
      <c r="BS17" s="23"/>
      <c r="BT17" s="24"/>
      <c r="BU17" s="25"/>
    </row>
    <row r="18" spans="1:73" s="22" customFormat="1" ht="154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6"/>
      <c r="AM18" s="20"/>
      <c r="AN18" s="20"/>
      <c r="AO18" s="21"/>
      <c r="AP18" s="21"/>
      <c r="AQ18" s="21"/>
      <c r="AR18" s="21"/>
      <c r="AS18" s="21"/>
      <c r="AT18" s="196"/>
      <c r="AU18" s="20"/>
      <c r="AV18" s="21"/>
      <c r="AW18" s="21"/>
      <c r="AX18" s="21"/>
      <c r="AY18" s="21"/>
      <c r="AZ18" s="21"/>
      <c r="BA18" s="21"/>
      <c r="BB18" s="21"/>
      <c r="BC18" s="21"/>
      <c r="BD18" s="196"/>
      <c r="BE18" s="21"/>
      <c r="BF18" s="20"/>
      <c r="BG18" s="20"/>
      <c r="BH18" s="20"/>
      <c r="BI18" s="23"/>
      <c r="BJ18" s="20"/>
      <c r="BK18" s="20"/>
      <c r="BL18" s="23"/>
      <c r="BM18" s="21"/>
      <c r="BN18" s="181"/>
      <c r="BO18" s="24"/>
      <c r="BP18" s="21"/>
      <c r="BQ18" s="21"/>
      <c r="BR18" s="23">
        <v>6</v>
      </c>
      <c r="BS18" s="23"/>
      <c r="BT18" s="24"/>
      <c r="BU18" s="25"/>
    </row>
    <row r="19" spans="1:73" s="22" customFormat="1" ht="154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196"/>
      <c r="AM19" s="20"/>
      <c r="AN19" s="20"/>
      <c r="AO19" s="21"/>
      <c r="AP19" s="21"/>
      <c r="AQ19" s="21"/>
      <c r="AR19" s="21"/>
      <c r="AS19" s="21"/>
      <c r="AT19" s="196"/>
      <c r="AU19" s="20"/>
      <c r="AV19" s="21"/>
      <c r="AW19" s="21"/>
      <c r="AX19" s="21"/>
      <c r="AY19" s="21"/>
      <c r="AZ19" s="21"/>
      <c r="BA19" s="21"/>
      <c r="BB19" s="21"/>
      <c r="BC19" s="21"/>
      <c r="BD19" s="196"/>
      <c r="BE19" s="23"/>
      <c r="BF19" s="23"/>
      <c r="BG19" s="20"/>
      <c r="BH19" s="20"/>
      <c r="BI19" s="23"/>
      <c r="BJ19" s="20"/>
      <c r="BK19" s="20"/>
      <c r="BL19" s="23"/>
      <c r="BM19" s="21"/>
      <c r="BN19" s="181">
        <f t="shared" si="1"/>
        <v>0</v>
      </c>
      <c r="BO19" s="24"/>
      <c r="BP19" s="21"/>
      <c r="BQ19" s="21"/>
      <c r="BR19" s="23">
        <v>6</v>
      </c>
      <c r="BS19" s="23"/>
      <c r="BT19" s="24"/>
      <c r="BU19" s="25"/>
    </row>
    <row r="20" spans="1:73" s="22" customFormat="1" ht="154.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196"/>
      <c r="AM20" s="20"/>
      <c r="AN20" s="20"/>
      <c r="AO20" s="21"/>
      <c r="AP20" s="21"/>
      <c r="AQ20" s="21"/>
      <c r="AR20" s="21"/>
      <c r="AS20" s="21"/>
      <c r="AT20" s="196"/>
      <c r="AU20" s="20"/>
      <c r="AV20" s="21"/>
      <c r="AW20" s="21"/>
      <c r="AX20" s="21"/>
      <c r="AY20" s="21"/>
      <c r="AZ20" s="21"/>
      <c r="BA20" s="21"/>
      <c r="BB20" s="21"/>
      <c r="BC20" s="21"/>
      <c r="BD20" s="196"/>
      <c r="BE20" s="21"/>
      <c r="BF20" s="21"/>
      <c r="BG20" s="20"/>
      <c r="BH20" s="20"/>
      <c r="BI20" s="23"/>
      <c r="BJ20" s="20"/>
      <c r="BK20" s="20"/>
      <c r="BL20" s="23"/>
      <c r="BM20" s="21"/>
      <c r="BN20" s="181">
        <f t="shared" si="1"/>
        <v>0</v>
      </c>
      <c r="BO20" s="24"/>
      <c r="BP20" s="21"/>
      <c r="BQ20" s="21"/>
      <c r="BR20" s="23">
        <v>6</v>
      </c>
      <c r="BS20" s="23"/>
      <c r="BT20" s="24"/>
      <c r="BU20" s="25"/>
    </row>
    <row r="21" spans="1:73" s="22" customFormat="1" ht="154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6"/>
      <c r="AM21" s="20"/>
      <c r="AN21" s="20"/>
      <c r="AO21" s="21"/>
      <c r="AP21" s="21"/>
      <c r="AQ21" s="21"/>
      <c r="AR21" s="21"/>
      <c r="AS21" s="21"/>
      <c r="AT21" s="196"/>
      <c r="AU21" s="20"/>
      <c r="AV21" s="21"/>
      <c r="AW21" s="21"/>
      <c r="AX21" s="21"/>
      <c r="AY21" s="21"/>
      <c r="AZ21" s="21"/>
      <c r="BA21" s="21"/>
      <c r="BB21" s="21"/>
      <c r="BC21" s="21"/>
      <c r="BD21" s="196"/>
      <c r="BE21" s="23"/>
      <c r="BF21" s="23"/>
      <c r="BG21" s="20"/>
      <c r="BH21" s="20"/>
      <c r="BI21" s="23"/>
      <c r="BJ21" s="20"/>
      <c r="BK21" s="20"/>
      <c r="BL21" s="23"/>
      <c r="BM21" s="21"/>
      <c r="BN21" s="181">
        <f t="shared" si="1"/>
        <v>0</v>
      </c>
      <c r="BO21" s="24"/>
      <c r="BP21" s="21"/>
      <c r="BQ21" s="21"/>
      <c r="BR21" s="23">
        <v>6</v>
      </c>
      <c r="BS21" s="23"/>
      <c r="BT21" s="24"/>
      <c r="BU21" s="25"/>
    </row>
    <row r="22" spans="1:73" s="22" customFormat="1" ht="249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6"/>
      <c r="AM22" s="23"/>
      <c r="AN22" s="23"/>
      <c r="AO22" s="21"/>
      <c r="AP22" s="21"/>
      <c r="AQ22" s="21"/>
      <c r="AR22" s="21"/>
      <c r="AS22" s="21"/>
      <c r="AT22" s="196"/>
      <c r="AU22" s="23"/>
      <c r="AV22" s="21"/>
      <c r="AW22" s="21"/>
      <c r="AX22" s="21"/>
      <c r="AY22" s="21"/>
      <c r="AZ22" s="21"/>
      <c r="BA22" s="21"/>
      <c r="BB22" s="21"/>
      <c r="BC22" s="21"/>
      <c r="BD22" s="196"/>
      <c r="BE22" s="21"/>
      <c r="BF22" s="20"/>
      <c r="BG22" s="21"/>
      <c r="BH22" s="21"/>
      <c r="BI22" s="23"/>
      <c r="BJ22" s="20"/>
      <c r="BK22" s="20"/>
      <c r="BL22" s="23"/>
      <c r="BM22" s="21"/>
      <c r="BN22" s="181">
        <f t="shared" si="1"/>
        <v>0</v>
      </c>
      <c r="BO22" s="24"/>
      <c r="BP22" s="21"/>
      <c r="BQ22" s="21"/>
      <c r="BR22" s="23">
        <v>6</v>
      </c>
      <c r="BS22" s="23"/>
      <c r="BT22" s="24"/>
      <c r="BU22" s="25"/>
    </row>
    <row r="23" spans="1:73" s="22" customFormat="1" ht="124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3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196"/>
      <c r="AM23" s="20"/>
      <c r="AN23" s="20"/>
      <c r="AO23" s="21"/>
      <c r="AP23" s="21"/>
      <c r="AQ23" s="21"/>
      <c r="AR23" s="21"/>
      <c r="AS23" s="21"/>
      <c r="AT23" s="196"/>
      <c r="AU23" s="20"/>
      <c r="AV23" s="21"/>
      <c r="AW23" s="21"/>
      <c r="AX23" s="21"/>
      <c r="AY23" s="21"/>
      <c r="AZ23" s="21"/>
      <c r="BA23" s="21"/>
      <c r="BB23" s="21"/>
      <c r="BC23" s="21"/>
      <c r="BD23" s="196"/>
      <c r="BE23" s="21"/>
      <c r="BF23" s="21"/>
      <c r="BG23" s="20"/>
      <c r="BH23" s="20"/>
      <c r="BI23" s="23"/>
      <c r="BJ23" s="20"/>
      <c r="BK23" s="20"/>
      <c r="BL23" s="23"/>
      <c r="BM23" s="21"/>
      <c r="BN23" s="181">
        <f t="shared" si="1"/>
        <v>0</v>
      </c>
      <c r="BO23" s="24"/>
      <c r="BP23" s="21"/>
      <c r="BQ23" s="21"/>
      <c r="BR23" s="23">
        <v>6</v>
      </c>
      <c r="BS23" s="23"/>
      <c r="BT23" s="24"/>
      <c r="BU23" s="25"/>
    </row>
    <row r="24" spans="1:73" s="22" customFormat="1" ht="124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3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196"/>
      <c r="AM24" s="20"/>
      <c r="AN24" s="20"/>
      <c r="AO24" s="21"/>
      <c r="AP24" s="21"/>
      <c r="AQ24" s="21"/>
      <c r="AR24" s="21"/>
      <c r="AS24" s="21"/>
      <c r="AT24" s="196"/>
      <c r="AU24" s="20"/>
      <c r="AV24" s="21"/>
      <c r="AW24" s="21"/>
      <c r="AX24" s="21"/>
      <c r="AY24" s="21"/>
      <c r="AZ24" s="21"/>
      <c r="BA24" s="21"/>
      <c r="BB24" s="21"/>
      <c r="BC24" s="21"/>
      <c r="BD24" s="196"/>
      <c r="BE24" s="21"/>
      <c r="BF24" s="21"/>
      <c r="BG24" s="20"/>
      <c r="BH24" s="20"/>
      <c r="BI24" s="23"/>
      <c r="BJ24" s="20"/>
      <c r="BK24" s="20"/>
      <c r="BL24" s="23"/>
      <c r="BM24" s="21"/>
      <c r="BN24" s="181">
        <f t="shared" si="1"/>
        <v>0</v>
      </c>
      <c r="BO24" s="24"/>
      <c r="BP24" s="21"/>
      <c r="BQ24" s="21"/>
      <c r="BR24" s="23">
        <v>6</v>
      </c>
      <c r="BS24" s="23"/>
      <c r="BT24" s="24"/>
      <c r="BU24" s="25"/>
    </row>
    <row r="25" spans="1:73" s="22" customFormat="1" ht="124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196"/>
      <c r="AM25" s="20"/>
      <c r="AN25" s="20"/>
      <c r="AO25" s="21"/>
      <c r="AP25" s="21"/>
      <c r="AQ25" s="21"/>
      <c r="AR25" s="21"/>
      <c r="AS25" s="21"/>
      <c r="AT25" s="196"/>
      <c r="AU25" s="20"/>
      <c r="AV25" s="21"/>
      <c r="AW25" s="21"/>
      <c r="AX25" s="21"/>
      <c r="AY25" s="21"/>
      <c r="AZ25" s="21"/>
      <c r="BA25" s="21"/>
      <c r="BB25" s="21"/>
      <c r="BC25" s="21"/>
      <c r="BD25" s="196"/>
      <c r="BE25" s="21"/>
      <c r="BF25" s="21"/>
      <c r="BG25" s="20"/>
      <c r="BH25" s="20"/>
      <c r="BI25" s="23"/>
      <c r="BJ25" s="20"/>
      <c r="BK25" s="20"/>
      <c r="BL25" s="23"/>
      <c r="BM25" s="21"/>
      <c r="BN25" s="181">
        <f t="shared" si="1"/>
        <v>0</v>
      </c>
      <c r="BO25" s="24"/>
      <c r="BP25" s="21"/>
      <c r="BQ25" s="21"/>
      <c r="BR25" s="23">
        <v>6</v>
      </c>
      <c r="BS25" s="23"/>
      <c r="BT25" s="24"/>
      <c r="BU25" s="25"/>
    </row>
    <row r="26" spans="1:73" s="22" customFormat="1" ht="124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196"/>
      <c r="AM26" s="20"/>
      <c r="AN26" s="20"/>
      <c r="AO26" s="21"/>
      <c r="AP26" s="21"/>
      <c r="AQ26" s="21"/>
      <c r="AR26" s="21"/>
      <c r="AS26" s="21"/>
      <c r="AT26" s="196"/>
      <c r="AU26" s="20"/>
      <c r="AV26" s="21"/>
      <c r="AW26" s="21"/>
      <c r="AX26" s="21"/>
      <c r="AY26" s="21"/>
      <c r="AZ26" s="21"/>
      <c r="BA26" s="21"/>
      <c r="BB26" s="21"/>
      <c r="BC26" s="21"/>
      <c r="BD26" s="196"/>
      <c r="BE26" s="21"/>
      <c r="BF26" s="21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409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196"/>
      <c r="AM27" s="20"/>
      <c r="AN27" s="20"/>
      <c r="AO27" s="21"/>
      <c r="AP27" s="21"/>
      <c r="AQ27" s="21"/>
      <c r="AR27" s="21"/>
      <c r="AS27" s="21"/>
      <c r="AT27" s="196"/>
      <c r="AU27" s="20"/>
      <c r="AV27" s="21"/>
      <c r="AW27" s="21"/>
      <c r="AX27" s="21"/>
      <c r="AY27" s="21"/>
      <c r="AZ27" s="21"/>
      <c r="BA27" s="21"/>
      <c r="BB27" s="21"/>
      <c r="BC27" s="21"/>
      <c r="BD27" s="196"/>
      <c r="BE27" s="23"/>
      <c r="BF27" s="23"/>
      <c r="BG27" s="20"/>
      <c r="BH27" s="20"/>
      <c r="BI27" s="23"/>
      <c r="BJ27" s="20"/>
      <c r="BK27" s="20"/>
      <c r="BL27" s="23"/>
      <c r="BM27" s="21"/>
      <c r="BN27" s="181">
        <f t="shared" ref="BN27:BN38" si="3">W27+Y27+AA27+AC27+AE27+AG27+AI27+AM27+AO27+AQ27+AS27+AU27+AW27+AY27+BA27+BC27+BE27+BG27+BI27+BK27+BM27</f>
        <v>0</v>
      </c>
      <c r="BO27" s="24"/>
      <c r="BP27" s="21"/>
      <c r="BQ27" s="21"/>
      <c r="BR27" s="23"/>
      <c r="BS27" s="23"/>
      <c r="BT27" s="24"/>
      <c r="BU27" s="25"/>
    </row>
    <row r="28" spans="1:73" s="22" customFormat="1" ht="237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21"/>
      <c r="BF28" s="20"/>
      <c r="BG28" s="20"/>
      <c r="BH28" s="20"/>
      <c r="BI28" s="23"/>
      <c r="BJ28" s="20"/>
      <c r="BK28" s="21"/>
      <c r="BL28" s="20"/>
      <c r="BM28" s="21"/>
      <c r="BN28" s="181">
        <f t="shared" si="3"/>
        <v>0</v>
      </c>
      <c r="BO28" s="24"/>
      <c r="BP28" s="21"/>
      <c r="BQ28" s="21"/>
      <c r="BR28" s="23"/>
      <c r="BS28" s="23"/>
      <c r="BT28" s="24"/>
      <c r="BU28" s="25"/>
    </row>
    <row r="29" spans="1:73" s="22" customFormat="1" ht="139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23"/>
      <c r="BF29" s="23"/>
      <c r="BG29" s="20"/>
      <c r="BH29" s="20"/>
      <c r="BI29" s="23"/>
      <c r="BJ29" s="20"/>
      <c r="BK29" s="21"/>
      <c r="BL29" s="20"/>
      <c r="BM29" s="21"/>
      <c r="BN29" s="181">
        <f t="shared" si="3"/>
        <v>0</v>
      </c>
      <c r="BO29" s="24"/>
      <c r="BP29" s="21"/>
      <c r="BQ29" s="21"/>
      <c r="BR29" s="23"/>
      <c r="BS29" s="23"/>
      <c r="BT29" s="24"/>
      <c r="BU29" s="25"/>
    </row>
    <row r="30" spans="1:73" s="22" customFormat="1" ht="237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196"/>
      <c r="AM30" s="23"/>
      <c r="AN30" s="23"/>
      <c r="AO30" s="21"/>
      <c r="AP30" s="21"/>
      <c r="AQ30" s="21"/>
      <c r="AR30" s="21"/>
      <c r="AS30" s="21"/>
      <c r="AT30" s="196"/>
      <c r="AU30" s="23"/>
      <c r="AV30" s="21"/>
      <c r="AW30" s="21"/>
      <c r="AX30" s="21"/>
      <c r="AY30" s="21"/>
      <c r="AZ30" s="21"/>
      <c r="BA30" s="21"/>
      <c r="BB30" s="21"/>
      <c r="BC30" s="21"/>
      <c r="BD30" s="196"/>
      <c r="BE30" s="23"/>
      <c r="BF30" s="20"/>
      <c r="BG30" s="21"/>
      <c r="BH30" s="20"/>
      <c r="BI30" s="23"/>
      <c r="BJ30" s="20"/>
      <c r="BK30" s="20"/>
      <c r="BL30" s="23"/>
      <c r="BM30" s="21"/>
      <c r="BN30" s="181">
        <f t="shared" si="3"/>
        <v>0</v>
      </c>
      <c r="BO30" s="24"/>
      <c r="BP30" s="21"/>
      <c r="BQ30" s="21"/>
      <c r="BR30" s="23"/>
      <c r="BS30" s="23"/>
      <c r="BT30" s="24"/>
      <c r="BU30" s="25"/>
    </row>
    <row r="31" spans="1:73" s="22" customFormat="1" ht="122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6"/>
      <c r="BE31" s="23"/>
      <c r="BF31" s="23"/>
      <c r="BG31" s="20"/>
      <c r="BH31" s="20"/>
      <c r="BI31" s="23"/>
      <c r="BJ31" s="20"/>
      <c r="BK31" s="20"/>
      <c r="BL31" s="23"/>
      <c r="BM31" s="21"/>
      <c r="BN31" s="181">
        <f t="shared" si="3"/>
        <v>0</v>
      </c>
      <c r="BO31" s="24"/>
      <c r="BP31" s="21"/>
      <c r="BQ31" s="21"/>
      <c r="BR31" s="23"/>
      <c r="BS31" s="23"/>
      <c r="BT31" s="24"/>
      <c r="BU31" s="25"/>
    </row>
    <row r="32" spans="1:73" s="22" customFormat="1" ht="122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23"/>
      <c r="BF32" s="23"/>
      <c r="BG32" s="20"/>
      <c r="BH32" s="20"/>
      <c r="BI32" s="23"/>
      <c r="BJ32" s="20"/>
      <c r="BK32" s="20"/>
      <c r="BL32" s="23"/>
      <c r="BM32" s="21"/>
      <c r="BN32" s="181">
        <f t="shared" si="3"/>
        <v>0</v>
      </c>
      <c r="BO32" s="24"/>
      <c r="BP32" s="21"/>
      <c r="BQ32" s="21"/>
      <c r="BR32" s="23"/>
      <c r="BS32" s="23"/>
      <c r="BT32" s="24"/>
      <c r="BU32" s="25"/>
    </row>
    <row r="33" spans="1:73" s="22" customFormat="1" ht="122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23"/>
      <c r="BF33" s="23"/>
      <c r="BG33" s="20"/>
      <c r="BH33" s="20"/>
      <c r="BI33" s="23"/>
      <c r="BJ33" s="20"/>
      <c r="BK33" s="20"/>
      <c r="BL33" s="23"/>
      <c r="BM33" s="21"/>
      <c r="BN33" s="181">
        <f t="shared" si="3"/>
        <v>0</v>
      </c>
      <c r="BO33" s="24"/>
      <c r="BP33" s="21"/>
      <c r="BQ33" s="21"/>
      <c r="BR33" s="23"/>
      <c r="BS33" s="23"/>
      <c r="BT33" s="24"/>
      <c r="BU33" s="25"/>
    </row>
    <row r="34" spans="1:73" s="22" customFormat="1" ht="122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23"/>
      <c r="BF34" s="23"/>
      <c r="BG34" s="20"/>
      <c r="BH34" s="20"/>
      <c r="BI34" s="23"/>
      <c r="BJ34" s="20"/>
      <c r="BK34" s="20"/>
      <c r="BL34" s="23"/>
      <c r="BM34" s="21"/>
      <c r="BN34" s="181">
        <f t="shared" si="3"/>
        <v>0</v>
      </c>
      <c r="BO34" s="24"/>
      <c r="BP34" s="21"/>
      <c r="BQ34" s="21"/>
      <c r="BR34" s="23"/>
      <c r="BS34" s="23"/>
      <c r="BT34" s="24"/>
      <c r="BU34" s="25"/>
    </row>
    <row r="35" spans="1:73" s="22" customFormat="1" ht="122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23"/>
      <c r="BF35" s="23"/>
      <c r="BG35" s="20"/>
      <c r="BH35" s="20"/>
      <c r="BI35" s="23"/>
      <c r="BJ35" s="20"/>
      <c r="BK35" s="20"/>
      <c r="BL35" s="23"/>
      <c r="BM35" s="21"/>
      <c r="BN35" s="181">
        <f t="shared" si="3"/>
        <v>0</v>
      </c>
      <c r="BO35" s="24"/>
      <c r="BP35" s="21"/>
      <c r="BQ35" s="21"/>
      <c r="BR35" s="23"/>
      <c r="BS35" s="23"/>
      <c r="BT35" s="24"/>
      <c r="BU35" s="25"/>
    </row>
    <row r="36" spans="1:73" s="22" customFormat="1" ht="25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21"/>
      <c r="BF36" s="21"/>
      <c r="BG36" s="20"/>
      <c r="BH36" s="20"/>
      <c r="BI36" s="23"/>
      <c r="BJ36" s="20"/>
      <c r="BK36" s="20"/>
      <c r="BL36" s="23"/>
      <c r="BM36" s="21"/>
      <c r="BN36" s="181">
        <f t="shared" si="3"/>
        <v>0</v>
      </c>
      <c r="BO36" s="24"/>
      <c r="BP36" s="21"/>
      <c r="BQ36" s="21"/>
      <c r="BR36" s="23"/>
      <c r="BS36" s="23"/>
      <c r="BT36" s="24"/>
      <c r="BU36" s="25"/>
    </row>
    <row r="37" spans="1:73" s="22" customFormat="1" ht="155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"/>
      <c r="BH37" s="20"/>
      <c r="BI37" s="23"/>
      <c r="BJ37" s="20"/>
      <c r="BK37" s="20"/>
      <c r="BL37" s="23"/>
      <c r="BM37" s="21"/>
      <c r="BN37" s="181">
        <f t="shared" si="3"/>
        <v>0</v>
      </c>
      <c r="BO37" s="24"/>
      <c r="BP37" s="21"/>
      <c r="BQ37" s="21"/>
      <c r="BR37" s="23"/>
      <c r="BS37" s="23"/>
      <c r="BT37" s="24"/>
      <c r="BU37" s="25"/>
    </row>
    <row r="38" spans="1:73" s="22" customFormat="1" ht="25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0"/>
      <c r="BC38" s="21"/>
      <c r="BD38" s="196"/>
      <c r="BE38" s="21"/>
      <c r="BF38" s="21"/>
      <c r="BG38" s="20"/>
      <c r="BH38" s="20"/>
      <c r="BI38" s="23"/>
      <c r="BJ38" s="20"/>
      <c r="BK38" s="20"/>
      <c r="BL38" s="23"/>
      <c r="BM38" s="21"/>
      <c r="BN38" s="181">
        <f t="shared" si="3"/>
        <v>0</v>
      </c>
      <c r="BO38" s="24"/>
      <c r="BP38" s="21"/>
      <c r="BQ38" s="21"/>
      <c r="BR38" s="23"/>
      <c r="BS38" s="23"/>
      <c r="BT38" s="24"/>
      <c r="BU38" s="25"/>
    </row>
    <row r="39" spans="1:73" s="22" customFormat="1" ht="162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23"/>
      <c r="BF39" s="23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62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3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94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6"/>
      <c r="AM41" s="23"/>
      <c r="AN41" s="23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6"/>
      <c r="BE41" s="23"/>
      <c r="BF41" s="23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42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0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6"/>
      <c r="BE42" s="23"/>
      <c r="BF42" s="23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42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23"/>
      <c r="BF43" s="23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87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0"/>
      <c r="AQ44" s="23"/>
      <c r="AR44" s="20"/>
      <c r="AS44" s="21"/>
      <c r="AT44" s="21"/>
      <c r="AU44" s="21"/>
      <c r="AV44" s="21"/>
      <c r="AW44" s="21"/>
      <c r="AX44" s="21"/>
      <c r="AY44" s="21"/>
      <c r="AZ44" s="21"/>
      <c r="BA44" s="21"/>
      <c r="BB44" s="20"/>
      <c r="BC44" s="23"/>
      <c r="BD44" s="20"/>
      <c r="BE44" s="23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87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0"/>
      <c r="BC45" s="20"/>
      <c r="BD45" s="196"/>
      <c r="BE45" s="182"/>
      <c r="BF45" s="20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87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0"/>
      <c r="BC46" s="20"/>
      <c r="BD46" s="196"/>
      <c r="BE46" s="182"/>
      <c r="BF46" s="20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87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0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23"/>
      <c r="BF47" s="23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87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196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6"/>
      <c r="BE48" s="196"/>
      <c r="BF48" s="20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34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6"/>
      <c r="BE49" s="196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67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196"/>
      <c r="BE50" s="196"/>
      <c r="BF50" s="20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6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0"/>
      <c r="AK51" s="21"/>
      <c r="AL51" s="196"/>
      <c r="AM51" s="23"/>
      <c r="AN51" s="20"/>
      <c r="AO51" s="23"/>
      <c r="AP51" s="20"/>
      <c r="AQ51" s="21"/>
      <c r="AR51" s="21"/>
      <c r="AS51" s="21"/>
      <c r="AT51" s="196"/>
      <c r="AU51" s="23"/>
      <c r="AV51" s="21"/>
      <c r="AW51" s="21"/>
      <c r="AX51" s="21"/>
      <c r="AY51" s="21"/>
      <c r="AZ51" s="21"/>
      <c r="BA51" s="21"/>
      <c r="BB51" s="21"/>
      <c r="BC51" s="21"/>
      <c r="BD51" s="196"/>
      <c r="BE51" s="23"/>
      <c r="BF51" s="20"/>
      <c r="BG51" s="23"/>
      <c r="BH51" s="20"/>
      <c r="BI51" s="23"/>
      <c r="BJ51" s="20"/>
      <c r="BK51" s="23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4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0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0"/>
      <c r="AK52" s="21"/>
      <c r="AL52" s="196"/>
      <c r="AM52" s="20"/>
      <c r="AN52" s="20"/>
      <c r="AO52" s="21"/>
      <c r="AP52" s="21"/>
      <c r="AQ52" s="21"/>
      <c r="AR52" s="21"/>
      <c r="AS52" s="21"/>
      <c r="AT52" s="196"/>
      <c r="AU52" s="20"/>
      <c r="AV52" s="21"/>
      <c r="AW52" s="21"/>
      <c r="AX52" s="21"/>
      <c r="AY52" s="21"/>
      <c r="AZ52" s="21"/>
      <c r="BA52" s="21"/>
      <c r="BB52" s="21"/>
      <c r="BC52" s="21"/>
      <c r="BD52" s="196"/>
      <c r="BE52" s="23"/>
      <c r="BF52" s="20"/>
      <c r="BG52" s="23"/>
      <c r="BH52" s="20"/>
      <c r="BI52" s="23"/>
      <c r="BJ52" s="20"/>
      <c r="BK52" s="23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4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0"/>
      <c r="AK53" s="21"/>
      <c r="AL53" s="196"/>
      <c r="AM53" s="20"/>
      <c r="AN53" s="20"/>
      <c r="AO53" s="21"/>
      <c r="AP53" s="21"/>
      <c r="AQ53" s="21"/>
      <c r="AR53" s="21"/>
      <c r="AS53" s="21"/>
      <c r="AT53" s="196"/>
      <c r="AU53" s="20"/>
      <c r="AV53" s="21"/>
      <c r="AW53" s="21"/>
      <c r="AX53" s="21"/>
      <c r="AY53" s="21"/>
      <c r="AZ53" s="21"/>
      <c r="BA53" s="21"/>
      <c r="BB53" s="21"/>
      <c r="BC53" s="21"/>
      <c r="BD53" s="196"/>
      <c r="BE53" s="23"/>
      <c r="BF53" s="20"/>
      <c r="BG53" s="23"/>
      <c r="BH53" s="20"/>
      <c r="BI53" s="23"/>
      <c r="BJ53" s="20"/>
      <c r="BK53" s="23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4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0"/>
      <c r="AK54" s="21"/>
      <c r="AL54" s="196"/>
      <c r="AM54" s="20"/>
      <c r="AN54" s="20"/>
      <c r="AO54" s="21"/>
      <c r="AP54" s="21"/>
      <c r="AQ54" s="21"/>
      <c r="AR54" s="21"/>
      <c r="AS54" s="21"/>
      <c r="AT54" s="196"/>
      <c r="AU54" s="20"/>
      <c r="AV54" s="21"/>
      <c r="AW54" s="21"/>
      <c r="AX54" s="21"/>
      <c r="AY54" s="21"/>
      <c r="AZ54" s="21"/>
      <c r="BA54" s="21"/>
      <c r="BB54" s="21"/>
      <c r="BC54" s="21"/>
      <c r="BD54" s="196"/>
      <c r="BE54" s="23"/>
      <c r="BF54" s="20"/>
      <c r="BG54" s="23"/>
      <c r="BH54" s="20"/>
      <c r="BI54" s="23"/>
      <c r="BJ54" s="20"/>
      <c r="BK54" s="23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4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0"/>
      <c r="Q55" s="20"/>
      <c r="R55" s="20"/>
      <c r="S55" s="20"/>
      <c r="T55" s="20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0"/>
      <c r="AK55" s="21"/>
      <c r="AL55" s="196"/>
      <c r="AM55" s="20"/>
      <c r="AN55" s="20"/>
      <c r="AO55" s="21"/>
      <c r="AP55" s="21"/>
      <c r="AQ55" s="21"/>
      <c r="AR55" s="21"/>
      <c r="AS55" s="21"/>
      <c r="AT55" s="196"/>
      <c r="AU55" s="20"/>
      <c r="AV55" s="21"/>
      <c r="AW55" s="21"/>
      <c r="AX55" s="21"/>
      <c r="AY55" s="21"/>
      <c r="AZ55" s="21"/>
      <c r="BA55" s="21"/>
      <c r="BB55" s="21"/>
      <c r="BC55" s="21"/>
      <c r="BD55" s="196"/>
      <c r="BE55" s="23"/>
      <c r="BF55" s="20"/>
      <c r="BG55" s="23"/>
      <c r="BH55" s="20"/>
      <c r="BI55" s="23"/>
      <c r="BJ55" s="20"/>
      <c r="BK55" s="23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4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0"/>
      <c r="AK56" s="21"/>
      <c r="AL56" s="196"/>
      <c r="AM56" s="20"/>
      <c r="AN56" s="20"/>
      <c r="AO56" s="21"/>
      <c r="AP56" s="21"/>
      <c r="AQ56" s="21"/>
      <c r="AR56" s="21"/>
      <c r="AS56" s="21"/>
      <c r="AT56" s="196"/>
      <c r="AU56" s="20"/>
      <c r="AV56" s="21"/>
      <c r="AW56" s="21"/>
      <c r="AX56" s="21"/>
      <c r="AY56" s="21"/>
      <c r="AZ56" s="21"/>
      <c r="BA56" s="21"/>
      <c r="BB56" s="21"/>
      <c r="BC56" s="21"/>
      <c r="BD56" s="196"/>
      <c r="BE56" s="23"/>
      <c r="BF56" s="20"/>
      <c r="BG56" s="23"/>
      <c r="BH56" s="20"/>
      <c r="BI56" s="23"/>
      <c r="BJ56" s="20"/>
      <c r="BK56" s="23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409.6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3"/>
      <c r="AN57" s="23"/>
      <c r="AO57" s="21"/>
      <c r="AP57" s="21"/>
      <c r="AQ57" s="21"/>
      <c r="AR57" s="21"/>
      <c r="AS57" s="21"/>
      <c r="AT57" s="196"/>
      <c r="AU57" s="23"/>
      <c r="AV57" s="21"/>
      <c r="AW57" s="21"/>
      <c r="AX57" s="21"/>
      <c r="AY57" s="21"/>
      <c r="AZ57" s="21"/>
      <c r="BA57" s="21"/>
      <c r="BB57" s="21"/>
      <c r="BC57" s="21"/>
      <c r="BD57" s="196"/>
      <c r="BE57" s="23"/>
      <c r="BF57" s="23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4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196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34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196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34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0"/>
      <c r="Q60" s="20"/>
      <c r="R60" s="20"/>
      <c r="S60" s="20"/>
      <c r="T60" s="20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196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40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0"/>
      <c r="AK62" s="23"/>
      <c r="AL62" s="20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2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196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2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409.6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23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6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196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62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96"/>
      <c r="BF67" s="20"/>
      <c r="BG67" s="20"/>
      <c r="BH67" s="20"/>
      <c r="BI67" s="23"/>
      <c r="BJ67" s="20"/>
      <c r="BK67" s="23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62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0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196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40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23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54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196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8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196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23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182"/>
      <c r="BF73" s="23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4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83"/>
      <c r="BE74" s="23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4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182"/>
      <c r="BF75" s="23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3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23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23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1"/>
      <c r="S77" s="20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1"/>
      <c r="AT77" s="21"/>
      <c r="AU77" s="21"/>
      <c r="AV77" s="21"/>
      <c r="AW77" s="21"/>
      <c r="AX77" s="21"/>
      <c r="AY77" s="21"/>
      <c r="AZ77" s="21"/>
      <c r="BA77" s="21"/>
      <c r="BB77" s="20"/>
      <c r="BC77" s="20"/>
      <c r="BD77" s="20"/>
      <c r="BE77" s="196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59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1"/>
      <c r="S78" s="20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196"/>
      <c r="BF78" s="20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59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408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6"/>
      <c r="AM80" s="21"/>
      <c r="AN80" s="20"/>
      <c r="AO80" s="21"/>
      <c r="AP80" s="20"/>
      <c r="AQ80" s="21"/>
      <c r="AR80" s="21"/>
      <c r="AS80" s="21"/>
      <c r="AT80" s="196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21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38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196"/>
      <c r="BF81" s="20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8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196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38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196"/>
      <c r="BF83" s="20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38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196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8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196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82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1"/>
      <c r="AJ86" s="20"/>
      <c r="AK86" s="21"/>
      <c r="AL86" s="196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0"/>
      <c r="BE86" s="23"/>
      <c r="BF86" s="23"/>
      <c r="BG86" s="20"/>
      <c r="BH86" s="20"/>
      <c r="BI86" s="21"/>
      <c r="BJ86" s="20"/>
      <c r="BK86" s="23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3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23"/>
      <c r="BF87" s="23"/>
      <c r="BG87" s="20"/>
      <c r="BH87" s="20"/>
      <c r="BI87" s="23"/>
      <c r="BJ87" s="20"/>
      <c r="BK87" s="23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2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23"/>
      <c r="BF88" s="23"/>
      <c r="BG88" s="20"/>
      <c r="BH88" s="20"/>
      <c r="BI88" s="23"/>
      <c r="BJ88" s="20"/>
      <c r="BK88" s="23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2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195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23"/>
      <c r="BF89" s="23"/>
      <c r="BG89" s="20"/>
      <c r="BH89" s="20"/>
      <c r="BI89" s="23"/>
      <c r="BJ89" s="20"/>
      <c r="BK89" s="23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2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23"/>
      <c r="BF90" s="23"/>
      <c r="BG90" s="20"/>
      <c r="BH90" s="20"/>
      <c r="BI90" s="23"/>
      <c r="BJ90" s="20"/>
      <c r="BK90" s="23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8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1"/>
      <c r="BF91" s="21"/>
      <c r="BG91" s="20"/>
      <c r="BH91" s="20"/>
      <c r="BI91" s="23"/>
      <c r="BJ91" s="20"/>
      <c r="BK91" s="23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8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23"/>
      <c r="BF92" s="23"/>
      <c r="BG92" s="20"/>
      <c r="BH92" s="20"/>
      <c r="BI92" s="23"/>
      <c r="BJ92" s="20"/>
      <c r="BK92" s="23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409.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23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204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20"/>
      <c r="BF94" s="20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20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181"/>
      <c r="AU95" s="21"/>
      <c r="AV95" s="181"/>
      <c r="AW95" s="21"/>
      <c r="AX95" s="21"/>
      <c r="AY95" s="21"/>
      <c r="AZ95" s="21"/>
      <c r="BA95" s="21"/>
      <c r="BB95" s="21"/>
      <c r="BC95" s="21"/>
      <c r="BD95" s="196"/>
      <c r="BE95" s="23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40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1"/>
      <c r="AJ96" s="21"/>
      <c r="AK96" s="21"/>
      <c r="AL96" s="196"/>
      <c r="AM96" s="21"/>
      <c r="AN96" s="20"/>
      <c r="AO96" s="21"/>
      <c r="AP96" s="21"/>
      <c r="AQ96" s="21"/>
      <c r="AR96" s="21"/>
      <c r="AS96" s="21"/>
      <c r="AT96" s="196"/>
      <c r="AU96" s="21"/>
      <c r="AV96" s="181"/>
      <c r="AW96" s="21"/>
      <c r="AX96" s="21"/>
      <c r="AY96" s="21"/>
      <c r="AZ96" s="21"/>
      <c r="BA96" s="21"/>
      <c r="BB96" s="21"/>
      <c r="BC96" s="21"/>
      <c r="BD96" s="196"/>
      <c r="BE96" s="21"/>
      <c r="BF96" s="21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5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181"/>
      <c r="AU97" s="21"/>
      <c r="AV97" s="181"/>
      <c r="AW97" s="21"/>
      <c r="AX97" s="21"/>
      <c r="AY97" s="21"/>
      <c r="AZ97" s="21"/>
      <c r="BA97" s="21"/>
      <c r="BB97" s="21"/>
      <c r="BC97" s="21"/>
      <c r="BD97" s="196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181"/>
      <c r="AU98" s="21"/>
      <c r="AV98" s="181"/>
      <c r="AW98" s="21"/>
      <c r="AX98" s="21"/>
      <c r="AY98" s="21"/>
      <c r="AZ98" s="21"/>
      <c r="BA98" s="21"/>
      <c r="BB98" s="21"/>
      <c r="BC98" s="21"/>
      <c r="BD98" s="196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181"/>
      <c r="AU99" s="21"/>
      <c r="AV99" s="181"/>
      <c r="AW99" s="21"/>
      <c r="AX99" s="21"/>
      <c r="AY99" s="21"/>
      <c r="AZ99" s="21"/>
      <c r="BA99" s="21"/>
      <c r="BB99" s="21"/>
      <c r="BC99" s="21"/>
      <c r="BD99" s="196"/>
      <c r="BE99" s="182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181"/>
      <c r="AU100" s="21"/>
      <c r="AV100" s="181"/>
      <c r="AW100" s="21"/>
      <c r="AX100" s="21"/>
      <c r="AY100" s="21"/>
      <c r="AZ100" s="21"/>
      <c r="BA100" s="21"/>
      <c r="BB100" s="21"/>
      <c r="BC100" s="21"/>
      <c r="BD100" s="196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181"/>
      <c r="AU101" s="21"/>
      <c r="AV101" s="181"/>
      <c r="AW101" s="21"/>
      <c r="AX101" s="21"/>
      <c r="AY101" s="21"/>
      <c r="AZ101" s="21"/>
      <c r="BA101" s="21"/>
      <c r="BB101" s="21"/>
      <c r="BC101" s="21"/>
      <c r="BD101" s="196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409.6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1"/>
      <c r="AJ102" s="21"/>
      <c r="AK102" s="21"/>
      <c r="AL102" s="196"/>
      <c r="AM102" s="21"/>
      <c r="AN102" s="21"/>
      <c r="AO102" s="21"/>
      <c r="AP102" s="21"/>
      <c r="AQ102" s="21"/>
      <c r="AR102" s="21"/>
      <c r="AS102" s="21"/>
      <c r="AT102" s="196"/>
      <c r="AU102" s="21"/>
      <c r="AV102" s="196"/>
      <c r="AW102" s="23"/>
      <c r="AX102" s="21"/>
      <c r="AY102" s="21"/>
      <c r="AZ102" s="21"/>
      <c r="BA102" s="21"/>
      <c r="BB102" s="21"/>
      <c r="BC102" s="21"/>
      <c r="BD102" s="196"/>
      <c r="BE102" s="21"/>
      <c r="BF102" s="21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196"/>
      <c r="AM103" s="23"/>
      <c r="AN103" s="20"/>
      <c r="AO103" s="21"/>
      <c r="AP103" s="21"/>
      <c r="AQ103" s="21"/>
      <c r="AR103" s="21"/>
      <c r="AS103" s="21"/>
      <c r="AT103" s="196"/>
      <c r="AU103" s="23"/>
      <c r="AV103" s="196"/>
      <c r="AW103" s="23"/>
      <c r="AX103" s="21"/>
      <c r="AY103" s="21"/>
      <c r="AZ103" s="21"/>
      <c r="BA103" s="21"/>
      <c r="BB103" s="21"/>
      <c r="BC103" s="21"/>
      <c r="BD103" s="196"/>
      <c r="BE103" s="23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5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0"/>
      <c r="AK104" s="21"/>
      <c r="AL104" s="196"/>
      <c r="AM104" s="23"/>
      <c r="AN104" s="20"/>
      <c r="AO104" s="21"/>
      <c r="AP104" s="21"/>
      <c r="AQ104" s="21"/>
      <c r="AR104" s="21"/>
      <c r="AS104" s="21"/>
      <c r="AT104" s="196"/>
      <c r="AU104" s="23"/>
      <c r="AV104" s="196"/>
      <c r="AW104" s="23"/>
      <c r="AX104" s="21"/>
      <c r="AY104" s="21"/>
      <c r="AZ104" s="21"/>
      <c r="BA104" s="21"/>
      <c r="BB104" s="21"/>
      <c r="BC104" s="21"/>
      <c r="BD104" s="196"/>
      <c r="BE104" s="23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5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0"/>
      <c r="AK105" s="21"/>
      <c r="AL105" s="196"/>
      <c r="AM105" s="23"/>
      <c r="AN105" s="20"/>
      <c r="AO105" s="21"/>
      <c r="AP105" s="21"/>
      <c r="AQ105" s="21"/>
      <c r="AR105" s="21"/>
      <c r="AS105" s="21"/>
      <c r="AT105" s="196"/>
      <c r="AU105" s="23"/>
      <c r="AV105" s="196"/>
      <c r="AW105" s="23"/>
      <c r="AX105" s="21"/>
      <c r="AY105" s="21"/>
      <c r="AZ105" s="21"/>
      <c r="BA105" s="21"/>
      <c r="BB105" s="21"/>
      <c r="BC105" s="21"/>
      <c r="BD105" s="196"/>
      <c r="BE105" s="23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0"/>
      <c r="AK106" s="21"/>
      <c r="AL106" s="196"/>
      <c r="AM106" s="23"/>
      <c r="AN106" s="20"/>
      <c r="AO106" s="21"/>
      <c r="AP106" s="21"/>
      <c r="AQ106" s="21"/>
      <c r="AR106" s="21"/>
      <c r="AS106" s="21"/>
      <c r="AT106" s="196"/>
      <c r="AU106" s="23"/>
      <c r="AV106" s="196"/>
      <c r="AW106" s="23"/>
      <c r="AX106" s="21"/>
      <c r="AY106" s="21"/>
      <c r="AZ106" s="21"/>
      <c r="BA106" s="21"/>
      <c r="BB106" s="21"/>
      <c r="BC106" s="21"/>
      <c r="BD106" s="196"/>
      <c r="BE106" s="23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34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0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6"/>
      <c r="AM107" s="20"/>
      <c r="AN107" s="20"/>
      <c r="AO107" s="21"/>
      <c r="AP107" s="21"/>
      <c r="AQ107" s="21"/>
      <c r="AR107" s="21"/>
      <c r="AS107" s="21"/>
      <c r="AT107" s="196"/>
      <c r="AU107" s="23"/>
      <c r="AV107" s="196"/>
      <c r="AW107" s="20"/>
      <c r="AX107" s="21"/>
      <c r="AY107" s="21"/>
      <c r="AZ107" s="21"/>
      <c r="BA107" s="21"/>
      <c r="BB107" s="21"/>
      <c r="BC107" s="21"/>
      <c r="BD107" s="196"/>
      <c r="BE107" s="23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37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3"/>
      <c r="R108" s="23"/>
      <c r="S108" s="20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409.6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0"/>
      <c r="BD109" s="196"/>
      <c r="BE109" s="23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80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80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80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21"/>
      <c r="BF112" s="20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80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40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21"/>
      <c r="BF114" s="21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44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336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20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2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22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18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24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6"/>
      <c r="AM121" s="23"/>
      <c r="AN121" s="20"/>
      <c r="AO121" s="21"/>
      <c r="AP121" s="21"/>
      <c r="AQ121" s="21"/>
      <c r="AR121" s="21"/>
      <c r="AS121" s="21"/>
      <c r="AT121" s="196"/>
      <c r="AU121" s="23"/>
      <c r="AV121" s="21"/>
      <c r="AW121" s="21"/>
      <c r="AX121" s="21"/>
      <c r="AY121" s="21"/>
      <c r="AZ121" s="21"/>
      <c r="BA121" s="21"/>
      <c r="BB121" s="21"/>
      <c r="BC121" s="21"/>
      <c r="BD121" s="196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24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6"/>
      <c r="AM122" s="23"/>
      <c r="AN122" s="20"/>
      <c r="AO122" s="21"/>
      <c r="AP122" s="21"/>
      <c r="AQ122" s="21"/>
      <c r="AR122" s="21"/>
      <c r="AS122" s="21"/>
      <c r="AT122" s="196"/>
      <c r="AU122" s="23"/>
      <c r="AV122" s="21"/>
      <c r="AW122" s="21"/>
      <c r="AX122" s="21"/>
      <c r="AY122" s="21"/>
      <c r="AZ122" s="21"/>
      <c r="BA122" s="21"/>
      <c r="BB122" s="21"/>
      <c r="BC122" s="21"/>
      <c r="BD122" s="196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234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47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409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409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21"/>
      <c r="BF127" s="21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44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4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21"/>
      <c r="BF129" s="20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4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0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196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2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2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409.6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1"/>
      <c r="BF136" s="21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4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37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21"/>
      <c r="BF138" s="21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74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0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9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196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9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9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4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23"/>
      <c r="BF143" s="23"/>
      <c r="BG143" s="20"/>
      <c r="BH143" s="20"/>
      <c r="BI143" s="23"/>
      <c r="BJ143" s="20"/>
      <c r="BK143" s="23"/>
      <c r="BL143" s="20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2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0"/>
      <c r="AQ144" s="23"/>
      <c r="AR144" s="20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1"/>
      <c r="BD144" s="196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0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0"/>
      <c r="AQ145" s="23"/>
      <c r="AR145" s="20"/>
      <c r="AS145" s="21"/>
      <c r="AT145" s="21"/>
      <c r="AU145" s="21"/>
      <c r="AV145" s="21"/>
      <c r="AW145" s="21"/>
      <c r="AX145" s="21"/>
      <c r="AY145" s="21"/>
      <c r="AZ145" s="21"/>
      <c r="BA145" s="21"/>
      <c r="BB145" s="20"/>
      <c r="BC145" s="20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42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0"/>
      <c r="AQ146" s="23"/>
      <c r="AR146" s="20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19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9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196"/>
      <c r="AU147" s="20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9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27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9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28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409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6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209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21"/>
      <c r="BF154" s="21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209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1"/>
      <c r="AM155" s="21"/>
      <c r="AN155" s="21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89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6"/>
      <c r="AM156" s="20"/>
      <c r="AN156" s="20"/>
      <c r="AO156" s="21"/>
      <c r="AP156" s="21"/>
      <c r="AQ156" s="21"/>
      <c r="AR156" s="21"/>
      <c r="AS156" s="21"/>
      <c r="AT156" s="196"/>
      <c r="AU156" s="23"/>
      <c r="AV156" s="21"/>
      <c r="AW156" s="21"/>
      <c r="AX156" s="21"/>
      <c r="AY156" s="21"/>
      <c r="AZ156" s="21"/>
      <c r="BA156" s="21"/>
      <c r="BB156" s="21"/>
      <c r="BC156" s="21"/>
      <c r="BD156" s="196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89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6"/>
      <c r="AM157" s="20"/>
      <c r="AN157" s="20"/>
      <c r="AO157" s="21"/>
      <c r="AP157" s="21"/>
      <c r="AQ157" s="21"/>
      <c r="AR157" s="21"/>
      <c r="AS157" s="21"/>
      <c r="AT157" s="196"/>
      <c r="AU157" s="23"/>
      <c r="AV157" s="21"/>
      <c r="AW157" s="21"/>
      <c r="AX157" s="21"/>
      <c r="AY157" s="21"/>
      <c r="AZ157" s="21"/>
      <c r="BA157" s="21"/>
      <c r="BB157" s="21"/>
      <c r="BC157" s="21"/>
      <c r="BD157" s="196"/>
      <c r="BE157" s="23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204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21"/>
      <c r="BF158" s="21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47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196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196"/>
      <c r="O162" s="20"/>
      <c r="P162" s="20"/>
      <c r="Q162" s="20"/>
      <c r="R162" s="20"/>
      <c r="S162" s="20"/>
      <c r="T162" s="20"/>
      <c r="U162" s="20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409.6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1"/>
      <c r="AK163" s="21"/>
      <c r="AL163" s="196"/>
      <c r="AM163" s="21"/>
      <c r="AN163" s="21"/>
      <c r="AO163" s="21"/>
      <c r="AP163" s="21"/>
      <c r="AQ163" s="21"/>
      <c r="AR163" s="21"/>
      <c r="AS163" s="21"/>
      <c r="AT163" s="196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196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21"/>
      <c r="BF171" s="20"/>
      <c r="BG171" s="20"/>
      <c r="BH171" s="20"/>
      <c r="BI171" s="23"/>
      <c r="BJ171" s="20"/>
      <c r="BK171" s="21"/>
      <c r="BL171" s="21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0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1"/>
      <c r="AJ174" s="21"/>
      <c r="AK174" s="21"/>
      <c r="AL174" s="196"/>
      <c r="AM174" s="21"/>
      <c r="AN174" s="20"/>
      <c r="AO174" s="21"/>
      <c r="AP174" s="21"/>
      <c r="AQ174" s="21"/>
      <c r="AR174" s="21"/>
      <c r="AS174" s="21"/>
      <c r="AT174" s="196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196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196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96"/>
      <c r="AM181" s="21"/>
      <c r="AN181" s="20"/>
      <c r="AO181" s="21"/>
      <c r="AP181" s="21"/>
      <c r="AQ181" s="21"/>
      <c r="AR181" s="21"/>
      <c r="AS181" s="21"/>
      <c r="AT181" s="196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196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196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196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09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23"/>
      <c r="BF188" s="23"/>
      <c r="BG188" s="20"/>
      <c r="BH188" s="20"/>
      <c r="BI188" s="23"/>
      <c r="BJ188" s="20"/>
      <c r="BK188" s="23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6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1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23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1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409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196"/>
      <c r="AM192" s="23"/>
      <c r="AN192" s="20"/>
      <c r="AO192" s="21"/>
      <c r="AP192" s="21"/>
      <c r="AQ192" s="21"/>
      <c r="AR192" s="21"/>
      <c r="AS192" s="21"/>
      <c r="AT192" s="196"/>
      <c r="AU192" s="23"/>
      <c r="AV192" s="21"/>
      <c r="AW192" s="21"/>
      <c r="AX192" s="21"/>
      <c r="AY192" s="21"/>
      <c r="AZ192" s="21"/>
      <c r="BA192" s="21"/>
      <c r="BB192" s="21"/>
      <c r="BC192" s="21"/>
      <c r="BD192" s="196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6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26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26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66"/>
      <c r="M195" s="66"/>
      <c r="N195" s="66"/>
      <c r="O195" s="28"/>
      <c r="P195" s="66"/>
      <c r="Q195" s="66"/>
      <c r="R195" s="66"/>
      <c r="S195" s="66"/>
      <c r="T195" s="66"/>
      <c r="U195" s="28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26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39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18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19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196"/>
      <c r="AM199" s="20"/>
      <c r="AN199" s="20"/>
      <c r="AO199" s="21"/>
      <c r="AP199" s="21"/>
      <c r="AQ199" s="21"/>
      <c r="AR199" s="21"/>
      <c r="AS199" s="21"/>
      <c r="AT199" s="196"/>
      <c r="AU199" s="23"/>
      <c r="AV199" s="21"/>
      <c r="AW199" s="21"/>
      <c r="AX199" s="21"/>
      <c r="AY199" s="21"/>
      <c r="AZ199" s="21"/>
      <c r="BA199" s="21"/>
      <c r="BB199" s="21"/>
      <c r="BC199" s="21"/>
      <c r="BD199" s="196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1"/>
      <c r="AJ200" s="21"/>
      <c r="AK200" s="21"/>
      <c r="AL200" s="196"/>
      <c r="AM200" s="21"/>
      <c r="AN200" s="21"/>
      <c r="AO200" s="21"/>
      <c r="AP200" s="21"/>
      <c r="AQ200" s="21"/>
      <c r="AR200" s="21"/>
      <c r="AS200" s="21"/>
      <c r="AT200" s="196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1"/>
      <c r="BF200" s="21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6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1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36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23"/>
      <c r="BF203" s="23"/>
      <c r="BG203" s="20"/>
      <c r="BH203" s="20"/>
      <c r="BI203" s="23"/>
      <c r="BJ203" s="20"/>
      <c r="BK203" s="23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49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211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14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196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89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196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196"/>
      <c r="AU208" s="20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196"/>
      <c r="AU209" s="20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6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182"/>
      <c r="BF210" s="23"/>
      <c r="BG210" s="20"/>
      <c r="BH210" s="20"/>
      <c r="BI210" s="23"/>
      <c r="BJ210" s="20"/>
      <c r="BK210" s="21"/>
      <c r="BL210" s="20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196"/>
      <c r="AU211" s="20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94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1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0"/>
      <c r="BE213" s="182"/>
      <c r="BF213" s="23"/>
      <c r="BG213" s="20"/>
      <c r="BH213" s="20"/>
      <c r="BI213" s="29"/>
      <c r="BJ213" s="20"/>
      <c r="BK213" s="29"/>
      <c r="BL213" s="20"/>
      <c r="BM213" s="20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31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182"/>
      <c r="BF214" s="23"/>
      <c r="BG214" s="20"/>
      <c r="BH214" s="20"/>
      <c r="BI214" s="29"/>
      <c r="BJ214" s="20"/>
      <c r="BK214" s="29"/>
      <c r="BL214" s="20"/>
      <c r="BM214" s="20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8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196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2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77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0"/>
      <c r="BC217" s="20"/>
      <c r="BD217" s="196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77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77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67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196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67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67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8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0"/>
      <c r="AJ223" s="20"/>
      <c r="AK223" s="21"/>
      <c r="AL223" s="196"/>
      <c r="AM223" s="20"/>
      <c r="AN223" s="20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23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38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181"/>
      <c r="AE224" s="21"/>
      <c r="AF224" s="21"/>
      <c r="AG224" s="21"/>
      <c r="AH224" s="20"/>
      <c r="AI224" s="20"/>
      <c r="AJ224" s="20"/>
      <c r="AK224" s="21"/>
      <c r="AL224" s="196"/>
      <c r="AM224" s="20"/>
      <c r="AN224" s="20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3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181"/>
      <c r="AE225" s="21"/>
      <c r="AF225" s="21"/>
      <c r="AG225" s="21"/>
      <c r="AH225" s="20"/>
      <c r="AI225" s="20"/>
      <c r="AJ225" s="20"/>
      <c r="AK225" s="21"/>
      <c r="AL225" s="196"/>
      <c r="AM225" s="20"/>
      <c r="AN225" s="20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196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18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8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196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196"/>
      <c r="AE227" s="23"/>
      <c r="AF227" s="23"/>
      <c r="AG227" s="23"/>
      <c r="AH227" s="20"/>
      <c r="AI227" s="21"/>
      <c r="AJ227" s="21"/>
      <c r="AK227" s="21"/>
      <c r="AL227" s="196"/>
      <c r="AM227" s="20"/>
      <c r="AN227" s="20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8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0"/>
      <c r="BC228" s="20"/>
      <c r="BD228" s="196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9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9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41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196"/>
      <c r="AE232" s="23"/>
      <c r="AF232" s="23"/>
      <c r="AG232" s="23"/>
      <c r="AH232" s="23"/>
      <c r="AI232" s="21"/>
      <c r="AJ232" s="21"/>
      <c r="AK232" s="21"/>
      <c r="AL232" s="196"/>
      <c r="AM232" s="20"/>
      <c r="AN232" s="20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63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196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196"/>
      <c r="AE233" s="23"/>
      <c r="AF233" s="23"/>
      <c r="AG233" s="23"/>
      <c r="AH233" s="23"/>
      <c r="AI233" s="21"/>
      <c r="AJ233" s="21"/>
      <c r="AK233" s="21"/>
      <c r="AL233" s="196"/>
      <c r="AM233" s="20"/>
      <c r="AN233" s="20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6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3"/>
      <c r="AJ234" s="23"/>
      <c r="AK234" s="21"/>
      <c r="AL234" s="196"/>
      <c r="AM234" s="23"/>
      <c r="AN234" s="23"/>
      <c r="AO234" s="21"/>
      <c r="AP234" s="21"/>
      <c r="AQ234" s="21"/>
      <c r="AR234" s="21"/>
      <c r="AS234" s="21"/>
      <c r="AT234" s="196"/>
      <c r="AU234" s="23"/>
      <c r="AV234" s="21"/>
      <c r="AW234" s="21"/>
      <c r="AX234" s="21"/>
      <c r="AY234" s="21"/>
      <c r="AZ234" s="21"/>
      <c r="BA234" s="21"/>
      <c r="BB234" s="21"/>
      <c r="BC234" s="21"/>
      <c r="BD234" s="196"/>
      <c r="BE234" s="20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3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0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3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20"/>
      <c r="BF236" s="20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3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0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3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20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54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1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20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31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49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5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7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6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6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6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69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196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34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1"/>
      <c r="BC247" s="21"/>
      <c r="BD247" s="196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196"/>
      <c r="BE248" s="196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57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0"/>
      <c r="BC249" s="20"/>
      <c r="BD249" s="196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4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0"/>
      <c r="BC250" s="20"/>
      <c r="BD250" s="196"/>
      <c r="BE250" s="196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5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181"/>
      <c r="AU251" s="21"/>
      <c r="AV251" s="181"/>
      <c r="AW251" s="21"/>
      <c r="AX251" s="21"/>
      <c r="AY251" s="21"/>
      <c r="AZ251" s="21"/>
      <c r="BA251" s="21"/>
      <c r="BB251" s="21"/>
      <c r="BC251" s="21"/>
      <c r="BD251" s="196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6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1"/>
      <c r="BC252" s="21"/>
      <c r="BD252" s="196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54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1"/>
      <c r="BC253" s="21"/>
      <c r="BD253" s="196"/>
      <c r="BE253" s="23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66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181"/>
      <c r="AU254" s="21"/>
      <c r="AV254" s="181"/>
      <c r="AW254" s="21"/>
      <c r="AX254" s="21"/>
      <c r="AY254" s="21"/>
      <c r="AZ254" s="21"/>
      <c r="BA254" s="21"/>
      <c r="BB254" s="21"/>
      <c r="BC254" s="21"/>
      <c r="BD254" s="196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1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0"/>
      <c r="T255" s="20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19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71" customFormat="1" ht="197.25" customHeight="1" x14ac:dyDescent="0.25">
      <c r="A256" s="17"/>
      <c r="B256" s="18"/>
      <c r="C256" s="18"/>
      <c r="D256" s="19"/>
      <c r="E256" s="19"/>
      <c r="F256" s="66"/>
      <c r="G256" s="18"/>
      <c r="H256" s="18"/>
      <c r="I256" s="18"/>
      <c r="J256" s="18"/>
      <c r="K256" s="18"/>
      <c r="L256" s="66"/>
      <c r="M256" s="66"/>
      <c r="N256" s="66"/>
      <c r="O256" s="19"/>
      <c r="P256" s="19"/>
      <c r="Q256" s="19"/>
      <c r="R256" s="19"/>
      <c r="S256" s="19"/>
      <c r="T256" s="19"/>
      <c r="U256" s="19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183"/>
      <c r="BE256" s="183"/>
      <c r="BF256" s="66"/>
      <c r="BG256" s="66"/>
      <c r="BH256" s="66"/>
      <c r="BI256" s="28"/>
      <c r="BJ256" s="66"/>
      <c r="BK256" s="66"/>
      <c r="BL256" s="28"/>
      <c r="BM256" s="27"/>
      <c r="BN256" s="27"/>
      <c r="BO256" s="17"/>
      <c r="BP256" s="27"/>
      <c r="BQ256" s="27"/>
      <c r="BR256" s="28"/>
      <c r="BS256" s="28"/>
      <c r="BT256" s="17"/>
      <c r="BU256" s="70"/>
    </row>
    <row r="257" spans="1:73" s="22" customFormat="1" ht="136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3"/>
      <c r="R257" s="23"/>
      <c r="S257" s="23"/>
      <c r="T257" s="23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6"/>
      <c r="BE257" s="196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43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0"/>
      <c r="P258" s="20"/>
      <c r="Q258" s="23"/>
      <c r="R258" s="23"/>
      <c r="S258" s="23"/>
      <c r="T258" s="23"/>
      <c r="U258" s="20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6"/>
      <c r="BE258" s="20"/>
      <c r="BF258" s="20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3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3"/>
      <c r="R259" s="23"/>
      <c r="S259" s="23"/>
      <c r="T259" s="23"/>
      <c r="U259" s="20"/>
      <c r="V259" s="21"/>
      <c r="W259" s="21"/>
      <c r="X259" s="21"/>
      <c r="Y259" s="21"/>
      <c r="Z259" s="21"/>
      <c r="AA259" s="21"/>
      <c r="AB259" s="21"/>
      <c r="AC259" s="21"/>
      <c r="AD259" s="18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1"/>
      <c r="BC259" s="21"/>
      <c r="BD259" s="196"/>
      <c r="BE259" s="196"/>
      <c r="BF259" s="20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79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6"/>
      <c r="O260" s="28"/>
      <c r="P260" s="18"/>
      <c r="Q260" s="28"/>
      <c r="R260" s="28"/>
      <c r="S260" s="28"/>
      <c r="T260" s="28"/>
      <c r="U260" s="28"/>
      <c r="V260" s="21"/>
      <c r="W260" s="21"/>
      <c r="X260" s="21"/>
      <c r="Y260" s="21"/>
      <c r="Z260" s="21"/>
      <c r="AA260" s="21"/>
      <c r="AB260" s="21"/>
      <c r="AC260" s="21"/>
      <c r="AD260" s="181"/>
      <c r="AE260" s="21"/>
      <c r="AF260" s="21"/>
      <c r="AG260" s="21"/>
      <c r="AH260" s="20"/>
      <c r="AI260" s="29"/>
      <c r="AJ260" s="29"/>
      <c r="AK260" s="21"/>
      <c r="AL260" s="196"/>
      <c r="AM260" s="29"/>
      <c r="AN260" s="29"/>
      <c r="AO260" s="21"/>
      <c r="AP260" s="21"/>
      <c r="AQ260" s="21"/>
      <c r="AR260" s="21"/>
      <c r="AS260" s="21"/>
      <c r="AT260" s="196"/>
      <c r="AU260" s="29"/>
      <c r="AV260" s="196"/>
      <c r="AW260" s="29"/>
      <c r="AX260" s="21"/>
      <c r="AY260" s="21"/>
      <c r="AZ260" s="21"/>
      <c r="BA260" s="21"/>
      <c r="BB260" s="20"/>
      <c r="BC260" s="23"/>
      <c r="BD260" s="196"/>
      <c r="BE260" s="29"/>
      <c r="BF260" s="29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64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9"/>
      <c r="P261" s="29"/>
      <c r="Q261" s="29"/>
      <c r="R261" s="29"/>
      <c r="S261" s="29"/>
      <c r="T261" s="29"/>
      <c r="U261" s="29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6"/>
      <c r="BE261" s="196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9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6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46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9"/>
      <c r="P263" s="29"/>
      <c r="Q263" s="29"/>
      <c r="R263" s="29"/>
      <c r="S263" s="29"/>
      <c r="T263" s="29"/>
      <c r="U263" s="29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0"/>
      <c r="BC263" s="29"/>
      <c r="BD263" s="29"/>
      <c r="BE263" s="29"/>
      <c r="BF263" s="29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0"/>
      <c r="AE264" s="23"/>
      <c r="AF264" s="23"/>
      <c r="AG264" s="23"/>
      <c r="AH264" s="23"/>
      <c r="AI264" s="29"/>
      <c r="AJ264" s="29"/>
      <c r="AK264" s="21"/>
      <c r="AL264" s="196"/>
      <c r="AM264" s="23"/>
      <c r="AN264" s="23"/>
      <c r="AO264" s="21"/>
      <c r="AP264" s="21"/>
      <c r="AQ264" s="21"/>
      <c r="AR264" s="21"/>
      <c r="AS264" s="21"/>
      <c r="AT264" s="196"/>
      <c r="AU264" s="23"/>
      <c r="AV264" s="196"/>
      <c r="AW264" s="23"/>
      <c r="AX264" s="21"/>
      <c r="AY264" s="21"/>
      <c r="AZ264" s="21"/>
      <c r="BA264" s="21"/>
      <c r="BB264" s="20"/>
      <c r="BC264" s="23"/>
      <c r="BD264" s="196"/>
      <c r="BE264" s="23"/>
      <c r="BF264" s="23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23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81"/>
      <c r="AE265" s="21"/>
      <c r="AF265" s="21"/>
      <c r="AG265" s="21"/>
      <c r="AH265" s="20"/>
      <c r="AI265" s="29"/>
      <c r="AJ265" s="29"/>
      <c r="AK265" s="21"/>
      <c r="AL265" s="196"/>
      <c r="AM265" s="29"/>
      <c r="AN265" s="29"/>
      <c r="AO265" s="21"/>
      <c r="AP265" s="21"/>
      <c r="AQ265" s="21"/>
      <c r="AR265" s="21"/>
      <c r="AS265" s="21"/>
      <c r="AT265" s="196"/>
      <c r="AU265" s="29"/>
      <c r="AV265" s="196"/>
      <c r="AW265" s="29"/>
      <c r="AX265" s="21"/>
      <c r="AY265" s="21"/>
      <c r="AZ265" s="21"/>
      <c r="BA265" s="21"/>
      <c r="BB265" s="20"/>
      <c r="BC265" s="23"/>
      <c r="BD265" s="196"/>
      <c r="BE265" s="23"/>
      <c r="BF265" s="23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23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81"/>
      <c r="AE266" s="21"/>
      <c r="AF266" s="21"/>
      <c r="AG266" s="21"/>
      <c r="AH266" s="20"/>
      <c r="AI266" s="29"/>
      <c r="AJ266" s="29"/>
      <c r="AK266" s="21"/>
      <c r="AL266" s="196"/>
      <c r="AM266" s="29"/>
      <c r="AN266" s="29"/>
      <c r="AO266" s="21"/>
      <c r="AP266" s="21"/>
      <c r="AQ266" s="21"/>
      <c r="AR266" s="21"/>
      <c r="AS266" s="21"/>
      <c r="AT266" s="196"/>
      <c r="AU266" s="29"/>
      <c r="AV266" s="196"/>
      <c r="AW266" s="29"/>
      <c r="AX266" s="21"/>
      <c r="AY266" s="21"/>
      <c r="AZ266" s="21"/>
      <c r="BA266" s="21"/>
      <c r="BB266" s="20"/>
      <c r="BC266" s="23"/>
      <c r="BD266" s="196"/>
      <c r="BE266" s="29"/>
      <c r="BF266" s="29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408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0"/>
      <c r="AI267" s="29"/>
      <c r="AJ267" s="29"/>
      <c r="AK267" s="21"/>
      <c r="AL267" s="196"/>
      <c r="AM267" s="29"/>
      <c r="AN267" s="29"/>
      <c r="AO267" s="21"/>
      <c r="AP267" s="21"/>
      <c r="AQ267" s="21"/>
      <c r="AR267" s="21"/>
      <c r="AS267" s="21"/>
      <c r="AT267" s="196"/>
      <c r="AU267" s="29"/>
      <c r="AV267" s="196"/>
      <c r="AW267" s="29"/>
      <c r="AX267" s="21"/>
      <c r="AY267" s="21"/>
      <c r="AZ267" s="21"/>
      <c r="BA267" s="21"/>
      <c r="BB267" s="20"/>
      <c r="BC267" s="23"/>
      <c r="BD267" s="196"/>
      <c r="BE267" s="23"/>
      <c r="BF267" s="23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86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0"/>
      <c r="AI268" s="29"/>
      <c r="AJ268" s="29"/>
      <c r="AK268" s="21"/>
      <c r="AL268" s="196"/>
      <c r="AM268" s="29"/>
      <c r="AN268" s="29"/>
      <c r="AO268" s="21"/>
      <c r="AP268" s="21"/>
      <c r="AQ268" s="21"/>
      <c r="AR268" s="21"/>
      <c r="AS268" s="21"/>
      <c r="AT268" s="196"/>
      <c r="AU268" s="29"/>
      <c r="AV268" s="196"/>
      <c r="AW268" s="29"/>
      <c r="AX268" s="21"/>
      <c r="AY268" s="21"/>
      <c r="AZ268" s="21"/>
      <c r="BA268" s="21"/>
      <c r="BB268" s="20"/>
      <c r="BC268" s="23"/>
      <c r="BD268" s="196"/>
      <c r="BE268" s="29"/>
      <c r="BF268" s="29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181"/>
      <c r="AE269" s="21"/>
      <c r="AF269" s="21"/>
      <c r="AG269" s="21"/>
      <c r="AH269" s="20"/>
      <c r="AI269" s="29"/>
      <c r="AJ269" s="29"/>
      <c r="AK269" s="21"/>
      <c r="AL269" s="196"/>
      <c r="AM269" s="29"/>
      <c r="AN269" s="29"/>
      <c r="AO269" s="21"/>
      <c r="AP269" s="21"/>
      <c r="AQ269" s="21"/>
      <c r="AR269" s="21"/>
      <c r="AS269" s="21"/>
      <c r="AT269" s="196"/>
      <c r="AU269" s="29"/>
      <c r="AV269" s="196"/>
      <c r="AW269" s="29"/>
      <c r="AX269" s="21"/>
      <c r="AY269" s="21"/>
      <c r="AZ269" s="21"/>
      <c r="BA269" s="21"/>
      <c r="BB269" s="20"/>
      <c r="BC269" s="23"/>
      <c r="BD269" s="196"/>
      <c r="BE269" s="29"/>
      <c r="BF269" s="29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16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6"/>
      <c r="O270" s="28"/>
      <c r="P270" s="18"/>
      <c r="Q270" s="28"/>
      <c r="R270" s="28"/>
      <c r="S270" s="28"/>
      <c r="T270" s="28"/>
      <c r="U270" s="28"/>
      <c r="V270" s="21"/>
      <c r="W270" s="21"/>
      <c r="X270" s="21"/>
      <c r="Y270" s="21"/>
      <c r="Z270" s="21"/>
      <c r="AA270" s="21"/>
      <c r="AB270" s="21"/>
      <c r="AC270" s="21"/>
      <c r="AD270" s="181"/>
      <c r="AE270" s="21"/>
      <c r="AF270" s="21"/>
      <c r="AG270" s="21"/>
      <c r="AH270" s="20"/>
      <c r="AI270" s="29"/>
      <c r="AJ270" s="29"/>
      <c r="AK270" s="21"/>
      <c r="AL270" s="196"/>
      <c r="AM270" s="29"/>
      <c r="AN270" s="29"/>
      <c r="AO270" s="21"/>
      <c r="AP270" s="21"/>
      <c r="AQ270" s="21"/>
      <c r="AR270" s="21"/>
      <c r="AS270" s="21"/>
      <c r="AT270" s="196"/>
      <c r="AU270" s="29"/>
      <c r="AV270" s="196"/>
      <c r="AW270" s="29"/>
      <c r="AX270" s="21"/>
      <c r="AY270" s="21"/>
      <c r="AZ270" s="21"/>
      <c r="BA270" s="21"/>
      <c r="BB270" s="20"/>
      <c r="BC270" s="23"/>
      <c r="BD270" s="196"/>
      <c r="BE270" s="29"/>
      <c r="BF270" s="29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54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29"/>
      <c r="AF271" s="29"/>
      <c r="AG271" s="29"/>
      <c r="AH271" s="29"/>
      <c r="AI271" s="21"/>
      <c r="AJ271" s="21"/>
      <c r="AK271" s="21"/>
      <c r="AL271" s="196"/>
      <c r="AM271" s="29"/>
      <c r="AN271" s="29"/>
      <c r="AO271" s="21"/>
      <c r="AP271" s="21"/>
      <c r="AQ271" s="21"/>
      <c r="AR271" s="21"/>
      <c r="AS271" s="21"/>
      <c r="AT271" s="196"/>
      <c r="AU271" s="29"/>
      <c r="AV271" s="196"/>
      <c r="AW271" s="29"/>
      <c r="AX271" s="21"/>
      <c r="AY271" s="21"/>
      <c r="AZ271" s="21"/>
      <c r="BA271" s="21"/>
      <c r="BB271" s="20"/>
      <c r="BC271" s="23"/>
      <c r="BD271" s="196"/>
      <c r="BE271" s="23"/>
      <c r="BF271" s="23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7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6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196"/>
      <c r="AE272" s="29"/>
      <c r="AF272" s="29"/>
      <c r="AG272" s="29"/>
      <c r="AH272" s="29"/>
      <c r="AI272" s="21"/>
      <c r="AJ272" s="21"/>
      <c r="AK272" s="21"/>
      <c r="AL272" s="196"/>
      <c r="AM272" s="29"/>
      <c r="AN272" s="29"/>
      <c r="AO272" s="21"/>
      <c r="AP272" s="21"/>
      <c r="AQ272" s="21"/>
      <c r="AR272" s="21"/>
      <c r="AS272" s="21"/>
      <c r="AT272" s="196"/>
      <c r="AU272" s="29"/>
      <c r="AV272" s="196"/>
      <c r="AW272" s="29"/>
      <c r="AX272" s="21"/>
      <c r="AY272" s="21"/>
      <c r="AZ272" s="21"/>
      <c r="BA272" s="21"/>
      <c r="BB272" s="20"/>
      <c r="BC272" s="23"/>
      <c r="BD272" s="196"/>
      <c r="BE272" s="29"/>
      <c r="BF272" s="29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44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96"/>
      <c r="AE273" s="63"/>
      <c r="AF273" s="63"/>
      <c r="AG273" s="63"/>
      <c r="AH273" s="63"/>
      <c r="AI273" s="21"/>
      <c r="AJ273" s="21"/>
      <c r="AK273" s="21"/>
      <c r="AL273" s="196"/>
      <c r="AM273" s="63"/>
      <c r="AN273" s="63"/>
      <c r="AO273" s="21"/>
      <c r="AP273" s="21"/>
      <c r="AQ273" s="21"/>
      <c r="AR273" s="21"/>
      <c r="AS273" s="21"/>
      <c r="AT273" s="196"/>
      <c r="AU273" s="29"/>
      <c r="AV273" s="196"/>
      <c r="AW273" s="23"/>
      <c r="AX273" s="21"/>
      <c r="AY273" s="21"/>
      <c r="AZ273" s="21"/>
      <c r="BA273" s="21"/>
      <c r="BB273" s="20"/>
      <c r="BC273" s="23"/>
      <c r="BD273" s="196"/>
      <c r="BE273" s="23"/>
      <c r="BF273" s="23"/>
      <c r="BG273" s="21"/>
      <c r="BH273" s="20"/>
      <c r="BI273" s="23"/>
      <c r="BJ273" s="20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44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0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96"/>
      <c r="AE274" s="63"/>
      <c r="AF274" s="63"/>
      <c r="AG274" s="63"/>
      <c r="AH274" s="63"/>
      <c r="AI274" s="21"/>
      <c r="AJ274" s="21"/>
      <c r="AK274" s="21"/>
      <c r="AL274" s="196"/>
      <c r="AM274" s="63"/>
      <c r="AN274" s="63"/>
      <c r="AO274" s="21"/>
      <c r="AP274" s="21"/>
      <c r="AQ274" s="21"/>
      <c r="AR274" s="21"/>
      <c r="AS274" s="21"/>
      <c r="AT274" s="196"/>
      <c r="AU274" s="29"/>
      <c r="AV274" s="196"/>
      <c r="AW274" s="23"/>
      <c r="AX274" s="21"/>
      <c r="AY274" s="21"/>
      <c r="AZ274" s="21"/>
      <c r="BA274" s="21"/>
      <c r="BB274" s="20"/>
      <c r="BC274" s="23"/>
      <c r="BD274" s="196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44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196"/>
      <c r="AE275" s="63"/>
      <c r="AF275" s="63"/>
      <c r="AG275" s="63"/>
      <c r="AH275" s="63"/>
      <c r="AI275" s="21"/>
      <c r="AJ275" s="21"/>
      <c r="AK275" s="21"/>
      <c r="AL275" s="196"/>
      <c r="AM275" s="63"/>
      <c r="AN275" s="63"/>
      <c r="AO275" s="21"/>
      <c r="AP275" s="21"/>
      <c r="AQ275" s="21"/>
      <c r="AR275" s="21"/>
      <c r="AS275" s="21"/>
      <c r="AT275" s="196"/>
      <c r="AU275" s="29"/>
      <c r="AV275" s="196"/>
      <c r="AW275" s="23"/>
      <c r="AX275" s="21"/>
      <c r="AY275" s="21"/>
      <c r="AZ275" s="21"/>
      <c r="BA275" s="21"/>
      <c r="BB275" s="20"/>
      <c r="BC275" s="23"/>
      <c r="BD275" s="196"/>
      <c r="BE275" s="23"/>
      <c r="BF275" s="23"/>
      <c r="BG275" s="21"/>
      <c r="BH275" s="20"/>
      <c r="BI275" s="23"/>
      <c r="BJ275" s="23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44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96"/>
      <c r="AE276" s="63"/>
      <c r="AF276" s="63"/>
      <c r="AG276" s="63"/>
      <c r="AH276" s="63"/>
      <c r="AI276" s="21"/>
      <c r="AJ276" s="21"/>
      <c r="AK276" s="21"/>
      <c r="AL276" s="196"/>
      <c r="AM276" s="63"/>
      <c r="AN276" s="63"/>
      <c r="AO276" s="21"/>
      <c r="AP276" s="21"/>
      <c r="AQ276" s="21"/>
      <c r="AR276" s="21"/>
      <c r="AS276" s="21"/>
      <c r="AT276" s="196"/>
      <c r="AU276" s="29"/>
      <c r="AV276" s="196"/>
      <c r="AW276" s="23"/>
      <c r="AX276" s="21"/>
      <c r="AY276" s="21"/>
      <c r="AZ276" s="21"/>
      <c r="BA276" s="21"/>
      <c r="BB276" s="20"/>
      <c r="BC276" s="23"/>
      <c r="BD276" s="196"/>
      <c r="BE276" s="23"/>
      <c r="BF276" s="23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8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0"/>
      <c r="R277" s="20"/>
      <c r="S277" s="20"/>
      <c r="T277" s="20"/>
      <c r="U277" s="23"/>
      <c r="V277" s="21"/>
      <c r="W277" s="21"/>
      <c r="X277" s="21"/>
      <c r="Y277" s="21"/>
      <c r="Z277" s="21"/>
      <c r="AA277" s="21"/>
      <c r="AB277" s="21"/>
      <c r="AC277" s="21"/>
      <c r="AD277" s="196"/>
      <c r="AE277" s="63"/>
      <c r="AF277" s="63"/>
      <c r="AG277" s="63"/>
      <c r="AH277" s="63"/>
      <c r="AI277" s="21"/>
      <c r="AJ277" s="21"/>
      <c r="AK277" s="21"/>
      <c r="AL277" s="196"/>
      <c r="AM277" s="63"/>
      <c r="AN277" s="63"/>
      <c r="AO277" s="21"/>
      <c r="AP277" s="21"/>
      <c r="AQ277" s="21"/>
      <c r="AR277" s="21"/>
      <c r="AS277" s="21"/>
      <c r="AT277" s="196"/>
      <c r="AU277" s="29"/>
      <c r="AV277" s="196"/>
      <c r="AW277" s="23"/>
      <c r="AX277" s="21"/>
      <c r="AY277" s="21"/>
      <c r="AZ277" s="21"/>
      <c r="BA277" s="21"/>
      <c r="BB277" s="20"/>
      <c r="BC277" s="23"/>
      <c r="BD277" s="196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6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196"/>
      <c r="AE278" s="63"/>
      <c r="AF278" s="63"/>
      <c r="AG278" s="63"/>
      <c r="AH278" s="63"/>
      <c r="AI278" s="21"/>
      <c r="AJ278" s="21"/>
      <c r="AK278" s="21"/>
      <c r="AL278" s="196"/>
      <c r="AM278" s="63"/>
      <c r="AN278" s="63"/>
      <c r="AO278" s="21"/>
      <c r="AP278" s="21"/>
      <c r="AQ278" s="21"/>
      <c r="AR278" s="21"/>
      <c r="AS278" s="21"/>
      <c r="AT278" s="196"/>
      <c r="AU278" s="29"/>
      <c r="AV278" s="196"/>
      <c r="AW278" s="23"/>
      <c r="AX278" s="21"/>
      <c r="AY278" s="21"/>
      <c r="AZ278" s="21"/>
      <c r="BA278" s="21"/>
      <c r="BB278" s="20"/>
      <c r="BC278" s="23"/>
      <c r="BD278" s="196"/>
      <c r="BE278" s="23"/>
      <c r="BF278" s="20"/>
      <c r="BG278" s="21"/>
      <c r="BH278" s="20"/>
      <c r="BI278" s="23"/>
      <c r="BJ278" s="23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58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196"/>
      <c r="AE279" s="63"/>
      <c r="AF279" s="63"/>
      <c r="AG279" s="63"/>
      <c r="AH279" s="20"/>
      <c r="AI279" s="21"/>
      <c r="AJ279" s="21"/>
      <c r="AK279" s="21"/>
      <c r="AL279" s="196"/>
      <c r="AM279" s="63"/>
      <c r="AN279" s="20"/>
      <c r="AO279" s="21"/>
      <c r="AP279" s="21"/>
      <c r="AQ279" s="21"/>
      <c r="AR279" s="21"/>
      <c r="AS279" s="21"/>
      <c r="AT279" s="196"/>
      <c r="AU279" s="23"/>
      <c r="AV279" s="196"/>
      <c r="AW279" s="23"/>
      <c r="AX279" s="21"/>
      <c r="AY279" s="21"/>
      <c r="AZ279" s="21"/>
      <c r="BA279" s="21"/>
      <c r="BB279" s="20"/>
      <c r="BC279" s="23"/>
      <c r="BD279" s="196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1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6"/>
      <c r="O280" s="29"/>
      <c r="P280" s="29"/>
      <c r="Q280" s="29"/>
      <c r="R280" s="29"/>
      <c r="S280" s="29"/>
      <c r="T280" s="29"/>
      <c r="U280" s="29"/>
      <c r="V280" s="21"/>
      <c r="W280" s="21"/>
      <c r="X280" s="21"/>
      <c r="Y280" s="21"/>
      <c r="Z280" s="21"/>
      <c r="AA280" s="21"/>
      <c r="AB280" s="21"/>
      <c r="AC280" s="21"/>
      <c r="AD280" s="196"/>
      <c r="AE280" s="63"/>
      <c r="AF280" s="63"/>
      <c r="AG280" s="63"/>
      <c r="AH280" s="20"/>
      <c r="AI280" s="21"/>
      <c r="AJ280" s="21"/>
      <c r="AK280" s="21"/>
      <c r="AL280" s="196"/>
      <c r="AM280" s="63"/>
      <c r="AN280" s="20"/>
      <c r="AO280" s="21"/>
      <c r="AP280" s="21"/>
      <c r="AQ280" s="21"/>
      <c r="AR280" s="21"/>
      <c r="AS280" s="21"/>
      <c r="AT280" s="196"/>
      <c r="AU280" s="23"/>
      <c r="AV280" s="196"/>
      <c r="AW280" s="23"/>
      <c r="AX280" s="21"/>
      <c r="AY280" s="21"/>
      <c r="AZ280" s="21"/>
      <c r="BA280" s="21"/>
      <c r="BB280" s="20"/>
      <c r="BC280" s="23"/>
      <c r="BD280" s="196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1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196"/>
      <c r="AE281" s="63"/>
      <c r="AF281" s="63"/>
      <c r="AG281" s="63"/>
      <c r="AH281" s="20"/>
      <c r="AI281" s="21"/>
      <c r="AJ281" s="21"/>
      <c r="AK281" s="21"/>
      <c r="AL281" s="196"/>
      <c r="AM281" s="63"/>
      <c r="AN281" s="20"/>
      <c r="AO281" s="21"/>
      <c r="AP281" s="21"/>
      <c r="AQ281" s="21"/>
      <c r="AR281" s="21"/>
      <c r="AS281" s="21"/>
      <c r="AT281" s="196"/>
      <c r="AU281" s="23"/>
      <c r="AV281" s="196"/>
      <c r="AW281" s="23"/>
      <c r="AX281" s="21"/>
      <c r="AY281" s="21"/>
      <c r="AZ281" s="21"/>
      <c r="BA281" s="21"/>
      <c r="BB281" s="20"/>
      <c r="BC281" s="23"/>
      <c r="BD281" s="196"/>
      <c r="BE281" s="23"/>
      <c r="BF281" s="23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1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6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196"/>
      <c r="AE282" s="63"/>
      <c r="AF282" s="63"/>
      <c r="AG282" s="63"/>
      <c r="AH282" s="20"/>
      <c r="AI282" s="21"/>
      <c r="AJ282" s="21"/>
      <c r="AK282" s="21"/>
      <c r="AL282" s="196"/>
      <c r="AM282" s="63"/>
      <c r="AN282" s="20"/>
      <c r="AO282" s="21"/>
      <c r="AP282" s="21"/>
      <c r="AQ282" s="21"/>
      <c r="AR282" s="21"/>
      <c r="AS282" s="21"/>
      <c r="AT282" s="196"/>
      <c r="AU282" s="23"/>
      <c r="AV282" s="196"/>
      <c r="AW282" s="23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7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6"/>
      <c r="O283" s="23"/>
      <c r="P283" s="23"/>
      <c r="Q283" s="23"/>
      <c r="R283" s="23"/>
      <c r="S283" s="23"/>
      <c r="T283" s="23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6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71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6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196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61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6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196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04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6"/>
      <c r="BE286" s="20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04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6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3"/>
      <c r="BD287" s="196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04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196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83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196"/>
      <c r="AM290" s="23"/>
      <c r="AN290" s="23"/>
      <c r="AO290" s="21"/>
      <c r="AP290" s="21"/>
      <c r="AQ290" s="21"/>
      <c r="AR290" s="21"/>
      <c r="AS290" s="21"/>
      <c r="AT290" s="196"/>
      <c r="AU290" s="23"/>
      <c r="AV290" s="196"/>
      <c r="AW290" s="23"/>
      <c r="AX290" s="21"/>
      <c r="AY290" s="21"/>
      <c r="AZ290" s="21"/>
      <c r="BA290" s="21"/>
      <c r="BB290" s="20"/>
      <c r="BC290" s="23"/>
      <c r="BD290" s="196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1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14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6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6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14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6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6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14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6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14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6"/>
      <c r="O295" s="28"/>
      <c r="P295" s="18"/>
      <c r="Q295" s="28"/>
      <c r="R295" s="28"/>
      <c r="S295" s="28"/>
      <c r="T295" s="28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196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4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4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1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0"/>
      <c r="AK298" s="63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63"/>
      <c r="BD298" s="196"/>
      <c r="BE298" s="6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8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63"/>
      <c r="P299" s="63"/>
      <c r="Q299" s="63"/>
      <c r="R299" s="63"/>
      <c r="S299" s="63"/>
      <c r="T299" s="63"/>
      <c r="U299" s="6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196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41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63"/>
      <c r="P300" s="63"/>
      <c r="Q300" s="63"/>
      <c r="R300" s="63"/>
      <c r="S300" s="63"/>
      <c r="T300" s="63"/>
      <c r="U300" s="6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6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56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196"/>
      <c r="AM301" s="23"/>
      <c r="AN301" s="23"/>
      <c r="AO301" s="21"/>
      <c r="AP301" s="21"/>
      <c r="AQ301" s="21"/>
      <c r="AR301" s="21"/>
      <c r="AS301" s="21"/>
      <c r="AT301" s="196"/>
      <c r="AU301" s="29"/>
      <c r="AV301" s="196"/>
      <c r="AW301" s="23"/>
      <c r="AX301" s="21"/>
      <c r="AY301" s="21"/>
      <c r="AZ301" s="21"/>
      <c r="BA301" s="21"/>
      <c r="BB301" s="20"/>
      <c r="BC301" s="23"/>
      <c r="BD301" s="196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3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196"/>
      <c r="AM302" s="23"/>
      <c r="AN302" s="23"/>
      <c r="AO302" s="21"/>
      <c r="AP302" s="21"/>
      <c r="AQ302" s="21"/>
      <c r="AR302" s="21"/>
      <c r="AS302" s="21"/>
      <c r="AT302" s="196"/>
      <c r="AU302" s="29"/>
      <c r="AV302" s="196"/>
      <c r="AW302" s="23"/>
      <c r="AX302" s="21"/>
      <c r="AY302" s="21"/>
      <c r="AZ302" s="21"/>
      <c r="BA302" s="21"/>
      <c r="BB302" s="20"/>
      <c r="BC302" s="23"/>
      <c r="BD302" s="196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64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6"/>
      <c r="AM303" s="23"/>
      <c r="AN303" s="23"/>
      <c r="AO303" s="21"/>
      <c r="AP303" s="21"/>
      <c r="AQ303" s="21"/>
      <c r="AR303" s="21"/>
      <c r="AS303" s="21"/>
      <c r="AT303" s="196"/>
      <c r="AU303" s="29"/>
      <c r="AV303" s="196"/>
      <c r="AW303" s="23"/>
      <c r="AX303" s="21"/>
      <c r="AY303" s="21"/>
      <c r="AZ303" s="21"/>
      <c r="BA303" s="21"/>
      <c r="BB303" s="20"/>
      <c r="BC303" s="23"/>
      <c r="BD303" s="196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38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9"/>
      <c r="AJ304" s="29"/>
      <c r="AK304" s="21"/>
      <c r="AL304" s="196"/>
      <c r="AM304" s="29"/>
      <c r="AN304" s="29"/>
      <c r="AO304" s="21"/>
      <c r="AP304" s="21"/>
      <c r="AQ304" s="21"/>
      <c r="AR304" s="21"/>
      <c r="AS304" s="21"/>
      <c r="AT304" s="196"/>
      <c r="AU304" s="29"/>
      <c r="AV304" s="196"/>
      <c r="AW304" s="29"/>
      <c r="AX304" s="21"/>
      <c r="AY304" s="21"/>
      <c r="AZ304" s="21"/>
      <c r="BA304" s="21"/>
      <c r="BB304" s="20"/>
      <c r="BC304" s="23"/>
      <c r="BD304" s="196"/>
      <c r="BE304" s="29"/>
      <c r="BF304" s="29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2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9"/>
      <c r="P305" s="29"/>
      <c r="Q305" s="29"/>
      <c r="R305" s="29"/>
      <c r="S305" s="29"/>
      <c r="T305" s="29"/>
      <c r="U305" s="29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6"/>
      <c r="AM305" s="23"/>
      <c r="AN305" s="23"/>
      <c r="AO305" s="21"/>
      <c r="AP305" s="21"/>
      <c r="AQ305" s="21"/>
      <c r="AR305" s="21"/>
      <c r="AS305" s="21"/>
      <c r="AT305" s="196"/>
      <c r="AU305" s="23"/>
      <c r="AV305" s="196"/>
      <c r="AW305" s="23"/>
      <c r="AX305" s="21"/>
      <c r="AY305" s="21"/>
      <c r="AZ305" s="21"/>
      <c r="BA305" s="21"/>
      <c r="BB305" s="20"/>
      <c r="BC305" s="23"/>
      <c r="BD305" s="196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21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196"/>
      <c r="AM306" s="23"/>
      <c r="AN306" s="23"/>
      <c r="AO306" s="21"/>
      <c r="AP306" s="21"/>
      <c r="AQ306" s="21"/>
      <c r="AR306" s="21"/>
      <c r="AS306" s="21"/>
      <c r="AT306" s="196"/>
      <c r="AU306" s="23"/>
      <c r="AV306" s="196"/>
      <c r="AW306" s="23"/>
      <c r="AX306" s="21"/>
      <c r="AY306" s="21"/>
      <c r="AZ306" s="21"/>
      <c r="BA306" s="21"/>
      <c r="BB306" s="20"/>
      <c r="BC306" s="23"/>
      <c r="BD306" s="196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21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9"/>
      <c r="P307" s="29"/>
      <c r="Q307" s="29"/>
      <c r="R307" s="29"/>
      <c r="S307" s="29"/>
      <c r="T307" s="29"/>
      <c r="U307" s="29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3"/>
      <c r="AK307" s="21"/>
      <c r="AL307" s="196"/>
      <c r="AM307" s="23"/>
      <c r="AN307" s="23"/>
      <c r="AO307" s="21"/>
      <c r="AP307" s="21"/>
      <c r="AQ307" s="21"/>
      <c r="AR307" s="21"/>
      <c r="AS307" s="21"/>
      <c r="AT307" s="196"/>
      <c r="AU307" s="23"/>
      <c r="AV307" s="196"/>
      <c r="AW307" s="23"/>
      <c r="AX307" s="21"/>
      <c r="AY307" s="21"/>
      <c r="AZ307" s="21"/>
      <c r="BA307" s="21"/>
      <c r="BB307" s="20"/>
      <c r="BC307" s="23"/>
      <c r="BD307" s="196"/>
      <c r="BE307" s="23"/>
      <c r="BF307" s="23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2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9"/>
      <c r="P308" s="29"/>
      <c r="Q308" s="29"/>
      <c r="R308" s="29"/>
      <c r="S308" s="29"/>
      <c r="T308" s="29"/>
      <c r="U308" s="29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196"/>
      <c r="AM308" s="23"/>
      <c r="AN308" s="23"/>
      <c r="AO308" s="21"/>
      <c r="AP308" s="21"/>
      <c r="AQ308" s="21"/>
      <c r="AR308" s="21"/>
      <c r="AS308" s="21"/>
      <c r="AT308" s="196"/>
      <c r="AU308" s="23"/>
      <c r="AV308" s="196"/>
      <c r="AW308" s="23"/>
      <c r="AX308" s="21"/>
      <c r="AY308" s="21"/>
      <c r="AZ308" s="21"/>
      <c r="BA308" s="21"/>
      <c r="BB308" s="20"/>
      <c r="BC308" s="23"/>
      <c r="BD308" s="196"/>
      <c r="BE308" s="23"/>
      <c r="BF308" s="23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1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3"/>
      <c r="AK309" s="21"/>
      <c r="AL309" s="196"/>
      <c r="AM309" s="23"/>
      <c r="AN309" s="23"/>
      <c r="AO309" s="21"/>
      <c r="AP309" s="21"/>
      <c r="AQ309" s="21"/>
      <c r="AR309" s="21"/>
      <c r="AS309" s="21"/>
      <c r="AT309" s="196"/>
      <c r="AU309" s="23"/>
      <c r="AV309" s="196"/>
      <c r="AW309" s="23"/>
      <c r="AX309" s="21"/>
      <c r="AY309" s="21"/>
      <c r="AZ309" s="21"/>
      <c r="BA309" s="21"/>
      <c r="BB309" s="20"/>
      <c r="BC309" s="23"/>
      <c r="BD309" s="196"/>
      <c r="BE309" s="23"/>
      <c r="BF309" s="23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9.6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6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6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63"/>
      <c r="P311" s="63"/>
      <c r="Q311" s="63"/>
      <c r="R311" s="63"/>
      <c r="S311" s="63"/>
      <c r="T311" s="63"/>
      <c r="U311" s="6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6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6"/>
      <c r="BE312" s="29"/>
      <c r="BF312" s="29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6"/>
      <c r="BE313" s="20"/>
      <c r="BF313" s="20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71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6"/>
      <c r="BE314" s="196"/>
      <c r="BF314" s="20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51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6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196"/>
      <c r="AM315" s="23"/>
      <c r="AN315" s="23"/>
      <c r="AO315" s="21"/>
      <c r="AP315" s="21"/>
      <c r="AQ315" s="21"/>
      <c r="AR315" s="21"/>
      <c r="AS315" s="21"/>
      <c r="AT315" s="196"/>
      <c r="AU315" s="23"/>
      <c r="AV315" s="196"/>
      <c r="AW315" s="23"/>
      <c r="AX315" s="21"/>
      <c r="AY315" s="21"/>
      <c r="AZ315" s="21"/>
      <c r="BA315" s="21"/>
      <c r="BB315" s="20"/>
      <c r="BC315" s="23"/>
      <c r="BD315" s="196"/>
      <c r="BE315" s="23"/>
      <c r="BF315" s="23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3"/>
      <c r="AK316" s="21"/>
      <c r="AL316" s="196"/>
      <c r="AM316" s="23"/>
      <c r="AN316" s="23"/>
      <c r="AO316" s="21"/>
      <c r="AP316" s="21"/>
      <c r="AQ316" s="21"/>
      <c r="AR316" s="21"/>
      <c r="AS316" s="21"/>
      <c r="AT316" s="196"/>
      <c r="AU316" s="23"/>
      <c r="AV316" s="196"/>
      <c r="AW316" s="23"/>
      <c r="AX316" s="21"/>
      <c r="AY316" s="21"/>
      <c r="AZ316" s="21"/>
      <c r="BA316" s="21"/>
      <c r="BB316" s="20"/>
      <c r="BC316" s="23"/>
      <c r="BD316" s="196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09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6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196"/>
      <c r="AM317" s="23"/>
      <c r="AN317" s="23"/>
      <c r="AO317" s="21"/>
      <c r="AP317" s="21"/>
      <c r="AQ317" s="21"/>
      <c r="AR317" s="21"/>
      <c r="AS317" s="21"/>
      <c r="AT317" s="196"/>
      <c r="AU317" s="23"/>
      <c r="AV317" s="196"/>
      <c r="AW317" s="23"/>
      <c r="AX317" s="21"/>
      <c r="AY317" s="21"/>
      <c r="AZ317" s="21"/>
      <c r="BA317" s="21"/>
      <c r="BB317" s="20"/>
      <c r="BC317" s="23"/>
      <c r="BD317" s="196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8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6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4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61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9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9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6"/>
      <c r="O324" s="23"/>
      <c r="P324" s="23"/>
      <c r="Q324" s="23"/>
      <c r="R324" s="23"/>
      <c r="S324" s="23"/>
      <c r="T324" s="23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6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9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6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67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3"/>
      <c r="BF327" s="23"/>
      <c r="BG327" s="21"/>
      <c r="BH327" s="21"/>
      <c r="BI327" s="21"/>
      <c r="BJ327" s="20"/>
      <c r="BK327" s="23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4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63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63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9.6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0"/>
      <c r="BD330" s="20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20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6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20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6"/>
      <c r="BE333" s="20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20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6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9"/>
      <c r="AJ335" s="29"/>
      <c r="AK335" s="21"/>
      <c r="AL335" s="196"/>
      <c r="AM335" s="29"/>
      <c r="AN335" s="29"/>
      <c r="AO335" s="21"/>
      <c r="AP335" s="21"/>
      <c r="AQ335" s="21"/>
      <c r="AR335" s="21"/>
      <c r="AS335" s="21"/>
      <c r="AT335" s="196"/>
      <c r="AU335" s="29"/>
      <c r="AV335" s="196"/>
      <c r="AW335" s="29"/>
      <c r="AX335" s="21"/>
      <c r="AY335" s="21"/>
      <c r="AZ335" s="21"/>
      <c r="BA335" s="21"/>
      <c r="BB335" s="20"/>
      <c r="BC335" s="23"/>
      <c r="BD335" s="196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9"/>
      <c r="AJ336" s="29"/>
      <c r="AK336" s="21"/>
      <c r="AL336" s="196"/>
      <c r="AM336" s="29"/>
      <c r="AN336" s="29"/>
      <c r="AO336" s="21"/>
      <c r="AP336" s="21"/>
      <c r="AQ336" s="21"/>
      <c r="AR336" s="21"/>
      <c r="AS336" s="21"/>
      <c r="AT336" s="196"/>
      <c r="AU336" s="29"/>
      <c r="AV336" s="196"/>
      <c r="AW336" s="29"/>
      <c r="AX336" s="21"/>
      <c r="AY336" s="21"/>
      <c r="AZ336" s="21"/>
      <c r="BA336" s="21"/>
      <c r="BB336" s="20"/>
      <c r="BC336" s="23"/>
      <c r="BD336" s="196"/>
      <c r="BE336" s="29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44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9"/>
      <c r="AJ337" s="29"/>
      <c r="AK337" s="21"/>
      <c r="AL337" s="196"/>
      <c r="AM337" s="29"/>
      <c r="AN337" s="29"/>
      <c r="AO337" s="21"/>
      <c r="AP337" s="21"/>
      <c r="AQ337" s="21"/>
      <c r="AR337" s="21"/>
      <c r="AS337" s="21"/>
      <c r="AT337" s="196"/>
      <c r="AU337" s="29"/>
      <c r="AV337" s="196"/>
      <c r="AW337" s="29"/>
      <c r="AX337" s="21"/>
      <c r="AY337" s="21"/>
      <c r="AZ337" s="21"/>
      <c r="BA337" s="21"/>
      <c r="BB337" s="20"/>
      <c r="BC337" s="23"/>
      <c r="BD337" s="196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9"/>
      <c r="AJ338" s="29"/>
      <c r="AK338" s="21"/>
      <c r="AL338" s="196"/>
      <c r="AM338" s="29"/>
      <c r="AN338" s="29"/>
      <c r="AO338" s="21"/>
      <c r="AP338" s="21"/>
      <c r="AQ338" s="21"/>
      <c r="AR338" s="21"/>
      <c r="AS338" s="21"/>
      <c r="AT338" s="196"/>
      <c r="AU338" s="29"/>
      <c r="AV338" s="196"/>
      <c r="AW338" s="29"/>
      <c r="AX338" s="21"/>
      <c r="AY338" s="21"/>
      <c r="AZ338" s="21"/>
      <c r="BA338" s="21"/>
      <c r="BB338" s="20"/>
      <c r="BC338" s="23"/>
      <c r="BD338" s="196"/>
      <c r="BE338" s="29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4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9"/>
      <c r="AJ339" s="29"/>
      <c r="AK339" s="21"/>
      <c r="AL339" s="196"/>
      <c r="AM339" s="29"/>
      <c r="AN339" s="29"/>
      <c r="AO339" s="21"/>
      <c r="AP339" s="21"/>
      <c r="AQ339" s="21"/>
      <c r="AR339" s="21"/>
      <c r="AS339" s="21"/>
      <c r="AT339" s="196"/>
      <c r="AU339" s="29"/>
      <c r="AV339" s="196"/>
      <c r="AW339" s="29"/>
      <c r="AX339" s="21"/>
      <c r="AY339" s="21"/>
      <c r="AZ339" s="21"/>
      <c r="BA339" s="21"/>
      <c r="BB339" s="20"/>
      <c r="BC339" s="23"/>
      <c r="BD339" s="196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9"/>
      <c r="AJ340" s="29"/>
      <c r="AK340" s="21"/>
      <c r="AL340" s="196"/>
      <c r="AM340" s="29"/>
      <c r="AN340" s="29"/>
      <c r="AO340" s="21"/>
      <c r="AP340" s="21"/>
      <c r="AQ340" s="21"/>
      <c r="AR340" s="21"/>
      <c r="AS340" s="21"/>
      <c r="AT340" s="196"/>
      <c r="AU340" s="29"/>
      <c r="AV340" s="196"/>
      <c r="AW340" s="29"/>
      <c r="AX340" s="21"/>
      <c r="AY340" s="21"/>
      <c r="AZ340" s="21"/>
      <c r="BA340" s="21"/>
      <c r="BB340" s="20"/>
      <c r="BC340" s="23"/>
      <c r="BD340" s="196"/>
      <c r="BE340" s="29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6"/>
      <c r="BE341" s="63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8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20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6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6"/>
      <c r="BE343" s="63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8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6"/>
      <c r="BE344" s="20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6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6"/>
      <c r="BE345" s="63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3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6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3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6"/>
      <c r="BE347" s="63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46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6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84"/>
      <c r="BE349" s="185"/>
      <c r="BF349" s="29"/>
      <c r="BG349" s="21"/>
      <c r="BH349" s="21"/>
      <c r="BI349" s="21"/>
      <c r="BJ349" s="21"/>
      <c r="BK349" s="21"/>
      <c r="BL349" s="21"/>
      <c r="BM349" s="21"/>
      <c r="BN349" s="193"/>
      <c r="BO349" s="24"/>
      <c r="BP349" s="21"/>
      <c r="BQ349" s="21"/>
      <c r="BR349" s="23"/>
      <c r="BS349" s="23"/>
      <c r="BT349" s="24"/>
      <c r="BU349" s="25"/>
    </row>
    <row r="350" spans="1:73" s="22" customFormat="1" ht="18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6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84"/>
      <c r="BE350" s="185"/>
      <c r="BF350" s="29"/>
      <c r="BG350" s="21"/>
      <c r="BH350" s="21"/>
      <c r="BI350" s="21"/>
      <c r="BJ350" s="21"/>
      <c r="BK350" s="21"/>
      <c r="BL350" s="21"/>
      <c r="BM350" s="21"/>
      <c r="BN350" s="193"/>
      <c r="BO350" s="24"/>
      <c r="BP350" s="21"/>
      <c r="BQ350" s="21"/>
      <c r="BR350" s="23"/>
      <c r="BS350" s="23"/>
      <c r="BT350" s="24"/>
      <c r="BU350" s="25"/>
    </row>
    <row r="351" spans="1:73" s="22" customFormat="1" ht="18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0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84"/>
      <c r="BE352" s="185"/>
      <c r="BF352" s="20"/>
      <c r="BG352" s="21"/>
      <c r="BH352" s="21"/>
      <c r="BI352" s="21"/>
      <c r="BJ352" s="21"/>
      <c r="BK352" s="21"/>
      <c r="BL352" s="21"/>
      <c r="BM352" s="21"/>
      <c r="BN352" s="193"/>
      <c r="BO352" s="24"/>
      <c r="BP352" s="21"/>
      <c r="BQ352" s="21"/>
      <c r="BR352" s="23"/>
      <c r="BS352" s="23"/>
      <c r="BT352" s="24"/>
      <c r="BU352" s="25"/>
    </row>
    <row r="353" spans="1:73" s="22" customFormat="1" ht="189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63"/>
      <c r="P353" s="63"/>
      <c r="Q353" s="63"/>
      <c r="R353" s="63"/>
      <c r="S353" s="63"/>
      <c r="T353" s="63"/>
      <c r="U353" s="6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84"/>
      <c r="BE353" s="185"/>
      <c r="BF353" s="20"/>
      <c r="BG353" s="21"/>
      <c r="BH353" s="21"/>
      <c r="BI353" s="21"/>
      <c r="BJ353" s="21"/>
      <c r="BK353" s="21"/>
      <c r="BL353" s="21"/>
      <c r="BM353" s="21"/>
      <c r="BN353" s="193"/>
      <c r="BO353" s="24"/>
      <c r="BP353" s="21"/>
      <c r="BQ353" s="21"/>
      <c r="BR353" s="23"/>
      <c r="BS353" s="23"/>
      <c r="BT353" s="24"/>
      <c r="BU353" s="25"/>
    </row>
    <row r="354" spans="1:73" s="22" customFormat="1" ht="184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20"/>
      <c r="BF354" s="20"/>
      <c r="BG354" s="21"/>
      <c r="BH354" s="21"/>
      <c r="BI354" s="21"/>
      <c r="BJ354" s="20"/>
      <c r="BK354" s="23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86"/>
      <c r="BE355" s="185"/>
      <c r="BF355" s="20"/>
      <c r="BG355" s="21"/>
      <c r="BH355" s="21"/>
      <c r="BI355" s="21"/>
      <c r="BJ355" s="20"/>
      <c r="BK355" s="23"/>
      <c r="BL355" s="23"/>
      <c r="BM355" s="21"/>
      <c r="BN355" s="193"/>
      <c r="BO355" s="24"/>
      <c r="BP355" s="21"/>
      <c r="BQ355" s="21"/>
      <c r="BR355" s="23"/>
      <c r="BS355" s="23"/>
      <c r="BT355" s="24"/>
      <c r="BU355" s="25"/>
    </row>
    <row r="356" spans="1:73" s="22" customFormat="1" ht="184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6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8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6"/>
      <c r="BE357" s="23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96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96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12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6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6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8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2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6"/>
      <c r="BE363" s="23"/>
      <c r="BF363" s="23"/>
      <c r="BG363" s="21"/>
      <c r="BH363" s="21"/>
      <c r="BI363" s="21"/>
      <c r="BJ363" s="21"/>
      <c r="BK363" s="21"/>
      <c r="BL363" s="20"/>
      <c r="BM363" s="23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22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22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57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6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2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6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29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9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3"/>
      <c r="AJ369" s="23"/>
      <c r="AK369" s="23"/>
      <c r="AL369" s="196"/>
      <c r="AM369" s="23"/>
      <c r="AN369" s="23"/>
      <c r="AO369" s="21"/>
      <c r="AP369" s="21"/>
      <c r="AQ369" s="21"/>
      <c r="AR369" s="21"/>
      <c r="AS369" s="21"/>
      <c r="AT369" s="196"/>
      <c r="AU369" s="23"/>
      <c r="AV369" s="196"/>
      <c r="AW369" s="23"/>
      <c r="AX369" s="21"/>
      <c r="AY369" s="21"/>
      <c r="AZ369" s="21"/>
      <c r="BA369" s="21"/>
      <c r="BB369" s="20"/>
      <c r="BC369" s="23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0"/>
      <c r="AK370" s="23"/>
      <c r="AL370" s="23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3"/>
      <c r="BD370" s="196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6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0"/>
      <c r="AK371" s="23"/>
      <c r="AL371" s="23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3"/>
      <c r="BD371" s="196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6"/>
      <c r="O372" s="23"/>
      <c r="P372" s="23"/>
      <c r="Q372" s="23"/>
      <c r="R372" s="23"/>
      <c r="S372" s="23"/>
      <c r="T372" s="23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0"/>
      <c r="AK372" s="23"/>
      <c r="AL372" s="23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0"/>
      <c r="BC372" s="23"/>
      <c r="BD372" s="196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6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0"/>
      <c r="AK373" s="23"/>
      <c r="AL373" s="23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0"/>
      <c r="BC373" s="23"/>
      <c r="BD373" s="196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4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6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0"/>
      <c r="AK374" s="23"/>
      <c r="AL374" s="23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3"/>
      <c r="BD374" s="196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6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6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6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6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0"/>
      <c r="R379" s="20"/>
      <c r="S379" s="20"/>
      <c r="T379" s="20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0"/>
      <c r="R380" s="20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0"/>
      <c r="AK381" s="23"/>
      <c r="AL381" s="23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3"/>
      <c r="BD381" s="196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0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0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0"/>
      <c r="R383" s="20"/>
      <c r="S383" s="20"/>
      <c r="T383" s="20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6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8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5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6"/>
      <c r="BE385" s="29"/>
      <c r="BF385" s="29"/>
      <c r="BG385" s="21"/>
      <c r="BH385" s="21"/>
      <c r="BI385" s="21"/>
      <c r="BJ385" s="20"/>
      <c r="BK385" s="63"/>
      <c r="BL385" s="29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3" s="22" customFormat="1" ht="244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6"/>
      <c r="BE386" s="187"/>
      <c r="BF386" s="29"/>
      <c r="BG386" s="21"/>
      <c r="BH386" s="21"/>
      <c r="BI386" s="21"/>
      <c r="BJ386" s="20"/>
      <c r="BK386" s="63"/>
      <c r="BL386" s="29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3" s="22" customFormat="1" ht="219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63"/>
      <c r="P387" s="63"/>
      <c r="Q387" s="63"/>
      <c r="R387" s="63"/>
      <c r="S387" s="63"/>
      <c r="T387" s="63"/>
      <c r="U387" s="6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6"/>
      <c r="BE387" s="188"/>
      <c r="BF387" s="189"/>
      <c r="BG387" s="21"/>
      <c r="BH387" s="21"/>
      <c r="BI387" s="21"/>
      <c r="BJ387" s="21"/>
      <c r="BK387" s="21"/>
      <c r="BL387" s="21"/>
      <c r="BM387" s="21"/>
      <c r="BN387" s="193"/>
      <c r="BO387" s="24"/>
      <c r="BP387" s="21"/>
      <c r="BQ387" s="21"/>
      <c r="BR387" s="23"/>
      <c r="BS387" s="23"/>
      <c r="BT387" s="24"/>
      <c r="BU387" s="25"/>
    </row>
    <row r="388" spans="1:73" s="22" customFormat="1" ht="219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6"/>
      <c r="BE388" s="29"/>
      <c r="BF388" s="29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3" s="22" customFormat="1" ht="21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6"/>
      <c r="BE389" s="188"/>
      <c r="BF389" s="18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3" s="22" customFormat="1" ht="409.6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6"/>
      <c r="BE390" s="29"/>
      <c r="BF390" s="20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3" s="22" customFormat="1" ht="409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9"/>
      <c r="AJ391" s="29"/>
      <c r="AK391" s="21"/>
      <c r="AL391" s="196"/>
      <c r="AM391" s="29"/>
      <c r="AN391" s="29"/>
      <c r="AO391" s="21"/>
      <c r="AP391" s="21"/>
      <c r="AQ391" s="21"/>
      <c r="AR391" s="21"/>
      <c r="AS391" s="21"/>
      <c r="AT391" s="196"/>
      <c r="AU391" s="29"/>
      <c r="AV391" s="196"/>
      <c r="AW391" s="29"/>
      <c r="AX391" s="21"/>
      <c r="AY391" s="21"/>
      <c r="AZ391" s="21"/>
      <c r="BA391" s="21"/>
      <c r="BB391" s="21"/>
      <c r="BC391" s="21"/>
      <c r="BD391" s="196"/>
      <c r="BE391" s="29"/>
      <c r="BF391" s="29"/>
      <c r="BG391" s="21"/>
      <c r="BH391" s="21"/>
      <c r="BI391" s="21"/>
      <c r="BJ391" s="21"/>
      <c r="BK391" s="21"/>
      <c r="BL391" s="21"/>
      <c r="BM391" s="21"/>
      <c r="BN391" s="193"/>
      <c r="BO391" s="24"/>
      <c r="BP391" s="21"/>
      <c r="BQ391" s="21"/>
      <c r="BR391" s="23"/>
      <c r="BS391" s="23"/>
      <c r="BT391" s="24"/>
      <c r="BU391" s="25"/>
    </row>
    <row r="392" spans="1:73" s="22" customFormat="1" ht="137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6"/>
      <c r="BE392" s="188"/>
      <c r="BF392" s="18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13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6"/>
      <c r="BE393" s="188"/>
      <c r="BF393" s="189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137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6"/>
      <c r="BE394" s="188"/>
      <c r="BF394" s="189"/>
      <c r="BG394" s="21"/>
      <c r="BH394" s="21"/>
      <c r="BI394" s="21"/>
      <c r="BJ394" s="21"/>
      <c r="BK394" s="21"/>
      <c r="BL394" s="21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3" s="22" customFormat="1" ht="137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86"/>
      <c r="BE395" s="188"/>
      <c r="BF395" s="189"/>
      <c r="BG395" s="21"/>
      <c r="BH395" s="21"/>
      <c r="BI395" s="21"/>
      <c r="BJ395" s="21"/>
      <c r="BK395" s="21"/>
      <c r="BL395" s="21"/>
      <c r="BM395" s="21"/>
      <c r="BN395" s="193"/>
      <c r="BO395" s="24"/>
      <c r="BP395" s="21"/>
      <c r="BQ395" s="21"/>
      <c r="BR395" s="23"/>
      <c r="BS395" s="23"/>
      <c r="BT395" s="24"/>
      <c r="BU395" s="25"/>
    </row>
    <row r="396" spans="1:73" s="22" customFormat="1" ht="13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6"/>
      <c r="BE396" s="188"/>
      <c r="BF396" s="189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291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0"/>
      <c r="BC397" s="21"/>
      <c r="BD397" s="196"/>
      <c r="BE397" s="29"/>
      <c r="BF397" s="20"/>
      <c r="BG397" s="23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9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0"/>
      <c r="BC398" s="21"/>
      <c r="BD398" s="196"/>
      <c r="BE398" s="182"/>
      <c r="BF398" s="20"/>
      <c r="BG398" s="23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97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6"/>
      <c r="BE399" s="20"/>
      <c r="BF399" s="20"/>
      <c r="BG399" s="21"/>
      <c r="BH399" s="21"/>
      <c r="BI399" s="21"/>
      <c r="BJ399" s="21"/>
      <c r="BK399" s="21"/>
      <c r="BL399" s="21"/>
      <c r="BM399" s="21"/>
      <c r="BN399" s="193"/>
      <c r="BO399" s="24"/>
      <c r="BP399" s="21"/>
      <c r="BQ399" s="21"/>
      <c r="BR399" s="23"/>
      <c r="BS399" s="23"/>
      <c r="BT399" s="24"/>
      <c r="BU399" s="25"/>
    </row>
    <row r="400" spans="1:73" s="22" customFormat="1" ht="197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4"/>
      <c r="BE400" s="189"/>
      <c r="BF400" s="189"/>
      <c r="BG400" s="21"/>
      <c r="BH400" s="21"/>
      <c r="BI400" s="21"/>
      <c r="BJ400" s="21"/>
      <c r="BK400" s="21"/>
      <c r="BL400" s="21"/>
      <c r="BM400" s="21"/>
      <c r="BN400" s="193"/>
      <c r="BO400" s="24"/>
      <c r="BP400" s="21"/>
      <c r="BQ400" s="21"/>
      <c r="BR400" s="23"/>
      <c r="BS400" s="23"/>
      <c r="BT400" s="24"/>
      <c r="BU400" s="25"/>
    </row>
    <row r="401" spans="1:75" s="22" customFormat="1" ht="279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190"/>
      <c r="P401" s="190"/>
      <c r="Q401" s="190"/>
      <c r="R401" s="190"/>
      <c r="S401" s="190"/>
      <c r="T401" s="190"/>
      <c r="U401" s="19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6"/>
      <c r="BE401" s="63"/>
      <c r="BF401" s="6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5" s="22" customFormat="1" ht="17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6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5" s="22" customFormat="1" ht="129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91"/>
      <c r="BE403" s="29"/>
      <c r="BF403" s="29"/>
      <c r="BG403" s="21"/>
      <c r="BH403" s="21"/>
      <c r="BI403" s="21"/>
      <c r="BJ403" s="21"/>
      <c r="BK403" s="21"/>
      <c r="BL403" s="21"/>
      <c r="BM403" s="21"/>
      <c r="BN403" s="193"/>
      <c r="BO403" s="24"/>
      <c r="BP403" s="21"/>
      <c r="BQ403" s="21"/>
      <c r="BR403" s="23"/>
      <c r="BS403" s="23"/>
      <c r="BT403" s="24"/>
      <c r="BU403" s="25"/>
    </row>
    <row r="404" spans="1:75" s="22" customFormat="1" ht="187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9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6"/>
      <c r="BE404" s="23"/>
      <c r="BF404" s="23"/>
      <c r="BG404" s="21"/>
      <c r="BH404" s="21"/>
      <c r="BI404" s="21"/>
      <c r="BJ404" s="21"/>
      <c r="BK404" s="21"/>
      <c r="BL404" s="21"/>
      <c r="BM404" s="23"/>
      <c r="BN404" s="21"/>
      <c r="BO404" s="24"/>
      <c r="BP404" s="21"/>
      <c r="BQ404" s="21"/>
      <c r="BR404" s="21"/>
      <c r="BS404" s="21"/>
      <c r="BT404" s="23"/>
      <c r="BU404" s="24"/>
      <c r="BV404" s="25"/>
      <c r="BW404" s="30"/>
    </row>
    <row r="405" spans="1:75" s="22" customFormat="1" ht="187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21"/>
      <c r="BR405" s="21"/>
      <c r="BS405" s="21"/>
      <c r="BT405" s="23"/>
      <c r="BU405" s="24"/>
      <c r="BV405" s="25"/>
      <c r="BW405" s="30"/>
    </row>
    <row r="406" spans="1:75" s="22" customFormat="1" ht="409.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3"/>
      <c r="AV406" s="21"/>
      <c r="AW406" s="23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3"/>
      <c r="BN406" s="21"/>
      <c r="BO406" s="24"/>
      <c r="BP406" s="25"/>
      <c r="BQ406" s="21"/>
      <c r="BR406" s="21"/>
      <c r="BS406" s="21"/>
      <c r="BT406" s="23"/>
      <c r="BU406" s="24"/>
      <c r="BV406" s="25"/>
      <c r="BW406" s="30"/>
    </row>
    <row r="407" spans="1:75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6"/>
      <c r="BE407" s="23"/>
      <c r="BF407" s="23"/>
      <c r="BG407" s="21"/>
      <c r="BH407" s="21"/>
      <c r="BI407" s="21"/>
      <c r="BJ407" s="21"/>
      <c r="BK407" s="21"/>
      <c r="BL407" s="21"/>
      <c r="BM407" s="23"/>
      <c r="BN407" s="21"/>
      <c r="BO407" s="24"/>
      <c r="BP407" s="25"/>
      <c r="BQ407" s="21"/>
      <c r="BR407" s="21"/>
      <c r="BS407" s="21"/>
      <c r="BT407" s="23"/>
      <c r="BU407" s="24"/>
      <c r="BV407" s="25"/>
      <c r="BW407" s="30"/>
    </row>
    <row r="408" spans="1:75" s="22" customFormat="1" ht="194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6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36"/>
      <c r="BR408" s="36"/>
      <c r="BS408" s="36"/>
      <c r="BT408" s="40"/>
      <c r="BU408" s="26"/>
      <c r="BV408" s="36"/>
      <c r="BW408" s="30"/>
    </row>
    <row r="409" spans="1:75" s="22" customFormat="1" ht="219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5"/>
      <c r="BQ409" s="36"/>
      <c r="BR409" s="36"/>
      <c r="BS409" s="36"/>
      <c r="BT409" s="40"/>
      <c r="BU409" s="26"/>
      <c r="BV409" s="36"/>
      <c r="BW409" s="30"/>
    </row>
    <row r="410" spans="1:75" s="22" customFormat="1" ht="198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182"/>
      <c r="P410" s="182"/>
      <c r="Q410" s="182"/>
      <c r="R410" s="182"/>
      <c r="S410" s="182"/>
      <c r="T410" s="182"/>
      <c r="U410" s="182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3"/>
      <c r="BN410" s="21"/>
      <c r="BO410" s="24"/>
      <c r="BP410" s="25"/>
      <c r="BQ410" s="21"/>
      <c r="BR410" s="21"/>
      <c r="BS410" s="21"/>
      <c r="BT410" s="23"/>
      <c r="BU410" s="24"/>
      <c r="BV410" s="25"/>
      <c r="BW410" s="30"/>
    </row>
    <row r="411" spans="1:75" s="22" customFormat="1" ht="19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3"/>
      <c r="BN411" s="21"/>
      <c r="BO411" s="24"/>
      <c r="BP411" s="25"/>
      <c r="BQ411" s="21"/>
      <c r="BR411" s="21"/>
      <c r="BS411" s="21"/>
      <c r="BT411" s="23"/>
      <c r="BU411" s="24"/>
      <c r="BV411" s="25"/>
      <c r="BW411" s="30"/>
    </row>
    <row r="412" spans="1:75" s="22" customFormat="1" ht="198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3"/>
      <c r="BN412" s="21"/>
      <c r="BO412" s="24"/>
      <c r="BP412" s="25"/>
      <c r="BQ412" s="21"/>
      <c r="BR412" s="21"/>
      <c r="BS412" s="21"/>
      <c r="BT412" s="23"/>
      <c r="BU412" s="24"/>
      <c r="BV412" s="25"/>
      <c r="BW412" s="30"/>
    </row>
    <row r="413" spans="1:75" s="22" customFormat="1" ht="146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3"/>
      <c r="BN413" s="21"/>
      <c r="BO413" s="24"/>
      <c r="BP413" s="25"/>
      <c r="BQ413" s="21"/>
      <c r="BR413" s="21"/>
      <c r="BS413" s="21"/>
      <c r="BT413" s="23"/>
      <c r="BU413" s="24"/>
      <c r="BV413" s="25"/>
      <c r="BW413" s="30"/>
    </row>
    <row r="414" spans="1:75" s="22" customFormat="1" ht="227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21"/>
      <c r="BR414" s="21"/>
      <c r="BS414" s="21"/>
      <c r="BT414" s="23"/>
      <c r="BU414" s="24"/>
      <c r="BV414" s="25"/>
      <c r="BW414" s="30"/>
    </row>
    <row r="415" spans="1:75" s="22" customFormat="1" ht="154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8"/>
      <c r="P415" s="2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3"/>
      <c r="BN415" s="21"/>
      <c r="BO415" s="24"/>
      <c r="BP415" s="25"/>
      <c r="BQ415" s="21"/>
      <c r="BR415" s="21"/>
      <c r="BS415" s="21"/>
      <c r="BT415" s="23"/>
      <c r="BU415" s="24"/>
      <c r="BV415" s="25"/>
      <c r="BW415" s="30"/>
    </row>
    <row r="416" spans="1:75" s="22" customFormat="1" ht="154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3"/>
      <c r="BN416" s="21"/>
      <c r="BO416" s="24"/>
      <c r="BP416" s="25"/>
      <c r="BQ416" s="36"/>
      <c r="BR416" s="36"/>
      <c r="BS416" s="36"/>
      <c r="BT416" s="40"/>
      <c r="BU416" s="26"/>
      <c r="BV416" s="36"/>
      <c r="BW416" s="30"/>
    </row>
    <row r="417" spans="1:75" s="22" customFormat="1" ht="182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3"/>
      <c r="BM417" s="21"/>
      <c r="BN417" s="21"/>
      <c r="BO417" s="24"/>
      <c r="BP417" s="25"/>
      <c r="BQ417" s="36"/>
      <c r="BR417" s="36"/>
      <c r="BS417" s="36"/>
      <c r="BT417" s="40"/>
      <c r="BU417" s="26"/>
      <c r="BV417" s="36"/>
      <c r="BW417" s="30"/>
    </row>
    <row r="418" spans="1:75" s="22" customFormat="1" ht="182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3"/>
      <c r="P418" s="23"/>
      <c r="Q418" s="23"/>
      <c r="R418" s="23"/>
      <c r="S418" s="23"/>
      <c r="T418" s="23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5"/>
      <c r="BQ418" s="36"/>
      <c r="BR418" s="36"/>
      <c r="BS418" s="36"/>
      <c r="BT418" s="40"/>
      <c r="BU418" s="26"/>
      <c r="BV418" s="36"/>
      <c r="BW418" s="30"/>
    </row>
    <row r="419" spans="1:75" s="22" customFormat="1" ht="31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8"/>
      <c r="P419" s="2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81"/>
      <c r="BE419" s="21"/>
      <c r="BF419" s="21"/>
      <c r="BG419" s="23"/>
      <c r="BH419" s="21"/>
      <c r="BI419" s="21"/>
      <c r="BJ419" s="21"/>
      <c r="BK419" s="21"/>
      <c r="BL419" s="23"/>
      <c r="BM419" s="21"/>
      <c r="BN419" s="21"/>
      <c r="BO419" s="24"/>
      <c r="BP419" s="25"/>
      <c r="BQ419" s="26"/>
    </row>
    <row r="420" spans="1:75" s="22" customFormat="1" ht="174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3"/>
      <c r="BH420" s="21"/>
      <c r="BI420" s="21"/>
      <c r="BJ420" s="21"/>
      <c r="BK420" s="21"/>
      <c r="BL420" s="23"/>
      <c r="BM420" s="21"/>
      <c r="BN420" s="21"/>
      <c r="BO420" s="24"/>
      <c r="BP420" s="25"/>
      <c r="BQ420" s="26"/>
    </row>
    <row r="421" spans="1:75" s="22" customFormat="1" ht="167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81"/>
      <c r="BE421" s="21"/>
      <c r="BF421" s="21"/>
      <c r="BG421" s="23"/>
      <c r="BH421" s="21"/>
      <c r="BI421" s="21"/>
      <c r="BJ421" s="21"/>
      <c r="BK421" s="21"/>
      <c r="BL421" s="23"/>
      <c r="BM421" s="21"/>
      <c r="BN421" s="21"/>
      <c r="BO421" s="24"/>
      <c r="BP421" s="25"/>
      <c r="BQ421" s="26"/>
    </row>
    <row r="422" spans="1:75" s="22" customFormat="1" ht="167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3"/>
      <c r="P422" s="23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3"/>
      <c r="BH422" s="21"/>
      <c r="BI422" s="21"/>
      <c r="BJ422" s="21"/>
      <c r="BK422" s="21"/>
      <c r="BL422" s="23"/>
      <c r="BM422" s="21"/>
      <c r="BN422" s="21"/>
      <c r="BO422" s="24"/>
      <c r="BP422" s="25"/>
      <c r="BQ422" s="26"/>
    </row>
    <row r="423" spans="1:75" s="22" customFormat="1" ht="16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3"/>
      <c r="P423" s="23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3"/>
      <c r="BH423" s="21"/>
      <c r="BI423" s="21"/>
      <c r="BJ423" s="21"/>
      <c r="BK423" s="21"/>
      <c r="BL423" s="23"/>
      <c r="BM423" s="21"/>
      <c r="BN423" s="21"/>
      <c r="BO423" s="24"/>
      <c r="BP423" s="25"/>
      <c r="BQ423" s="26"/>
    </row>
    <row r="424" spans="1:75" s="22" customFormat="1" ht="372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18"/>
      <c r="P424" s="18"/>
      <c r="Q424" s="18"/>
      <c r="R424" s="18"/>
      <c r="S424" s="18"/>
      <c r="T424" s="18"/>
      <c r="U424" s="1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1"/>
      <c r="BS424" s="21"/>
    </row>
    <row r="425" spans="1:75" s="22" customFormat="1" ht="25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18"/>
      <c r="P425" s="18"/>
      <c r="Q425" s="27"/>
      <c r="R425" s="27"/>
      <c r="S425" s="27"/>
      <c r="T425" s="27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1"/>
      <c r="BS425" s="21"/>
    </row>
    <row r="426" spans="1:75" s="22" customFormat="1" ht="254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18"/>
      <c r="P426" s="18"/>
      <c r="Q426" s="27"/>
      <c r="R426" s="27"/>
      <c r="S426" s="27"/>
      <c r="T426" s="27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1"/>
      <c r="BS426" s="21"/>
    </row>
    <row r="427" spans="1:75" s="22" customFormat="1" ht="319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1"/>
      <c r="BS427" s="21"/>
    </row>
    <row r="428" spans="1:75" s="22" customFormat="1" ht="409.6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18"/>
      <c r="N428" s="18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1"/>
      <c r="BS428" s="21"/>
    </row>
    <row r="429" spans="1:75" s="22" customFormat="1" ht="14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3"/>
      <c r="P429" s="23"/>
      <c r="Q429" s="23"/>
      <c r="R429" s="23"/>
      <c r="S429" s="23"/>
      <c r="T429" s="23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1"/>
      <c r="BS429" s="21"/>
    </row>
    <row r="430" spans="1:75" s="22" customFormat="1" ht="14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18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1"/>
      <c r="BS430" s="21"/>
    </row>
    <row r="431" spans="1:75" s="22" customFormat="1" ht="292.5" customHeight="1" x14ac:dyDescent="0.45">
      <c r="A431" s="17"/>
      <c r="B431" s="18"/>
      <c r="C431" s="176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27"/>
      <c r="P431" s="18"/>
      <c r="Q431" s="27"/>
      <c r="R431" s="27"/>
      <c r="S431" s="27"/>
      <c r="T431" s="27"/>
      <c r="U431" s="27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1"/>
      <c r="BS431" s="24"/>
      <c r="BT431" s="25"/>
      <c r="BU431" s="26"/>
    </row>
    <row r="432" spans="1:75" s="22" customFormat="1" ht="177" customHeight="1" x14ac:dyDescent="0.45">
      <c r="A432" s="17"/>
      <c r="B432" s="18"/>
      <c r="C432" s="176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18"/>
      <c r="P432" s="18"/>
      <c r="Q432" s="27"/>
      <c r="R432" s="27"/>
      <c r="S432" s="27"/>
      <c r="T432" s="27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1"/>
      <c r="BP432" s="21"/>
      <c r="BQ432" s="21"/>
      <c r="BR432" s="21"/>
      <c r="BS432" s="24"/>
      <c r="BT432" s="25"/>
      <c r="BU432" s="26"/>
    </row>
  </sheetData>
  <autoFilter ref="A2:BW25"/>
  <mergeCells count="5">
    <mergeCell ref="M148:M149"/>
    <mergeCell ref="M6:M7"/>
    <mergeCell ref="A9:M9"/>
    <mergeCell ref="J3:J8"/>
    <mergeCell ref="A1:BT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2019-11-29T07:59:54Z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