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45621"/>
</workbook>
</file>

<file path=xl/calcChain.xml><?xml version="1.0" encoding="utf-8"?>
<calcChain xmlns="http://schemas.openxmlformats.org/spreadsheetml/2006/main">
  <c r="P9" i="4" l="1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I9" i="4"/>
  <c r="AJ9" i="4"/>
  <c r="AK9" i="4"/>
  <c r="AL9" i="4"/>
  <c r="AM9" i="4"/>
  <c r="AN9" i="4"/>
  <c r="AO9" i="4"/>
  <c r="AP9" i="4"/>
  <c r="AQ9" i="4"/>
  <c r="AR9" i="4"/>
  <c r="AS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O9" i="4"/>
  <c r="P3" i="4" l="1"/>
  <c r="S3" i="4"/>
  <c r="U6" i="4"/>
  <c r="O6" i="4" l="1"/>
  <c r="N8" i="4"/>
  <c r="O8" i="4" s="1"/>
  <c r="U7" i="4"/>
  <c r="O7" i="4" s="1"/>
  <c r="V7" i="4"/>
  <c r="U5" i="4"/>
  <c r="N5" i="4"/>
  <c r="N4" i="4"/>
  <c r="O4" i="4" s="1"/>
  <c r="O5" i="4" l="1"/>
  <c r="O3" i="4" s="1"/>
  <c r="AM3" i="4"/>
  <c r="T8" i="4"/>
  <c r="Q8" i="4"/>
  <c r="R8" i="4"/>
  <c r="R4" i="4"/>
  <c r="R3" i="4" s="1"/>
  <c r="T4" i="4"/>
  <c r="T3" i="4" s="1"/>
  <c r="Q4" i="4"/>
  <c r="Q3" i="4" s="1"/>
  <c r="U8" i="4" l="1"/>
  <c r="U4" i="4"/>
  <c r="AI3" i="4" l="1"/>
  <c r="U3" i="4"/>
  <c r="AU3" i="4"/>
  <c r="BS3" i="4" l="1"/>
  <c r="BT3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2" i="2"/>
  <c r="P70" i="2"/>
  <c r="T40" i="2"/>
  <c r="P38" i="2"/>
  <c r="P55" i="2"/>
  <c r="T56" i="2"/>
  <c r="S55" i="2"/>
  <c r="Q55" i="2"/>
  <c r="T47" i="2"/>
  <c r="T37" i="2"/>
  <c r="BJ35" i="2" s="1"/>
  <c r="BK35" i="2" s="1"/>
  <c r="T36" i="2"/>
  <c r="BB70" i="2"/>
  <c r="BK70" i="2" s="1"/>
  <c r="T70" i="2"/>
  <c r="BB46" i="2"/>
  <c r="BK46" i="2" s="1"/>
  <c r="T46" i="2"/>
  <c r="AF55" i="2"/>
  <c r="T55" i="2"/>
  <c r="BB38" i="2"/>
  <c r="BK38" i="2"/>
  <c r="T38" i="2"/>
  <c r="BB35" i="2"/>
  <c r="T35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 s="1"/>
  <c r="Q12" i="2"/>
  <c r="Q11" i="2" s="1"/>
  <c r="P10" i="2"/>
  <c r="T10" i="2"/>
  <c r="BF8" i="2"/>
  <c r="M44" i="2"/>
  <c r="N44" i="2" s="1"/>
  <c r="R43" i="2"/>
  <c r="O43" i="2"/>
  <c r="T22" i="2"/>
  <c r="P21" i="2"/>
  <c r="P29" i="2"/>
  <c r="T30" i="2"/>
  <c r="Q29" i="2"/>
  <c r="T28" i="2"/>
  <c r="T26" i="2"/>
  <c r="T24" i="2"/>
  <c r="T17" i="2"/>
  <c r="T12" i="2"/>
  <c r="BB11" i="2"/>
  <c r="BK11" i="2" s="1"/>
  <c r="T11" i="2"/>
  <c r="BB16" i="2"/>
  <c r="BK16" i="2"/>
  <c r="T16" i="2"/>
  <c r="BB23" i="2"/>
  <c r="BK23" i="2" s="1"/>
  <c r="T23" i="2"/>
  <c r="BB25" i="2"/>
  <c r="BK25" i="2" s="1"/>
  <c r="T25" i="2"/>
  <c r="BB27" i="2"/>
  <c r="BK27" i="2" s="1"/>
  <c r="T27" i="2"/>
  <c r="AF29" i="2"/>
  <c r="BH21" i="2"/>
  <c r="BK21" i="2"/>
  <c r="T21" i="2"/>
  <c r="M80" i="2"/>
  <c r="T80" i="2"/>
  <c r="N80" i="2"/>
  <c r="N79" i="2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 s="1"/>
  <c r="T5" i="2"/>
  <c r="T3" i="2" s="1"/>
  <c r="BB3" i="2"/>
  <c r="BK3" i="2" s="1"/>
  <c r="M86" i="2"/>
  <c r="M85" i="2"/>
  <c r="N86" i="2"/>
  <c r="P86" i="2" s="1"/>
  <c r="N85" i="2"/>
  <c r="S85" i="2" s="1"/>
  <c r="R84" i="2"/>
  <c r="O84" i="2"/>
  <c r="N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 s="1"/>
  <c r="T61" i="2"/>
  <c r="P60" i="2"/>
  <c r="T54" i="2"/>
  <c r="P53" i="2"/>
  <c r="P18" i="2"/>
  <c r="P13" i="2"/>
  <c r="T7" i="2"/>
  <c r="T6" i="2"/>
  <c r="BH6" i="2"/>
  <c r="BK6" i="2"/>
  <c r="T60" i="2"/>
  <c r="BB60" i="2"/>
  <c r="BK60" i="2" s="1"/>
  <c r="T53" i="2"/>
  <c r="BB53" i="2"/>
  <c r="BK53" i="2"/>
  <c r="V8" i="4"/>
  <c r="BE3" i="4"/>
  <c r="BN3" i="4" s="1"/>
  <c r="Q13" i="2" l="1"/>
  <c r="T14" i="2"/>
  <c r="Q18" i="2"/>
  <c r="T20" i="2"/>
  <c r="T86" i="2"/>
  <c r="BF84" i="2" s="1"/>
  <c r="P84" i="2"/>
  <c r="T85" i="2"/>
  <c r="S84" i="2"/>
  <c r="S52" i="2"/>
  <c r="S51" i="2" s="1"/>
  <c r="P52" i="2"/>
  <c r="Q52" i="2"/>
  <c r="Q51" i="2" s="1"/>
  <c r="N51" i="2"/>
  <c r="P83" i="2"/>
  <c r="T83" i="2" s="1"/>
  <c r="BF81" i="2" s="1"/>
  <c r="Q83" i="2"/>
  <c r="S44" i="2"/>
  <c r="S43" i="2" s="1"/>
  <c r="P44" i="2"/>
  <c r="Q44" i="2"/>
  <c r="Q43" i="2" s="1"/>
  <c r="N43" i="2"/>
  <c r="S68" i="2"/>
  <c r="P68" i="2"/>
  <c r="Q68" i="2"/>
  <c r="S74" i="2"/>
  <c r="S73" i="2" s="1"/>
  <c r="Q74" i="2"/>
  <c r="Q73" i="2" s="1"/>
  <c r="P74" i="2"/>
  <c r="N73" i="2"/>
  <c r="S50" i="2"/>
  <c r="S49" i="2" s="1"/>
  <c r="P50" i="2"/>
  <c r="Q50" i="2"/>
  <c r="Q49" i="2" s="1"/>
  <c r="N49" i="2"/>
  <c r="S82" i="2"/>
  <c r="S81" i="2" s="1"/>
  <c r="P82" i="2"/>
  <c r="Q82" i="2"/>
  <c r="Q81" i="2" s="1"/>
  <c r="N81" i="2"/>
  <c r="Q78" i="2"/>
  <c r="Q77" i="2" s="1"/>
  <c r="N77" i="2"/>
  <c r="S78" i="2"/>
  <c r="S77" i="2" s="1"/>
  <c r="P78" i="2"/>
  <c r="S9" i="2"/>
  <c r="S8" i="2" s="1"/>
  <c r="N8" i="2"/>
  <c r="P9" i="2"/>
  <c r="Q9" i="2"/>
  <c r="Q8" i="2" s="1"/>
  <c r="BB29" i="2"/>
  <c r="BK29" i="2" s="1"/>
  <c r="T29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BB62" i="2" l="1"/>
  <c r="BK62" i="2" s="1"/>
  <c r="T62" i="2"/>
  <c r="T9" i="2"/>
  <c r="P8" i="2"/>
  <c r="T74" i="2"/>
  <c r="P73" i="2"/>
  <c r="T68" i="2"/>
  <c r="BB64" i="2" s="1"/>
  <c r="P43" i="2"/>
  <c r="T44" i="2"/>
  <c r="P51" i="2"/>
  <c r="T52" i="2"/>
  <c r="T18" i="2"/>
  <c r="BB18" i="2"/>
  <c r="BK18" i="2" s="1"/>
  <c r="BB13" i="2"/>
  <c r="BK13" i="2" s="1"/>
  <c r="T13" i="2"/>
  <c r="T76" i="2"/>
  <c r="P75" i="2"/>
  <c r="T65" i="2"/>
  <c r="P64" i="2"/>
  <c r="T78" i="2"/>
  <c r="P77" i="2"/>
  <c r="T82" i="2"/>
  <c r="P81" i="2"/>
  <c r="P49" i="2"/>
  <c r="T50" i="2"/>
  <c r="BB84" i="2"/>
  <c r="BK84" i="2" s="1"/>
  <c r="T84" i="2"/>
  <c r="BB49" i="2" l="1"/>
  <c r="BK49" i="2" s="1"/>
  <c r="T49" i="2"/>
  <c r="BB81" i="2"/>
  <c r="BK81" i="2" s="1"/>
  <c r="T81" i="2"/>
  <c r="T77" i="2"/>
  <c r="BB77" i="2"/>
  <c r="BK77" i="2" s="1"/>
  <c r="AF64" i="2"/>
  <c r="T64" i="2"/>
  <c r="BB75" i="2"/>
  <c r="BK75" i="2" s="1"/>
  <c r="T75" i="2"/>
  <c r="T51" i="2"/>
  <c r="BB51" i="2"/>
  <c r="BK51" i="2" s="1"/>
  <c r="BB43" i="2"/>
  <c r="BK43" i="2" s="1"/>
  <c r="T43" i="2"/>
  <c r="BK64" i="2"/>
  <c r="BB73" i="2"/>
  <c r="BK73" i="2" s="1"/>
  <c r="T73" i="2"/>
  <c r="BB8" i="2"/>
  <c r="BK8" i="2" s="1"/>
  <c r="T8" i="2"/>
</calcChain>
</file>

<file path=xl/sharedStrings.xml><?xml version="1.0" encoding="utf-8"?>
<sst xmlns="http://schemas.openxmlformats.org/spreadsheetml/2006/main" count="483" uniqueCount="351">
  <si>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</si>
  <si>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</si>
  <si>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</si>
  <si>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</si>
  <si>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</si>
  <si>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</si>
  <si>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</si>
  <si>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</si>
  <si>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</si>
  <si>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</si>
  <si>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</si>
  <si>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</si>
  <si>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</si>
  <si>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</si>
  <si>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</si>
  <si>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</si>
  <si>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</si>
  <si>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</si>
  <si>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</si>
  <si>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</si>
  <si>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</si>
  <si>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</si>
  <si>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</si>
  <si>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</si>
  <si>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</si>
  <si>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</si>
  <si>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</si>
  <si>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</si>
  <si>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</si>
  <si>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</si>
  <si>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</si>
  <si>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</si>
  <si>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</si>
  <si>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</si>
  <si>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</si>
  <si>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</si>
  <si>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</si>
  <si>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</si>
  <si>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</si>
  <si>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</si>
  <si>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</si>
  <si>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</si>
  <si>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</si>
  <si>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</si>
  <si>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</si>
  <si>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</si>
  <si>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</si>
  <si>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</si>
  <si>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</si>
  <si>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</si>
  <si>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</si>
  <si>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</si>
  <si>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</si>
  <si>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</si>
  <si>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</si>
  <si>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</si>
  <si>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</si>
  <si>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</si>
  <si>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</si>
  <si>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</si>
  <si>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</si>
  <si>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</si>
  <si>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</si>
  <si>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</si>
  <si>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</si>
  <si>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</si>
  <si>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</si>
  <si>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</si>
  <si>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</si>
  <si>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</si>
  <si>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</si>
  <si>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</si>
  <si>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</si>
  <si>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</si>
  <si>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</si>
  <si>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</si>
  <si>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</si>
  <si>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</si>
  <si>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</si>
  <si>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</si>
  <si>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</si>
  <si>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</si>
  <si>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</si>
  <si>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</si>
  <si>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</si>
  <si>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</si>
  <si>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</si>
  <si>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</si>
  <si>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</si>
  <si>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</si>
  <si>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</si>
  <si>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</si>
  <si>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</si>
  <si>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</si>
  <si>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</si>
  <si>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</si>
  <si>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</si>
  <si>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</si>
  <si>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</si>
  <si>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</si>
  <si>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</si>
  <si>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</si>
  <si>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</si>
  <si>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</si>
  <si>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</si>
  <si>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</si>
  <si>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</si>
  <si>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</si>
  <si>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</si>
  <si>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</si>
  <si>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</si>
  <si>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</si>
  <si>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</si>
  <si>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</si>
  <si>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</si>
  <si>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</si>
  <si>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</si>
  <si>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</si>
  <si>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</si>
  <si>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</si>
  <si>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</si>
  <si>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</si>
  <si>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</si>
  <si>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</si>
  <si>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</si>
  <si>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</si>
  <si>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</si>
  <si>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</si>
  <si>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</si>
  <si>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</si>
  <si>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</si>
  <si>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</si>
  <si>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</si>
  <si>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</si>
  <si>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</si>
  <si>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</si>
  <si>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</si>
  <si>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</si>
  <si>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</si>
  <si>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</si>
  <si>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</si>
  <si>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</si>
  <si>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</si>
  <si>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</si>
  <si>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</si>
  <si>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</si>
  <si>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</si>
  <si>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</si>
  <si>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</si>
  <si>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</si>
  <si>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</si>
  <si>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</si>
  <si>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</si>
  <si>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</si>
  <si>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</si>
  <si>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</si>
  <si>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</si>
  <si>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</si>
  <si>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</si>
  <si>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</si>
  <si>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</si>
  <si>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</si>
  <si>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</si>
  <si>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</si>
  <si>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</si>
  <si>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</si>
  <si>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</si>
  <si>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</si>
  <si>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</si>
  <si>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</si>
  <si>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</si>
  <si>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</si>
  <si>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</si>
  <si>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</si>
  <si>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</si>
  <si>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</si>
  <si>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</si>
  <si>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</si>
  <si>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</si>
  <si>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</si>
  <si>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</si>
  <si>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</si>
  <si>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</si>
  <si>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</si>
  <si>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</si>
  <si>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</si>
  <si>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</si>
  <si>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</si>
  <si>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</si>
  <si>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</si>
  <si>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</si>
  <si>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</si>
  <si>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</si>
  <si>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</si>
  <si>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</si>
  <si>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</si>
  <si>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</si>
  <si>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</si>
  <si>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</si>
  <si>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</si>
  <si>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</si>
  <si>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</si>
  <si>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</si>
  <si>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</si>
  <si>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</si>
  <si>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</si>
  <si>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</si>
  <si>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</si>
  <si>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</si>
  <si>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</si>
  <si>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</si>
  <si>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</si>
  <si>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</si>
  <si>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</si>
  <si>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</si>
  <si>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</si>
  <si>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</si>
  <si>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</si>
  <si>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</si>
  <si>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</si>
  <si>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</si>
  <si>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</si>
  <si>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</si>
  <si>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</si>
  <si>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</si>
  <si>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</si>
  <si>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</si>
  <si>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</si>
  <si>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</si>
  <si>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</si>
  <si>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</si>
  <si>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</si>
  <si>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</si>
  <si>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</si>
  <si>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</si>
  <si>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</si>
  <si>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</si>
  <si>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</si>
  <si>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</si>
  <si>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</si>
  <si>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</si>
  <si>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</si>
  <si>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</si>
  <si>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</si>
  <si>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</si>
  <si>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</si>
  <si>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</si>
  <si>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</si>
  <si>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</si>
  <si>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</si>
  <si>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</si>
  <si>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</si>
  <si>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</si>
  <si>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</si>
  <si>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</si>
  <si>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</si>
  <si>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</si>
  <si>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</si>
  <si>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</si>
  <si>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</si>
  <si>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</si>
  <si>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</si>
  <si>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</si>
  <si>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</si>
  <si>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</si>
  <si>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</si>
  <si>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</si>
  <si>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</si>
  <si>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</si>
  <si>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</si>
  <si>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</si>
  <si>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</si>
  <si>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</si>
  <si>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</si>
  <si>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</si>
  <si>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</si>
  <si>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</si>
  <si>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</si>
  <si>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</si>
  <si>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</si>
  <si>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</si>
  <si>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</si>
  <si>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</si>
  <si>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</si>
  <si>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</si>
  <si>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</si>
  <si>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</si>
  <si>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</si>
  <si>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</si>
  <si>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</si>
  <si>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</si>
  <si>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</si>
  <si>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</si>
  <si>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</si>
  <si>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</si>
  <si>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</si>
  <si>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</si>
  <si>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</si>
  <si>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</si>
  <si>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</si>
  <si>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</si>
  <si>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</si>
  <si>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</si>
  <si>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</si>
  <si>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</si>
  <si>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</si>
  <si>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</si>
  <si>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</si>
  <si>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</si>
  <si>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</si>
  <si>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</si>
  <si>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</si>
  <si>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</si>
  <si>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</si>
  <si>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</si>
  <si>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</si>
  <si>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</si>
  <si>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</si>
  <si>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</si>
  <si>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</si>
  <si>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</si>
  <si>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</si>
  <si>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</si>
  <si>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</si>
  <si>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</si>
  <si>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</si>
  <si>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</si>
  <si>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</si>
  <si>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</si>
  <si>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</si>
  <si>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</si>
  <si>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41793681 (ЦЭС-17469/2019)</t>
  </si>
  <si>
    <t>ООО "Энерготеплострой"</t>
  </si>
  <si>
    <t>Курский р-н, д. Ворошнево, уч. 46:11:050501:708</t>
  </si>
  <si>
    <t>строительство воздушной линии электропередачи 10 кВ защищенным проводом – ответвления протяженностью 0,65 км от опоры № 10-4 существующей ВЛ-10 кВ № 415.7 до проектируемой             ТП-10/0,4 кВ с увеличением протяженности существующей ВЛ-10 кВ (точку врезки, марку и сечение провода, протяженность уточнить при проектировании;
- монтаж одного линейного разъединителя 10 кВ на концевой опоре проектируемого ответвления от ВЛ-10 кВ № 415.7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0,07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</si>
  <si>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415.7 в части монтажа ответвительной арматуры в точке врезки (объем реконструкции уточнить при проектировании).</t>
  </si>
  <si>
    <t>+"Ведение бизнеса" (до 150кВт).</t>
  </si>
  <si>
    <t>КТП 100 кВА(со Шкафом АСКУЭ в комплекте с УСПД (МЭК-104))</t>
  </si>
  <si>
    <t>КТП 100 кВА</t>
  </si>
  <si>
    <t>Шкаф АСКУЭ в комплекте с УСПД (МЭК-104)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</si>
  <si>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141 от 15 до 150 кВт (Ц-17469) Doing Business») </t>
  </si>
  <si>
    <t>КТП 100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</si>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</sst>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168" fontId="15" fillId="0" borderId="7" xfId="0" applyNumberFormat="1" applyFont="1" applyFill="1" applyBorder="1" applyAlignment="1" applyProtection="1">
      <alignment horizontal="right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8" fillId="0" borderId="8" xfId="0" applyNumberFormat="1" applyFont="1" applyFill="1" applyBorder="1" applyAlignment="1">
      <alignment horizontal="center" vertical="center" wrapText="1"/>
    </xf>
    <xf numFmtId="14" fontId="18" fillId="0" borderId="9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06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K3" sqref="K3:K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52.140625" style="176" customWidth="1"/>
    <col min="8" max="8" width="23" style="176" customWidth="1"/>
    <col min="9" max="9" width="67.7109375" style="176" customWidth="1"/>
    <col min="10" max="10" width="130.42578125" style="176" customWidth="1"/>
    <col min="11" max="11" width="71.5703125" style="176" customWidth="1"/>
    <col min="12" max="12" width="22.1406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2.75" customHeight="1" x14ac:dyDescent="0.95">
      <c r="A1" s="206" t="s">
        <v>340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  <c r="AK1" s="206"/>
      <c r="AL1" s="206"/>
      <c r="AM1" s="206"/>
      <c r="AN1" s="206"/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  <c r="BB1" s="206"/>
      <c r="BC1" s="206"/>
      <c r="BD1" s="206"/>
      <c r="BE1" s="206"/>
      <c r="BF1" s="206"/>
      <c r="BG1" s="206"/>
      <c r="BH1" s="206"/>
      <c r="BI1" s="206"/>
      <c r="BJ1" s="206"/>
      <c r="BK1" s="206"/>
      <c r="BL1" s="206"/>
      <c r="BM1" s="206"/>
      <c r="BN1" s="206"/>
      <c r="BO1" s="206"/>
      <c r="BP1" s="206"/>
      <c r="BQ1" s="206"/>
      <c r="BR1" s="206"/>
      <c r="BS1" s="206"/>
      <c r="BT1" s="206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6" customHeight="1" x14ac:dyDescent="0.25">
      <c r="A3" s="17" t="s">
        <v>331</v>
      </c>
      <c r="B3" s="18">
        <v>41793681</v>
      </c>
      <c r="C3" s="24">
        <v>43598</v>
      </c>
      <c r="D3" s="19">
        <v>11110.665999999999</v>
      </c>
      <c r="E3" s="19"/>
      <c r="F3" s="20">
        <v>70</v>
      </c>
      <c r="G3" s="18" t="s">
        <v>332</v>
      </c>
      <c r="H3" s="18" t="s">
        <v>138</v>
      </c>
      <c r="I3" s="18" t="s">
        <v>333</v>
      </c>
      <c r="J3" s="233" t="s">
        <v>334</v>
      </c>
      <c r="K3" s="18" t="s">
        <v>335</v>
      </c>
      <c r="L3" s="20"/>
      <c r="M3" s="20"/>
      <c r="N3" s="20"/>
      <c r="O3" s="29">
        <f>SUM(O4:O8)</f>
        <v>1640.79</v>
      </c>
      <c r="P3" s="29">
        <f t="shared" ref="P3:U3" si="0">SUM(P4:P8)</f>
        <v>0</v>
      </c>
      <c r="Q3" s="29">
        <f t="shared" si="0"/>
        <v>130.38890000000001</v>
      </c>
      <c r="R3" s="29">
        <f t="shared" si="0"/>
        <v>845.55769999999995</v>
      </c>
      <c r="S3" s="29">
        <f t="shared" si="0"/>
        <v>597.5</v>
      </c>
      <c r="T3" s="29">
        <f t="shared" si="0"/>
        <v>67.343400000000003</v>
      </c>
      <c r="U3" s="29">
        <f t="shared" si="0"/>
        <v>1640.79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>
        <v>0.65</v>
      </c>
      <c r="AI3" s="21">
        <f>U4</f>
        <v>834.6</v>
      </c>
      <c r="AJ3" s="21"/>
      <c r="AK3" s="21"/>
      <c r="AL3" s="181">
        <v>1</v>
      </c>
      <c r="AM3" s="21">
        <f>U5</f>
        <v>71.69</v>
      </c>
      <c r="AN3" s="21"/>
      <c r="AO3" s="21"/>
      <c r="AP3" s="21"/>
      <c r="AQ3" s="21"/>
      <c r="AR3" s="21"/>
      <c r="AS3" s="21"/>
      <c r="AT3" s="21" t="s">
        <v>337</v>
      </c>
      <c r="AU3" s="21">
        <f>U6+U7</f>
        <v>652.11</v>
      </c>
      <c r="AV3" s="21"/>
      <c r="AW3" s="21"/>
      <c r="AX3" s="21"/>
      <c r="AY3" s="21"/>
      <c r="AZ3" s="21"/>
      <c r="BA3" s="21"/>
      <c r="BB3" s="21"/>
      <c r="BC3" s="21"/>
      <c r="BD3" s="199">
        <v>7.0000000000000007E-2</v>
      </c>
      <c r="BE3" s="181">
        <f>U8</f>
        <v>82.39</v>
      </c>
      <c r="BF3" s="21"/>
      <c r="BG3" s="21"/>
      <c r="BH3" s="20"/>
      <c r="BI3" s="23"/>
      <c r="BJ3" s="23"/>
      <c r="BK3" s="21"/>
      <c r="BL3" s="21"/>
      <c r="BM3" s="21"/>
      <c r="BN3" s="181">
        <f>AI3+AM3+AU3+BE3</f>
        <v>1640.7900000000002</v>
      </c>
      <c r="BO3" s="24">
        <v>43782</v>
      </c>
      <c r="BP3" s="21" t="s">
        <v>336</v>
      </c>
      <c r="BQ3" s="193">
        <v>43416</v>
      </c>
      <c r="BR3" s="196">
        <v>6</v>
      </c>
      <c r="BS3" s="22">
        <f t="shared" ref="BS3" si="1">BR3*30</f>
        <v>180</v>
      </c>
      <c r="BT3" s="192">
        <f t="shared" ref="BT3" si="2">BQ3+BS3</f>
        <v>43596</v>
      </c>
      <c r="BU3" s="25"/>
    </row>
    <row r="4" spans="1:73" s="22" customFormat="1" ht="184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4"/>
      <c r="K4" s="18"/>
      <c r="L4" s="20"/>
      <c r="M4" s="20" t="s">
        <v>314</v>
      </c>
      <c r="N4" s="21">
        <f>AH3</f>
        <v>0.65</v>
      </c>
      <c r="O4" s="29">
        <f>N4*1284</f>
        <v>834.6</v>
      </c>
      <c r="P4" s="29"/>
      <c r="Q4" s="29">
        <f>O4*0.11</f>
        <v>91.805999999999997</v>
      </c>
      <c r="R4" s="29">
        <f>O4*0.84</f>
        <v>701.06399999999996</v>
      </c>
      <c r="S4" s="29">
        <v>0</v>
      </c>
      <c r="T4" s="29">
        <f>O4*0.05</f>
        <v>41.730000000000004</v>
      </c>
      <c r="U4" s="29">
        <f>SUM(Q4:T4)</f>
        <v>834.6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0"/>
      <c r="BC4" s="21"/>
      <c r="BD4" s="199"/>
      <c r="BE4" s="2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184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4"/>
      <c r="K5" s="18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v>5.31</v>
      </c>
      <c r="R5" s="29">
        <v>19.079999999999998</v>
      </c>
      <c r="S5" s="29">
        <v>45.49</v>
      </c>
      <c r="T5" s="29"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0"/>
      <c r="BC5" s="21"/>
      <c r="BD5" s="199"/>
      <c r="BE5" s="2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184.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4"/>
      <c r="K6" s="18"/>
      <c r="L6" s="20"/>
      <c r="M6" s="204" t="s">
        <v>318</v>
      </c>
      <c r="N6" s="20" t="s">
        <v>338</v>
      </c>
      <c r="O6" s="21">
        <f>U6</f>
        <v>531</v>
      </c>
      <c r="P6" s="21"/>
      <c r="Q6" s="21">
        <v>21.56</v>
      </c>
      <c r="R6" s="21">
        <v>54.22</v>
      </c>
      <c r="S6" s="21">
        <v>447.78</v>
      </c>
      <c r="T6" s="21">
        <v>7.44</v>
      </c>
      <c r="U6" s="21">
        <f>SUM(Q6:T6)</f>
        <v>531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0"/>
      <c r="BC6" s="21"/>
      <c r="BD6" s="199"/>
      <c r="BE6" s="21"/>
      <c r="BF6" s="20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184.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5"/>
      <c r="K7" s="18"/>
      <c r="L7" s="20"/>
      <c r="M7" s="205"/>
      <c r="N7" s="21" t="s">
        <v>339</v>
      </c>
      <c r="O7" s="29">
        <f>U7</f>
        <v>121.11</v>
      </c>
      <c r="P7" s="29"/>
      <c r="Q7" s="29">
        <v>2.65</v>
      </c>
      <c r="R7" s="29">
        <v>2.81</v>
      </c>
      <c r="S7" s="29">
        <v>104.23</v>
      </c>
      <c r="T7" s="29">
        <v>11.42</v>
      </c>
      <c r="U7" s="29">
        <f>SUM(Q7:T7)</f>
        <v>121.11</v>
      </c>
      <c r="V7" s="29">
        <f>SUM(R7:U7)</f>
        <v>239.57</v>
      </c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0"/>
      <c r="BC7" s="21"/>
      <c r="BD7" s="199"/>
      <c r="BE7" s="21"/>
      <c r="BF7" s="20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3"/>
      <c r="BR7" s="196"/>
      <c r="BT7" s="192"/>
      <c r="BU7" s="25"/>
    </row>
    <row r="8" spans="1:73" s="22" customFormat="1" ht="183.6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18"/>
      <c r="K8" s="18"/>
      <c r="L8" s="20"/>
      <c r="M8" s="20" t="s">
        <v>310</v>
      </c>
      <c r="N8" s="21">
        <f>BD3</f>
        <v>7.0000000000000007E-2</v>
      </c>
      <c r="O8" s="23">
        <f>N8*1177</f>
        <v>82.390000000000015</v>
      </c>
      <c r="P8" s="23"/>
      <c r="Q8" s="23">
        <f>O8*0.11</f>
        <v>9.0629000000000008</v>
      </c>
      <c r="R8" s="23">
        <f>O8*0.83</f>
        <v>68.383700000000005</v>
      </c>
      <c r="S8" s="23">
        <v>0</v>
      </c>
      <c r="T8" s="23">
        <f>O8*0.06</f>
        <v>4.9434000000000005</v>
      </c>
      <c r="U8" s="23">
        <f>SUM(Q8:T8)</f>
        <v>82.39</v>
      </c>
      <c r="V8" s="23">
        <f>SUM(R8:U8)</f>
        <v>155.71710000000002</v>
      </c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0"/>
      <c r="AU8" s="21"/>
      <c r="AV8" s="20"/>
      <c r="AW8" s="21"/>
      <c r="AX8" s="21"/>
      <c r="AY8" s="21"/>
      <c r="AZ8" s="21"/>
      <c r="BA8" s="21"/>
      <c r="BB8" s="21"/>
      <c r="BC8" s="21"/>
      <c r="BD8" s="199"/>
      <c r="BE8" s="20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30" customFormat="1" ht="174.75" customHeight="1" x14ac:dyDescent="0.25">
      <c r="A9" s="222" t="s">
        <v>39</v>
      </c>
      <c r="B9" s="223"/>
      <c r="C9" s="223"/>
      <c r="D9" s="223"/>
      <c r="E9" s="223"/>
      <c r="F9" s="223"/>
      <c r="G9" s="223"/>
      <c r="H9" s="223"/>
      <c r="I9" s="223"/>
      <c r="J9" s="223"/>
      <c r="K9" s="224"/>
      <c r="L9" s="225"/>
      <c r="M9" s="225"/>
      <c r="N9" s="225"/>
      <c r="O9" s="226">
        <f>O3</f>
        <v>1640.79</v>
      </c>
      <c r="P9" s="226">
        <f t="shared" ref="P9:BN9" si="3">P3</f>
        <v>0</v>
      </c>
      <c r="Q9" s="226">
        <f t="shared" si="3"/>
        <v>130.38890000000001</v>
      </c>
      <c r="R9" s="226">
        <f t="shared" si="3"/>
        <v>845.55769999999995</v>
      </c>
      <c r="S9" s="226">
        <f t="shared" si="3"/>
        <v>597.5</v>
      </c>
      <c r="T9" s="226">
        <f t="shared" si="3"/>
        <v>67.343400000000003</v>
      </c>
      <c r="U9" s="226">
        <f t="shared" si="3"/>
        <v>1640.79</v>
      </c>
      <c r="V9" s="226">
        <f t="shared" si="3"/>
        <v>0</v>
      </c>
      <c r="W9" s="226">
        <f t="shared" si="3"/>
        <v>0</v>
      </c>
      <c r="X9" s="226">
        <f t="shared" si="3"/>
        <v>0</v>
      </c>
      <c r="Y9" s="226">
        <f t="shared" si="3"/>
        <v>0</v>
      </c>
      <c r="Z9" s="226">
        <f t="shared" si="3"/>
        <v>0</v>
      </c>
      <c r="AA9" s="226">
        <f t="shared" si="3"/>
        <v>0</v>
      </c>
      <c r="AB9" s="226">
        <f t="shared" si="3"/>
        <v>0</v>
      </c>
      <c r="AC9" s="226">
        <f t="shared" si="3"/>
        <v>0</v>
      </c>
      <c r="AD9" s="226">
        <f t="shared" si="3"/>
        <v>0</v>
      </c>
      <c r="AE9" s="226">
        <f t="shared" si="3"/>
        <v>0</v>
      </c>
      <c r="AF9" s="226">
        <f t="shared" si="3"/>
        <v>0</v>
      </c>
      <c r="AG9" s="226">
        <f t="shared" si="3"/>
        <v>0</v>
      </c>
      <c r="AH9" s="226">
        <f t="shared" si="3"/>
        <v>0.65</v>
      </c>
      <c r="AI9" s="226">
        <f t="shared" si="3"/>
        <v>834.6</v>
      </c>
      <c r="AJ9" s="226">
        <f t="shared" si="3"/>
        <v>0</v>
      </c>
      <c r="AK9" s="226">
        <f t="shared" si="3"/>
        <v>0</v>
      </c>
      <c r="AL9" s="226">
        <f t="shared" si="3"/>
        <v>1</v>
      </c>
      <c r="AM9" s="226">
        <f t="shared" si="3"/>
        <v>71.69</v>
      </c>
      <c r="AN9" s="226">
        <f t="shared" si="3"/>
        <v>0</v>
      </c>
      <c r="AO9" s="226">
        <f t="shared" si="3"/>
        <v>0</v>
      </c>
      <c r="AP9" s="226">
        <f t="shared" si="3"/>
        <v>0</v>
      </c>
      <c r="AQ9" s="226">
        <f t="shared" si="3"/>
        <v>0</v>
      </c>
      <c r="AR9" s="226">
        <f t="shared" si="3"/>
        <v>0</v>
      </c>
      <c r="AS9" s="226">
        <f t="shared" si="3"/>
        <v>0</v>
      </c>
      <c r="AT9" s="226" t="s">
        <v>341</v>
      </c>
      <c r="AU9" s="226">
        <f t="shared" si="3"/>
        <v>652.11</v>
      </c>
      <c r="AV9" s="226">
        <f t="shared" si="3"/>
        <v>0</v>
      </c>
      <c r="AW9" s="226">
        <f t="shared" si="3"/>
        <v>0</v>
      </c>
      <c r="AX9" s="226">
        <f t="shared" si="3"/>
        <v>0</v>
      </c>
      <c r="AY9" s="226">
        <f t="shared" si="3"/>
        <v>0</v>
      </c>
      <c r="AZ9" s="226">
        <f t="shared" si="3"/>
        <v>0</v>
      </c>
      <c r="BA9" s="226">
        <f t="shared" si="3"/>
        <v>0</v>
      </c>
      <c r="BB9" s="226">
        <f t="shared" si="3"/>
        <v>0</v>
      </c>
      <c r="BC9" s="226">
        <f t="shared" si="3"/>
        <v>0</v>
      </c>
      <c r="BD9" s="226">
        <f t="shared" si="3"/>
        <v>7.0000000000000007E-2</v>
      </c>
      <c r="BE9" s="226">
        <f t="shared" si="3"/>
        <v>82.39</v>
      </c>
      <c r="BF9" s="226">
        <f t="shared" si="3"/>
        <v>0</v>
      </c>
      <c r="BG9" s="226">
        <f t="shared" si="3"/>
        <v>0</v>
      </c>
      <c r="BH9" s="226">
        <f t="shared" si="3"/>
        <v>0</v>
      </c>
      <c r="BI9" s="226">
        <f t="shared" si="3"/>
        <v>0</v>
      </c>
      <c r="BJ9" s="226">
        <f t="shared" si="3"/>
        <v>0</v>
      </c>
      <c r="BK9" s="226">
        <f t="shared" si="3"/>
        <v>0</v>
      </c>
      <c r="BL9" s="226">
        <f t="shared" si="3"/>
        <v>0</v>
      </c>
      <c r="BM9" s="226">
        <f t="shared" si="3"/>
        <v>0</v>
      </c>
      <c r="BN9" s="226">
        <f t="shared" si="3"/>
        <v>1640.7900000000002</v>
      </c>
      <c r="BO9" s="227"/>
      <c r="BP9" s="226"/>
      <c r="BQ9" s="228"/>
      <c r="BR9" s="229"/>
      <c r="BT9" s="231"/>
      <c r="BU9" s="232"/>
    </row>
    <row r="10" spans="1:73" s="22" customFormat="1" ht="201.75" customHeight="1" x14ac:dyDescent="0.25">
      <c r="A10" s="214"/>
      <c r="B10" s="215"/>
      <c r="C10" s="216"/>
      <c r="D10" s="217"/>
      <c r="E10" s="217"/>
      <c r="F10" s="218"/>
      <c r="G10" s="215"/>
      <c r="H10" s="215"/>
      <c r="I10" s="215"/>
      <c r="J10" s="215"/>
      <c r="K10" s="215"/>
      <c r="L10" s="218"/>
      <c r="M10" s="218"/>
      <c r="N10" s="218"/>
      <c r="O10" s="218"/>
      <c r="P10" s="218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8"/>
      <c r="BI10" s="220"/>
      <c r="BJ10" s="220"/>
      <c r="BK10" s="219"/>
      <c r="BL10" s="219"/>
      <c r="BM10" s="219"/>
      <c r="BN10" s="219"/>
      <c r="BO10" s="216"/>
      <c r="BP10" s="219"/>
      <c r="BQ10" s="207"/>
      <c r="BR10" s="196"/>
      <c r="BT10" s="192"/>
      <c r="BU10" s="25"/>
    </row>
    <row r="11" spans="1:73" s="22" customFormat="1" ht="207" customHeight="1" x14ac:dyDescent="0.25">
      <c r="A11" s="221" t="s">
        <v>342</v>
      </c>
      <c r="B11" s="212"/>
      <c r="C11" s="26"/>
      <c r="D11" s="213"/>
      <c r="E11" s="213"/>
      <c r="F11" s="180"/>
      <c r="G11" s="212"/>
      <c r="H11" s="212"/>
      <c r="I11" s="212"/>
      <c r="J11" s="221" t="s">
        <v>346</v>
      </c>
      <c r="K11" s="212"/>
      <c r="L11" s="221" t="s">
        <v>347</v>
      </c>
      <c r="M11" s="180"/>
      <c r="N11" s="180"/>
      <c r="O11" s="180"/>
      <c r="P11" s="180"/>
      <c r="Q11" s="36"/>
      <c r="R11" s="36"/>
      <c r="S11" s="36"/>
      <c r="T11" s="36"/>
      <c r="U11" s="180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180"/>
      <c r="BE11" s="36"/>
      <c r="BF11" s="180"/>
      <c r="BG11" s="36"/>
      <c r="BH11" s="180"/>
      <c r="BI11" s="40"/>
      <c r="BJ11" s="40"/>
      <c r="BK11" s="36"/>
      <c r="BL11" s="36"/>
      <c r="BM11" s="36"/>
      <c r="BN11" s="36"/>
      <c r="BO11" s="26"/>
      <c r="BP11" s="36"/>
      <c r="BQ11" s="207"/>
      <c r="BR11" s="196"/>
      <c r="BT11" s="192"/>
      <c r="BU11" s="25"/>
    </row>
    <row r="12" spans="1:73" s="22" customFormat="1" ht="179.25" customHeight="1" x14ac:dyDescent="0.25">
      <c r="A12" s="221" t="s">
        <v>343</v>
      </c>
      <c r="B12" s="212"/>
      <c r="C12" s="26"/>
      <c r="D12" s="213"/>
      <c r="E12" s="213"/>
      <c r="F12" s="180"/>
      <c r="G12" s="212"/>
      <c r="H12" s="212"/>
      <c r="I12" s="212"/>
      <c r="J12" s="221" t="s">
        <v>346</v>
      </c>
      <c r="K12" s="212"/>
      <c r="L12" s="221" t="s">
        <v>348</v>
      </c>
      <c r="M12" s="180"/>
      <c r="N12" s="180"/>
      <c r="O12" s="180"/>
      <c r="P12" s="180"/>
      <c r="Q12" s="180"/>
      <c r="R12" s="180"/>
      <c r="S12" s="180"/>
      <c r="T12" s="180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180"/>
      <c r="BI12" s="40"/>
      <c r="BJ12" s="40"/>
      <c r="BK12" s="36"/>
      <c r="BL12" s="36"/>
      <c r="BM12" s="36"/>
      <c r="BN12" s="36"/>
      <c r="BO12" s="26"/>
      <c r="BP12" s="36"/>
      <c r="BQ12" s="207"/>
      <c r="BR12" s="196"/>
      <c r="BT12" s="192"/>
      <c r="BU12" s="25"/>
    </row>
    <row r="13" spans="1:73" s="22" customFormat="1" ht="195" customHeight="1" x14ac:dyDescent="0.25">
      <c r="A13" s="221" t="s">
        <v>344</v>
      </c>
      <c r="B13" s="212"/>
      <c r="C13" s="26"/>
      <c r="D13" s="213"/>
      <c r="E13" s="213"/>
      <c r="F13" s="180"/>
      <c r="G13" s="212"/>
      <c r="H13" s="212"/>
      <c r="I13" s="212"/>
      <c r="J13" s="221" t="s">
        <v>346</v>
      </c>
      <c r="K13" s="212"/>
      <c r="L13" s="221" t="s">
        <v>349</v>
      </c>
      <c r="M13" s="180"/>
      <c r="N13" s="180"/>
      <c r="O13" s="180"/>
      <c r="P13" s="180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180"/>
      <c r="BI13" s="40"/>
      <c r="BJ13" s="40"/>
      <c r="BK13" s="36"/>
      <c r="BL13" s="36"/>
      <c r="BM13" s="36"/>
      <c r="BN13" s="36"/>
      <c r="BO13" s="26"/>
      <c r="BP13" s="36"/>
      <c r="BQ13" s="207"/>
      <c r="BR13" s="196"/>
      <c r="BT13" s="192"/>
      <c r="BU13" s="25"/>
    </row>
    <row r="14" spans="1:73" s="22" customFormat="1" ht="193.5" customHeight="1" x14ac:dyDescent="0.25">
      <c r="A14" s="221" t="s">
        <v>345</v>
      </c>
      <c r="B14" s="212"/>
      <c r="C14" s="26"/>
      <c r="D14" s="213"/>
      <c r="E14" s="213"/>
      <c r="F14" s="180"/>
      <c r="G14" s="212"/>
      <c r="H14" s="212"/>
      <c r="I14" s="212"/>
      <c r="J14" s="221" t="s">
        <v>346</v>
      </c>
      <c r="K14" s="212"/>
      <c r="L14" s="221" t="s">
        <v>350</v>
      </c>
      <c r="M14" s="180"/>
      <c r="N14" s="180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180"/>
      <c r="BE14" s="36"/>
      <c r="BF14" s="36"/>
      <c r="BG14" s="36"/>
      <c r="BH14" s="180"/>
      <c r="BI14" s="40"/>
      <c r="BJ14" s="180"/>
      <c r="BK14" s="36"/>
      <c r="BL14" s="36"/>
      <c r="BM14" s="36"/>
      <c r="BN14" s="36"/>
      <c r="BO14" s="26"/>
      <c r="BP14" s="36"/>
      <c r="BQ14" s="207"/>
      <c r="BR14" s="196"/>
      <c r="BT14" s="192"/>
      <c r="BU14" s="25"/>
    </row>
    <row r="15" spans="1:73" s="22" customFormat="1" ht="289.5" customHeight="1" x14ac:dyDescent="0.25">
      <c r="A15" s="208"/>
      <c r="B15" s="209"/>
      <c r="C15" s="210"/>
      <c r="D15" s="211"/>
      <c r="E15" s="211"/>
      <c r="F15" s="199"/>
      <c r="G15" s="209"/>
      <c r="H15" s="209"/>
      <c r="I15" s="209"/>
      <c r="J15" s="209"/>
      <c r="K15" s="209"/>
      <c r="L15" s="199"/>
      <c r="M15" s="199"/>
      <c r="N15" s="199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99"/>
      <c r="BE15" s="181"/>
      <c r="BF15" s="181"/>
      <c r="BG15" s="181"/>
      <c r="BH15" s="199"/>
      <c r="BI15" s="182"/>
      <c r="BJ15" s="182"/>
      <c r="BK15" s="181"/>
      <c r="BL15" s="181"/>
      <c r="BM15" s="181"/>
      <c r="BN15" s="181"/>
      <c r="BO15" s="210"/>
      <c r="BP15" s="181"/>
      <c r="BQ15" s="193"/>
      <c r="BR15" s="196"/>
      <c r="BT15" s="192"/>
      <c r="BU15" s="25"/>
    </row>
    <row r="16" spans="1:73" s="22" customFormat="1" ht="193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9"/>
      <c r="BE16" s="20"/>
      <c r="BF16" s="20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193"/>
      <c r="BR16" s="196"/>
      <c r="BT16" s="192"/>
      <c r="BU16" s="25"/>
    </row>
    <row r="17" spans="1:73" s="22" customFormat="1" ht="193.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0"/>
      <c r="P17" s="20"/>
      <c r="Q17" s="21"/>
      <c r="R17" s="21"/>
      <c r="S17" s="21"/>
      <c r="T17" s="21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181"/>
      <c r="AU17" s="21"/>
      <c r="AV17" s="21"/>
      <c r="AW17" s="21"/>
      <c r="AX17" s="21"/>
      <c r="AY17" s="21"/>
      <c r="AZ17" s="21"/>
      <c r="BA17" s="21"/>
      <c r="BB17" s="21"/>
      <c r="BC17" s="21"/>
      <c r="BD17" s="199"/>
      <c r="BE17" s="181"/>
      <c r="BF17" s="21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3"/>
      <c r="BR17" s="196"/>
      <c r="BT17" s="192"/>
      <c r="BU17" s="25"/>
    </row>
    <row r="18" spans="1:73" s="22" customFormat="1" ht="201.7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9"/>
      <c r="AM18" s="20"/>
      <c r="AN18" s="20"/>
      <c r="AO18" s="21"/>
      <c r="AP18" s="21"/>
      <c r="AQ18" s="21"/>
      <c r="AR18" s="21"/>
      <c r="AS18" s="21"/>
      <c r="AT18" s="199"/>
      <c r="AU18" s="20"/>
      <c r="AV18" s="21"/>
      <c r="AW18" s="21"/>
      <c r="AX18" s="21"/>
      <c r="AY18" s="21"/>
      <c r="AZ18" s="21"/>
      <c r="BA18" s="21"/>
      <c r="BB18" s="21"/>
      <c r="BC18" s="21"/>
      <c r="BD18" s="199"/>
      <c r="BE18" s="21"/>
      <c r="BF18" s="21"/>
      <c r="BG18" s="21"/>
      <c r="BH18" s="20"/>
      <c r="BI18" s="23"/>
      <c r="BJ18" s="20"/>
      <c r="BK18" s="21"/>
      <c r="BL18" s="21"/>
      <c r="BM18" s="21"/>
      <c r="BN18" s="181"/>
      <c r="BO18" s="24"/>
      <c r="BP18" s="21"/>
      <c r="BQ18" s="193"/>
      <c r="BR18" s="196"/>
      <c r="BT18" s="192"/>
      <c r="BU18" s="25"/>
    </row>
    <row r="19" spans="1:73" s="22" customFormat="1" ht="219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9"/>
      <c r="AM19" s="20"/>
      <c r="AN19" s="20"/>
      <c r="AO19" s="21"/>
      <c r="AP19" s="21"/>
      <c r="AQ19" s="21"/>
      <c r="AR19" s="21"/>
      <c r="AS19" s="21"/>
      <c r="AT19" s="199"/>
      <c r="AU19" s="20"/>
      <c r="AV19" s="21"/>
      <c r="AW19" s="21"/>
      <c r="AX19" s="21"/>
      <c r="AY19" s="21"/>
      <c r="AZ19" s="21"/>
      <c r="BA19" s="21"/>
      <c r="BB19" s="21"/>
      <c r="BC19" s="21"/>
      <c r="BD19" s="199"/>
      <c r="BE19" s="181"/>
      <c r="BF19" s="21"/>
      <c r="BG19" s="21"/>
      <c r="BH19" s="20"/>
      <c r="BI19" s="23"/>
      <c r="BJ19" s="23"/>
      <c r="BK19" s="21"/>
      <c r="BL19" s="21"/>
      <c r="BM19" s="21"/>
      <c r="BN19" s="181"/>
      <c r="BO19" s="24"/>
      <c r="BP19" s="21"/>
      <c r="BQ19" s="193"/>
      <c r="BR19" s="196"/>
      <c r="BT19" s="192"/>
      <c r="BU19" s="25"/>
    </row>
    <row r="20" spans="1:73" s="22" customFormat="1" ht="219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0"/>
      <c r="P20" s="20"/>
      <c r="Q20" s="21"/>
      <c r="R20" s="21"/>
      <c r="S20" s="21"/>
      <c r="T20" s="21"/>
      <c r="U20" s="20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20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21"/>
      <c r="BR20" s="196"/>
      <c r="BS20" s="23"/>
      <c r="BT20" s="24"/>
      <c r="BU20" s="25"/>
    </row>
    <row r="21" spans="1:73" s="22" customFormat="1" ht="219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1"/>
      <c r="R21" s="21"/>
      <c r="S21" s="21"/>
      <c r="T21" s="21"/>
      <c r="U21" s="20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18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21"/>
      <c r="BR21" s="196"/>
      <c r="BS21" s="23"/>
      <c r="BT21" s="24"/>
      <c r="BU21" s="25"/>
    </row>
    <row r="22" spans="1:73" s="22" customFormat="1" ht="408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2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21"/>
      <c r="BR22" s="196"/>
      <c r="BS22" s="23"/>
      <c r="BT22" s="24"/>
      <c r="BU22" s="25"/>
    </row>
    <row r="23" spans="1:73" s="22" customFormat="1" ht="408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99"/>
      <c r="BE23" s="18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21"/>
      <c r="BR23" s="196"/>
      <c r="BS23" s="23"/>
      <c r="BT23" s="24"/>
      <c r="BU23" s="25"/>
    </row>
    <row r="24" spans="1:73" s="22" customFormat="1" ht="408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21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196"/>
      <c r="BS24" s="23"/>
      <c r="BT24" s="24"/>
      <c r="BU24" s="25"/>
    </row>
    <row r="25" spans="1:73" s="22" customFormat="1" ht="408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18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196"/>
      <c r="BS25" s="23"/>
      <c r="BT25" s="24"/>
      <c r="BU25" s="25"/>
    </row>
    <row r="26" spans="1:73" s="22" customFormat="1" ht="408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1"/>
      <c r="BF26" s="20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196"/>
      <c r="BS26" s="23"/>
      <c r="BT26" s="24"/>
      <c r="BU26" s="25"/>
    </row>
    <row r="27" spans="1:73" s="22" customFormat="1" ht="40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9"/>
      <c r="BE27" s="181"/>
      <c r="BF27" s="20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196"/>
      <c r="BS27" s="23"/>
      <c r="BT27" s="24"/>
      <c r="BU27" s="25"/>
    </row>
    <row r="28" spans="1:73" s="22" customFormat="1" ht="40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2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196"/>
      <c r="BS28" s="23"/>
      <c r="BT28" s="24"/>
      <c r="BU28" s="25"/>
    </row>
    <row r="29" spans="1:73" s="22" customFormat="1" ht="40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9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196"/>
      <c r="BS29" s="23"/>
      <c r="BT29" s="24"/>
      <c r="BU29" s="25"/>
    </row>
    <row r="30" spans="1:73" s="22" customFormat="1" ht="257.2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199"/>
      <c r="BE30" s="2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196"/>
      <c r="BS30" s="23"/>
      <c r="BT30" s="24"/>
      <c r="BU30" s="25"/>
    </row>
    <row r="31" spans="1:73" s="22" customFormat="1" ht="237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81"/>
      <c r="BE31" s="181"/>
      <c r="BF31" s="21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196"/>
      <c r="BS31" s="23"/>
      <c r="BT31" s="24"/>
      <c r="BU31" s="25"/>
    </row>
    <row r="32" spans="1:73" s="22" customFormat="1" ht="252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9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21"/>
      <c r="BF32" s="20"/>
      <c r="BG32" s="20"/>
      <c r="BH32" s="20"/>
      <c r="BI32" s="23"/>
      <c r="BJ32" s="23"/>
      <c r="BK32" s="20"/>
      <c r="BL32" s="23"/>
      <c r="BM32" s="21"/>
      <c r="BN32" s="181"/>
      <c r="BO32" s="24"/>
      <c r="BP32" s="21"/>
      <c r="BQ32" s="21"/>
      <c r="BR32" s="196"/>
      <c r="BS32" s="23"/>
      <c r="BT32" s="24"/>
      <c r="BU32" s="25"/>
    </row>
    <row r="33" spans="1:73" s="22" customFormat="1" ht="239.2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9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1"/>
      <c r="BF33" s="20"/>
      <c r="BG33" s="20"/>
      <c r="BH33" s="20"/>
      <c r="BI33" s="23"/>
      <c r="BJ33" s="23"/>
      <c r="BK33" s="20"/>
      <c r="BL33" s="23"/>
      <c r="BM33" s="21"/>
      <c r="BN33" s="181"/>
      <c r="BO33" s="24"/>
      <c r="BP33" s="21"/>
      <c r="BQ33" s="21"/>
      <c r="BR33" s="196"/>
      <c r="BS33" s="23"/>
      <c r="BT33" s="24"/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0"/>
      <c r="Q34" s="21"/>
      <c r="R34" s="21"/>
      <c r="S34" s="20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9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21"/>
      <c r="BF34" s="21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196"/>
      <c r="BS34" s="23"/>
      <c r="BT34" s="24"/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9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21"/>
      <c r="BF35" s="20"/>
      <c r="BG35" s="20"/>
      <c r="BH35" s="20"/>
      <c r="BI35" s="23"/>
      <c r="BJ35" s="23"/>
      <c r="BK35" s="20"/>
      <c r="BL35" s="23"/>
      <c r="BM35" s="21"/>
      <c r="BN35" s="181"/>
      <c r="BO35" s="24"/>
      <c r="BP35" s="21"/>
      <c r="BQ35" s="21"/>
      <c r="BR35" s="196"/>
      <c r="BS35" s="23"/>
      <c r="BT35" s="24"/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9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1"/>
      <c r="BF36" s="20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196"/>
      <c r="BS36" s="23"/>
      <c r="BT36" s="24"/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9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1"/>
      <c r="BF37" s="20"/>
      <c r="BG37" s="20"/>
      <c r="BH37" s="20"/>
      <c r="BI37" s="23"/>
      <c r="BJ37" s="23"/>
      <c r="BK37" s="20"/>
      <c r="BL37" s="23"/>
      <c r="BM37" s="21"/>
      <c r="BN37" s="181"/>
      <c r="BO37" s="24"/>
      <c r="BP37" s="21"/>
      <c r="BQ37" s="21"/>
      <c r="BR37" s="196"/>
      <c r="BS37" s="23"/>
      <c r="BT37" s="24"/>
      <c r="BU37" s="25"/>
    </row>
    <row r="38" spans="1:73" s="22" customFormat="1" ht="229.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9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196"/>
      <c r="BS38" s="23"/>
      <c r="BT38" s="24"/>
      <c r="BU38" s="25"/>
    </row>
    <row r="39" spans="1:73" s="22" customFormat="1" ht="194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9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0"/>
      <c r="BH39" s="20"/>
      <c r="BI39" s="23"/>
      <c r="BJ39" s="23"/>
      <c r="BK39" s="20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409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0"/>
      <c r="Q40" s="21"/>
      <c r="R40" s="21"/>
      <c r="S40" s="20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9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23"/>
      <c r="BF40" s="23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409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9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0"/>
      <c r="BH41" s="20"/>
      <c r="BI41" s="23"/>
      <c r="BJ41" s="23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409.6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9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99"/>
      <c r="BE42" s="21"/>
      <c r="BF42" s="20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4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9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3"/>
      <c r="BF43" s="23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21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0"/>
      <c r="BC44" s="20"/>
      <c r="BD44" s="199"/>
      <c r="BE44" s="21"/>
      <c r="BF44" s="20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56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0"/>
      <c r="Q45" s="21"/>
      <c r="R45" s="21"/>
      <c r="S45" s="20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0"/>
      <c r="BC45" s="20"/>
      <c r="BD45" s="199"/>
      <c r="BE45" s="23"/>
      <c r="BF45" s="23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216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16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0"/>
      <c r="Q47" s="21"/>
      <c r="R47" s="21"/>
      <c r="S47" s="20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71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9"/>
      <c r="BE48" s="21"/>
      <c r="BF48" s="20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7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0"/>
      <c r="Q49" s="21"/>
      <c r="R49" s="21"/>
      <c r="S49" s="20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23"/>
      <c r="BF49" s="23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71.7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9"/>
      <c r="BE50" s="23"/>
      <c r="BF50" s="23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27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1"/>
      <c r="R51" s="21"/>
      <c r="S51" s="21"/>
      <c r="T51" s="21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9"/>
      <c r="BE51" s="20"/>
      <c r="BF51" s="20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54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1"/>
      <c r="R52" s="21"/>
      <c r="S52" s="21"/>
      <c r="T52" s="21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3"/>
      <c r="BF52" s="23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6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1"/>
      <c r="R53" s="21"/>
      <c r="S53" s="21"/>
      <c r="T53" s="21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1"/>
      <c r="AN53" s="20"/>
      <c r="AO53" s="21"/>
      <c r="AP53" s="21"/>
      <c r="AQ53" s="21"/>
      <c r="AR53" s="21"/>
      <c r="AS53" s="21"/>
      <c r="AT53" s="199"/>
      <c r="AU53" s="21"/>
      <c r="AV53" s="21"/>
      <c r="AW53" s="21"/>
      <c r="AX53" s="21"/>
      <c r="AY53" s="21"/>
      <c r="AZ53" s="21"/>
      <c r="BA53" s="21"/>
      <c r="BB53" s="20"/>
      <c r="BC53" s="20"/>
      <c r="BD53" s="199"/>
      <c r="BE53" s="20"/>
      <c r="BF53" s="20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71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0"/>
      <c r="BC54" s="20"/>
      <c r="BD54" s="199"/>
      <c r="BE54" s="23"/>
      <c r="BF54" s="23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71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0"/>
      <c r="BC55" s="20"/>
      <c r="BD55" s="199"/>
      <c r="BE55" s="23"/>
      <c r="BF55" s="23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71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199"/>
      <c r="BE56" s="23"/>
      <c r="BF56" s="23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1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0"/>
      <c r="BD57" s="199"/>
      <c r="BE57" s="23"/>
      <c r="BF57" s="23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1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0"/>
      <c r="BC58" s="20"/>
      <c r="BD58" s="199"/>
      <c r="BE58" s="23"/>
      <c r="BF58" s="23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1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21"/>
      <c r="BF59" s="21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1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199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75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1"/>
      <c r="BD61" s="20"/>
      <c r="BE61" s="23"/>
      <c r="BF61" s="23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97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199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1"/>
      <c r="BF62" s="21"/>
      <c r="BG62" s="20"/>
      <c r="BH62" s="20"/>
      <c r="BI62" s="23"/>
      <c r="BJ62" s="20"/>
      <c r="BK62" s="23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97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199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182"/>
      <c r="BF63" s="23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97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199"/>
      <c r="O64" s="21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9"/>
      <c r="BE64" s="182"/>
      <c r="BF64" s="23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9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199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9"/>
      <c r="BE65" s="182"/>
      <c r="BF65" s="23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1"/>
      <c r="BD66" s="20"/>
      <c r="BE66" s="23"/>
      <c r="BF66" s="23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97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1"/>
      <c r="BF67" s="21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97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199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182"/>
      <c r="BF68" s="23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97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9"/>
      <c r="BE69" s="21"/>
      <c r="BF69" s="21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9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199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181"/>
      <c r="BF70" s="21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97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1"/>
      <c r="BF71" s="21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9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199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9"/>
      <c r="BE72" s="182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252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199"/>
      <c r="AM73" s="23"/>
      <c r="AN73" s="23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21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252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199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199"/>
      <c r="AM74" s="23"/>
      <c r="AN74" s="23"/>
      <c r="AO74" s="21"/>
      <c r="AP74" s="21"/>
      <c r="AQ74" s="21"/>
      <c r="AR74" s="21"/>
      <c r="AS74" s="21"/>
      <c r="AT74" s="18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81"/>
      <c r="BF74" s="21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2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3"/>
      <c r="AJ75" s="23"/>
      <c r="AK75" s="21"/>
      <c r="AL75" s="199"/>
      <c r="AM75" s="23"/>
      <c r="AN75" s="23"/>
      <c r="AO75" s="21"/>
      <c r="AP75" s="21"/>
      <c r="AQ75" s="21"/>
      <c r="AR75" s="21"/>
      <c r="AS75" s="21"/>
      <c r="AT75" s="18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199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209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3"/>
      <c r="AJ76" s="20"/>
      <c r="AK76" s="21"/>
      <c r="AL76" s="199"/>
      <c r="AM76" s="23"/>
      <c r="AN76" s="20"/>
      <c r="AO76" s="21"/>
      <c r="AP76" s="20"/>
      <c r="AQ76" s="23"/>
      <c r="AR76" s="20"/>
      <c r="AS76" s="21"/>
      <c r="AT76" s="199"/>
      <c r="AU76" s="23"/>
      <c r="AV76" s="21"/>
      <c r="AW76" s="21"/>
      <c r="AX76" s="21"/>
      <c r="AY76" s="21"/>
      <c r="AZ76" s="21"/>
      <c r="BA76" s="21"/>
      <c r="BB76" s="21"/>
      <c r="BC76" s="21"/>
      <c r="BD76" s="20"/>
      <c r="BE76" s="21"/>
      <c r="BF76" s="21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6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181"/>
      <c r="BF77" s="21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6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181"/>
      <c r="BF78" s="21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36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0"/>
      <c r="R79" s="20"/>
      <c r="S79" s="20"/>
      <c r="T79" s="20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18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18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36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199"/>
      <c r="N80" s="20"/>
      <c r="O80" s="23"/>
      <c r="P80" s="20"/>
      <c r="Q80" s="20"/>
      <c r="R80" s="20"/>
      <c r="S80" s="20"/>
      <c r="T80" s="20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8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181"/>
      <c r="BF80" s="21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09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18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1"/>
      <c r="BF81" s="20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5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199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18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99"/>
      <c r="BF82" s="20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49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18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9"/>
      <c r="AM84" s="20"/>
      <c r="AN84" s="20"/>
      <c r="AO84" s="21"/>
      <c r="AP84" s="21"/>
      <c r="AQ84" s="21"/>
      <c r="AR84" s="21"/>
      <c r="AS84" s="21"/>
      <c r="AT84" s="18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9"/>
      <c r="AM85" s="20"/>
      <c r="AN85" s="20"/>
      <c r="AO85" s="21"/>
      <c r="AP85" s="21"/>
      <c r="AQ85" s="21"/>
      <c r="AR85" s="21"/>
      <c r="AS85" s="21"/>
      <c r="AT85" s="18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99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2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1"/>
      <c r="AJ86" s="20"/>
      <c r="AK86" s="21"/>
      <c r="AL86" s="199"/>
      <c r="AM86" s="21"/>
      <c r="AN86" s="20"/>
      <c r="AO86" s="21"/>
      <c r="AP86" s="21"/>
      <c r="AQ86" s="21"/>
      <c r="AR86" s="21"/>
      <c r="AS86" s="21"/>
      <c r="AT86" s="199"/>
      <c r="AU86" s="21"/>
      <c r="AV86" s="21"/>
      <c r="AW86" s="21"/>
      <c r="AX86" s="21"/>
      <c r="AY86" s="21"/>
      <c r="AZ86" s="21"/>
      <c r="BA86" s="21"/>
      <c r="BB86" s="20"/>
      <c r="BC86" s="21"/>
      <c r="BD86" s="20"/>
      <c r="BE86" s="2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29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1"/>
      <c r="AJ87" s="20"/>
      <c r="AK87" s="21"/>
      <c r="AL87" s="199"/>
      <c r="AM87" s="21"/>
      <c r="AN87" s="20"/>
      <c r="AO87" s="21"/>
      <c r="AP87" s="21"/>
      <c r="AQ87" s="21"/>
      <c r="AR87" s="21"/>
      <c r="AS87" s="21"/>
      <c r="AT87" s="199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21"/>
      <c r="BF87" s="21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199"/>
      <c r="AM88" s="20"/>
      <c r="AN88" s="20"/>
      <c r="AO88" s="21"/>
      <c r="AP88" s="21"/>
      <c r="AQ88" s="21"/>
      <c r="AR88" s="21"/>
      <c r="AS88" s="21"/>
      <c r="AT88" s="199"/>
      <c r="AU88" s="20"/>
      <c r="AV88" s="21"/>
      <c r="AW88" s="21"/>
      <c r="AX88" s="21"/>
      <c r="AY88" s="21"/>
      <c r="AZ88" s="21"/>
      <c r="BA88" s="21"/>
      <c r="BB88" s="21"/>
      <c r="BC88" s="21"/>
      <c r="BD88" s="199"/>
      <c r="BE88" s="23"/>
      <c r="BF88" s="23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54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199"/>
      <c r="AM89" s="20"/>
      <c r="AN89" s="20"/>
      <c r="AO89" s="21"/>
      <c r="AP89" s="21"/>
      <c r="AQ89" s="21"/>
      <c r="AR89" s="21"/>
      <c r="AS89" s="21"/>
      <c r="AT89" s="199"/>
      <c r="AU89" s="20"/>
      <c r="AV89" s="21"/>
      <c r="AW89" s="21"/>
      <c r="AX89" s="21"/>
      <c r="AY89" s="21"/>
      <c r="AZ89" s="21"/>
      <c r="BA89" s="21"/>
      <c r="BB89" s="21"/>
      <c r="BC89" s="21"/>
      <c r="BD89" s="199"/>
      <c r="BE89" s="21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54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199"/>
      <c r="AM90" s="20"/>
      <c r="AN90" s="20"/>
      <c r="AO90" s="21"/>
      <c r="AP90" s="21"/>
      <c r="AQ90" s="21"/>
      <c r="AR90" s="21"/>
      <c r="AS90" s="21"/>
      <c r="AT90" s="199"/>
      <c r="AU90" s="20"/>
      <c r="AV90" s="21"/>
      <c r="AW90" s="21"/>
      <c r="AX90" s="21"/>
      <c r="AY90" s="21"/>
      <c r="AZ90" s="21"/>
      <c r="BA90" s="21"/>
      <c r="BB90" s="21"/>
      <c r="BC90" s="21"/>
      <c r="BD90" s="199"/>
      <c r="BE90" s="23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54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199"/>
      <c r="AM91" s="20"/>
      <c r="AN91" s="20"/>
      <c r="AO91" s="21"/>
      <c r="AP91" s="21"/>
      <c r="AQ91" s="21"/>
      <c r="AR91" s="21"/>
      <c r="AS91" s="21"/>
      <c r="AT91" s="199"/>
      <c r="AU91" s="20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0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54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199"/>
      <c r="AM92" s="20"/>
      <c r="AN92" s="20"/>
      <c r="AO92" s="21"/>
      <c r="AP92" s="21"/>
      <c r="AQ92" s="21"/>
      <c r="AR92" s="21"/>
      <c r="AS92" s="21"/>
      <c r="AT92" s="199"/>
      <c r="AU92" s="20"/>
      <c r="AV92" s="21"/>
      <c r="AW92" s="21"/>
      <c r="AX92" s="21"/>
      <c r="AY92" s="21"/>
      <c r="AZ92" s="21"/>
      <c r="BA92" s="21"/>
      <c r="BB92" s="21"/>
      <c r="BC92" s="21"/>
      <c r="BD92" s="199"/>
      <c r="BE92" s="23"/>
      <c r="BF92" s="23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5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3"/>
      <c r="AJ93" s="23"/>
      <c r="AK93" s="21"/>
      <c r="AL93" s="199"/>
      <c r="AM93" s="20"/>
      <c r="AN93" s="20"/>
      <c r="AO93" s="21"/>
      <c r="AP93" s="21"/>
      <c r="AQ93" s="21"/>
      <c r="AR93" s="21"/>
      <c r="AS93" s="21"/>
      <c r="AT93" s="199"/>
      <c r="AU93" s="20"/>
      <c r="AV93" s="21"/>
      <c r="AW93" s="21"/>
      <c r="AX93" s="21"/>
      <c r="AY93" s="21"/>
      <c r="AZ93" s="21"/>
      <c r="BA93" s="21"/>
      <c r="BB93" s="21"/>
      <c r="BC93" s="21"/>
      <c r="BD93" s="199"/>
      <c r="BE93" s="2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5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3"/>
      <c r="AJ94" s="23"/>
      <c r="AK94" s="21"/>
      <c r="AL94" s="199"/>
      <c r="AM94" s="20"/>
      <c r="AN94" s="20"/>
      <c r="AO94" s="21"/>
      <c r="AP94" s="21"/>
      <c r="AQ94" s="21"/>
      <c r="AR94" s="21"/>
      <c r="AS94" s="21"/>
      <c r="AT94" s="199"/>
      <c r="AU94" s="20"/>
      <c r="AV94" s="21"/>
      <c r="AW94" s="21"/>
      <c r="AX94" s="21"/>
      <c r="AY94" s="21"/>
      <c r="AZ94" s="21"/>
      <c r="BA94" s="21"/>
      <c r="BB94" s="21"/>
      <c r="BC94" s="21"/>
      <c r="BD94" s="199"/>
      <c r="BE94" s="23"/>
      <c r="BF94" s="23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49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3"/>
      <c r="AJ95" s="23"/>
      <c r="AK95" s="21"/>
      <c r="AL95" s="199"/>
      <c r="AM95" s="23"/>
      <c r="AN95" s="23"/>
      <c r="AO95" s="21"/>
      <c r="AP95" s="21"/>
      <c r="AQ95" s="21"/>
      <c r="AR95" s="21"/>
      <c r="AS95" s="21"/>
      <c r="AT95" s="199"/>
      <c r="AU95" s="23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0"/>
      <c r="BG95" s="21"/>
      <c r="BH95" s="21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24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199"/>
      <c r="AM96" s="20"/>
      <c r="AN96" s="20"/>
      <c r="AO96" s="21"/>
      <c r="AP96" s="21"/>
      <c r="AQ96" s="21"/>
      <c r="AR96" s="21"/>
      <c r="AS96" s="21"/>
      <c r="AT96" s="199"/>
      <c r="AU96" s="20"/>
      <c r="AV96" s="21"/>
      <c r="AW96" s="21"/>
      <c r="AX96" s="21"/>
      <c r="AY96" s="21"/>
      <c r="AZ96" s="21"/>
      <c r="BA96" s="21"/>
      <c r="BB96" s="21"/>
      <c r="BC96" s="21"/>
      <c r="BD96" s="199"/>
      <c r="BE96" s="21"/>
      <c r="BF96" s="21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24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3"/>
      <c r="AK97" s="21"/>
      <c r="AL97" s="199"/>
      <c r="AM97" s="20"/>
      <c r="AN97" s="20"/>
      <c r="AO97" s="21"/>
      <c r="AP97" s="21"/>
      <c r="AQ97" s="21"/>
      <c r="AR97" s="21"/>
      <c r="AS97" s="21"/>
      <c r="AT97" s="199"/>
      <c r="AU97" s="20"/>
      <c r="AV97" s="21"/>
      <c r="AW97" s="21"/>
      <c r="AX97" s="21"/>
      <c r="AY97" s="21"/>
      <c r="AZ97" s="21"/>
      <c r="BA97" s="21"/>
      <c r="BB97" s="21"/>
      <c r="BC97" s="21"/>
      <c r="BD97" s="199"/>
      <c r="BE97" s="21"/>
      <c r="BF97" s="21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24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199"/>
      <c r="AM98" s="20"/>
      <c r="AN98" s="20"/>
      <c r="AO98" s="21"/>
      <c r="AP98" s="21"/>
      <c r="AQ98" s="21"/>
      <c r="AR98" s="21"/>
      <c r="AS98" s="21"/>
      <c r="AT98" s="199"/>
      <c r="AU98" s="20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2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199"/>
      <c r="AM99" s="20"/>
      <c r="AN99" s="20"/>
      <c r="AO99" s="21"/>
      <c r="AP99" s="21"/>
      <c r="AQ99" s="21"/>
      <c r="AR99" s="21"/>
      <c r="AS99" s="21"/>
      <c r="AT99" s="199"/>
      <c r="AU99" s="20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2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9"/>
      <c r="AM100" s="20"/>
      <c r="AN100" s="20"/>
      <c r="AO100" s="21"/>
      <c r="AP100" s="21"/>
      <c r="AQ100" s="21"/>
      <c r="AR100" s="21"/>
      <c r="AS100" s="21"/>
      <c r="AT100" s="199"/>
      <c r="AU100" s="20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1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40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9"/>
      <c r="AM101" s="20"/>
      <c r="AN101" s="20"/>
      <c r="AO101" s="21"/>
      <c r="AP101" s="21"/>
      <c r="AQ101" s="21"/>
      <c r="AR101" s="21"/>
      <c r="AS101" s="21"/>
      <c r="AT101" s="199"/>
      <c r="AU101" s="20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3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1"/>
      <c r="BF102" s="20"/>
      <c r="BG102" s="20"/>
      <c r="BH102" s="20"/>
      <c r="BI102" s="23"/>
      <c r="BJ102" s="20"/>
      <c r="BK102" s="21"/>
      <c r="BL102" s="20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3"/>
      <c r="BF103" s="23"/>
      <c r="BG103" s="20"/>
      <c r="BH103" s="20"/>
      <c r="BI103" s="23"/>
      <c r="BJ103" s="20"/>
      <c r="BK103" s="21"/>
      <c r="BL103" s="20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37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9"/>
      <c r="AM104" s="23"/>
      <c r="AN104" s="23"/>
      <c r="AO104" s="21"/>
      <c r="AP104" s="21"/>
      <c r="AQ104" s="21"/>
      <c r="AR104" s="21"/>
      <c r="AS104" s="21"/>
      <c r="AT104" s="199"/>
      <c r="AU104" s="23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3"/>
      <c r="BF104" s="20"/>
      <c r="BG104" s="21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2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2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2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3"/>
      <c r="BF107" s="23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2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3"/>
      <c r="BF108" s="23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22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5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55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5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1"/>
      <c r="BD112" s="199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62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3"/>
      <c r="BF113" s="23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62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94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3"/>
      <c r="AN115" s="23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42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42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87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3"/>
      <c r="AR118" s="20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3"/>
      <c r="BD118" s="20"/>
      <c r="BE118" s="23"/>
      <c r="BF118" s="20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87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9"/>
      <c r="BE119" s="182"/>
      <c r="BF119" s="20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87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199"/>
      <c r="BE120" s="182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87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0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87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199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199"/>
      <c r="BF122" s="20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349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199"/>
      <c r="BF123" s="20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67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18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199"/>
      <c r="BF124" s="20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409.6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0"/>
      <c r="AK125" s="21"/>
      <c r="AL125" s="199"/>
      <c r="AM125" s="23"/>
      <c r="AN125" s="20"/>
      <c r="AO125" s="23"/>
      <c r="AP125" s="20"/>
      <c r="AQ125" s="21"/>
      <c r="AR125" s="21"/>
      <c r="AS125" s="21"/>
      <c r="AT125" s="199"/>
      <c r="AU125" s="23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3"/>
      <c r="BF125" s="20"/>
      <c r="BG125" s="23"/>
      <c r="BH125" s="20"/>
      <c r="BI125" s="23"/>
      <c r="BJ125" s="20"/>
      <c r="BK125" s="23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34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0"/>
      <c r="AK126" s="21"/>
      <c r="AL126" s="199"/>
      <c r="AM126" s="20"/>
      <c r="AN126" s="20"/>
      <c r="AO126" s="21"/>
      <c r="AP126" s="21"/>
      <c r="AQ126" s="21"/>
      <c r="AR126" s="21"/>
      <c r="AS126" s="21"/>
      <c r="AT126" s="199"/>
      <c r="AU126" s="20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0"/>
      <c r="BG126" s="23"/>
      <c r="BH126" s="20"/>
      <c r="BI126" s="23"/>
      <c r="BJ126" s="20"/>
      <c r="BK126" s="23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34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0"/>
      <c r="AK127" s="21"/>
      <c r="AL127" s="199"/>
      <c r="AM127" s="20"/>
      <c r="AN127" s="20"/>
      <c r="AO127" s="21"/>
      <c r="AP127" s="21"/>
      <c r="AQ127" s="21"/>
      <c r="AR127" s="21"/>
      <c r="AS127" s="21"/>
      <c r="AT127" s="199"/>
      <c r="AU127" s="20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3"/>
      <c r="BF127" s="20"/>
      <c r="BG127" s="23"/>
      <c r="BH127" s="20"/>
      <c r="BI127" s="23"/>
      <c r="BJ127" s="20"/>
      <c r="BK127" s="23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4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0"/>
      <c r="AK128" s="21"/>
      <c r="AL128" s="199"/>
      <c r="AM128" s="20"/>
      <c r="AN128" s="20"/>
      <c r="AO128" s="21"/>
      <c r="AP128" s="21"/>
      <c r="AQ128" s="21"/>
      <c r="AR128" s="21"/>
      <c r="AS128" s="21"/>
      <c r="AT128" s="199"/>
      <c r="AU128" s="20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3"/>
      <c r="BF128" s="20"/>
      <c r="BG128" s="23"/>
      <c r="BH128" s="20"/>
      <c r="BI128" s="23"/>
      <c r="BJ128" s="20"/>
      <c r="BK128" s="23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34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0"/>
      <c r="Q129" s="20"/>
      <c r="R129" s="20"/>
      <c r="S129" s="20"/>
      <c r="T129" s="20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0"/>
      <c r="AK129" s="21"/>
      <c r="AL129" s="199"/>
      <c r="AM129" s="20"/>
      <c r="AN129" s="20"/>
      <c r="AO129" s="21"/>
      <c r="AP129" s="21"/>
      <c r="AQ129" s="21"/>
      <c r="AR129" s="21"/>
      <c r="AS129" s="21"/>
      <c r="AT129" s="199"/>
      <c r="AU129" s="20"/>
      <c r="AV129" s="21"/>
      <c r="AW129" s="21"/>
      <c r="AX129" s="21"/>
      <c r="AY129" s="21"/>
      <c r="AZ129" s="21"/>
      <c r="BA129" s="21"/>
      <c r="BB129" s="21"/>
      <c r="BC129" s="21"/>
      <c r="BD129" s="199"/>
      <c r="BE129" s="23"/>
      <c r="BF129" s="20"/>
      <c r="BG129" s="23"/>
      <c r="BH129" s="20"/>
      <c r="BI129" s="23"/>
      <c r="BJ129" s="20"/>
      <c r="BK129" s="23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4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0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0"/>
      <c r="AK130" s="21"/>
      <c r="AL130" s="199"/>
      <c r="AM130" s="20"/>
      <c r="AN130" s="20"/>
      <c r="AO130" s="21"/>
      <c r="AP130" s="21"/>
      <c r="AQ130" s="21"/>
      <c r="AR130" s="21"/>
      <c r="AS130" s="21"/>
      <c r="AT130" s="199"/>
      <c r="AU130" s="20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3"/>
      <c r="BF130" s="20"/>
      <c r="BG130" s="23"/>
      <c r="BH130" s="20"/>
      <c r="BI130" s="23"/>
      <c r="BJ130" s="20"/>
      <c r="BK130" s="23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409.6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199"/>
      <c r="AM131" s="23"/>
      <c r="AN131" s="23"/>
      <c r="AO131" s="21"/>
      <c r="AP131" s="21"/>
      <c r="AQ131" s="21"/>
      <c r="AR131" s="21"/>
      <c r="AS131" s="21"/>
      <c r="AT131" s="199"/>
      <c r="AU131" s="23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34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99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34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199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34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0"/>
      <c r="Q134" s="20"/>
      <c r="R134" s="20"/>
      <c r="S134" s="20"/>
      <c r="T134" s="20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199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34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99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0"/>
      <c r="AK136" s="23"/>
      <c r="AL136" s="20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3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9"/>
      <c r="BE137" s="199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32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99"/>
      <c r="BF138" s="20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6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99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62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99"/>
      <c r="BF141" s="20"/>
      <c r="BG141" s="20"/>
      <c r="BH141" s="20"/>
      <c r="BI141" s="23"/>
      <c r="BJ141" s="20"/>
      <c r="BK141" s="23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62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199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5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99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86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3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99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77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77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182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244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83"/>
      <c r="BE148" s="23"/>
      <c r="BF148" s="23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24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0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82"/>
      <c r="BF149" s="23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23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23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1"/>
      <c r="S151" s="20"/>
      <c r="T151" s="21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0"/>
      <c r="AQ151" s="20"/>
      <c r="AR151" s="20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0"/>
      <c r="BD151" s="20"/>
      <c r="BE151" s="199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9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0"/>
      <c r="R152" s="21"/>
      <c r="S152" s="20"/>
      <c r="T152" s="21"/>
      <c r="U152" s="20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9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199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408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199"/>
      <c r="AM154" s="21"/>
      <c r="AN154" s="20"/>
      <c r="AO154" s="21"/>
      <c r="AP154" s="20"/>
      <c r="AQ154" s="21"/>
      <c r="AR154" s="21"/>
      <c r="AS154" s="21"/>
      <c r="AT154" s="199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21"/>
      <c r="BF154" s="20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38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1"/>
      <c r="R155" s="21"/>
      <c r="S155" s="21"/>
      <c r="T155" s="21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38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38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199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38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199"/>
      <c r="BF158" s="20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38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99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28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1"/>
      <c r="AJ160" s="20"/>
      <c r="AK160" s="21"/>
      <c r="AL160" s="199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20"/>
      <c r="BE160" s="23"/>
      <c r="BF160" s="23"/>
      <c r="BG160" s="20"/>
      <c r="BH160" s="20"/>
      <c r="BI160" s="21"/>
      <c r="BJ160" s="20"/>
      <c r="BK160" s="23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37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3"/>
      <c r="BF161" s="23"/>
      <c r="BG161" s="20"/>
      <c r="BH161" s="20"/>
      <c r="BI161" s="23"/>
      <c r="BJ161" s="20"/>
      <c r="BK161" s="23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22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3"/>
      <c r="BF162" s="23"/>
      <c r="BG162" s="20"/>
      <c r="BH162" s="20"/>
      <c r="BI162" s="23"/>
      <c r="BJ162" s="20"/>
      <c r="BK162" s="23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22.2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198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3"/>
      <c r="BF163" s="23"/>
      <c r="BG163" s="20"/>
      <c r="BH163" s="20"/>
      <c r="BI163" s="23"/>
      <c r="BJ163" s="20"/>
      <c r="BK163" s="23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22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3"/>
      <c r="BF164" s="23"/>
      <c r="BG164" s="20"/>
      <c r="BH164" s="20"/>
      <c r="BI164" s="23"/>
      <c r="BJ164" s="20"/>
      <c r="BK164" s="23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8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1"/>
      <c r="BF165" s="21"/>
      <c r="BG165" s="20"/>
      <c r="BH165" s="20"/>
      <c r="BI165" s="23"/>
      <c r="BJ165" s="20"/>
      <c r="BK165" s="23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8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23"/>
      <c r="BF166" s="23"/>
      <c r="BG166" s="20"/>
      <c r="BH166" s="20"/>
      <c r="BI166" s="23"/>
      <c r="BJ166" s="20"/>
      <c r="BK166" s="23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409.6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04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0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0"/>
      <c r="BF168" s="20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201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181"/>
      <c r="AU169" s="21"/>
      <c r="AV169" s="181"/>
      <c r="AW169" s="21"/>
      <c r="AX169" s="21"/>
      <c r="AY169" s="21"/>
      <c r="AZ169" s="21"/>
      <c r="BA169" s="21"/>
      <c r="BB169" s="21"/>
      <c r="BC169" s="21"/>
      <c r="BD169" s="199"/>
      <c r="BE169" s="23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409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1"/>
      <c r="AJ170" s="21"/>
      <c r="AK170" s="21"/>
      <c r="AL170" s="199"/>
      <c r="AM170" s="21"/>
      <c r="AN170" s="20"/>
      <c r="AO170" s="21"/>
      <c r="AP170" s="21"/>
      <c r="AQ170" s="21"/>
      <c r="AR170" s="21"/>
      <c r="AS170" s="21"/>
      <c r="AT170" s="199"/>
      <c r="AU170" s="21"/>
      <c r="AV170" s="181"/>
      <c r="AW170" s="21"/>
      <c r="AX170" s="21"/>
      <c r="AY170" s="21"/>
      <c r="AZ170" s="21"/>
      <c r="BA170" s="21"/>
      <c r="BB170" s="21"/>
      <c r="BC170" s="21"/>
      <c r="BD170" s="199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5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1"/>
      <c r="AM171" s="21"/>
      <c r="AN171" s="21"/>
      <c r="AO171" s="21"/>
      <c r="AP171" s="21"/>
      <c r="AQ171" s="21"/>
      <c r="AR171" s="21"/>
      <c r="AS171" s="21"/>
      <c r="AT171" s="181"/>
      <c r="AU171" s="21"/>
      <c r="AV171" s="181"/>
      <c r="AW171" s="21"/>
      <c r="AX171" s="21"/>
      <c r="AY171" s="21"/>
      <c r="AZ171" s="21"/>
      <c r="BA171" s="21"/>
      <c r="BB171" s="21"/>
      <c r="BC171" s="21"/>
      <c r="BD171" s="199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5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181"/>
      <c r="AU172" s="21"/>
      <c r="AV172" s="181"/>
      <c r="AW172" s="21"/>
      <c r="AX172" s="21"/>
      <c r="AY172" s="21"/>
      <c r="AZ172" s="21"/>
      <c r="BA172" s="21"/>
      <c r="BB172" s="21"/>
      <c r="BC172" s="21"/>
      <c r="BD172" s="199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5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1"/>
      <c r="AM173" s="21"/>
      <c r="AN173" s="21"/>
      <c r="AO173" s="21"/>
      <c r="AP173" s="21"/>
      <c r="AQ173" s="21"/>
      <c r="AR173" s="21"/>
      <c r="AS173" s="21"/>
      <c r="AT173" s="181"/>
      <c r="AU173" s="21"/>
      <c r="AV173" s="181"/>
      <c r="AW173" s="21"/>
      <c r="AX173" s="21"/>
      <c r="AY173" s="21"/>
      <c r="AZ173" s="21"/>
      <c r="BA173" s="21"/>
      <c r="BB173" s="21"/>
      <c r="BC173" s="21"/>
      <c r="BD173" s="199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5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1"/>
      <c r="AM174" s="21"/>
      <c r="AN174" s="21"/>
      <c r="AO174" s="21"/>
      <c r="AP174" s="21"/>
      <c r="AQ174" s="21"/>
      <c r="AR174" s="21"/>
      <c r="AS174" s="21"/>
      <c r="AT174" s="181"/>
      <c r="AU174" s="21"/>
      <c r="AV174" s="181"/>
      <c r="AW174" s="21"/>
      <c r="AX174" s="21"/>
      <c r="AY174" s="21"/>
      <c r="AZ174" s="21"/>
      <c r="BA174" s="21"/>
      <c r="BB174" s="21"/>
      <c r="BC174" s="21"/>
      <c r="BD174" s="199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1"/>
      <c r="AM175" s="21"/>
      <c r="AN175" s="21"/>
      <c r="AO175" s="21"/>
      <c r="AP175" s="21"/>
      <c r="AQ175" s="21"/>
      <c r="AR175" s="21"/>
      <c r="AS175" s="21"/>
      <c r="AT175" s="181"/>
      <c r="AU175" s="21"/>
      <c r="AV175" s="181"/>
      <c r="AW175" s="21"/>
      <c r="AX175" s="21"/>
      <c r="AY175" s="21"/>
      <c r="AZ175" s="21"/>
      <c r="BA175" s="21"/>
      <c r="BB175" s="21"/>
      <c r="BC175" s="21"/>
      <c r="BD175" s="199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409.6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1"/>
      <c r="AJ176" s="21"/>
      <c r="AK176" s="21"/>
      <c r="AL176" s="199"/>
      <c r="AM176" s="21"/>
      <c r="AN176" s="21"/>
      <c r="AO176" s="21"/>
      <c r="AP176" s="21"/>
      <c r="AQ176" s="21"/>
      <c r="AR176" s="21"/>
      <c r="AS176" s="21"/>
      <c r="AT176" s="199"/>
      <c r="AU176" s="21"/>
      <c r="AV176" s="199"/>
      <c r="AW176" s="23"/>
      <c r="AX176" s="21"/>
      <c r="AY176" s="21"/>
      <c r="AZ176" s="21"/>
      <c r="BA176" s="21"/>
      <c r="BB176" s="21"/>
      <c r="BC176" s="21"/>
      <c r="BD176" s="199"/>
      <c r="BE176" s="21"/>
      <c r="BF176" s="21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0"/>
      <c r="AK177" s="21"/>
      <c r="AL177" s="199"/>
      <c r="AM177" s="23"/>
      <c r="AN177" s="20"/>
      <c r="AO177" s="21"/>
      <c r="AP177" s="21"/>
      <c r="AQ177" s="21"/>
      <c r="AR177" s="21"/>
      <c r="AS177" s="21"/>
      <c r="AT177" s="199"/>
      <c r="AU177" s="23"/>
      <c r="AV177" s="199"/>
      <c r="AW177" s="23"/>
      <c r="AX177" s="21"/>
      <c r="AY177" s="21"/>
      <c r="AZ177" s="21"/>
      <c r="BA177" s="21"/>
      <c r="BB177" s="21"/>
      <c r="BC177" s="21"/>
      <c r="BD177" s="199"/>
      <c r="BE177" s="23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5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199"/>
      <c r="AM178" s="23"/>
      <c r="AN178" s="20"/>
      <c r="AO178" s="21"/>
      <c r="AP178" s="21"/>
      <c r="AQ178" s="21"/>
      <c r="AR178" s="21"/>
      <c r="AS178" s="21"/>
      <c r="AT178" s="199"/>
      <c r="AU178" s="23"/>
      <c r="AV178" s="199"/>
      <c r="AW178" s="23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5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0"/>
      <c r="AK179" s="21"/>
      <c r="AL179" s="199"/>
      <c r="AM179" s="23"/>
      <c r="AN179" s="20"/>
      <c r="AO179" s="21"/>
      <c r="AP179" s="21"/>
      <c r="AQ179" s="21"/>
      <c r="AR179" s="21"/>
      <c r="AS179" s="21"/>
      <c r="AT179" s="199"/>
      <c r="AU179" s="23"/>
      <c r="AV179" s="199"/>
      <c r="AW179" s="23"/>
      <c r="AX179" s="21"/>
      <c r="AY179" s="21"/>
      <c r="AZ179" s="21"/>
      <c r="BA179" s="21"/>
      <c r="BB179" s="21"/>
      <c r="BC179" s="21"/>
      <c r="BD179" s="199"/>
      <c r="BE179" s="23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0"/>
      <c r="AK180" s="21"/>
      <c r="AL180" s="199"/>
      <c r="AM180" s="23"/>
      <c r="AN180" s="20"/>
      <c r="AO180" s="21"/>
      <c r="AP180" s="21"/>
      <c r="AQ180" s="21"/>
      <c r="AR180" s="21"/>
      <c r="AS180" s="21"/>
      <c r="AT180" s="199"/>
      <c r="AU180" s="23"/>
      <c r="AV180" s="199"/>
      <c r="AW180" s="23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34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3"/>
      <c r="AK181" s="21"/>
      <c r="AL181" s="199"/>
      <c r="AM181" s="20"/>
      <c r="AN181" s="20"/>
      <c r="AO181" s="21"/>
      <c r="AP181" s="21"/>
      <c r="AQ181" s="21"/>
      <c r="AR181" s="21"/>
      <c r="AS181" s="21"/>
      <c r="AT181" s="199"/>
      <c r="AU181" s="23"/>
      <c r="AV181" s="199"/>
      <c r="AW181" s="20"/>
      <c r="AX181" s="21"/>
      <c r="AY181" s="21"/>
      <c r="AZ181" s="21"/>
      <c r="BA181" s="21"/>
      <c r="BB181" s="21"/>
      <c r="BC181" s="21"/>
      <c r="BD181" s="199"/>
      <c r="BE181" s="23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37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0"/>
      <c r="P182" s="20"/>
      <c r="Q182" s="23"/>
      <c r="R182" s="23"/>
      <c r="S182" s="20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409.6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0"/>
      <c r="BD183" s="199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80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80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80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1"/>
      <c r="BF186" s="20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80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409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1"/>
      <c r="BF188" s="21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44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336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20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29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181"/>
      <c r="AM194" s="21"/>
      <c r="AN194" s="21"/>
      <c r="AO194" s="21"/>
      <c r="AP194" s="21"/>
      <c r="AQ194" s="21"/>
      <c r="AR194" s="21"/>
      <c r="AS194" s="21"/>
      <c r="AT194" s="18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49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199"/>
      <c r="AM195" s="23"/>
      <c r="AN195" s="20"/>
      <c r="AO195" s="21"/>
      <c r="AP195" s="21"/>
      <c r="AQ195" s="21"/>
      <c r="AR195" s="21"/>
      <c r="AS195" s="21"/>
      <c r="AT195" s="199"/>
      <c r="AU195" s="23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24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199"/>
      <c r="AM196" s="23"/>
      <c r="AN196" s="20"/>
      <c r="AO196" s="21"/>
      <c r="AP196" s="21"/>
      <c r="AQ196" s="21"/>
      <c r="AR196" s="21"/>
      <c r="AS196" s="21"/>
      <c r="AT196" s="199"/>
      <c r="AU196" s="23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34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4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44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41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21"/>
      <c r="BF203" s="20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41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201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19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24.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24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9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9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9.6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4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37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74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182"/>
      <c r="BF213" s="20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9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199"/>
      <c r="BE214" s="21"/>
      <c r="BF214" s="21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9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4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23"/>
      <c r="BF217" s="23"/>
      <c r="BG217" s="20"/>
      <c r="BH217" s="20"/>
      <c r="BI217" s="23"/>
      <c r="BJ217" s="20"/>
      <c r="BK217" s="23"/>
      <c r="BL217" s="20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227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0"/>
      <c r="AQ218" s="23"/>
      <c r="AR218" s="20"/>
      <c r="AS218" s="21"/>
      <c r="AT218" s="21"/>
      <c r="AU218" s="21"/>
      <c r="AV218" s="21"/>
      <c r="AW218" s="21"/>
      <c r="AX218" s="21"/>
      <c r="AY218" s="21"/>
      <c r="AZ218" s="21"/>
      <c r="BA218" s="21"/>
      <c r="BB218" s="20"/>
      <c r="BC218" s="21"/>
      <c r="BD218" s="199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0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0"/>
      <c r="AQ219" s="23"/>
      <c r="AR219" s="20"/>
      <c r="AS219" s="21"/>
      <c r="AT219" s="21"/>
      <c r="AU219" s="21"/>
      <c r="AV219" s="21"/>
      <c r="AW219" s="21"/>
      <c r="AX219" s="21"/>
      <c r="AY219" s="21"/>
      <c r="AZ219" s="21"/>
      <c r="BA219" s="21"/>
      <c r="BB219" s="20"/>
      <c r="BC219" s="20"/>
      <c r="BD219" s="19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2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0"/>
      <c r="AQ220" s="23"/>
      <c r="AR220" s="20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59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199"/>
      <c r="AU221" s="20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9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4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5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409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6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6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2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09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09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18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89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3"/>
      <c r="AK230" s="21"/>
      <c r="AL230" s="199"/>
      <c r="AM230" s="20"/>
      <c r="AN230" s="20"/>
      <c r="AO230" s="21"/>
      <c r="AP230" s="21"/>
      <c r="AQ230" s="21"/>
      <c r="AR230" s="21"/>
      <c r="AS230" s="21"/>
      <c r="AT230" s="199"/>
      <c r="AU230" s="23"/>
      <c r="AV230" s="21"/>
      <c r="AW230" s="21"/>
      <c r="AX230" s="21"/>
      <c r="AY230" s="21"/>
      <c r="AZ230" s="21"/>
      <c r="BA230" s="21"/>
      <c r="BB230" s="21"/>
      <c r="BC230" s="21"/>
      <c r="BD230" s="199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89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3"/>
      <c r="AK231" s="21"/>
      <c r="AL231" s="199"/>
      <c r="AM231" s="20"/>
      <c r="AN231" s="20"/>
      <c r="AO231" s="21"/>
      <c r="AP231" s="21"/>
      <c r="AQ231" s="21"/>
      <c r="AR231" s="21"/>
      <c r="AS231" s="21"/>
      <c r="AT231" s="199"/>
      <c r="AU231" s="23"/>
      <c r="AV231" s="21"/>
      <c r="AW231" s="21"/>
      <c r="AX231" s="21"/>
      <c r="AY231" s="21"/>
      <c r="AZ231" s="21"/>
      <c r="BA231" s="21"/>
      <c r="BB231" s="21"/>
      <c r="BC231" s="21"/>
      <c r="BD231" s="199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04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4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199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199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1"/>
      <c r="AJ237" s="21"/>
      <c r="AK237" s="21"/>
      <c r="AL237" s="199"/>
      <c r="AM237" s="21"/>
      <c r="AN237" s="21"/>
      <c r="AO237" s="21"/>
      <c r="AP237" s="21"/>
      <c r="AQ237" s="21"/>
      <c r="AR237" s="21"/>
      <c r="AS237" s="21"/>
      <c r="AT237" s="199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9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9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2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9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9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9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199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9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1"/>
      <c r="BF245" s="20"/>
      <c r="BG245" s="20"/>
      <c r="BH245" s="20"/>
      <c r="BI245" s="23"/>
      <c r="BJ245" s="20"/>
      <c r="BK245" s="21"/>
      <c r="BL245" s="21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0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9.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1"/>
      <c r="AJ248" s="21"/>
      <c r="AK248" s="21"/>
      <c r="AL248" s="199"/>
      <c r="AM248" s="21"/>
      <c r="AN248" s="20"/>
      <c r="AO248" s="21"/>
      <c r="AP248" s="21"/>
      <c r="AQ248" s="21"/>
      <c r="AR248" s="21"/>
      <c r="AS248" s="21"/>
      <c r="AT248" s="199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199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199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99"/>
      <c r="AM255" s="21"/>
      <c r="AN255" s="20"/>
      <c r="AO255" s="21"/>
      <c r="AP255" s="21"/>
      <c r="AQ255" s="21"/>
      <c r="AR255" s="21"/>
      <c r="AS255" s="21"/>
      <c r="AT255" s="199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9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199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199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09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3"/>
      <c r="BF262" s="23"/>
      <c r="BG262" s="20"/>
      <c r="BH262" s="20"/>
      <c r="BI262" s="23"/>
      <c r="BJ262" s="20"/>
      <c r="BK262" s="23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6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51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14.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409.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3"/>
      <c r="AJ266" s="20"/>
      <c r="AK266" s="21"/>
      <c r="AL266" s="199"/>
      <c r="AM266" s="23"/>
      <c r="AN266" s="20"/>
      <c r="AO266" s="21"/>
      <c r="AP266" s="21"/>
      <c r="AQ266" s="21"/>
      <c r="AR266" s="21"/>
      <c r="AS266" s="21"/>
      <c r="AT266" s="199"/>
      <c r="AU266" s="23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26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26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26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66"/>
      <c r="M269" s="66"/>
      <c r="N269" s="66"/>
      <c r="O269" s="28"/>
      <c r="P269" s="66"/>
      <c r="Q269" s="66"/>
      <c r="R269" s="66"/>
      <c r="S269" s="66"/>
      <c r="T269" s="66"/>
      <c r="U269" s="28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26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39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4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1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0"/>
      <c r="AI273" s="23"/>
      <c r="AJ273" s="23"/>
      <c r="AK273" s="21"/>
      <c r="AL273" s="199"/>
      <c r="AM273" s="20"/>
      <c r="AN273" s="20"/>
      <c r="AO273" s="21"/>
      <c r="AP273" s="21"/>
      <c r="AQ273" s="21"/>
      <c r="AR273" s="21"/>
      <c r="AS273" s="21"/>
      <c r="AT273" s="199"/>
      <c r="AU273" s="23"/>
      <c r="AV273" s="21"/>
      <c r="AW273" s="21"/>
      <c r="AX273" s="21"/>
      <c r="AY273" s="21"/>
      <c r="AZ273" s="21"/>
      <c r="BA273" s="21"/>
      <c r="BB273" s="21"/>
      <c r="BC273" s="21"/>
      <c r="BD273" s="199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6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1"/>
      <c r="AJ274" s="21"/>
      <c r="AK274" s="21"/>
      <c r="AL274" s="199"/>
      <c r="AM274" s="21"/>
      <c r="AN274" s="21"/>
      <c r="AO274" s="21"/>
      <c r="AP274" s="21"/>
      <c r="AQ274" s="21"/>
      <c r="AR274" s="21"/>
      <c r="AS274" s="21"/>
      <c r="AT274" s="199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6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1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36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3"/>
      <c r="BF277" s="23"/>
      <c r="BG277" s="20"/>
      <c r="BH277" s="20"/>
      <c r="BI277" s="23"/>
      <c r="BJ277" s="20"/>
      <c r="BK277" s="23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49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11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14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9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89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199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94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199"/>
      <c r="AU282" s="20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94.2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199"/>
      <c r="AU283" s="20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64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2"/>
      <c r="BF284" s="23"/>
      <c r="BG284" s="20"/>
      <c r="BH284" s="20"/>
      <c r="BI284" s="23"/>
      <c r="BJ284" s="20"/>
      <c r="BK284" s="21"/>
      <c r="BL284" s="20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94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199"/>
      <c r="AU285" s="20"/>
      <c r="AV285" s="21"/>
      <c r="AW285" s="21"/>
      <c r="AX285" s="21"/>
      <c r="AY285" s="21"/>
      <c r="AZ285" s="21"/>
      <c r="BA285" s="21"/>
      <c r="BB285" s="21"/>
      <c r="BC285" s="21"/>
      <c r="BD285" s="199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4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31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0"/>
      <c r="BC287" s="20"/>
      <c r="BD287" s="20"/>
      <c r="BE287" s="182"/>
      <c r="BF287" s="23"/>
      <c r="BG287" s="20"/>
      <c r="BH287" s="20"/>
      <c r="BI287" s="29"/>
      <c r="BJ287" s="20"/>
      <c r="BK287" s="29"/>
      <c r="BL287" s="20"/>
      <c r="BM287" s="20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31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2"/>
      <c r="BF288" s="23"/>
      <c r="BG288" s="20"/>
      <c r="BH288" s="20"/>
      <c r="BI288" s="29"/>
      <c r="BJ288" s="20"/>
      <c r="BK288" s="29"/>
      <c r="BL288" s="20"/>
      <c r="BM288" s="20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82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199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82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199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77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0"/>
      <c r="BC291" s="20"/>
      <c r="BD291" s="199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77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77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67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0"/>
      <c r="BD294" s="199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7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67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8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0"/>
      <c r="AJ297" s="20"/>
      <c r="AK297" s="21"/>
      <c r="AL297" s="199"/>
      <c r="AM297" s="20"/>
      <c r="AN297" s="20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23"/>
      <c r="BF297" s="20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38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181"/>
      <c r="AE298" s="21"/>
      <c r="AF298" s="21"/>
      <c r="AG298" s="21"/>
      <c r="AH298" s="20"/>
      <c r="AI298" s="20"/>
      <c r="AJ298" s="20"/>
      <c r="AK298" s="21"/>
      <c r="AL298" s="199"/>
      <c r="AM298" s="20"/>
      <c r="AN298" s="20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53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181"/>
      <c r="AE299" s="21"/>
      <c r="AF299" s="21"/>
      <c r="AG299" s="21"/>
      <c r="AH299" s="20"/>
      <c r="AI299" s="20"/>
      <c r="AJ299" s="20"/>
      <c r="AK299" s="21"/>
      <c r="AL299" s="199"/>
      <c r="AM299" s="20"/>
      <c r="AN299" s="20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408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199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18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8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9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99"/>
      <c r="AE301" s="23"/>
      <c r="AF301" s="23"/>
      <c r="AG301" s="23"/>
      <c r="AH301" s="20"/>
      <c r="AI301" s="21"/>
      <c r="AJ301" s="21"/>
      <c r="AK301" s="21"/>
      <c r="AL301" s="199"/>
      <c r="AM301" s="20"/>
      <c r="AN301" s="20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408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0"/>
      <c r="BC302" s="20"/>
      <c r="BD302" s="199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59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59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41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8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99"/>
      <c r="AE306" s="23"/>
      <c r="AF306" s="23"/>
      <c r="AG306" s="23"/>
      <c r="AH306" s="23"/>
      <c r="AI306" s="21"/>
      <c r="AJ306" s="21"/>
      <c r="AK306" s="21"/>
      <c r="AL306" s="199"/>
      <c r="AM306" s="20"/>
      <c r="AN306" s="20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63.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9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199"/>
      <c r="AE307" s="23"/>
      <c r="AF307" s="23"/>
      <c r="AG307" s="23"/>
      <c r="AH307" s="23"/>
      <c r="AI307" s="21"/>
      <c r="AJ307" s="21"/>
      <c r="AK307" s="21"/>
      <c r="AL307" s="199"/>
      <c r="AM307" s="20"/>
      <c r="AN307" s="20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20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6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199"/>
      <c r="AM308" s="23"/>
      <c r="AN308" s="23"/>
      <c r="AO308" s="21"/>
      <c r="AP308" s="21"/>
      <c r="AQ308" s="21"/>
      <c r="AR308" s="21"/>
      <c r="AS308" s="21"/>
      <c r="AT308" s="199"/>
      <c r="AU308" s="23"/>
      <c r="AV308" s="21"/>
      <c r="AW308" s="21"/>
      <c r="AX308" s="21"/>
      <c r="AY308" s="21"/>
      <c r="AZ308" s="21"/>
      <c r="BA308" s="21"/>
      <c r="BB308" s="21"/>
      <c r="BC308" s="21"/>
      <c r="BD308" s="199"/>
      <c r="BE308" s="20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3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0"/>
      <c r="BF309" s="20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3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20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3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20"/>
      <c r="BF311" s="20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3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20"/>
      <c r="BF312" s="20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54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19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0"/>
      <c r="BF314" s="20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31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49.2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5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71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20"/>
      <c r="BF318" s="20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2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69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1"/>
      <c r="BC320" s="21"/>
      <c r="BD320" s="199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3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1"/>
      <c r="BC321" s="21"/>
      <c r="BD321" s="199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2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1"/>
      <c r="BC322" s="21"/>
      <c r="BD322" s="199"/>
      <c r="BE322" s="199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57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0"/>
      <c r="BD323" s="199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0"/>
      <c r="BD324" s="199"/>
      <c r="BE324" s="199"/>
      <c r="BF324" s="20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5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1"/>
      <c r="BC325" s="21"/>
      <c r="BD325" s="199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1"/>
      <c r="BC326" s="21"/>
      <c r="BD326" s="199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5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1"/>
      <c r="BC327" s="21"/>
      <c r="BD327" s="199"/>
      <c r="BE327" s="23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6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1"/>
      <c r="BC328" s="21"/>
      <c r="BD328" s="199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81.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0"/>
      <c r="T329" s="20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1"/>
      <c r="BC329" s="21"/>
      <c r="BD329" s="199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71" customFormat="1" ht="197.25" customHeight="1" x14ac:dyDescent="0.25">
      <c r="A330" s="17"/>
      <c r="B330" s="18"/>
      <c r="C330" s="18"/>
      <c r="D330" s="19"/>
      <c r="E330" s="19"/>
      <c r="F330" s="66"/>
      <c r="G330" s="18"/>
      <c r="H330" s="18"/>
      <c r="I330" s="18"/>
      <c r="J330" s="18"/>
      <c r="K330" s="18"/>
      <c r="L330" s="66"/>
      <c r="M330" s="66"/>
      <c r="N330" s="66"/>
      <c r="O330" s="19"/>
      <c r="P330" s="19"/>
      <c r="Q330" s="19"/>
      <c r="R330" s="19"/>
      <c r="S330" s="19"/>
      <c r="T330" s="19"/>
      <c r="U330" s="19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  <c r="AX330" s="27"/>
      <c r="AY330" s="27"/>
      <c r="AZ330" s="27"/>
      <c r="BA330" s="27"/>
      <c r="BB330" s="27"/>
      <c r="BC330" s="27"/>
      <c r="BD330" s="183"/>
      <c r="BE330" s="183"/>
      <c r="BF330" s="66"/>
      <c r="BG330" s="66"/>
      <c r="BH330" s="66"/>
      <c r="BI330" s="28"/>
      <c r="BJ330" s="66"/>
      <c r="BK330" s="66"/>
      <c r="BL330" s="28"/>
      <c r="BM330" s="27"/>
      <c r="BN330" s="27"/>
      <c r="BO330" s="17"/>
      <c r="BP330" s="27"/>
      <c r="BQ330" s="27"/>
      <c r="BR330" s="28"/>
      <c r="BS330" s="28"/>
      <c r="BT330" s="17"/>
      <c r="BU330" s="70"/>
    </row>
    <row r="331" spans="1:73" s="22" customFormat="1" ht="136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3"/>
      <c r="R331" s="23"/>
      <c r="S331" s="23"/>
      <c r="T331" s="23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99"/>
      <c r="BF331" s="20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3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3"/>
      <c r="R332" s="23"/>
      <c r="S332" s="23"/>
      <c r="T332" s="23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20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43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3"/>
      <c r="R333" s="23"/>
      <c r="S333" s="23"/>
      <c r="T333" s="23"/>
      <c r="U333" s="20"/>
      <c r="V333" s="21"/>
      <c r="W333" s="21"/>
      <c r="X333" s="21"/>
      <c r="Y333" s="21"/>
      <c r="Z333" s="21"/>
      <c r="AA333" s="21"/>
      <c r="AB333" s="21"/>
      <c r="AC333" s="21"/>
      <c r="AD333" s="18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1"/>
      <c r="BC333" s="21"/>
      <c r="BD333" s="199"/>
      <c r="BE333" s="199"/>
      <c r="BF333" s="20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79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9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181"/>
      <c r="AE334" s="21"/>
      <c r="AF334" s="21"/>
      <c r="AG334" s="21"/>
      <c r="AH334" s="20"/>
      <c r="AI334" s="29"/>
      <c r="AJ334" s="29"/>
      <c r="AK334" s="21"/>
      <c r="AL334" s="199"/>
      <c r="AM334" s="29"/>
      <c r="AN334" s="29"/>
      <c r="AO334" s="21"/>
      <c r="AP334" s="21"/>
      <c r="AQ334" s="21"/>
      <c r="AR334" s="21"/>
      <c r="AS334" s="21"/>
      <c r="AT334" s="199"/>
      <c r="AU334" s="29"/>
      <c r="AV334" s="199"/>
      <c r="AW334" s="29"/>
      <c r="AX334" s="21"/>
      <c r="AY334" s="21"/>
      <c r="AZ334" s="21"/>
      <c r="BA334" s="21"/>
      <c r="BB334" s="20"/>
      <c r="BC334" s="23"/>
      <c r="BD334" s="199"/>
      <c r="BE334" s="29"/>
      <c r="BF334" s="29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6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199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49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46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9"/>
      <c r="BD337" s="29"/>
      <c r="BE337" s="29"/>
      <c r="BF337" s="29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0"/>
      <c r="AE338" s="23"/>
      <c r="AF338" s="23"/>
      <c r="AG338" s="23"/>
      <c r="AH338" s="23"/>
      <c r="AI338" s="29"/>
      <c r="AJ338" s="29"/>
      <c r="AK338" s="21"/>
      <c r="AL338" s="199"/>
      <c r="AM338" s="23"/>
      <c r="AN338" s="23"/>
      <c r="AO338" s="21"/>
      <c r="AP338" s="21"/>
      <c r="AQ338" s="21"/>
      <c r="AR338" s="21"/>
      <c r="AS338" s="21"/>
      <c r="AT338" s="199"/>
      <c r="AU338" s="23"/>
      <c r="AV338" s="199"/>
      <c r="AW338" s="23"/>
      <c r="AX338" s="21"/>
      <c r="AY338" s="21"/>
      <c r="AZ338" s="21"/>
      <c r="BA338" s="21"/>
      <c r="BB338" s="20"/>
      <c r="BC338" s="23"/>
      <c r="BD338" s="199"/>
      <c r="BE338" s="23"/>
      <c r="BF338" s="23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23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181"/>
      <c r="AE339" s="21"/>
      <c r="AF339" s="21"/>
      <c r="AG339" s="21"/>
      <c r="AH339" s="20"/>
      <c r="AI339" s="29"/>
      <c r="AJ339" s="29"/>
      <c r="AK339" s="21"/>
      <c r="AL339" s="199"/>
      <c r="AM339" s="29"/>
      <c r="AN339" s="29"/>
      <c r="AO339" s="21"/>
      <c r="AP339" s="21"/>
      <c r="AQ339" s="21"/>
      <c r="AR339" s="21"/>
      <c r="AS339" s="21"/>
      <c r="AT339" s="199"/>
      <c r="AU339" s="29"/>
      <c r="AV339" s="199"/>
      <c r="AW339" s="29"/>
      <c r="AX339" s="21"/>
      <c r="AY339" s="21"/>
      <c r="AZ339" s="21"/>
      <c r="BA339" s="21"/>
      <c r="BB339" s="20"/>
      <c r="BC339" s="23"/>
      <c r="BD339" s="199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23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9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181"/>
      <c r="AE340" s="21"/>
      <c r="AF340" s="21"/>
      <c r="AG340" s="21"/>
      <c r="AH340" s="20"/>
      <c r="AI340" s="29"/>
      <c r="AJ340" s="29"/>
      <c r="AK340" s="21"/>
      <c r="AL340" s="199"/>
      <c r="AM340" s="29"/>
      <c r="AN340" s="29"/>
      <c r="AO340" s="21"/>
      <c r="AP340" s="21"/>
      <c r="AQ340" s="21"/>
      <c r="AR340" s="21"/>
      <c r="AS340" s="21"/>
      <c r="AT340" s="199"/>
      <c r="AU340" s="29"/>
      <c r="AV340" s="199"/>
      <c r="AW340" s="29"/>
      <c r="AX340" s="21"/>
      <c r="AY340" s="21"/>
      <c r="AZ340" s="21"/>
      <c r="BA340" s="21"/>
      <c r="BB340" s="20"/>
      <c r="BC340" s="23"/>
      <c r="BD340" s="199"/>
      <c r="BE340" s="29"/>
      <c r="BF340" s="29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8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181"/>
      <c r="AE341" s="21"/>
      <c r="AF341" s="21"/>
      <c r="AG341" s="21"/>
      <c r="AH341" s="20"/>
      <c r="AI341" s="29"/>
      <c r="AJ341" s="29"/>
      <c r="AK341" s="21"/>
      <c r="AL341" s="199"/>
      <c r="AM341" s="29"/>
      <c r="AN341" s="29"/>
      <c r="AO341" s="21"/>
      <c r="AP341" s="21"/>
      <c r="AQ341" s="21"/>
      <c r="AR341" s="21"/>
      <c r="AS341" s="21"/>
      <c r="AT341" s="199"/>
      <c r="AU341" s="29"/>
      <c r="AV341" s="199"/>
      <c r="AW341" s="29"/>
      <c r="AX341" s="21"/>
      <c r="AY341" s="21"/>
      <c r="AZ341" s="21"/>
      <c r="BA341" s="21"/>
      <c r="BB341" s="20"/>
      <c r="BC341" s="23"/>
      <c r="BD341" s="199"/>
      <c r="BE341" s="23"/>
      <c r="BF341" s="23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6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181"/>
      <c r="AE342" s="21"/>
      <c r="AF342" s="21"/>
      <c r="AG342" s="21"/>
      <c r="AH342" s="20"/>
      <c r="AI342" s="29"/>
      <c r="AJ342" s="29"/>
      <c r="AK342" s="21"/>
      <c r="AL342" s="199"/>
      <c r="AM342" s="29"/>
      <c r="AN342" s="29"/>
      <c r="AO342" s="21"/>
      <c r="AP342" s="21"/>
      <c r="AQ342" s="21"/>
      <c r="AR342" s="21"/>
      <c r="AS342" s="21"/>
      <c r="AT342" s="199"/>
      <c r="AU342" s="29"/>
      <c r="AV342" s="199"/>
      <c r="AW342" s="29"/>
      <c r="AX342" s="21"/>
      <c r="AY342" s="21"/>
      <c r="AZ342" s="21"/>
      <c r="BA342" s="21"/>
      <c r="BB342" s="20"/>
      <c r="BC342" s="23"/>
      <c r="BD342" s="199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409.6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199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181"/>
      <c r="AE343" s="21"/>
      <c r="AF343" s="21"/>
      <c r="AG343" s="21"/>
      <c r="AH343" s="20"/>
      <c r="AI343" s="29"/>
      <c r="AJ343" s="29"/>
      <c r="AK343" s="21"/>
      <c r="AL343" s="199"/>
      <c r="AM343" s="29"/>
      <c r="AN343" s="29"/>
      <c r="AO343" s="21"/>
      <c r="AP343" s="21"/>
      <c r="AQ343" s="21"/>
      <c r="AR343" s="21"/>
      <c r="AS343" s="21"/>
      <c r="AT343" s="199"/>
      <c r="AU343" s="29"/>
      <c r="AV343" s="199"/>
      <c r="AW343" s="29"/>
      <c r="AX343" s="21"/>
      <c r="AY343" s="21"/>
      <c r="AZ343" s="21"/>
      <c r="BA343" s="21"/>
      <c r="BB343" s="20"/>
      <c r="BC343" s="23"/>
      <c r="BD343" s="199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16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9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181"/>
      <c r="AE344" s="21"/>
      <c r="AF344" s="21"/>
      <c r="AG344" s="21"/>
      <c r="AH344" s="20"/>
      <c r="AI344" s="29"/>
      <c r="AJ344" s="29"/>
      <c r="AK344" s="21"/>
      <c r="AL344" s="199"/>
      <c r="AM344" s="29"/>
      <c r="AN344" s="29"/>
      <c r="AO344" s="21"/>
      <c r="AP344" s="21"/>
      <c r="AQ344" s="21"/>
      <c r="AR344" s="21"/>
      <c r="AS344" s="21"/>
      <c r="AT344" s="199"/>
      <c r="AU344" s="29"/>
      <c r="AV344" s="199"/>
      <c r="AW344" s="29"/>
      <c r="AX344" s="21"/>
      <c r="AY344" s="21"/>
      <c r="AZ344" s="21"/>
      <c r="BA344" s="21"/>
      <c r="BB344" s="20"/>
      <c r="BC344" s="23"/>
      <c r="BD344" s="199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5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199"/>
      <c r="AE345" s="29"/>
      <c r="AF345" s="29"/>
      <c r="AG345" s="29"/>
      <c r="AH345" s="29"/>
      <c r="AI345" s="21"/>
      <c r="AJ345" s="21"/>
      <c r="AK345" s="21"/>
      <c r="AL345" s="199"/>
      <c r="AM345" s="29"/>
      <c r="AN345" s="29"/>
      <c r="AO345" s="21"/>
      <c r="AP345" s="21"/>
      <c r="AQ345" s="21"/>
      <c r="AR345" s="21"/>
      <c r="AS345" s="21"/>
      <c r="AT345" s="199"/>
      <c r="AU345" s="29"/>
      <c r="AV345" s="199"/>
      <c r="AW345" s="29"/>
      <c r="AX345" s="21"/>
      <c r="AY345" s="21"/>
      <c r="AZ345" s="21"/>
      <c r="BA345" s="21"/>
      <c r="BB345" s="20"/>
      <c r="BC345" s="23"/>
      <c r="BD345" s="199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7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9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199"/>
      <c r="AE346" s="29"/>
      <c r="AF346" s="29"/>
      <c r="AG346" s="29"/>
      <c r="AH346" s="29"/>
      <c r="AI346" s="21"/>
      <c r="AJ346" s="21"/>
      <c r="AK346" s="21"/>
      <c r="AL346" s="199"/>
      <c r="AM346" s="29"/>
      <c r="AN346" s="29"/>
      <c r="AO346" s="21"/>
      <c r="AP346" s="21"/>
      <c r="AQ346" s="21"/>
      <c r="AR346" s="21"/>
      <c r="AS346" s="21"/>
      <c r="AT346" s="199"/>
      <c r="AU346" s="29"/>
      <c r="AV346" s="199"/>
      <c r="AW346" s="29"/>
      <c r="AX346" s="21"/>
      <c r="AY346" s="21"/>
      <c r="AZ346" s="21"/>
      <c r="BA346" s="21"/>
      <c r="BB346" s="20"/>
      <c r="BC346" s="23"/>
      <c r="BD346" s="199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199"/>
      <c r="AE347" s="63"/>
      <c r="AF347" s="63"/>
      <c r="AG347" s="63"/>
      <c r="AH347" s="63"/>
      <c r="AI347" s="21"/>
      <c r="AJ347" s="21"/>
      <c r="AK347" s="21"/>
      <c r="AL347" s="199"/>
      <c r="AM347" s="63"/>
      <c r="AN347" s="63"/>
      <c r="AO347" s="21"/>
      <c r="AP347" s="21"/>
      <c r="AQ347" s="21"/>
      <c r="AR347" s="21"/>
      <c r="AS347" s="21"/>
      <c r="AT347" s="199"/>
      <c r="AU347" s="29"/>
      <c r="AV347" s="199"/>
      <c r="AW347" s="23"/>
      <c r="AX347" s="21"/>
      <c r="AY347" s="21"/>
      <c r="AZ347" s="21"/>
      <c r="BA347" s="21"/>
      <c r="BB347" s="20"/>
      <c r="BC347" s="23"/>
      <c r="BD347" s="199"/>
      <c r="BE347" s="23"/>
      <c r="BF347" s="23"/>
      <c r="BG347" s="21"/>
      <c r="BH347" s="20"/>
      <c r="BI347" s="23"/>
      <c r="BJ347" s="20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44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0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199"/>
      <c r="AE348" s="63"/>
      <c r="AF348" s="63"/>
      <c r="AG348" s="63"/>
      <c r="AH348" s="63"/>
      <c r="AI348" s="21"/>
      <c r="AJ348" s="21"/>
      <c r="AK348" s="21"/>
      <c r="AL348" s="199"/>
      <c r="AM348" s="63"/>
      <c r="AN348" s="63"/>
      <c r="AO348" s="21"/>
      <c r="AP348" s="21"/>
      <c r="AQ348" s="21"/>
      <c r="AR348" s="21"/>
      <c r="AS348" s="21"/>
      <c r="AT348" s="199"/>
      <c r="AU348" s="29"/>
      <c r="AV348" s="199"/>
      <c r="AW348" s="23"/>
      <c r="AX348" s="21"/>
      <c r="AY348" s="21"/>
      <c r="AZ348" s="21"/>
      <c r="BA348" s="21"/>
      <c r="BB348" s="20"/>
      <c r="BC348" s="23"/>
      <c r="BD348" s="199"/>
      <c r="BE348" s="23"/>
      <c r="BF348" s="23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44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199"/>
      <c r="AE349" s="63"/>
      <c r="AF349" s="63"/>
      <c r="AG349" s="63"/>
      <c r="AH349" s="63"/>
      <c r="AI349" s="21"/>
      <c r="AJ349" s="21"/>
      <c r="AK349" s="21"/>
      <c r="AL349" s="199"/>
      <c r="AM349" s="63"/>
      <c r="AN349" s="63"/>
      <c r="AO349" s="21"/>
      <c r="AP349" s="21"/>
      <c r="AQ349" s="21"/>
      <c r="AR349" s="21"/>
      <c r="AS349" s="21"/>
      <c r="AT349" s="199"/>
      <c r="AU349" s="29"/>
      <c r="AV349" s="199"/>
      <c r="AW349" s="23"/>
      <c r="AX349" s="21"/>
      <c r="AY349" s="21"/>
      <c r="AZ349" s="21"/>
      <c r="BA349" s="21"/>
      <c r="BB349" s="20"/>
      <c r="BC349" s="23"/>
      <c r="BD349" s="199"/>
      <c r="BE349" s="23"/>
      <c r="BF349" s="23"/>
      <c r="BG349" s="21"/>
      <c r="BH349" s="20"/>
      <c r="BI349" s="23"/>
      <c r="BJ349" s="23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44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99"/>
      <c r="AE350" s="63"/>
      <c r="AF350" s="63"/>
      <c r="AG350" s="63"/>
      <c r="AH350" s="63"/>
      <c r="AI350" s="21"/>
      <c r="AJ350" s="21"/>
      <c r="AK350" s="21"/>
      <c r="AL350" s="199"/>
      <c r="AM350" s="63"/>
      <c r="AN350" s="63"/>
      <c r="AO350" s="21"/>
      <c r="AP350" s="21"/>
      <c r="AQ350" s="21"/>
      <c r="AR350" s="21"/>
      <c r="AS350" s="21"/>
      <c r="AT350" s="199"/>
      <c r="AU350" s="29"/>
      <c r="AV350" s="199"/>
      <c r="AW350" s="23"/>
      <c r="AX350" s="21"/>
      <c r="AY350" s="21"/>
      <c r="AZ350" s="21"/>
      <c r="BA350" s="21"/>
      <c r="BB350" s="20"/>
      <c r="BC350" s="23"/>
      <c r="BD350" s="199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0"/>
      <c r="R351" s="20"/>
      <c r="S351" s="20"/>
      <c r="T351" s="20"/>
      <c r="U351" s="23"/>
      <c r="V351" s="21"/>
      <c r="W351" s="21"/>
      <c r="X351" s="21"/>
      <c r="Y351" s="21"/>
      <c r="Z351" s="21"/>
      <c r="AA351" s="21"/>
      <c r="AB351" s="21"/>
      <c r="AC351" s="21"/>
      <c r="AD351" s="199"/>
      <c r="AE351" s="63"/>
      <c r="AF351" s="63"/>
      <c r="AG351" s="63"/>
      <c r="AH351" s="63"/>
      <c r="AI351" s="21"/>
      <c r="AJ351" s="21"/>
      <c r="AK351" s="21"/>
      <c r="AL351" s="199"/>
      <c r="AM351" s="63"/>
      <c r="AN351" s="63"/>
      <c r="AO351" s="21"/>
      <c r="AP351" s="21"/>
      <c r="AQ351" s="21"/>
      <c r="AR351" s="21"/>
      <c r="AS351" s="21"/>
      <c r="AT351" s="199"/>
      <c r="AU351" s="29"/>
      <c r="AV351" s="199"/>
      <c r="AW351" s="23"/>
      <c r="AX351" s="21"/>
      <c r="AY351" s="21"/>
      <c r="AZ351" s="21"/>
      <c r="BA351" s="21"/>
      <c r="BB351" s="20"/>
      <c r="BC351" s="23"/>
      <c r="BD351" s="199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6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199"/>
      <c r="AE352" s="63"/>
      <c r="AF352" s="63"/>
      <c r="AG352" s="63"/>
      <c r="AH352" s="63"/>
      <c r="AI352" s="21"/>
      <c r="AJ352" s="21"/>
      <c r="AK352" s="21"/>
      <c r="AL352" s="199"/>
      <c r="AM352" s="63"/>
      <c r="AN352" s="63"/>
      <c r="AO352" s="21"/>
      <c r="AP352" s="21"/>
      <c r="AQ352" s="21"/>
      <c r="AR352" s="21"/>
      <c r="AS352" s="21"/>
      <c r="AT352" s="199"/>
      <c r="AU352" s="29"/>
      <c r="AV352" s="199"/>
      <c r="AW352" s="23"/>
      <c r="AX352" s="21"/>
      <c r="AY352" s="21"/>
      <c r="AZ352" s="21"/>
      <c r="BA352" s="21"/>
      <c r="BB352" s="20"/>
      <c r="BC352" s="23"/>
      <c r="BD352" s="199"/>
      <c r="BE352" s="23"/>
      <c r="BF352" s="20"/>
      <c r="BG352" s="21"/>
      <c r="BH352" s="20"/>
      <c r="BI352" s="23"/>
      <c r="BJ352" s="23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58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199"/>
      <c r="AE353" s="63"/>
      <c r="AF353" s="63"/>
      <c r="AG353" s="63"/>
      <c r="AH353" s="20"/>
      <c r="AI353" s="21"/>
      <c r="AJ353" s="21"/>
      <c r="AK353" s="21"/>
      <c r="AL353" s="199"/>
      <c r="AM353" s="63"/>
      <c r="AN353" s="20"/>
      <c r="AO353" s="21"/>
      <c r="AP353" s="21"/>
      <c r="AQ353" s="21"/>
      <c r="AR353" s="21"/>
      <c r="AS353" s="21"/>
      <c r="AT353" s="199"/>
      <c r="AU353" s="23"/>
      <c r="AV353" s="199"/>
      <c r="AW353" s="23"/>
      <c r="AX353" s="21"/>
      <c r="AY353" s="21"/>
      <c r="AZ353" s="21"/>
      <c r="BA353" s="21"/>
      <c r="BB353" s="20"/>
      <c r="BC353" s="23"/>
      <c r="BD353" s="199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01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9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199"/>
      <c r="AE354" s="63"/>
      <c r="AF354" s="63"/>
      <c r="AG354" s="63"/>
      <c r="AH354" s="20"/>
      <c r="AI354" s="21"/>
      <c r="AJ354" s="21"/>
      <c r="AK354" s="21"/>
      <c r="AL354" s="199"/>
      <c r="AM354" s="63"/>
      <c r="AN354" s="20"/>
      <c r="AO354" s="21"/>
      <c r="AP354" s="21"/>
      <c r="AQ354" s="21"/>
      <c r="AR354" s="21"/>
      <c r="AS354" s="21"/>
      <c r="AT354" s="199"/>
      <c r="AU354" s="23"/>
      <c r="AV354" s="199"/>
      <c r="AW354" s="23"/>
      <c r="AX354" s="21"/>
      <c r="AY354" s="21"/>
      <c r="AZ354" s="21"/>
      <c r="BA354" s="21"/>
      <c r="BB354" s="20"/>
      <c r="BC354" s="23"/>
      <c r="BD354" s="199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1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199"/>
      <c r="AE355" s="63"/>
      <c r="AF355" s="63"/>
      <c r="AG355" s="63"/>
      <c r="AH355" s="20"/>
      <c r="AI355" s="21"/>
      <c r="AJ355" s="21"/>
      <c r="AK355" s="21"/>
      <c r="AL355" s="199"/>
      <c r="AM355" s="63"/>
      <c r="AN355" s="20"/>
      <c r="AO355" s="21"/>
      <c r="AP355" s="21"/>
      <c r="AQ355" s="21"/>
      <c r="AR355" s="21"/>
      <c r="AS355" s="21"/>
      <c r="AT355" s="199"/>
      <c r="AU355" s="23"/>
      <c r="AV355" s="199"/>
      <c r="AW355" s="23"/>
      <c r="AX355" s="21"/>
      <c r="AY355" s="21"/>
      <c r="AZ355" s="21"/>
      <c r="BA355" s="21"/>
      <c r="BB355" s="20"/>
      <c r="BC355" s="23"/>
      <c r="BD355" s="199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1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199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199"/>
      <c r="AE356" s="63"/>
      <c r="AF356" s="63"/>
      <c r="AG356" s="63"/>
      <c r="AH356" s="20"/>
      <c r="AI356" s="21"/>
      <c r="AJ356" s="21"/>
      <c r="AK356" s="21"/>
      <c r="AL356" s="199"/>
      <c r="AM356" s="63"/>
      <c r="AN356" s="20"/>
      <c r="AO356" s="21"/>
      <c r="AP356" s="21"/>
      <c r="AQ356" s="21"/>
      <c r="AR356" s="21"/>
      <c r="AS356" s="21"/>
      <c r="AT356" s="199"/>
      <c r="AU356" s="23"/>
      <c r="AV356" s="199"/>
      <c r="AW356" s="23"/>
      <c r="AX356" s="21"/>
      <c r="AY356" s="21"/>
      <c r="AZ356" s="21"/>
      <c r="BA356" s="21"/>
      <c r="BB356" s="20"/>
      <c r="BC356" s="23"/>
      <c r="BD356" s="199"/>
      <c r="BE356" s="23"/>
      <c r="BF356" s="20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7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3"/>
      <c r="P357" s="23"/>
      <c r="Q357" s="23"/>
      <c r="R357" s="23"/>
      <c r="S357" s="23"/>
      <c r="T357" s="23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9"/>
      <c r="BE357" s="23"/>
      <c r="BF357" s="20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7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9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99"/>
      <c r="BE358" s="23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61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199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99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04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9"/>
      <c r="BE360" s="20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04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9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4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9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83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9"/>
      <c r="BE363" s="23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9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3"/>
      <c r="AJ364" s="23"/>
      <c r="AK364" s="21"/>
      <c r="AL364" s="199"/>
      <c r="AM364" s="23"/>
      <c r="AN364" s="23"/>
      <c r="AO364" s="21"/>
      <c r="AP364" s="21"/>
      <c r="AQ364" s="21"/>
      <c r="AR364" s="21"/>
      <c r="AS364" s="21"/>
      <c r="AT364" s="199"/>
      <c r="AU364" s="23"/>
      <c r="AV364" s="199"/>
      <c r="AW364" s="23"/>
      <c r="AX364" s="21"/>
      <c r="AY364" s="21"/>
      <c r="AZ364" s="21"/>
      <c r="BA364" s="21"/>
      <c r="BB364" s="20"/>
      <c r="BC364" s="23"/>
      <c r="BD364" s="199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14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199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14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199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1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9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199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14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9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1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9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9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4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4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9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16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0"/>
      <c r="AK372" s="63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63"/>
      <c r="BD372" s="199"/>
      <c r="BE372" s="6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58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63"/>
      <c r="P373" s="63"/>
      <c r="Q373" s="63"/>
      <c r="R373" s="63"/>
      <c r="S373" s="63"/>
      <c r="T373" s="63"/>
      <c r="U373" s="6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9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41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63"/>
      <c r="P374" s="63"/>
      <c r="Q374" s="63"/>
      <c r="R374" s="63"/>
      <c r="S374" s="63"/>
      <c r="T374" s="63"/>
      <c r="U374" s="6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9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56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199"/>
      <c r="AM375" s="23"/>
      <c r="AN375" s="23"/>
      <c r="AO375" s="21"/>
      <c r="AP375" s="21"/>
      <c r="AQ375" s="21"/>
      <c r="AR375" s="21"/>
      <c r="AS375" s="21"/>
      <c r="AT375" s="199"/>
      <c r="AU375" s="29"/>
      <c r="AV375" s="199"/>
      <c r="AW375" s="23"/>
      <c r="AX375" s="21"/>
      <c r="AY375" s="21"/>
      <c r="AZ375" s="21"/>
      <c r="BA375" s="21"/>
      <c r="BB375" s="20"/>
      <c r="BC375" s="23"/>
      <c r="BD375" s="199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53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3"/>
      <c r="AJ376" s="23"/>
      <c r="AK376" s="21"/>
      <c r="AL376" s="199"/>
      <c r="AM376" s="23"/>
      <c r="AN376" s="23"/>
      <c r="AO376" s="21"/>
      <c r="AP376" s="21"/>
      <c r="AQ376" s="21"/>
      <c r="AR376" s="21"/>
      <c r="AS376" s="21"/>
      <c r="AT376" s="199"/>
      <c r="AU376" s="29"/>
      <c r="AV376" s="199"/>
      <c r="AW376" s="23"/>
      <c r="AX376" s="21"/>
      <c r="AY376" s="21"/>
      <c r="AZ376" s="21"/>
      <c r="BA376" s="21"/>
      <c r="BB376" s="20"/>
      <c r="BC376" s="23"/>
      <c r="BD376" s="199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4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9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0"/>
      <c r="AI377" s="23"/>
      <c r="AJ377" s="23"/>
      <c r="AK377" s="21"/>
      <c r="AL377" s="199"/>
      <c r="AM377" s="23"/>
      <c r="AN377" s="23"/>
      <c r="AO377" s="21"/>
      <c r="AP377" s="21"/>
      <c r="AQ377" s="21"/>
      <c r="AR377" s="21"/>
      <c r="AS377" s="21"/>
      <c r="AT377" s="199"/>
      <c r="AU377" s="29"/>
      <c r="AV377" s="199"/>
      <c r="AW377" s="23"/>
      <c r="AX377" s="21"/>
      <c r="AY377" s="21"/>
      <c r="AZ377" s="21"/>
      <c r="BA377" s="21"/>
      <c r="BB377" s="20"/>
      <c r="BC377" s="23"/>
      <c r="BD377" s="199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389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0"/>
      <c r="AI378" s="29"/>
      <c r="AJ378" s="29"/>
      <c r="AK378" s="21"/>
      <c r="AL378" s="199"/>
      <c r="AM378" s="29"/>
      <c r="AN378" s="29"/>
      <c r="AO378" s="21"/>
      <c r="AP378" s="21"/>
      <c r="AQ378" s="21"/>
      <c r="AR378" s="21"/>
      <c r="AS378" s="21"/>
      <c r="AT378" s="199"/>
      <c r="AU378" s="29"/>
      <c r="AV378" s="199"/>
      <c r="AW378" s="29"/>
      <c r="AX378" s="21"/>
      <c r="AY378" s="21"/>
      <c r="AZ378" s="21"/>
      <c r="BA378" s="21"/>
      <c r="BB378" s="20"/>
      <c r="BC378" s="23"/>
      <c r="BD378" s="199"/>
      <c r="BE378" s="29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21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3"/>
      <c r="AJ379" s="23"/>
      <c r="AK379" s="21"/>
      <c r="AL379" s="199"/>
      <c r="AM379" s="23"/>
      <c r="AN379" s="23"/>
      <c r="AO379" s="21"/>
      <c r="AP379" s="21"/>
      <c r="AQ379" s="21"/>
      <c r="AR379" s="21"/>
      <c r="AS379" s="21"/>
      <c r="AT379" s="199"/>
      <c r="AU379" s="23"/>
      <c r="AV379" s="199"/>
      <c r="AW379" s="23"/>
      <c r="AX379" s="21"/>
      <c r="AY379" s="21"/>
      <c r="AZ379" s="21"/>
      <c r="BA379" s="21"/>
      <c r="BB379" s="20"/>
      <c r="BC379" s="23"/>
      <c r="BD379" s="199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21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3"/>
      <c r="AJ380" s="23"/>
      <c r="AK380" s="21"/>
      <c r="AL380" s="199"/>
      <c r="AM380" s="23"/>
      <c r="AN380" s="23"/>
      <c r="AO380" s="21"/>
      <c r="AP380" s="21"/>
      <c r="AQ380" s="21"/>
      <c r="AR380" s="21"/>
      <c r="AS380" s="21"/>
      <c r="AT380" s="199"/>
      <c r="AU380" s="23"/>
      <c r="AV380" s="199"/>
      <c r="AW380" s="23"/>
      <c r="AX380" s="21"/>
      <c r="AY380" s="21"/>
      <c r="AZ380" s="21"/>
      <c r="BA380" s="21"/>
      <c r="BB380" s="20"/>
      <c r="BC380" s="23"/>
      <c r="BD380" s="199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21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0"/>
      <c r="AI381" s="23"/>
      <c r="AJ381" s="23"/>
      <c r="AK381" s="21"/>
      <c r="AL381" s="199"/>
      <c r="AM381" s="23"/>
      <c r="AN381" s="23"/>
      <c r="AO381" s="21"/>
      <c r="AP381" s="21"/>
      <c r="AQ381" s="21"/>
      <c r="AR381" s="21"/>
      <c r="AS381" s="21"/>
      <c r="AT381" s="199"/>
      <c r="AU381" s="23"/>
      <c r="AV381" s="199"/>
      <c r="AW381" s="23"/>
      <c r="AX381" s="21"/>
      <c r="AY381" s="21"/>
      <c r="AZ381" s="21"/>
      <c r="BA381" s="21"/>
      <c r="BB381" s="20"/>
      <c r="BC381" s="23"/>
      <c r="BD381" s="199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21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0"/>
      <c r="AI382" s="23"/>
      <c r="AJ382" s="23"/>
      <c r="AK382" s="21"/>
      <c r="AL382" s="199"/>
      <c r="AM382" s="23"/>
      <c r="AN382" s="23"/>
      <c r="AO382" s="21"/>
      <c r="AP382" s="21"/>
      <c r="AQ382" s="21"/>
      <c r="AR382" s="21"/>
      <c r="AS382" s="21"/>
      <c r="AT382" s="199"/>
      <c r="AU382" s="23"/>
      <c r="AV382" s="199"/>
      <c r="AW382" s="23"/>
      <c r="AX382" s="21"/>
      <c r="AY382" s="21"/>
      <c r="AZ382" s="21"/>
      <c r="BA382" s="21"/>
      <c r="BB382" s="20"/>
      <c r="BC382" s="23"/>
      <c r="BD382" s="199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21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199"/>
      <c r="AM383" s="23"/>
      <c r="AN383" s="23"/>
      <c r="AO383" s="21"/>
      <c r="AP383" s="21"/>
      <c r="AQ383" s="21"/>
      <c r="AR383" s="21"/>
      <c r="AS383" s="21"/>
      <c r="AT383" s="199"/>
      <c r="AU383" s="23"/>
      <c r="AV383" s="199"/>
      <c r="AW383" s="23"/>
      <c r="AX383" s="21"/>
      <c r="AY383" s="21"/>
      <c r="AZ383" s="21"/>
      <c r="BA383" s="21"/>
      <c r="BB383" s="20"/>
      <c r="BC383" s="23"/>
      <c r="BD383" s="199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6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6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9"/>
      <c r="O385" s="63"/>
      <c r="P385" s="63"/>
      <c r="Q385" s="63"/>
      <c r="R385" s="63"/>
      <c r="S385" s="63"/>
      <c r="T385" s="63"/>
      <c r="U385" s="6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409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199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409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9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7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9"/>
      <c r="BE388" s="199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51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199"/>
      <c r="O389" s="28"/>
      <c r="P389" s="18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3"/>
      <c r="AJ389" s="23"/>
      <c r="AK389" s="21"/>
      <c r="AL389" s="199"/>
      <c r="AM389" s="23"/>
      <c r="AN389" s="23"/>
      <c r="AO389" s="21"/>
      <c r="AP389" s="21"/>
      <c r="AQ389" s="21"/>
      <c r="AR389" s="21"/>
      <c r="AS389" s="21"/>
      <c r="AT389" s="199"/>
      <c r="AU389" s="23"/>
      <c r="AV389" s="199"/>
      <c r="AW389" s="23"/>
      <c r="AX389" s="21"/>
      <c r="AY389" s="21"/>
      <c r="AZ389" s="21"/>
      <c r="BA389" s="21"/>
      <c r="BB389" s="20"/>
      <c r="BC389" s="23"/>
      <c r="BD389" s="199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3"/>
      <c r="AJ390" s="23"/>
      <c r="AK390" s="21"/>
      <c r="AL390" s="199"/>
      <c r="AM390" s="23"/>
      <c r="AN390" s="23"/>
      <c r="AO390" s="21"/>
      <c r="AP390" s="21"/>
      <c r="AQ390" s="21"/>
      <c r="AR390" s="21"/>
      <c r="AS390" s="21"/>
      <c r="AT390" s="199"/>
      <c r="AU390" s="23"/>
      <c r="AV390" s="199"/>
      <c r="AW390" s="23"/>
      <c r="AX390" s="21"/>
      <c r="AY390" s="21"/>
      <c r="AZ390" s="21"/>
      <c r="BA390" s="21"/>
      <c r="BB390" s="20"/>
      <c r="BC390" s="23"/>
      <c r="BD390" s="199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9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9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199"/>
      <c r="AM391" s="23"/>
      <c r="AN391" s="23"/>
      <c r="AO391" s="21"/>
      <c r="AP391" s="21"/>
      <c r="AQ391" s="21"/>
      <c r="AR391" s="21"/>
      <c r="AS391" s="21"/>
      <c r="AT391" s="199"/>
      <c r="AU391" s="23"/>
      <c r="AV391" s="199"/>
      <c r="AW391" s="23"/>
      <c r="AX391" s="21"/>
      <c r="AY391" s="21"/>
      <c r="AZ391" s="21"/>
      <c r="BA391" s="21"/>
      <c r="BB391" s="20"/>
      <c r="BC391" s="23"/>
      <c r="BD391" s="199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9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199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199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9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199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4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9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199"/>
      <c r="BE394" s="23"/>
      <c r="BF394" s="20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61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49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199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9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9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9"/>
      <c r="BE397" s="23"/>
      <c r="BF397" s="20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49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9"/>
      <c r="O398" s="23"/>
      <c r="P398" s="23"/>
      <c r="Q398" s="23"/>
      <c r="R398" s="23"/>
      <c r="S398" s="23"/>
      <c r="T398" s="23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99"/>
      <c r="BE398" s="23"/>
      <c r="BF398" s="20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199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99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9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199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67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99"/>
      <c r="BE401" s="23"/>
      <c r="BF401" s="23"/>
      <c r="BG401" s="21"/>
      <c r="BH401" s="21"/>
      <c r="BI401" s="21"/>
      <c r="BJ401" s="20"/>
      <c r="BK401" s="23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5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99"/>
      <c r="BE402" s="63"/>
      <c r="BF402" s="29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4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63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0"/>
      <c r="BD404" s="20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52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199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20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9"/>
      <c r="BE406" s="29"/>
      <c r="BF406" s="29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20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199"/>
      <c r="BE407" s="20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20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9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9"/>
      <c r="P409" s="29"/>
      <c r="Q409" s="29"/>
      <c r="R409" s="29"/>
      <c r="S409" s="29"/>
      <c r="T409" s="29"/>
      <c r="U409" s="29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0"/>
      <c r="AI409" s="29"/>
      <c r="AJ409" s="29"/>
      <c r="AK409" s="21"/>
      <c r="AL409" s="199"/>
      <c r="AM409" s="29"/>
      <c r="AN409" s="29"/>
      <c r="AO409" s="21"/>
      <c r="AP409" s="21"/>
      <c r="AQ409" s="21"/>
      <c r="AR409" s="21"/>
      <c r="AS409" s="21"/>
      <c r="AT409" s="199"/>
      <c r="AU409" s="29"/>
      <c r="AV409" s="199"/>
      <c r="AW409" s="29"/>
      <c r="AX409" s="21"/>
      <c r="AY409" s="21"/>
      <c r="AZ409" s="21"/>
      <c r="BA409" s="21"/>
      <c r="BB409" s="20"/>
      <c r="BC409" s="23"/>
      <c r="BD409" s="199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4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9"/>
      <c r="AJ410" s="29"/>
      <c r="AK410" s="21"/>
      <c r="AL410" s="199"/>
      <c r="AM410" s="29"/>
      <c r="AN410" s="29"/>
      <c r="AO410" s="21"/>
      <c r="AP410" s="21"/>
      <c r="AQ410" s="21"/>
      <c r="AR410" s="21"/>
      <c r="AS410" s="21"/>
      <c r="AT410" s="199"/>
      <c r="AU410" s="29"/>
      <c r="AV410" s="199"/>
      <c r="AW410" s="29"/>
      <c r="AX410" s="21"/>
      <c r="AY410" s="21"/>
      <c r="AZ410" s="21"/>
      <c r="BA410" s="21"/>
      <c r="BB410" s="20"/>
      <c r="BC410" s="23"/>
      <c r="BD410" s="199"/>
      <c r="BE410" s="29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4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9"/>
      <c r="AJ411" s="29"/>
      <c r="AK411" s="21"/>
      <c r="AL411" s="199"/>
      <c r="AM411" s="29"/>
      <c r="AN411" s="29"/>
      <c r="AO411" s="21"/>
      <c r="AP411" s="21"/>
      <c r="AQ411" s="21"/>
      <c r="AR411" s="21"/>
      <c r="AS411" s="21"/>
      <c r="AT411" s="199"/>
      <c r="AU411" s="29"/>
      <c r="AV411" s="199"/>
      <c r="AW411" s="29"/>
      <c r="AX411" s="21"/>
      <c r="AY411" s="21"/>
      <c r="AZ411" s="21"/>
      <c r="BA411" s="21"/>
      <c r="BB411" s="20"/>
      <c r="BC411" s="23"/>
      <c r="BD411" s="199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44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0"/>
      <c r="AI412" s="29"/>
      <c r="AJ412" s="29"/>
      <c r="AK412" s="21"/>
      <c r="AL412" s="199"/>
      <c r="AM412" s="29"/>
      <c r="AN412" s="29"/>
      <c r="AO412" s="21"/>
      <c r="AP412" s="21"/>
      <c r="AQ412" s="21"/>
      <c r="AR412" s="21"/>
      <c r="AS412" s="21"/>
      <c r="AT412" s="199"/>
      <c r="AU412" s="29"/>
      <c r="AV412" s="199"/>
      <c r="AW412" s="29"/>
      <c r="AX412" s="21"/>
      <c r="AY412" s="21"/>
      <c r="AZ412" s="21"/>
      <c r="BA412" s="21"/>
      <c r="BB412" s="20"/>
      <c r="BC412" s="23"/>
      <c r="BD412" s="199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4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9"/>
      <c r="P413" s="29"/>
      <c r="Q413" s="29"/>
      <c r="R413" s="29"/>
      <c r="S413" s="29"/>
      <c r="T413" s="29"/>
      <c r="U413" s="29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0"/>
      <c r="AI413" s="29"/>
      <c r="AJ413" s="29"/>
      <c r="AK413" s="21"/>
      <c r="AL413" s="199"/>
      <c r="AM413" s="29"/>
      <c r="AN413" s="29"/>
      <c r="AO413" s="21"/>
      <c r="AP413" s="21"/>
      <c r="AQ413" s="21"/>
      <c r="AR413" s="21"/>
      <c r="AS413" s="21"/>
      <c r="AT413" s="199"/>
      <c r="AU413" s="29"/>
      <c r="AV413" s="199"/>
      <c r="AW413" s="29"/>
      <c r="AX413" s="21"/>
      <c r="AY413" s="21"/>
      <c r="AZ413" s="21"/>
      <c r="BA413" s="21"/>
      <c r="BB413" s="20"/>
      <c r="BC413" s="23"/>
      <c r="BD413" s="199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0"/>
      <c r="AI414" s="29"/>
      <c r="AJ414" s="29"/>
      <c r="AK414" s="21"/>
      <c r="AL414" s="199"/>
      <c r="AM414" s="29"/>
      <c r="AN414" s="29"/>
      <c r="AO414" s="21"/>
      <c r="AP414" s="21"/>
      <c r="AQ414" s="21"/>
      <c r="AR414" s="21"/>
      <c r="AS414" s="21"/>
      <c r="AT414" s="199"/>
      <c r="AU414" s="29"/>
      <c r="AV414" s="199"/>
      <c r="AW414" s="29"/>
      <c r="AX414" s="21"/>
      <c r="AY414" s="21"/>
      <c r="AZ414" s="21"/>
      <c r="BA414" s="21"/>
      <c r="BB414" s="20"/>
      <c r="BC414" s="23"/>
      <c r="BD414" s="199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199"/>
      <c r="BE415" s="63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20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6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63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9"/>
      <c r="BE418" s="20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5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63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32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199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32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199"/>
      <c r="BE421" s="63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46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199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8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184"/>
      <c r="BE423" s="185"/>
      <c r="BF423" s="29"/>
      <c r="BG423" s="21"/>
      <c r="BH423" s="21"/>
      <c r="BI423" s="21"/>
      <c r="BJ423" s="21"/>
      <c r="BK423" s="21"/>
      <c r="BL423" s="21"/>
      <c r="BM423" s="21"/>
      <c r="BN423" s="195"/>
      <c r="BO423" s="24"/>
      <c r="BP423" s="21"/>
      <c r="BQ423" s="21"/>
      <c r="BR423" s="23"/>
      <c r="BS423" s="23"/>
      <c r="BT423" s="24"/>
      <c r="BU423" s="25"/>
    </row>
    <row r="424" spans="1:73" s="22" customFormat="1" ht="18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199"/>
      <c r="O424" s="28"/>
      <c r="P424" s="18"/>
      <c r="Q424" s="28"/>
      <c r="R424" s="28"/>
      <c r="S424" s="28"/>
      <c r="T424" s="28"/>
      <c r="U424" s="28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184"/>
      <c r="BE424" s="185"/>
      <c r="BF424" s="29"/>
      <c r="BG424" s="21"/>
      <c r="BH424" s="21"/>
      <c r="BI424" s="21"/>
      <c r="BJ424" s="21"/>
      <c r="BK424" s="21"/>
      <c r="BL424" s="21"/>
      <c r="BM424" s="21"/>
      <c r="BN424" s="195"/>
      <c r="BO424" s="24"/>
      <c r="BP424" s="21"/>
      <c r="BQ424" s="21"/>
      <c r="BR424" s="23"/>
      <c r="BS424" s="23"/>
      <c r="BT424" s="24"/>
      <c r="BU424" s="25"/>
    </row>
    <row r="425" spans="1:73" s="22" customFormat="1" ht="18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199"/>
      <c r="BE425" s="20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84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84"/>
      <c r="BE426" s="185"/>
      <c r="BF426" s="20"/>
      <c r="BG426" s="21"/>
      <c r="BH426" s="21"/>
      <c r="BI426" s="21"/>
      <c r="BJ426" s="21"/>
      <c r="BK426" s="21"/>
      <c r="BL426" s="21"/>
      <c r="BM426" s="21"/>
      <c r="BN426" s="195"/>
      <c r="BO426" s="24"/>
      <c r="BP426" s="21"/>
      <c r="BQ426" s="21"/>
      <c r="BR426" s="23"/>
      <c r="BS426" s="23"/>
      <c r="BT426" s="24"/>
      <c r="BU426" s="25"/>
    </row>
    <row r="427" spans="1:73" s="22" customFormat="1" ht="189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63"/>
      <c r="P427" s="63"/>
      <c r="Q427" s="63"/>
      <c r="R427" s="63"/>
      <c r="S427" s="63"/>
      <c r="T427" s="63"/>
      <c r="U427" s="6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84"/>
      <c r="BE427" s="185"/>
      <c r="BF427" s="20"/>
      <c r="BG427" s="21"/>
      <c r="BH427" s="21"/>
      <c r="BI427" s="21"/>
      <c r="BJ427" s="21"/>
      <c r="BK427" s="21"/>
      <c r="BL427" s="21"/>
      <c r="BM427" s="21"/>
      <c r="BN427" s="195"/>
      <c r="BO427" s="24"/>
      <c r="BP427" s="21"/>
      <c r="BQ427" s="21"/>
      <c r="BR427" s="23"/>
      <c r="BS427" s="23"/>
      <c r="BT427" s="24"/>
      <c r="BU427" s="25"/>
    </row>
    <row r="428" spans="1:73" s="22" customFormat="1" ht="184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20"/>
      <c r="BF428" s="20"/>
      <c r="BG428" s="21"/>
      <c r="BH428" s="21"/>
      <c r="BI428" s="21"/>
      <c r="BJ428" s="20"/>
      <c r="BK428" s="23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84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86"/>
      <c r="BE429" s="185"/>
      <c r="BF429" s="20"/>
      <c r="BG429" s="21"/>
      <c r="BH429" s="21"/>
      <c r="BI429" s="21"/>
      <c r="BJ429" s="20"/>
      <c r="BK429" s="23"/>
      <c r="BL429" s="23"/>
      <c r="BM429" s="21"/>
      <c r="BN429" s="195"/>
      <c r="BO429" s="24"/>
      <c r="BP429" s="21"/>
      <c r="BQ429" s="21"/>
      <c r="BR429" s="23"/>
      <c r="BS429" s="23"/>
      <c r="BT429" s="24"/>
      <c r="BU429" s="25"/>
    </row>
    <row r="430" spans="1:73" s="22" customFormat="1" ht="184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9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8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84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29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8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12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99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9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86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9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22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9"/>
      <c r="BE437" s="23"/>
      <c r="BF437" s="23"/>
      <c r="BG437" s="21"/>
      <c r="BH437" s="21"/>
      <c r="BI437" s="21"/>
      <c r="BJ437" s="21"/>
      <c r="BK437" s="21"/>
      <c r="BL437" s="20"/>
      <c r="BM437" s="23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22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8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22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8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57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99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82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9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81"/>
      <c r="BE441" s="21"/>
      <c r="BF441" s="21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29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81"/>
      <c r="BE442" s="21"/>
      <c r="BF442" s="21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9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3"/>
      <c r="AL443" s="199"/>
      <c r="AM443" s="23"/>
      <c r="AN443" s="23"/>
      <c r="AO443" s="21"/>
      <c r="AP443" s="21"/>
      <c r="AQ443" s="21"/>
      <c r="AR443" s="21"/>
      <c r="AS443" s="21"/>
      <c r="AT443" s="199"/>
      <c r="AU443" s="23"/>
      <c r="AV443" s="199"/>
      <c r="AW443" s="23"/>
      <c r="AX443" s="21"/>
      <c r="AY443" s="21"/>
      <c r="AZ443" s="21"/>
      <c r="BA443" s="21"/>
      <c r="BB443" s="20"/>
      <c r="BC443" s="23"/>
      <c r="BD443" s="199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41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0"/>
      <c r="AK444" s="23"/>
      <c r="AL444" s="23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0"/>
      <c r="BC444" s="23"/>
      <c r="BD444" s="199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1.7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199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0"/>
      <c r="AK445" s="23"/>
      <c r="AL445" s="23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0"/>
      <c r="BC445" s="23"/>
      <c r="BD445" s="199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4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9"/>
      <c r="O446" s="23"/>
      <c r="P446" s="23"/>
      <c r="Q446" s="23"/>
      <c r="R446" s="23"/>
      <c r="S446" s="23"/>
      <c r="T446" s="23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0"/>
      <c r="AK446" s="23"/>
      <c r="AL446" s="23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0"/>
      <c r="BC446" s="23"/>
      <c r="BD446" s="199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199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0"/>
      <c r="AK447" s="23"/>
      <c r="AL447" s="23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0"/>
      <c r="BC447" s="23"/>
      <c r="BD447" s="199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1.7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199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0"/>
      <c r="AK448" s="23"/>
      <c r="AL448" s="23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0"/>
      <c r="BC448" s="23"/>
      <c r="BD448" s="199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0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9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01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9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8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0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9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9.6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0"/>
      <c r="R453" s="20"/>
      <c r="S453" s="20"/>
      <c r="T453" s="20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01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0"/>
      <c r="R454" s="20"/>
      <c r="S454" s="20"/>
      <c r="T454" s="20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8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01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0"/>
      <c r="AK455" s="23"/>
      <c r="AL455" s="23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0"/>
      <c r="BC455" s="23"/>
      <c r="BD455" s="199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01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0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0"/>
      <c r="R457" s="20"/>
      <c r="S457" s="20"/>
      <c r="T457" s="20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8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0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9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59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9"/>
      <c r="P459" s="29"/>
      <c r="Q459" s="29"/>
      <c r="R459" s="29"/>
      <c r="S459" s="29"/>
      <c r="T459" s="29"/>
      <c r="U459" s="29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9"/>
      <c r="BE459" s="29"/>
      <c r="BF459" s="29"/>
      <c r="BG459" s="21"/>
      <c r="BH459" s="21"/>
      <c r="BI459" s="21"/>
      <c r="BJ459" s="20"/>
      <c r="BK459" s="63"/>
      <c r="BL459" s="29"/>
      <c r="BM459" s="21"/>
      <c r="BN459" s="195"/>
      <c r="BO459" s="24"/>
      <c r="BP459" s="21"/>
      <c r="BQ459" s="21"/>
      <c r="BR459" s="23"/>
      <c r="BS459" s="23"/>
      <c r="BT459" s="24"/>
      <c r="BU459" s="25"/>
    </row>
    <row r="460" spans="1:73" s="22" customFormat="1" ht="244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0"/>
      <c r="P460" s="20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99"/>
      <c r="BE460" s="187"/>
      <c r="BF460" s="29"/>
      <c r="BG460" s="21"/>
      <c r="BH460" s="21"/>
      <c r="BI460" s="21"/>
      <c r="BJ460" s="20"/>
      <c r="BK460" s="63"/>
      <c r="BL460" s="29"/>
      <c r="BM460" s="21"/>
      <c r="BN460" s="195"/>
      <c r="BO460" s="24"/>
      <c r="BP460" s="21"/>
      <c r="BQ460" s="21"/>
      <c r="BR460" s="23"/>
      <c r="BS460" s="23"/>
      <c r="BT460" s="24"/>
      <c r="BU460" s="25"/>
    </row>
    <row r="461" spans="1:73" s="22" customFormat="1" ht="219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63"/>
      <c r="P461" s="63"/>
      <c r="Q461" s="63"/>
      <c r="R461" s="63"/>
      <c r="S461" s="63"/>
      <c r="T461" s="63"/>
      <c r="U461" s="6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6"/>
      <c r="BE461" s="188"/>
      <c r="BF461" s="189"/>
      <c r="BG461" s="21"/>
      <c r="BH461" s="21"/>
      <c r="BI461" s="21"/>
      <c r="BJ461" s="21"/>
      <c r="BK461" s="21"/>
      <c r="BL461" s="21"/>
      <c r="BM461" s="21"/>
      <c r="BN461" s="195"/>
      <c r="BO461" s="24"/>
      <c r="BP461" s="21"/>
      <c r="BQ461" s="21"/>
      <c r="BR461" s="23"/>
      <c r="BS461" s="23"/>
      <c r="BT461" s="24"/>
      <c r="BU461" s="25"/>
    </row>
    <row r="462" spans="1:73" s="22" customFormat="1" ht="219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9"/>
      <c r="BE462" s="29"/>
      <c r="BF462" s="29"/>
      <c r="BG462" s="21"/>
      <c r="BH462" s="21"/>
      <c r="BI462" s="21"/>
      <c r="BJ462" s="21"/>
      <c r="BK462" s="21"/>
      <c r="BL462" s="21"/>
      <c r="BM462" s="21"/>
      <c r="BN462" s="195"/>
      <c r="BO462" s="24"/>
      <c r="BP462" s="21"/>
      <c r="BQ462" s="21"/>
      <c r="BR462" s="23"/>
      <c r="BS462" s="23"/>
      <c r="BT462" s="24"/>
      <c r="BU462" s="25"/>
    </row>
    <row r="463" spans="1:73" s="22" customFormat="1" ht="219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6"/>
      <c r="BE463" s="188"/>
      <c r="BF463" s="189"/>
      <c r="BG463" s="21"/>
      <c r="BH463" s="21"/>
      <c r="BI463" s="21"/>
      <c r="BJ463" s="21"/>
      <c r="BK463" s="21"/>
      <c r="BL463" s="21"/>
      <c r="BM463" s="21"/>
      <c r="BN463" s="195"/>
      <c r="BO463" s="24"/>
      <c r="BP463" s="21"/>
      <c r="BQ463" s="21"/>
      <c r="BR463" s="23"/>
      <c r="BS463" s="23"/>
      <c r="BT463" s="24"/>
      <c r="BU463" s="25"/>
    </row>
    <row r="464" spans="1:73" s="22" customFormat="1" ht="409.6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9"/>
      <c r="BE464" s="29"/>
      <c r="BF464" s="20"/>
      <c r="BG464" s="21"/>
      <c r="BH464" s="21"/>
      <c r="BI464" s="21"/>
      <c r="BJ464" s="21"/>
      <c r="BK464" s="21"/>
      <c r="BL464" s="21"/>
      <c r="BM464" s="21"/>
      <c r="BN464" s="195"/>
      <c r="BO464" s="24"/>
      <c r="BP464" s="21"/>
      <c r="BQ464" s="21"/>
      <c r="BR464" s="23"/>
      <c r="BS464" s="23"/>
      <c r="BT464" s="24"/>
      <c r="BU464" s="25"/>
    </row>
    <row r="465" spans="1:75" s="22" customFormat="1" ht="40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9"/>
      <c r="AJ465" s="29"/>
      <c r="AK465" s="21"/>
      <c r="AL465" s="199"/>
      <c r="AM465" s="29"/>
      <c r="AN465" s="29"/>
      <c r="AO465" s="21"/>
      <c r="AP465" s="21"/>
      <c r="AQ465" s="21"/>
      <c r="AR465" s="21"/>
      <c r="AS465" s="21"/>
      <c r="AT465" s="199"/>
      <c r="AU465" s="29"/>
      <c r="AV465" s="199"/>
      <c r="AW465" s="29"/>
      <c r="AX465" s="21"/>
      <c r="AY465" s="21"/>
      <c r="AZ465" s="21"/>
      <c r="BA465" s="21"/>
      <c r="BB465" s="21"/>
      <c r="BC465" s="21"/>
      <c r="BD465" s="199"/>
      <c r="BE465" s="29"/>
      <c r="BF465" s="29"/>
      <c r="BG465" s="21"/>
      <c r="BH465" s="21"/>
      <c r="BI465" s="21"/>
      <c r="BJ465" s="21"/>
      <c r="BK465" s="21"/>
      <c r="BL465" s="21"/>
      <c r="BM465" s="21"/>
      <c r="BN465" s="195"/>
      <c r="BO465" s="24"/>
      <c r="BP465" s="21"/>
      <c r="BQ465" s="21"/>
      <c r="BR465" s="23"/>
      <c r="BS465" s="23"/>
      <c r="BT465" s="24"/>
      <c r="BU465" s="25"/>
    </row>
    <row r="466" spans="1:75" s="22" customFormat="1" ht="137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6"/>
      <c r="BE466" s="188"/>
      <c r="BF466" s="189"/>
      <c r="BG466" s="21"/>
      <c r="BH466" s="21"/>
      <c r="BI466" s="21"/>
      <c r="BJ466" s="21"/>
      <c r="BK466" s="21"/>
      <c r="BL466" s="21"/>
      <c r="BM466" s="21"/>
      <c r="BN466" s="195"/>
      <c r="BO466" s="24"/>
      <c r="BP466" s="21"/>
      <c r="BQ466" s="21"/>
      <c r="BR466" s="23"/>
      <c r="BS466" s="23"/>
      <c r="BT466" s="24"/>
      <c r="BU466" s="25"/>
    </row>
    <row r="467" spans="1:75" s="22" customFormat="1" ht="137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6"/>
      <c r="BE467" s="188"/>
      <c r="BF467" s="189"/>
      <c r="BG467" s="21"/>
      <c r="BH467" s="21"/>
      <c r="BI467" s="21"/>
      <c r="BJ467" s="21"/>
      <c r="BK467" s="21"/>
      <c r="BL467" s="21"/>
      <c r="BM467" s="21"/>
      <c r="BN467" s="195"/>
      <c r="BO467" s="24"/>
      <c r="BP467" s="21"/>
      <c r="BQ467" s="21"/>
      <c r="BR467" s="23"/>
      <c r="BS467" s="23"/>
      <c r="BT467" s="24"/>
      <c r="BU467" s="25"/>
    </row>
    <row r="468" spans="1:75" s="22" customFormat="1" ht="137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9"/>
      <c r="P468" s="29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6"/>
      <c r="BE468" s="188"/>
      <c r="BF468" s="189"/>
      <c r="BG468" s="21"/>
      <c r="BH468" s="21"/>
      <c r="BI468" s="21"/>
      <c r="BJ468" s="21"/>
      <c r="BK468" s="21"/>
      <c r="BL468" s="21"/>
      <c r="BM468" s="21"/>
      <c r="BN468" s="195"/>
      <c r="BO468" s="24"/>
      <c r="BP468" s="21"/>
      <c r="BQ468" s="21"/>
      <c r="BR468" s="23"/>
      <c r="BS468" s="23"/>
      <c r="BT468" s="24"/>
      <c r="BU468" s="25"/>
    </row>
    <row r="469" spans="1:75" s="22" customFormat="1" ht="137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9"/>
      <c r="P469" s="29"/>
      <c r="Q469" s="29"/>
      <c r="R469" s="29"/>
      <c r="S469" s="29"/>
      <c r="T469" s="29"/>
      <c r="U469" s="29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6"/>
      <c r="BE469" s="188"/>
      <c r="BF469" s="189"/>
      <c r="BG469" s="21"/>
      <c r="BH469" s="21"/>
      <c r="BI469" s="21"/>
      <c r="BJ469" s="21"/>
      <c r="BK469" s="21"/>
      <c r="BL469" s="21"/>
      <c r="BM469" s="21"/>
      <c r="BN469" s="195"/>
      <c r="BO469" s="24"/>
      <c r="BP469" s="21"/>
      <c r="BQ469" s="21"/>
      <c r="BR469" s="23"/>
      <c r="BS469" s="23"/>
      <c r="BT469" s="24"/>
      <c r="BU469" s="25"/>
    </row>
    <row r="470" spans="1:75" s="22" customFormat="1" ht="137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6"/>
      <c r="BE470" s="188"/>
      <c r="BF470" s="189"/>
      <c r="BG470" s="21"/>
      <c r="BH470" s="21"/>
      <c r="BI470" s="21"/>
      <c r="BJ470" s="21"/>
      <c r="BK470" s="21"/>
      <c r="BL470" s="21"/>
      <c r="BM470" s="21"/>
      <c r="BN470" s="195"/>
      <c r="BO470" s="24"/>
      <c r="BP470" s="21"/>
      <c r="BQ470" s="21"/>
      <c r="BR470" s="23"/>
      <c r="BS470" s="23"/>
      <c r="BT470" s="24"/>
      <c r="BU470" s="25"/>
    </row>
    <row r="471" spans="1:75" s="22" customFormat="1" ht="29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0"/>
      <c r="BC471" s="21"/>
      <c r="BD471" s="199"/>
      <c r="BE471" s="29"/>
      <c r="BF471" s="20"/>
      <c r="BG471" s="23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5" s="22" customFormat="1" ht="29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0"/>
      <c r="BC472" s="21"/>
      <c r="BD472" s="199"/>
      <c r="BE472" s="182"/>
      <c r="BF472" s="20"/>
      <c r="BG472" s="23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5" s="22" customFormat="1" ht="197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3"/>
      <c r="Q473" s="23"/>
      <c r="R473" s="23"/>
      <c r="S473" s="23"/>
      <c r="T473" s="23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9"/>
      <c r="BE473" s="20"/>
      <c r="BF473" s="20"/>
      <c r="BG473" s="21"/>
      <c r="BH473" s="21"/>
      <c r="BI473" s="21"/>
      <c r="BJ473" s="21"/>
      <c r="BK473" s="21"/>
      <c r="BL473" s="21"/>
      <c r="BM473" s="21"/>
      <c r="BN473" s="195"/>
      <c r="BO473" s="24"/>
      <c r="BP473" s="21"/>
      <c r="BQ473" s="21"/>
      <c r="BR473" s="23"/>
      <c r="BS473" s="23"/>
      <c r="BT473" s="24"/>
      <c r="BU473" s="25"/>
    </row>
    <row r="474" spans="1:75" s="22" customFormat="1" ht="19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3"/>
      <c r="Q474" s="23"/>
      <c r="R474" s="23"/>
      <c r="S474" s="23"/>
      <c r="T474" s="23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4"/>
      <c r="BE474" s="189"/>
      <c r="BF474" s="189"/>
      <c r="BG474" s="21"/>
      <c r="BH474" s="21"/>
      <c r="BI474" s="21"/>
      <c r="BJ474" s="21"/>
      <c r="BK474" s="21"/>
      <c r="BL474" s="21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5" s="22" customFormat="1" ht="279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190"/>
      <c r="P475" s="190"/>
      <c r="Q475" s="190"/>
      <c r="R475" s="190"/>
      <c r="S475" s="190"/>
      <c r="T475" s="190"/>
      <c r="U475" s="190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99"/>
      <c r="BE475" s="63"/>
      <c r="BF475" s="6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5" s="22" customFormat="1" ht="171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99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5" s="22" customFormat="1" ht="129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3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91"/>
      <c r="BE477" s="29"/>
      <c r="BF477" s="2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5" s="22" customFormat="1" ht="187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9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99"/>
      <c r="BE478" s="23"/>
      <c r="BF478" s="23"/>
      <c r="BG478" s="21"/>
      <c r="BH478" s="21"/>
      <c r="BI478" s="21"/>
      <c r="BJ478" s="21"/>
      <c r="BK478" s="21"/>
      <c r="BL478" s="21"/>
      <c r="BM478" s="23"/>
      <c r="BN478" s="21"/>
      <c r="BO478" s="24"/>
      <c r="BP478" s="21"/>
      <c r="BQ478" s="21"/>
      <c r="BR478" s="21"/>
      <c r="BS478" s="21"/>
      <c r="BT478" s="23"/>
      <c r="BU478" s="24"/>
      <c r="BV478" s="25"/>
      <c r="BW478" s="30"/>
    </row>
    <row r="479" spans="1:75" s="22" customFormat="1" ht="187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199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3"/>
      <c r="BN479" s="21"/>
      <c r="BO479" s="24"/>
      <c r="BP479" s="25"/>
      <c r="BQ479" s="21"/>
      <c r="BR479" s="21"/>
      <c r="BS479" s="21"/>
      <c r="BT479" s="23"/>
      <c r="BU479" s="24"/>
      <c r="BV479" s="25"/>
      <c r="BW479" s="30"/>
    </row>
    <row r="480" spans="1:75" s="22" customFormat="1" ht="409.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3"/>
      <c r="P480" s="23"/>
      <c r="Q480" s="23"/>
      <c r="R480" s="23"/>
      <c r="S480" s="23"/>
      <c r="T480" s="23"/>
      <c r="U480" s="23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3"/>
      <c r="AV480" s="21"/>
      <c r="AW480" s="23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3"/>
      <c r="BN480" s="21"/>
      <c r="BO480" s="24"/>
      <c r="BP480" s="25"/>
      <c r="BQ480" s="21"/>
      <c r="BR480" s="21"/>
      <c r="BS480" s="21"/>
      <c r="BT480" s="23"/>
      <c r="BU480" s="24"/>
      <c r="BV480" s="25"/>
      <c r="BW480" s="30"/>
    </row>
    <row r="481" spans="1:75" s="22" customFormat="1" ht="409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3"/>
      <c r="Q481" s="23"/>
      <c r="R481" s="23"/>
      <c r="S481" s="23"/>
      <c r="T481" s="23"/>
      <c r="U481" s="23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3"/>
      <c r="BF481" s="23"/>
      <c r="BG481" s="21"/>
      <c r="BH481" s="21"/>
      <c r="BI481" s="21"/>
      <c r="BJ481" s="21"/>
      <c r="BK481" s="21"/>
      <c r="BL481" s="21"/>
      <c r="BM481" s="23"/>
      <c r="BN481" s="21"/>
      <c r="BO481" s="24"/>
      <c r="BP481" s="25"/>
      <c r="BQ481" s="21"/>
      <c r="BR481" s="21"/>
      <c r="BS481" s="21"/>
      <c r="BT481" s="23"/>
      <c r="BU481" s="24"/>
      <c r="BV481" s="25"/>
      <c r="BW481" s="30"/>
    </row>
    <row r="482" spans="1:75" s="22" customFormat="1" ht="194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199"/>
      <c r="O482" s="28"/>
      <c r="P482" s="18"/>
      <c r="Q482" s="28"/>
      <c r="R482" s="28"/>
      <c r="S482" s="28"/>
      <c r="T482" s="28"/>
      <c r="U482" s="28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  <c r="BJ482" s="21"/>
      <c r="BK482" s="21"/>
      <c r="BL482" s="21"/>
      <c r="BM482" s="23"/>
      <c r="BN482" s="21"/>
      <c r="BO482" s="24"/>
      <c r="BP482" s="25"/>
      <c r="BQ482" s="36"/>
      <c r="BR482" s="36"/>
      <c r="BS482" s="36"/>
      <c r="BT482" s="40"/>
      <c r="BU482" s="26"/>
      <c r="BV482" s="36"/>
      <c r="BW482" s="30"/>
    </row>
    <row r="483" spans="1:75" s="22" customFormat="1" ht="219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  <c r="BJ483" s="21"/>
      <c r="BK483" s="21"/>
      <c r="BL483" s="21"/>
      <c r="BM483" s="21"/>
      <c r="BN483" s="21"/>
      <c r="BO483" s="24"/>
      <c r="BP483" s="25"/>
      <c r="BQ483" s="36"/>
      <c r="BR483" s="36"/>
      <c r="BS483" s="36"/>
      <c r="BT483" s="40"/>
      <c r="BU483" s="26"/>
      <c r="BV483" s="36"/>
      <c r="BW483" s="30"/>
    </row>
    <row r="484" spans="1:75" s="22" customFormat="1" ht="198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18"/>
      <c r="M484" s="20"/>
      <c r="N484" s="21"/>
      <c r="O484" s="182"/>
      <c r="P484" s="182"/>
      <c r="Q484" s="182"/>
      <c r="R484" s="182"/>
      <c r="S484" s="182"/>
      <c r="T484" s="182"/>
      <c r="U484" s="182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  <c r="BJ484" s="21"/>
      <c r="BK484" s="21"/>
      <c r="BL484" s="21"/>
      <c r="BM484" s="23"/>
      <c r="BN484" s="21"/>
      <c r="BO484" s="24"/>
      <c r="BP484" s="25"/>
      <c r="BQ484" s="21"/>
      <c r="BR484" s="21"/>
      <c r="BS484" s="21"/>
      <c r="BT484" s="23"/>
      <c r="BU484" s="24"/>
      <c r="BV484" s="25"/>
      <c r="BW484" s="30"/>
    </row>
    <row r="485" spans="1:75" s="22" customFormat="1" ht="198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18"/>
      <c r="M485" s="20"/>
      <c r="N485" s="21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  <c r="BJ485" s="21"/>
      <c r="BK485" s="21"/>
      <c r="BL485" s="21"/>
      <c r="BM485" s="23"/>
      <c r="BN485" s="21"/>
      <c r="BO485" s="24"/>
      <c r="BP485" s="25"/>
      <c r="BQ485" s="21"/>
      <c r="BR485" s="21"/>
      <c r="BS485" s="21"/>
      <c r="BT485" s="23"/>
      <c r="BU485" s="24"/>
      <c r="BV485" s="25"/>
      <c r="BW485" s="30"/>
    </row>
    <row r="486" spans="1:75" s="22" customFormat="1" ht="198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18"/>
      <c r="M486" s="20"/>
      <c r="N486" s="21"/>
      <c r="O486" s="28"/>
      <c r="P486" s="18"/>
      <c r="Q486" s="28"/>
      <c r="R486" s="28"/>
      <c r="S486" s="28"/>
      <c r="T486" s="28"/>
      <c r="U486" s="28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  <c r="BJ486" s="21"/>
      <c r="BK486" s="21"/>
      <c r="BL486" s="21"/>
      <c r="BM486" s="23"/>
      <c r="BN486" s="21"/>
      <c r="BO486" s="24"/>
      <c r="BP486" s="25"/>
      <c r="BQ486" s="21"/>
      <c r="BR486" s="21"/>
      <c r="BS486" s="21"/>
      <c r="BT486" s="23"/>
      <c r="BU486" s="24"/>
      <c r="BV486" s="25"/>
      <c r="BW486" s="30"/>
    </row>
    <row r="487" spans="1:75" s="22" customFormat="1" ht="146.2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18"/>
      <c r="M487" s="20"/>
      <c r="N487" s="21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3"/>
      <c r="BN487" s="21"/>
      <c r="BO487" s="24"/>
      <c r="BP487" s="25"/>
      <c r="BQ487" s="21"/>
      <c r="BR487" s="21"/>
      <c r="BS487" s="21"/>
      <c r="BT487" s="23"/>
      <c r="BU487" s="24"/>
      <c r="BV487" s="25"/>
      <c r="BW487" s="30"/>
    </row>
    <row r="488" spans="1:75" s="22" customFormat="1" ht="22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18"/>
      <c r="M488" s="20"/>
      <c r="N488" s="21"/>
      <c r="O488" s="28"/>
      <c r="P488" s="18"/>
      <c r="Q488" s="28"/>
      <c r="R488" s="28"/>
      <c r="S488" s="28"/>
      <c r="T488" s="28"/>
      <c r="U488" s="28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3"/>
      <c r="BN488" s="21"/>
      <c r="BO488" s="24"/>
      <c r="BP488" s="25"/>
      <c r="BQ488" s="21"/>
      <c r="BR488" s="21"/>
      <c r="BS488" s="21"/>
      <c r="BT488" s="23"/>
      <c r="BU488" s="24"/>
      <c r="BV488" s="25"/>
      <c r="BW488" s="30"/>
    </row>
    <row r="489" spans="1:75" s="22" customFormat="1" ht="15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18"/>
      <c r="M489" s="20"/>
      <c r="N489" s="21"/>
      <c r="O489" s="28"/>
      <c r="P489" s="28"/>
      <c r="Q489" s="28"/>
      <c r="R489" s="28"/>
      <c r="S489" s="28"/>
      <c r="T489" s="28"/>
      <c r="U489" s="28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  <c r="BJ489" s="21"/>
      <c r="BK489" s="21"/>
      <c r="BL489" s="21"/>
      <c r="BM489" s="23"/>
      <c r="BN489" s="21"/>
      <c r="BO489" s="24"/>
      <c r="BP489" s="25"/>
      <c r="BQ489" s="21"/>
      <c r="BR489" s="21"/>
      <c r="BS489" s="21"/>
      <c r="BT489" s="23"/>
      <c r="BU489" s="24"/>
      <c r="BV489" s="25"/>
      <c r="BW489" s="30"/>
    </row>
    <row r="490" spans="1:75" s="22" customFormat="1" ht="15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18"/>
      <c r="M490" s="20"/>
      <c r="N490" s="21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3"/>
      <c r="BN490" s="21"/>
      <c r="BO490" s="24"/>
      <c r="BP490" s="25"/>
      <c r="BQ490" s="36"/>
      <c r="BR490" s="36"/>
      <c r="BS490" s="36"/>
      <c r="BT490" s="40"/>
      <c r="BU490" s="26"/>
      <c r="BV490" s="36"/>
      <c r="BW490" s="30"/>
    </row>
    <row r="491" spans="1:75" s="22" customFormat="1" ht="182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18"/>
      <c r="M491" s="20"/>
      <c r="N491" s="21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3"/>
      <c r="BM491" s="21"/>
      <c r="BN491" s="21"/>
      <c r="BO491" s="24"/>
      <c r="BP491" s="25"/>
      <c r="BQ491" s="36"/>
      <c r="BR491" s="36"/>
      <c r="BS491" s="36"/>
      <c r="BT491" s="40"/>
      <c r="BU491" s="26"/>
      <c r="BV491" s="36"/>
      <c r="BW491" s="30"/>
    </row>
    <row r="492" spans="1:75" s="22" customFormat="1" ht="182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23"/>
      <c r="P492" s="23"/>
      <c r="Q492" s="23"/>
      <c r="R492" s="23"/>
      <c r="S492" s="23"/>
      <c r="T492" s="23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4"/>
      <c r="BP492" s="25"/>
      <c r="BQ492" s="36"/>
      <c r="BR492" s="36"/>
      <c r="BS492" s="36"/>
      <c r="BT492" s="40"/>
      <c r="BU492" s="26"/>
      <c r="BV492" s="36"/>
      <c r="BW492" s="30"/>
    </row>
    <row r="493" spans="1:75" s="22" customFormat="1" ht="312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18"/>
      <c r="M493" s="20"/>
      <c r="N493" s="21"/>
      <c r="O493" s="28"/>
      <c r="P493" s="2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1"/>
      <c r="BE493" s="21"/>
      <c r="BF493" s="21"/>
      <c r="BG493" s="23"/>
      <c r="BH493" s="21"/>
      <c r="BI493" s="21"/>
      <c r="BJ493" s="21"/>
      <c r="BK493" s="21"/>
      <c r="BL493" s="23"/>
      <c r="BM493" s="21"/>
      <c r="BN493" s="21"/>
      <c r="BO493" s="24"/>
      <c r="BP493" s="25"/>
      <c r="BQ493" s="26"/>
    </row>
    <row r="494" spans="1:75" s="22" customFormat="1" ht="174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20"/>
      <c r="N494" s="21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3"/>
      <c r="BH494" s="21"/>
      <c r="BI494" s="21"/>
      <c r="BJ494" s="21"/>
      <c r="BK494" s="21"/>
      <c r="BL494" s="23"/>
      <c r="BM494" s="21"/>
      <c r="BN494" s="21"/>
      <c r="BO494" s="24"/>
      <c r="BP494" s="25"/>
      <c r="BQ494" s="26"/>
    </row>
    <row r="495" spans="1:75" s="22" customFormat="1" ht="167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81"/>
      <c r="BE495" s="21"/>
      <c r="BF495" s="21"/>
      <c r="BG495" s="23"/>
      <c r="BH495" s="21"/>
      <c r="BI495" s="21"/>
      <c r="BJ495" s="21"/>
      <c r="BK495" s="21"/>
      <c r="BL495" s="23"/>
      <c r="BM495" s="21"/>
      <c r="BN495" s="21"/>
      <c r="BO495" s="24"/>
      <c r="BP495" s="25"/>
      <c r="BQ495" s="26"/>
    </row>
    <row r="496" spans="1:75" s="22" customFormat="1" ht="16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3"/>
      <c r="BH496" s="21"/>
      <c r="BI496" s="21"/>
      <c r="BJ496" s="21"/>
      <c r="BK496" s="21"/>
      <c r="BL496" s="23"/>
      <c r="BM496" s="21"/>
      <c r="BN496" s="21"/>
      <c r="BO496" s="24"/>
      <c r="BP496" s="25"/>
      <c r="BQ496" s="26"/>
    </row>
    <row r="497" spans="1:73" s="22" customFormat="1" ht="167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20"/>
      <c r="N497" s="21"/>
      <c r="O497" s="23"/>
      <c r="P497" s="23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3"/>
      <c r="BH497" s="21"/>
      <c r="BI497" s="21"/>
      <c r="BJ497" s="21"/>
      <c r="BK497" s="21"/>
      <c r="BL497" s="23"/>
      <c r="BM497" s="21"/>
      <c r="BN497" s="21"/>
      <c r="BO497" s="24"/>
      <c r="BP497" s="25"/>
      <c r="BQ497" s="26"/>
    </row>
    <row r="498" spans="1:73" s="22" customFormat="1" ht="372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18"/>
      <c r="P498" s="18"/>
      <c r="Q498" s="18"/>
      <c r="R498" s="18"/>
      <c r="S498" s="18"/>
      <c r="T498" s="18"/>
      <c r="U498" s="1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1"/>
      <c r="BS498" s="21"/>
    </row>
    <row r="499" spans="1:73" s="22" customFormat="1" ht="25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18"/>
      <c r="P499" s="18"/>
      <c r="Q499" s="27"/>
      <c r="R499" s="27"/>
      <c r="S499" s="27"/>
      <c r="T499" s="27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1"/>
      <c r="BS499" s="21"/>
    </row>
    <row r="500" spans="1:73" s="22" customFormat="1" ht="254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18"/>
      <c r="P500" s="18"/>
      <c r="Q500" s="27"/>
      <c r="R500" s="27"/>
      <c r="S500" s="27"/>
      <c r="T500" s="27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1"/>
      <c r="BS500" s="21"/>
    </row>
    <row r="501" spans="1:73" s="22" customFormat="1" ht="319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3"/>
      <c r="P501" s="23"/>
      <c r="Q501" s="23"/>
      <c r="R501" s="23"/>
      <c r="S501" s="23"/>
      <c r="T501" s="23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1"/>
      <c r="BS501" s="21"/>
    </row>
    <row r="502" spans="1:73" s="22" customFormat="1" ht="409.6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18"/>
      <c r="N502" s="18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1"/>
      <c r="BS502" s="21"/>
    </row>
    <row r="503" spans="1:73" s="22" customFormat="1" ht="14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3"/>
      <c r="P503" s="23"/>
      <c r="Q503" s="23"/>
      <c r="R503" s="23"/>
      <c r="S503" s="23"/>
      <c r="T503" s="23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1"/>
      <c r="BS503" s="21"/>
    </row>
    <row r="504" spans="1:73" s="22" customFormat="1" ht="141.7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18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1"/>
      <c r="BS504" s="21"/>
    </row>
    <row r="505" spans="1:73" s="22" customFormat="1" ht="292.5" customHeight="1" x14ac:dyDescent="0.45">
      <c r="A505" s="17"/>
      <c r="B505" s="18"/>
      <c r="C505" s="176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7"/>
      <c r="P505" s="18"/>
      <c r="Q505" s="27"/>
      <c r="R505" s="27"/>
      <c r="S505" s="27"/>
      <c r="T505" s="27"/>
      <c r="U505" s="27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1"/>
      <c r="BS505" s="24"/>
      <c r="BT505" s="25"/>
      <c r="BU505" s="26"/>
    </row>
    <row r="506" spans="1:73" s="22" customFormat="1" ht="177" customHeight="1" x14ac:dyDescent="0.45">
      <c r="A506" s="17"/>
      <c r="B506" s="18"/>
      <c r="C506" s="176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18"/>
      <c r="P506" s="18"/>
      <c r="Q506" s="27"/>
      <c r="R506" s="27"/>
      <c r="S506" s="27"/>
      <c r="T506" s="27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1"/>
      <c r="BP506" s="21"/>
      <c r="BQ506" s="21"/>
      <c r="BR506" s="21"/>
      <c r="BS506" s="24"/>
      <c r="BT506" s="25"/>
      <c r="BU506" s="26"/>
    </row>
  </sheetData>
  <autoFilter ref="A2:BW38"/>
  <mergeCells count="5">
    <mergeCell ref="M222:M223"/>
    <mergeCell ref="M6:M7"/>
    <mergeCell ref="A1:BT1"/>
    <mergeCell ref="A9:K9"/>
    <mergeCell ref="J3:J7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2019-05-16T11:30:09Z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