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шаблон!$A$2:$BW$54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шаблон!$A$1:$BP$43</definedName>
  </definedNames>
  <calcPr calcId="145621"/>
</workbook>
</file>

<file path=xl/calcChain.xml><?xml version="1.0" encoding="utf-8"?>
<calcChain xmlns="http://schemas.openxmlformats.org/spreadsheetml/2006/main">
  <c r="P38" i="4" l="1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AO38" i="4"/>
  <c r="AP38" i="4"/>
  <c r="AQ38" i="4"/>
  <c r="AR38" i="4"/>
  <c r="AS38" i="4"/>
  <c r="AT38" i="4"/>
  <c r="AU38" i="4"/>
  <c r="AV38" i="4"/>
  <c r="AW38" i="4"/>
  <c r="AX38" i="4"/>
  <c r="AY38" i="4"/>
  <c r="AZ38" i="4"/>
  <c r="BA38" i="4"/>
  <c r="BC38" i="4"/>
  <c r="BE38" i="4"/>
  <c r="BF38" i="4"/>
  <c r="BG38" i="4"/>
  <c r="BI38" i="4"/>
  <c r="BJ38" i="4"/>
  <c r="BK38" i="4"/>
  <c r="BL38" i="4"/>
  <c r="BM38" i="4"/>
  <c r="BN38" i="4"/>
  <c r="O38" i="4"/>
  <c r="U37" i="4" l="1"/>
  <c r="O37" i="4" s="1"/>
  <c r="O36" i="4"/>
  <c r="T36" i="4" s="1"/>
  <c r="T34" i="4" s="1"/>
  <c r="U35" i="4"/>
  <c r="O35" i="4" s="1"/>
  <c r="N35" i="4"/>
  <c r="S34" i="4"/>
  <c r="P34" i="4"/>
  <c r="BC34" i="4"/>
  <c r="U33" i="4"/>
  <c r="O33" i="4" s="1"/>
  <c r="O32" i="4"/>
  <c r="T32" i="4" s="1"/>
  <c r="T30" i="4" s="1"/>
  <c r="U31" i="4"/>
  <c r="O31" i="4" s="1"/>
  <c r="N31" i="4"/>
  <c r="S30" i="4"/>
  <c r="P30" i="4"/>
  <c r="U29" i="4"/>
  <c r="O29" i="4" s="1"/>
  <c r="O28" i="4"/>
  <c r="T28" i="4" s="1"/>
  <c r="T27" i="4" s="1"/>
  <c r="S27" i="4"/>
  <c r="P27" i="4"/>
  <c r="U26" i="4"/>
  <c r="O26" i="4" s="1"/>
  <c r="O25" i="4"/>
  <c r="T25" i="4" s="1"/>
  <c r="T24" i="4" s="1"/>
  <c r="S24" i="4"/>
  <c r="P24" i="4"/>
  <c r="U23" i="4"/>
  <c r="O23" i="4" s="1"/>
  <c r="O22" i="4"/>
  <c r="T22" i="4" s="1"/>
  <c r="T21" i="4" s="1"/>
  <c r="S21" i="4"/>
  <c r="P21" i="4"/>
  <c r="O24" i="4" l="1"/>
  <c r="O27" i="4"/>
  <c r="BC30" i="4"/>
  <c r="O30" i="4"/>
  <c r="O34" i="4"/>
  <c r="R36" i="4"/>
  <c r="R34" i="4" s="1"/>
  <c r="Q36" i="4"/>
  <c r="R32" i="4"/>
  <c r="R30" i="4" s="1"/>
  <c r="Q32" i="4"/>
  <c r="R28" i="4"/>
  <c r="R27" i="4" s="1"/>
  <c r="Q28" i="4"/>
  <c r="R25" i="4"/>
  <c r="R24" i="4" s="1"/>
  <c r="Q25" i="4"/>
  <c r="R22" i="4"/>
  <c r="R21" i="4" s="1"/>
  <c r="O21" i="4"/>
  <c r="Q22" i="4"/>
  <c r="U36" i="4" l="1"/>
  <c r="Q34" i="4"/>
  <c r="U32" i="4"/>
  <c r="Q30" i="4"/>
  <c r="Q27" i="4"/>
  <c r="U28" i="4"/>
  <c r="Q24" i="4"/>
  <c r="U25" i="4"/>
  <c r="U24" i="4" s="1"/>
  <c r="Q21" i="4"/>
  <c r="U22" i="4"/>
  <c r="BE34" i="4" l="1"/>
  <c r="U34" i="4"/>
  <c r="BE30" i="4"/>
  <c r="U30" i="4"/>
  <c r="U27" i="4"/>
  <c r="BE27" i="4"/>
  <c r="BE24" i="4"/>
  <c r="U21" i="4"/>
  <c r="BE21" i="4"/>
  <c r="U20" i="4" l="1"/>
  <c r="O20" i="4" s="1"/>
  <c r="O19" i="4"/>
  <c r="T19" i="4" s="1"/>
  <c r="T17" i="4" s="1"/>
  <c r="U18" i="4"/>
  <c r="O18" i="4" s="1"/>
  <c r="N18" i="4"/>
  <c r="S17" i="4"/>
  <c r="P17" i="4"/>
  <c r="P13" i="4"/>
  <c r="S13" i="4"/>
  <c r="O16" i="4"/>
  <c r="R16" i="4" s="1"/>
  <c r="N16" i="4"/>
  <c r="BC17" i="4" l="1"/>
  <c r="O17" i="4"/>
  <c r="R19" i="4"/>
  <c r="R17" i="4" s="1"/>
  <c r="Q19" i="4"/>
  <c r="Q16" i="4"/>
  <c r="U16" i="4" s="1"/>
  <c r="U19" i="4" l="1"/>
  <c r="Q17" i="4"/>
  <c r="U17" i="4" l="1"/>
  <c r="BE17" i="4"/>
  <c r="U15" i="4" l="1"/>
  <c r="O15" i="4" s="1"/>
  <c r="O14" i="4"/>
  <c r="BI13" i="4"/>
  <c r="U12" i="4"/>
  <c r="O12" i="4" s="1"/>
  <c r="O11" i="4"/>
  <c r="T11" i="4" s="1"/>
  <c r="T10" i="4" s="1"/>
  <c r="S10" i="4"/>
  <c r="P10" i="4"/>
  <c r="U9" i="4"/>
  <c r="O9" i="4" s="1"/>
  <c r="O8" i="4"/>
  <c r="T8" i="4" s="1"/>
  <c r="T7" i="4" s="1"/>
  <c r="S7" i="4"/>
  <c r="P7" i="4"/>
  <c r="U6" i="4"/>
  <c r="O6" i="4" s="1"/>
  <c r="O5" i="4"/>
  <c r="R5" i="4" s="1"/>
  <c r="R3" i="4" s="1"/>
  <c r="U4" i="4"/>
  <c r="O4" i="4" s="1"/>
  <c r="N4" i="4"/>
  <c r="S3" i="4"/>
  <c r="P3" i="4"/>
  <c r="BC3" i="4"/>
  <c r="T14" i="4" l="1"/>
  <c r="T13" i="4" s="1"/>
  <c r="O13" i="4"/>
  <c r="Q14" i="4"/>
  <c r="Q13" i="4" s="1"/>
  <c r="R14" i="4"/>
  <c r="R13" i="4" s="1"/>
  <c r="R11" i="4"/>
  <c r="R10" i="4" s="1"/>
  <c r="O10" i="4"/>
  <c r="Q11" i="4"/>
  <c r="R8" i="4"/>
  <c r="R7" i="4" s="1"/>
  <c r="O7" i="4"/>
  <c r="Q8" i="4"/>
  <c r="T5" i="4"/>
  <c r="T3" i="4" s="1"/>
  <c r="O3" i="4"/>
  <c r="Q5" i="4"/>
  <c r="U5" i="4" s="1"/>
  <c r="U3" i="4" s="1"/>
  <c r="Q3" i="4" l="1"/>
  <c r="U14" i="4"/>
  <c r="Q10" i="4"/>
  <c r="U11" i="4"/>
  <c r="Q7" i="4"/>
  <c r="U8" i="4"/>
  <c r="BE13" i="4" l="1"/>
  <c r="U13" i="4"/>
  <c r="U10" i="4"/>
  <c r="BE10" i="4"/>
  <c r="U7" i="4"/>
  <c r="BE7" i="4"/>
  <c r="BE3" i="4"/>
  <c r="BN30" i="4" l="1"/>
  <c r="BN34" i="4"/>
  <c r="BN13" i="4" l="1"/>
  <c r="BN17" i="4"/>
  <c r="BN21" i="4"/>
  <c r="BN24" i="4"/>
  <c r="BN27" i="4"/>
  <c r="BN37" i="4"/>
  <c r="BN45" i="4"/>
  <c r="BN46" i="4"/>
  <c r="BN47" i="4"/>
  <c r="BN48" i="4"/>
  <c r="BN49" i="4"/>
  <c r="BN50" i="4"/>
  <c r="BN51" i="4"/>
  <c r="BN52" i="4"/>
  <c r="BN53" i="4"/>
  <c r="BN54" i="4"/>
  <c r="BN3" i="4" l="1"/>
  <c r="BN7" i="4"/>
  <c r="BN10" i="4"/>
  <c r="BN56" i="4"/>
  <c r="BN57" i="4"/>
  <c r="BN58" i="4"/>
  <c r="BN59" i="4"/>
  <c r="BN60" i="4"/>
  <c r="BN61" i="4"/>
  <c r="BN62" i="4"/>
  <c r="BN63" i="4"/>
  <c r="BN64" i="4"/>
  <c r="BN65" i="4"/>
  <c r="BN66" i="4"/>
  <c r="BN67" i="4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 s="1"/>
  <c r="Q74" i="2"/>
  <c r="Q73" i="2" s="1"/>
  <c r="P74" i="2"/>
  <c r="P72" i="2"/>
  <c r="Q72" i="2"/>
  <c r="Q70" i="2"/>
  <c r="S72" i="2"/>
  <c r="S70" i="2"/>
  <c r="N46" i="2"/>
  <c r="S47" i="2"/>
  <c r="S46" i="2"/>
  <c r="N55" i="2"/>
  <c r="Q56" i="2"/>
  <c r="S56" i="2"/>
  <c r="P56" i="2"/>
  <c r="S59" i="2"/>
  <c r="Q59" i="2"/>
  <c r="P59" i="2"/>
  <c r="T59" i="2"/>
  <c r="BB55" i="2" s="1"/>
  <c r="BK55" i="2" s="1"/>
  <c r="P40" i="2"/>
  <c r="P48" i="2"/>
  <c r="T48" i="2"/>
  <c r="BF46" i="2" s="1"/>
  <c r="N62" i="2"/>
  <c r="P63" i="2"/>
  <c r="P62" i="2"/>
  <c r="Q63" i="2"/>
  <c r="Q62" i="2"/>
  <c r="P47" i="2"/>
  <c r="P46" i="2"/>
  <c r="Q47" i="2"/>
  <c r="Q46" i="2"/>
  <c r="P37" i="2"/>
  <c r="Q37" i="2"/>
  <c r="P41" i="2"/>
  <c r="S36" i="2"/>
  <c r="N35" i="2"/>
  <c r="P36" i="2"/>
  <c r="P35" i="2" s="1"/>
  <c r="Q36" i="2"/>
  <c r="Q35" i="2" s="1"/>
  <c r="T72" i="2"/>
  <c r="P70" i="2"/>
  <c r="T74" i="2"/>
  <c r="BB73" i="2" s="1"/>
  <c r="BK73" i="2" s="1"/>
  <c r="P73" i="2"/>
  <c r="T40" i="2"/>
  <c r="P38" i="2"/>
  <c r="P55" i="2"/>
  <c r="T56" i="2"/>
  <c r="S55" i="2"/>
  <c r="Q55" i="2"/>
  <c r="T47" i="2"/>
  <c r="T36" i="2"/>
  <c r="BB35" i="2" s="1"/>
  <c r="BB70" i="2"/>
  <c r="BK70" i="2" s="1"/>
  <c r="T70" i="2"/>
  <c r="BB46" i="2"/>
  <c r="BK46" i="2" s="1"/>
  <c r="T46" i="2"/>
  <c r="AF55" i="2"/>
  <c r="T55" i="2"/>
  <c r="BB38" i="2"/>
  <c r="BK38" i="2"/>
  <c r="T38" i="2"/>
  <c r="T31" i="2"/>
  <c r="T32" i="2"/>
  <c r="AL29" i="2"/>
  <c r="T33" i="2"/>
  <c r="AR29" i="2"/>
  <c r="M34" i="2"/>
  <c r="N34" i="2"/>
  <c r="S34" i="2" s="1"/>
  <c r="T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/>
  <c r="O11" i="2"/>
  <c r="R11" i="2"/>
  <c r="M12" i="2"/>
  <c r="N12" i="2"/>
  <c r="R8" i="2"/>
  <c r="O8" i="2"/>
  <c r="N10" i="2"/>
  <c r="Q10" i="2"/>
  <c r="M10" i="2"/>
  <c r="M9" i="2"/>
  <c r="N9" i="2" s="1"/>
  <c r="Q22" i="2"/>
  <c r="Q21" i="2" s="1"/>
  <c r="N11" i="2"/>
  <c r="S12" i="2"/>
  <c r="S11" i="2"/>
  <c r="S17" i="2"/>
  <c r="S16" i="2"/>
  <c r="N16" i="2"/>
  <c r="N23" i="2"/>
  <c r="S24" i="2"/>
  <c r="S23" i="2"/>
  <c r="S26" i="2"/>
  <c r="S25" i="2"/>
  <c r="N25" i="2"/>
  <c r="S28" i="2"/>
  <c r="S27" i="2" s="1"/>
  <c r="N27" i="2"/>
  <c r="N29" i="2"/>
  <c r="S30" i="2"/>
  <c r="S29" i="2" s="1"/>
  <c r="Q30" i="2"/>
  <c r="P30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/>
  <c r="Q17" i="2"/>
  <c r="Q16" i="2"/>
  <c r="P12" i="2"/>
  <c r="P11" i="2"/>
  <c r="Q12" i="2"/>
  <c r="Q11" i="2"/>
  <c r="P10" i="2"/>
  <c r="T10" i="2"/>
  <c r="BF8" i="2" s="1"/>
  <c r="M44" i="2"/>
  <c r="N44" i="2"/>
  <c r="R43" i="2"/>
  <c r="O43" i="2"/>
  <c r="T22" i="2"/>
  <c r="P21" i="2"/>
  <c r="P29" i="2"/>
  <c r="T30" i="2"/>
  <c r="Q29" i="2"/>
  <c r="T28" i="2"/>
  <c r="T26" i="2"/>
  <c r="T24" i="2"/>
  <c r="T17" i="2"/>
  <c r="T12" i="2"/>
  <c r="Q44" i="2"/>
  <c r="Q43" i="2"/>
  <c r="N43" i="2"/>
  <c r="S44" i="2"/>
  <c r="S43" i="2" s="1"/>
  <c r="P44" i="2"/>
  <c r="BB11" i="2"/>
  <c r="BK11" i="2" s="1"/>
  <c r="T11" i="2"/>
  <c r="BB16" i="2"/>
  <c r="BK16" i="2"/>
  <c r="T16" i="2"/>
  <c r="BB23" i="2"/>
  <c r="BK23" i="2" s="1"/>
  <c r="T23" i="2"/>
  <c r="BB25" i="2"/>
  <c r="BK25" i="2"/>
  <c r="T25" i="2"/>
  <c r="BB27" i="2"/>
  <c r="BK27" i="2" s="1"/>
  <c r="T27" i="2"/>
  <c r="AF29" i="2"/>
  <c r="BH21" i="2"/>
  <c r="BK21" i="2" s="1"/>
  <c r="T21" i="2"/>
  <c r="T44" i="2"/>
  <c r="P43" i="2"/>
  <c r="T43" i="2"/>
  <c r="BB43" i="2"/>
  <c r="BK43" i="2" s="1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N77" i="2"/>
  <c r="S78" i="2"/>
  <c r="S77" i="2"/>
  <c r="P78" i="2"/>
  <c r="T78" i="2"/>
  <c r="BB77" i="2" s="1"/>
  <c r="BK77" i="2" s="1"/>
  <c r="P77" i="2"/>
  <c r="T77" i="2"/>
  <c r="M83" i="2"/>
  <c r="N83" i="2"/>
  <c r="M82" i="2"/>
  <c r="N82" i="2"/>
  <c r="R81" i="2"/>
  <c r="O81" i="2"/>
  <c r="M52" i="2"/>
  <c r="N52" i="2"/>
  <c r="R51" i="2"/>
  <c r="O51" i="2"/>
  <c r="M50" i="2"/>
  <c r="N50" i="2"/>
  <c r="R49" i="2"/>
  <c r="O49" i="2"/>
  <c r="Q83" i="2"/>
  <c r="P83" i="2"/>
  <c r="Q82" i="2"/>
  <c r="Q81" i="2"/>
  <c r="N81" i="2"/>
  <c r="S82" i="2"/>
  <c r="S81" i="2" s="1"/>
  <c r="P82" i="2"/>
  <c r="Q52" i="2"/>
  <c r="Q51" i="2"/>
  <c r="N51" i="2"/>
  <c r="S52" i="2"/>
  <c r="S51" i="2"/>
  <c r="P52" i="2"/>
  <c r="Q50" i="2"/>
  <c r="Q49" i="2"/>
  <c r="N49" i="2"/>
  <c r="S50" i="2"/>
  <c r="S49" i="2" s="1"/>
  <c r="P50" i="2"/>
  <c r="M5" i="2"/>
  <c r="M4" i="2"/>
  <c r="N5" i="2"/>
  <c r="S5" i="2" s="1"/>
  <c r="T4" i="2"/>
  <c r="N4" i="2"/>
  <c r="R3" i="2"/>
  <c r="O3" i="2"/>
  <c r="N3" i="2"/>
  <c r="AZ3" i="2"/>
  <c r="T82" i="2"/>
  <c r="BB81" i="2"/>
  <c r="P81" i="2"/>
  <c r="T83" i="2"/>
  <c r="BF81" i="2" s="1"/>
  <c r="BK81" i="2" s="1"/>
  <c r="T52" i="2"/>
  <c r="P51" i="2"/>
  <c r="T50" i="2"/>
  <c r="P49" i="2"/>
  <c r="Q5" i="2"/>
  <c r="Q3" i="2" s="1"/>
  <c r="P5" i="2"/>
  <c r="T81" i="2"/>
  <c r="T51" i="2"/>
  <c r="BB51" i="2"/>
  <c r="BK51" i="2" s="1"/>
  <c r="T49" i="2"/>
  <c r="BB49" i="2"/>
  <c r="BK49" i="2"/>
  <c r="P3" i="2"/>
  <c r="M86" i="2"/>
  <c r="M85" i="2"/>
  <c r="N86" i="2"/>
  <c r="P86" i="2" s="1"/>
  <c r="N85" i="2"/>
  <c r="S85" i="2" s="1"/>
  <c r="R84" i="2"/>
  <c r="O84" i="2"/>
  <c r="Q85" i="2"/>
  <c r="Q86" i="2"/>
  <c r="P85" i="2"/>
  <c r="M61" i="2"/>
  <c r="N61" i="2"/>
  <c r="R60" i="2"/>
  <c r="O60" i="2"/>
  <c r="M54" i="2"/>
  <c r="N54" i="2"/>
  <c r="R53" i="2"/>
  <c r="O53" i="2"/>
  <c r="M20" i="2"/>
  <c r="M19" i="2"/>
  <c r="N20" i="2"/>
  <c r="Q20" i="2"/>
  <c r="Q18" i="2" s="1"/>
  <c r="T19" i="2"/>
  <c r="AZ18" i="2" s="1"/>
  <c r="BK18" i="2" s="1"/>
  <c r="R18" i="2"/>
  <c r="O18" i="2"/>
  <c r="M14" i="2"/>
  <c r="N14" i="2" s="1"/>
  <c r="R13" i="2"/>
  <c r="O13" i="2"/>
  <c r="M7" i="2"/>
  <c r="N7" i="2"/>
  <c r="P7" i="2"/>
  <c r="S6" i="2"/>
  <c r="R6" i="2"/>
  <c r="O6" i="2"/>
  <c r="N6" i="2"/>
  <c r="N19" i="2"/>
  <c r="N18" i="2"/>
  <c r="Q84" i="2"/>
  <c r="Q61" i="2"/>
  <c r="Q60" i="2" s="1"/>
  <c r="N60" i="2"/>
  <c r="S61" i="2"/>
  <c r="S60" i="2"/>
  <c r="P61" i="2"/>
  <c r="Q54" i="2"/>
  <c r="Q53" i="2" s="1"/>
  <c r="N53" i="2"/>
  <c r="S54" i="2"/>
  <c r="S53" i="2"/>
  <c r="P54" i="2"/>
  <c r="P20" i="2"/>
  <c r="S20" i="2"/>
  <c r="S18" i="2"/>
  <c r="P6" i="2"/>
  <c r="Q7" i="2"/>
  <c r="Q6" i="2" s="1"/>
  <c r="T61" i="2"/>
  <c r="P60" i="2"/>
  <c r="T54" i="2"/>
  <c r="P53" i="2"/>
  <c r="T20" i="2"/>
  <c r="P18" i="2"/>
  <c r="T7" i="2"/>
  <c r="T6" i="2"/>
  <c r="BH6" i="2"/>
  <c r="BK6" i="2"/>
  <c r="T18" i="2"/>
  <c r="BB18" i="2"/>
  <c r="T60" i="2"/>
  <c r="BB60" i="2"/>
  <c r="BK60" i="2"/>
  <c r="T53" i="2"/>
  <c r="BB53" i="2"/>
  <c r="BK53" i="2" s="1"/>
  <c r="N13" i="2" l="1"/>
  <c r="S14" i="2"/>
  <c r="S13" i="2" s="1"/>
  <c r="Q14" i="2"/>
  <c r="Q13" i="2" s="1"/>
  <c r="P14" i="2"/>
  <c r="T86" i="2"/>
  <c r="BF84" i="2" s="1"/>
  <c r="P84" i="2"/>
  <c r="S3" i="2"/>
  <c r="T5" i="2"/>
  <c r="BB41" i="2"/>
  <c r="BK41" i="2" s="1"/>
  <c r="T41" i="2"/>
  <c r="T63" i="2"/>
  <c r="S62" i="2"/>
  <c r="Q65" i="2"/>
  <c r="N64" i="2"/>
  <c r="S65" i="2"/>
  <c r="P65" i="2"/>
  <c r="T85" i="2"/>
  <c r="S84" i="2"/>
  <c r="S9" i="2"/>
  <c r="S8" i="2" s="1"/>
  <c r="N8" i="2"/>
  <c r="P9" i="2"/>
  <c r="Q9" i="2"/>
  <c r="Q8" i="2" s="1"/>
  <c r="BB29" i="2"/>
  <c r="BK29" i="2" s="1"/>
  <c r="T29" i="2"/>
  <c r="S35" i="2"/>
  <c r="T37" i="2"/>
  <c r="BJ35" i="2" s="1"/>
  <c r="BK35" i="2" s="1"/>
  <c r="S68" i="2"/>
  <c r="P68" i="2"/>
  <c r="Q68" i="2"/>
  <c r="N75" i="2"/>
  <c r="S76" i="2"/>
  <c r="S75" i="2" s="1"/>
  <c r="Q76" i="2"/>
  <c r="Q75" i="2" s="1"/>
  <c r="P76" i="2"/>
  <c r="T35" i="2"/>
  <c r="T73" i="2"/>
  <c r="N84" i="2"/>
  <c r="T76" i="2" l="1"/>
  <c r="P75" i="2"/>
  <c r="T68" i="2"/>
  <c r="BB64" i="2" s="1"/>
  <c r="T65" i="2"/>
  <c r="P64" i="2"/>
  <c r="T3" i="2"/>
  <c r="BB3" i="2"/>
  <c r="BK3" i="2" s="1"/>
  <c r="T14" i="2"/>
  <c r="P13" i="2"/>
  <c r="T9" i="2"/>
  <c r="P8" i="2"/>
  <c r="BB84" i="2"/>
  <c r="BK84" i="2" s="1"/>
  <c r="T84" i="2"/>
  <c r="S64" i="2"/>
  <c r="Q64" i="2"/>
  <c r="BB62" i="2"/>
  <c r="BK62" i="2" s="1"/>
  <c r="T62" i="2"/>
  <c r="BB8" i="2" l="1"/>
  <c r="BK8" i="2" s="1"/>
  <c r="T8" i="2"/>
  <c r="BB13" i="2"/>
  <c r="BK13" i="2" s="1"/>
  <c r="T13" i="2"/>
  <c r="AF64" i="2"/>
  <c r="T64" i="2"/>
  <c r="BK64" i="2"/>
  <c r="BB75" i="2"/>
  <c r="BK75" i="2" s="1"/>
  <c r="T75" i="2"/>
</calcChain>
</file>

<file path=xl/sharedStrings.xml><?xml version="1.0" encoding="utf-8"?>
<sst xmlns="http://schemas.openxmlformats.org/spreadsheetml/2006/main" count="583" uniqueCount="405">
  <si>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</si>
  <si>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</si>
  <si>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</si>
  <si>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</si>
  <si>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</si>
  <si>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</si>
  <si>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</si>
  <si>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</si>
  <si>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</si>
  <si>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</si>
  <si>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</si>
  <si>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</si>
  <si>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</si>
  <si>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</si>
  <si>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</si>
  <si>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</si>
  <si>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</si>
  <si>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</si>
  <si>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</si>
  <si>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</si>
  <si>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</si>
  <si>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</si>
  <si>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</si>
  <si>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</si>
  <si>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</si>
  <si>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</si>
  <si>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</si>
  <si>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</si>
  <si>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</si>
  <si>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</si>
  <si>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</si>
  <si>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</si>
  <si>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</si>
  <si>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</si>
  <si>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</si>
  <si>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</si>
  <si>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</si>
  <si>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</si>
  <si>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</si>
  <si>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</si>
  <si>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</si>
  <si>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</si>
  <si>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</si>
  <si>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</si>
  <si>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</si>
  <si>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</si>
  <si>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</si>
  <si>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</si>
  <si>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</si>
  <si>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</si>
  <si>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</si>
  <si>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</si>
  <si>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</si>
  <si>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</si>
  <si>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</si>
  <si>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</si>
  <si>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</si>
  <si>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</si>
  <si>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</si>
  <si>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</si>
  <si>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</si>
  <si>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</si>
  <si>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</si>
  <si>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</si>
  <si>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</si>
  <si>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</si>
  <si>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</si>
  <si>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</si>
  <si>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</si>
  <si>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</si>
  <si>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</si>
  <si>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</si>
  <si>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</si>
  <si>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</si>
  <si>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</si>
  <si>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</si>
  <si>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</si>
  <si>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</si>
  <si>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</si>
  <si>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</si>
  <si>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</si>
  <si>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</si>
  <si>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</si>
  <si>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</si>
  <si>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</si>
  <si>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</si>
  <si>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</si>
  <si>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</si>
  <si>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</si>
  <si>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</si>
  <si>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</si>
  <si>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</si>
  <si>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</si>
  <si>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</si>
  <si>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</si>
  <si>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</si>
  <si>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</si>
  <si>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</si>
  <si>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</si>
  <si>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</si>
  <si>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</si>
  <si>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</si>
  <si>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</si>
  <si>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</si>
  <si>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</si>
  <si>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</si>
  <si>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</si>
  <si>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</si>
  <si>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</si>
  <si>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</si>
  <si>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</si>
  <si>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</si>
  <si>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</si>
  <si>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</si>
  <si>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</si>
  <si>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</si>
  <si>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</si>
  <si>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</si>
  <si>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</si>
  <si>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</si>
  <si>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</si>
  <si>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</si>
  <si>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</si>
  <si>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</si>
  <si>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</si>
  <si>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</si>
  <si>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</si>
  <si>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</si>
  <si>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</si>
  <si>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</si>
  <si>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</si>
  <si>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</si>
  <si>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</si>
  <si>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</si>
  <si>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</si>
  <si>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</si>
  <si>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</si>
  <si>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</si>
  <si>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</si>
  <si>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</si>
  <si>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</si>
  <si>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</si>
  <si>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</si>
  <si>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</si>
  <si>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</si>
  <si>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</si>
  <si>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</si>
  <si>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</si>
  <si>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</si>
  <si>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</si>
  <si>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</si>
  <si>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</si>
  <si>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</si>
  <si>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</si>
  <si>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</si>
  <si>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</si>
  <si>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</si>
  <si>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</si>
  <si>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</si>
  <si>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</si>
  <si>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</si>
  <si>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</si>
  <si>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</si>
  <si>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</si>
  <si>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</si>
  <si>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</si>
  <si>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</si>
  <si>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</si>
  <si>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</si>
  <si>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</si>
  <si>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</si>
  <si>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</si>
  <si>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</si>
  <si>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</si>
  <si>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</si>
  <si>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</si>
  <si>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</si>
  <si>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</si>
  <si>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</si>
  <si>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</si>
  <si>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</si>
  <si>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</si>
  <si>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</si>
  <si>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</si>
  <si>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</si>
  <si>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</si>
  <si>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</si>
  <si>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</si>
  <si>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</si>
  <si>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</si>
  <si>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</si>
  <si>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</si>
  <si>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</si>
  <si>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</si>
  <si>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</si>
  <si>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</si>
  <si>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</si>
  <si>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</si>
  <si>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</si>
  <si>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</si>
  <si>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</si>
  <si>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</si>
  <si>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</si>
  <si>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</si>
  <si>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</si>
  <si>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</si>
  <si>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</si>
  <si>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</si>
  <si>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</si>
  <si>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</si>
  <si>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</si>
  <si>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</si>
  <si>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</si>
  <si>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</si>
  <si>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</si>
  <si>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</si>
  <si>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</si>
  <si>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</si>
  <si>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</si>
  <si>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</si>
  <si>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</si>
  <si>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</si>
  <si>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</si>
  <si>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</si>
  <si>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</si>
  <si>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</si>
  <si>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</si>
  <si>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</si>
  <si>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</si>
  <si>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</si>
  <si>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</si>
  <si>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</si>
  <si>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</si>
  <si>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</si>
  <si>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</si>
  <si>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</si>
  <si>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</si>
  <si>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</si>
  <si>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</si>
  <si>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</si>
  <si>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</si>
  <si>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</si>
  <si>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</si>
  <si>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</si>
  <si>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</si>
  <si>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</si>
  <si>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</si>
  <si>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</si>
  <si>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</si>
  <si>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</si>
  <si>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</si>
  <si>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</si>
  <si>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</si>
  <si>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</si>
  <si>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</si>
  <si>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</si>
  <si>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</si>
  <si>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</si>
  <si>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</si>
  <si>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</si>
  <si>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</si>
  <si>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</si>
  <si>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</si>
  <si>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</si>
  <si>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</si>
  <si>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</si>
  <si>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</si>
  <si>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</si>
  <si>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</si>
  <si>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</si>
  <si>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</si>
  <si>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</si>
  <si>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</si>
  <si>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</si>
  <si>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</si>
  <si>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</si>
  <si>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</si>
  <si>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</si>
  <si>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</si>
  <si>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</si>
  <si>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</si>
  <si>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</si>
  <si>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</si>
  <si>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</si>
  <si>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</si>
  <si>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</si>
  <si>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</si>
  <si>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</si>
  <si>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</si>
  <si>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</si>
  <si>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</si>
  <si>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</si>
  <si>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</si>
  <si>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</si>
  <si>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</si>
  <si>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</si>
  <si>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</si>
  <si>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</si>
  <si>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</si>
  <si>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</si>
  <si>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</si>
  <si>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</si>
  <si>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</si>
  <si>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</si>
  <si>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</si>
  <si>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</si>
  <si>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</si>
  <si>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</si>
  <si>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</si>
  <si>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</si>
  <si>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</si>
  <si>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</si>
  <si>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</si>
  <si>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</si>
  <si>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</si>
  <si>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</si>
  <si>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</si>
  <si>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</si>
  <si>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</si>
  <si>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</si>
  <si>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</si>
  <si>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</si>
  <si>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</si>
  <si>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</si>
  <si>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</si>
  <si>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</si>
  <si>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</si>
  <si>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</si>
  <si>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</si>
  <si>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</si>
  <si>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</si>
  <si>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Общество с ограниченной ответственностью «Опора Телеком»</t>
  </si>
  <si>
    <t>ЩРЭС</t>
  </si>
  <si>
    <t>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</si>
  <si>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</si>
  <si>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- после выполнения заявителем мероприятий в соответствии с п. 11.</t>
  </si>
  <si>
    <t>Общество с ограниченной ответственностью «ТехСервис»</t>
  </si>
  <si>
    <t>Су.РЭС</t>
  </si>
  <si>
    <t>41862649 (ВЭС-4069/2019)</t>
  </si>
  <si>
    <t>41861786 (ЗЭС-3772/2019)</t>
  </si>
  <si>
    <t>41870120 (СЭС-4230/2019)</t>
  </si>
  <si>
    <t>41868767 (СЭС-4232/2019)</t>
  </si>
  <si>
    <t>41870175 (СЭС-4235/2019)</t>
  </si>
  <si>
    <t>41845468 (ЦЭС-18002/2019)</t>
  </si>
  <si>
    <t>41847755 (ЦЭС-18055/2019)</t>
  </si>
  <si>
    <t>41853942 (ЦЭС-18091/2019)</t>
  </si>
  <si>
    <t>41858662 (ЮЭС-3972/2019)</t>
  </si>
  <si>
    <t>41858650 (ЮЭС-3973/2019)</t>
  </si>
  <si>
    <t>Индивидуальный предприниматель Сергеев Сергей Николаевич</t>
  </si>
  <si>
    <t>Семенова Валентина Павловна</t>
  </si>
  <si>
    <t>Тимохин Денис Викторович</t>
  </si>
  <si>
    <t>Булин Михаил Егорович</t>
  </si>
  <si>
    <t>Алунтьева Оксана Игоревна</t>
  </si>
  <si>
    <t>Марченко Галина Владимировна</t>
  </si>
  <si>
    <t>Ивликов Владимир Иванович</t>
  </si>
  <si>
    <t>РРЭС</t>
  </si>
  <si>
    <t>Курская обл., Щигровский р-он, Вязовской сельсовет, кад.№46:28:040802:50</t>
  </si>
  <si>
    <t>Курская обл., с.Капыстичи кад № 46:20:120102:327</t>
  </si>
  <si>
    <t>Курская обл., . Железногорск, с/о "Заря", уч.532</t>
  </si>
  <si>
    <t>Курская обл., Железногорский район, Михайловский с/с,ул.Калинина,уч.77а</t>
  </si>
  <si>
    <t>Курская обл., Железногорский район, Студенокский с/с</t>
  </si>
  <si>
    <t>Курская обл., Курский р-н, п. Черемушки, уч. 46:11:081101:878</t>
  </si>
  <si>
    <t>Курская обл., Курский р-н,д.Верхняя Медведица,уч.4611110501896</t>
  </si>
  <si>
    <t>Курская обл., Курский р-н, д. Щетинка, ул. Рождественская, кад. № 46:11:212107:20</t>
  </si>
  <si>
    <t>Курская обл., Суджанский район, с. Черкасское Поречное, кад.№ 46:23:220103:1159</t>
  </si>
  <si>
    <t>Курская обл., Суджанский район, с. Казачья Локня, кад №46:23:100101:981</t>
  </si>
  <si>
    <t>строительство воздушной линии электропередачи 0,4 кВ самонесущим изолированным проводом ВЛИ-0,4 кВ протяженностью 0,98 км от коммутационного аппарата 0,4 кВ ТП-10/0,4 кВ №269 до границы земельного участка заявителя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</si>
  <si>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0,17 км от опоры № 10 (номер опоры уточнить при проектировании) существующей ВЛ-0,4 кВ № 2</t>
  </si>
  <si>
    <t>строительство воздушной линии электропередачи 0,4 кВ самонесущим изолированным проводом – ответвления протяженностью 0,12 км от опоры № 3-5 (номер опоры уточнить при проектировании)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проектируемого участка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</si>
  <si>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0,4 кВ самонесущим изолированным проводом – ответвления протяженностью 0,12 км от опоры № 22 существующей ВЛ-0,4 кВ № 2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проектируемого участка ВЛ-0,4 кВ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</si>
  <si>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0,4 кВ самонесущим изолированным проводом – ответвления протяженностью 0,15 км от опоры № 6-6 (номер опоры уточнить при проектировании) существующей ВЛ-0,4 кВ № 2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проектируемого участка ВЛ-0,4 кВ № 2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</si>
  <si>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строительство воздушной линии электропередачи 0,4 кВ самонесущим изолированным проводом – ответвления протяженностью 0,23 км от опоры № 2-13 (номер опоры уточнить при проектировании) существующей ВЛ-0,4 кВ № 3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проектируемого участка ВЛ-0,4 кВ №3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11.</t>
  </si>
  <si>
    <t>реконструкция существующей ТП-10/0,4 кВ №269 в части монтажа дополнительного коммутационного аппарата проектируемой ВЛ-0,4 кВ (тип и технические характеристики коммутационного аппарата уточнить при проектировании).</t>
  </si>
  <si>
    <t>Реконструкция объектов электросетевого хозяйства: 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</si>
  <si>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 кВ № 1 в части монтажа одного дополнительного провода на участке протяженностью 0,2 км, в пролетах опор №№ 2…3-5, с заменой опоры №№3-2 (объем реконструкции и необходимость замены опоры уточнить при проектировании).</t>
  </si>
  <si>
    <t>реконструкция существующей ТП-10/0,4 кВ № 130 в части монтажа дополнительного линейного коммутационного аппарата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</si>
  <si>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</si>
  <si>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ТП-10/0,4 кВ №6/160 в части монтажа дополнительного коммутационного аппарата проектируемой ВЛ-0,4 кВ (тип и технические характеристики коммутационного аппарата уточнить при проектировании).</t>
  </si>
  <si>
    <t>реконструкция существующей ТП-10/0,4 кВ №9/160 в части монтажа дополнительного коммутационного аппарата проектируемой ВЛ-0,4 кВ (тип и технические характеристики коммутационного аппарата уточнить при проектировании).</t>
  </si>
  <si>
    <t>перекидка</t>
  </si>
  <si>
    <t>1) 0,15;
2) перекидка</t>
  </si>
  <si>
    <t>1) 0,17;
2) перекидка</t>
  </si>
  <si>
    <t>ВЛ-10 кВ № 21409 (инв. № 54.233362.А.</t>
  </si>
  <si>
    <t>1) 0,34;
2) перекидка</t>
  </si>
  <si>
    <t>1) 0,12;
2) перекидка</t>
  </si>
  <si>
    <t>0,2 км с заменой одной опоры</t>
  </si>
  <si>
    <t>1) 0,44;
2) перекидка</t>
  </si>
  <si>
    <t>1) 0,23;
2) перекидка</t>
  </si>
  <si>
    <t>1) 0,08;
2) перекидка</t>
  </si>
  <si>
    <t>ТП-10/0,4 кВ №269 (инв. № 3067)</t>
  </si>
  <si>
    <t>1) 0,98;
2) перекидка</t>
  </si>
  <si>
    <t>1) 0,13;
2) перекидка</t>
  </si>
  <si>
    <t>ИТОГО:</t>
  </si>
  <si>
    <t>Монтаж АВ-0,4 кВ - 4 шт</t>
  </si>
  <si>
    <t>3,01 (с учетом перекидок)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</si>
  <si>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151 Льготники»)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</si>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</sst>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45"/>
      <name val="Arial"/>
      <family val="2"/>
      <charset val="204"/>
    </font>
    <font>
      <sz val="4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6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14" fontId="8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vertical="center"/>
    </xf>
    <xf numFmtId="14" fontId="17" fillId="0" borderId="4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2" fontId="18" fillId="0" borderId="4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19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19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19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61"/>
  <sheetViews>
    <sheetView tabSelected="1" view="pageBreakPreview" zoomScale="30" zoomScaleNormal="30" zoomScaleSheetLayoutView="30" workbookViewId="0">
      <pane ySplit="2" topLeftCell="A6" activePane="bottomLeft" state="frozen"/>
      <selection pane="bottomLeft" activeCell="L8" sqref="L8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41.140625" style="176" customWidth="1"/>
    <col min="5" max="5" width="32.140625" style="176" hidden="1" customWidth="1"/>
    <col min="6" max="6" width="19.28515625" style="176" customWidth="1"/>
    <col min="7" max="7" width="37" style="176" customWidth="1"/>
    <col min="8" max="8" width="23" style="176" hidden="1" customWidth="1"/>
    <col min="9" max="9" width="31" style="176" customWidth="1"/>
    <col min="10" max="10" width="92" style="176" customWidth="1"/>
    <col min="11" max="11" width="55.7109375" style="176" customWidth="1"/>
    <col min="12" max="12" width="26.2851562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7.5703125" style="176" customWidth="1"/>
    <col min="19" max="19" width="27.42578125" style="176" customWidth="1"/>
    <col min="20" max="20" width="29.85546875" style="176" customWidth="1"/>
    <col min="21" max="21" width="39.4257812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27.7109375" style="176" hidden="1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7.5703125" style="176" customWidth="1"/>
    <col min="56" max="56" width="38.7109375" style="176" customWidth="1"/>
    <col min="57" max="57" width="40.140625" style="176" customWidth="1"/>
    <col min="58" max="58" width="51.85546875" style="176" hidden="1" customWidth="1"/>
    <col min="59" max="59" width="33.7109375" style="176" hidden="1" customWidth="1"/>
    <col min="60" max="60" width="41.5703125" style="176" customWidth="1"/>
    <col min="61" max="61" width="29.85546875" style="176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65" customHeight="1" x14ac:dyDescent="0.95">
      <c r="A1" s="218" t="s">
        <v>395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  <c r="AD1" s="218"/>
      <c r="AE1" s="218"/>
      <c r="AF1" s="218"/>
      <c r="AG1" s="218"/>
      <c r="AH1" s="218"/>
      <c r="AI1" s="218"/>
      <c r="AJ1" s="218"/>
      <c r="AK1" s="218"/>
      <c r="AL1" s="218"/>
      <c r="AM1" s="218"/>
      <c r="AN1" s="218"/>
      <c r="AO1" s="218"/>
      <c r="AP1" s="218"/>
      <c r="AQ1" s="218"/>
      <c r="AR1" s="218"/>
      <c r="AS1" s="218"/>
      <c r="AT1" s="218"/>
      <c r="AU1" s="218"/>
      <c r="AV1" s="218"/>
      <c r="AW1" s="218"/>
      <c r="AX1" s="218"/>
      <c r="AY1" s="218"/>
      <c r="AZ1" s="218"/>
      <c r="BA1" s="218"/>
      <c r="BB1" s="218"/>
      <c r="BC1" s="218"/>
      <c r="BD1" s="218"/>
      <c r="BE1" s="218"/>
      <c r="BF1" s="218"/>
      <c r="BG1" s="218"/>
      <c r="BH1" s="218"/>
      <c r="BI1" s="218"/>
      <c r="BJ1" s="218"/>
      <c r="BK1" s="218"/>
      <c r="BL1" s="218"/>
      <c r="BM1" s="218"/>
      <c r="BN1" s="218"/>
      <c r="BO1" s="218"/>
      <c r="BP1" s="218"/>
      <c r="BQ1" s="218"/>
      <c r="BR1" s="218"/>
      <c r="BS1" s="218"/>
      <c r="BT1" s="218"/>
    </row>
    <row r="2" spans="1:73" s="22" customFormat="1" ht="275.2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66.75" customHeight="1" x14ac:dyDescent="0.25">
      <c r="A3" s="17" t="s">
        <v>338</v>
      </c>
      <c r="B3" s="18">
        <v>41862649</v>
      </c>
      <c r="C3" s="24">
        <v>43691</v>
      </c>
      <c r="D3" s="19">
        <v>11110.67</v>
      </c>
      <c r="E3" s="19"/>
      <c r="F3" s="20">
        <v>6</v>
      </c>
      <c r="G3" s="18" t="s">
        <v>348</v>
      </c>
      <c r="H3" s="18" t="s">
        <v>332</v>
      </c>
      <c r="I3" s="18" t="s">
        <v>356</v>
      </c>
      <c r="J3" s="232" t="s">
        <v>366</v>
      </c>
      <c r="K3" s="232" t="s">
        <v>372</v>
      </c>
      <c r="L3" s="20" t="s">
        <v>389</v>
      </c>
      <c r="M3" s="20"/>
      <c r="N3" s="20"/>
      <c r="O3" s="21">
        <f>SUM(O4:O6)</f>
        <v>1162.94</v>
      </c>
      <c r="P3" s="21">
        <f t="shared" ref="P3:U3" si="0">SUM(P4:P6)</f>
        <v>0</v>
      </c>
      <c r="Q3" s="21">
        <f t="shared" si="0"/>
        <v>127.6906</v>
      </c>
      <c r="R3" s="21">
        <f t="shared" si="0"/>
        <v>962.78179999999998</v>
      </c>
      <c r="S3" s="21">
        <f t="shared" si="0"/>
        <v>3.26</v>
      </c>
      <c r="T3" s="21">
        <f t="shared" si="0"/>
        <v>69.207599999999999</v>
      </c>
      <c r="U3" s="21">
        <f t="shared" si="0"/>
        <v>1162.94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0"/>
      <c r="AJ3" s="20"/>
      <c r="AK3" s="21"/>
      <c r="AL3" s="196"/>
      <c r="AM3" s="20"/>
      <c r="AN3" s="20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 t="s">
        <v>243</v>
      </c>
      <c r="BC3" s="21">
        <f>U4</f>
        <v>4.47</v>
      </c>
      <c r="BD3" s="196" t="s">
        <v>390</v>
      </c>
      <c r="BE3" s="21">
        <f>U5+U6</f>
        <v>1158.47</v>
      </c>
      <c r="BF3" s="20"/>
      <c r="BG3" s="20"/>
      <c r="BH3" s="20"/>
      <c r="BI3" s="23"/>
      <c r="BJ3" s="23"/>
      <c r="BK3" s="20"/>
      <c r="BL3" s="23"/>
      <c r="BM3" s="21"/>
      <c r="BN3" s="181">
        <f t="shared" ref="BN3:BN54" si="1">W3+Y3+AA3+AC3+AE3+AG3+AI3+AM3+AO3+AQ3+AS3+AU3+AW3+AY3+BA3+BC3+BE3+BG3+BI3+BK3+BM3</f>
        <v>1162.94</v>
      </c>
      <c r="BO3" s="24">
        <v>44057</v>
      </c>
      <c r="BP3" s="21" t="s">
        <v>210</v>
      </c>
      <c r="BQ3" s="21"/>
      <c r="BR3" s="203">
        <v>12</v>
      </c>
      <c r="BS3" s="23"/>
      <c r="BT3" s="24"/>
      <c r="BU3" s="25"/>
    </row>
    <row r="4" spans="1:73" s="22" customFormat="1" ht="239.2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3"/>
      <c r="K4" s="233"/>
      <c r="L4" s="20"/>
      <c r="M4" s="20" t="s">
        <v>311</v>
      </c>
      <c r="N4" s="21" t="str">
        <f>BB3</f>
        <v>Монтаж АВ-0,4 кВ (до 63 А)</v>
      </c>
      <c r="O4" s="21">
        <f>U4</f>
        <v>4.47</v>
      </c>
      <c r="P4" s="20"/>
      <c r="Q4" s="21">
        <v>0.44</v>
      </c>
      <c r="R4" s="21">
        <v>0.77</v>
      </c>
      <c r="S4" s="21">
        <v>3.26</v>
      </c>
      <c r="T4" s="21">
        <v>0</v>
      </c>
      <c r="U4" s="21">
        <f>SUM(Q4:T4)</f>
        <v>4.47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6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196"/>
      <c r="BE4" s="21"/>
      <c r="BF4" s="20"/>
      <c r="BG4" s="20"/>
      <c r="BH4" s="20"/>
      <c r="BI4" s="23"/>
      <c r="BJ4" s="23"/>
      <c r="BK4" s="20"/>
      <c r="BL4" s="23"/>
      <c r="BM4" s="21"/>
      <c r="BN4" s="181"/>
      <c r="BO4" s="24"/>
      <c r="BP4" s="21"/>
      <c r="BQ4" s="21"/>
      <c r="BR4" s="203"/>
      <c r="BS4" s="23"/>
      <c r="BT4" s="24"/>
      <c r="BU4" s="25"/>
    </row>
    <row r="5" spans="1:73" s="22" customFormat="1" ht="239.2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3"/>
      <c r="K5" s="233"/>
      <c r="L5" s="20"/>
      <c r="M5" s="201" t="s">
        <v>310</v>
      </c>
      <c r="N5" s="20">
        <v>0.98</v>
      </c>
      <c r="O5" s="21">
        <f>N5*1177</f>
        <v>1153.46</v>
      </c>
      <c r="P5" s="21"/>
      <c r="Q5" s="21">
        <f>O5*0.11</f>
        <v>126.8806</v>
      </c>
      <c r="R5" s="21">
        <f>O5*0.83</f>
        <v>957.37180000000001</v>
      </c>
      <c r="S5" s="21">
        <v>0</v>
      </c>
      <c r="T5" s="21">
        <f>O5*0.06</f>
        <v>69.207599999999999</v>
      </c>
      <c r="U5" s="21">
        <f t="shared" ref="U5" si="2">SUM(Q5:T5)</f>
        <v>1153.46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6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196"/>
      <c r="BE5" s="21"/>
      <c r="BF5" s="20"/>
      <c r="BG5" s="20"/>
      <c r="BH5" s="20"/>
      <c r="BI5" s="23"/>
      <c r="BJ5" s="23"/>
      <c r="BK5" s="20"/>
      <c r="BL5" s="23"/>
      <c r="BM5" s="21"/>
      <c r="BN5" s="181"/>
      <c r="BO5" s="24"/>
      <c r="BP5" s="21"/>
      <c r="BQ5" s="21"/>
      <c r="BR5" s="203"/>
      <c r="BS5" s="23"/>
      <c r="BT5" s="24"/>
      <c r="BU5" s="25"/>
    </row>
    <row r="6" spans="1:73" s="22" customFormat="1" ht="239.2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4"/>
      <c r="K6" s="234"/>
      <c r="L6" s="20"/>
      <c r="M6" s="202"/>
      <c r="N6" s="20" t="s">
        <v>379</v>
      </c>
      <c r="O6" s="21">
        <f>U6</f>
        <v>5.01</v>
      </c>
      <c r="P6" s="21"/>
      <c r="Q6" s="21">
        <v>0.37</v>
      </c>
      <c r="R6" s="21">
        <v>4.6399999999999997</v>
      </c>
      <c r="S6" s="21">
        <v>0</v>
      </c>
      <c r="T6" s="21">
        <v>0</v>
      </c>
      <c r="U6" s="21">
        <f>SUM(Q6:T6)</f>
        <v>5.01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6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196"/>
      <c r="BE6" s="21"/>
      <c r="BF6" s="20"/>
      <c r="BG6" s="20"/>
      <c r="BH6" s="20"/>
      <c r="BI6" s="23"/>
      <c r="BJ6" s="23"/>
      <c r="BK6" s="20"/>
      <c r="BL6" s="23"/>
      <c r="BM6" s="21"/>
      <c r="BN6" s="181"/>
      <c r="BO6" s="24"/>
      <c r="BP6" s="21"/>
      <c r="BQ6" s="21"/>
      <c r="BR6" s="203"/>
      <c r="BS6" s="23"/>
      <c r="BT6" s="24"/>
      <c r="BU6" s="25"/>
    </row>
    <row r="7" spans="1:73" s="22" customFormat="1" ht="409.5" customHeight="1" x14ac:dyDescent="0.25">
      <c r="A7" s="17" t="s">
        <v>339</v>
      </c>
      <c r="B7" s="18">
        <v>41861786</v>
      </c>
      <c r="C7" s="24">
        <v>43696</v>
      </c>
      <c r="D7" s="19">
        <v>458.33300000000003</v>
      </c>
      <c r="E7" s="19"/>
      <c r="F7" s="20">
        <v>15</v>
      </c>
      <c r="G7" s="18" t="s">
        <v>331</v>
      </c>
      <c r="H7" s="18" t="s">
        <v>355</v>
      </c>
      <c r="I7" s="18" t="s">
        <v>357</v>
      </c>
      <c r="J7" s="232" t="s">
        <v>367</v>
      </c>
      <c r="K7" s="232" t="s">
        <v>373</v>
      </c>
      <c r="L7" s="20" t="s">
        <v>382</v>
      </c>
      <c r="M7" s="20"/>
      <c r="N7" s="20"/>
      <c r="O7" s="21">
        <f>SUM(O8:O9)</f>
        <v>205.1</v>
      </c>
      <c r="P7" s="21">
        <f t="shared" ref="P7:U7" si="3">SUM(P8:P9)</f>
        <v>0</v>
      </c>
      <c r="Q7" s="21">
        <f t="shared" si="3"/>
        <v>22.379900000000003</v>
      </c>
      <c r="R7" s="21">
        <f t="shared" si="3"/>
        <v>170.71469999999999</v>
      </c>
      <c r="S7" s="21">
        <f t="shared" si="3"/>
        <v>0</v>
      </c>
      <c r="T7" s="21">
        <f t="shared" si="3"/>
        <v>12.0054</v>
      </c>
      <c r="U7" s="21">
        <f t="shared" si="3"/>
        <v>205.10000000000002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6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196" t="s">
        <v>381</v>
      </c>
      <c r="BE7" s="21">
        <f>U8+U9</f>
        <v>205.10000000000002</v>
      </c>
      <c r="BF7" s="20"/>
      <c r="BG7" s="20"/>
      <c r="BH7" s="20"/>
      <c r="BI7" s="23"/>
      <c r="BJ7" s="23"/>
      <c r="BK7" s="20"/>
      <c r="BL7" s="23"/>
      <c r="BM7" s="21"/>
      <c r="BN7" s="181">
        <f t="shared" si="1"/>
        <v>205.10000000000002</v>
      </c>
      <c r="BO7" s="24">
        <v>43880</v>
      </c>
      <c r="BP7" s="21" t="s">
        <v>210</v>
      </c>
      <c r="BQ7" s="21"/>
      <c r="BR7" s="23">
        <v>6</v>
      </c>
      <c r="BS7" s="23"/>
      <c r="BT7" s="24"/>
      <c r="BU7" s="25"/>
    </row>
    <row r="8" spans="1:73" s="22" customFormat="1" ht="143.44999999999999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3"/>
      <c r="K8" s="233"/>
      <c r="L8" s="20"/>
      <c r="M8" s="201" t="s">
        <v>310</v>
      </c>
      <c r="N8" s="20">
        <v>0.17</v>
      </c>
      <c r="O8" s="21">
        <f>N8*1177</f>
        <v>200.09</v>
      </c>
      <c r="P8" s="21"/>
      <c r="Q8" s="21">
        <f>O8*0.11</f>
        <v>22.009900000000002</v>
      </c>
      <c r="R8" s="21">
        <f>O8*0.83</f>
        <v>166.07470000000001</v>
      </c>
      <c r="S8" s="21">
        <v>0</v>
      </c>
      <c r="T8" s="21">
        <f>O8*0.06</f>
        <v>12.0054</v>
      </c>
      <c r="U8" s="21">
        <f t="shared" ref="U8" si="4">SUM(Q8:T8)</f>
        <v>200.09000000000003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6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196"/>
      <c r="BE8" s="21"/>
      <c r="BF8" s="20"/>
      <c r="BG8" s="20"/>
      <c r="BH8" s="20"/>
      <c r="BI8" s="23"/>
      <c r="BJ8" s="23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143.44999999999999" customHeight="1" x14ac:dyDescent="0.25">
      <c r="A9" s="17"/>
      <c r="B9" s="18"/>
      <c r="C9" s="24"/>
      <c r="D9" s="19"/>
      <c r="E9" s="19"/>
      <c r="F9" s="20"/>
      <c r="G9" s="18"/>
      <c r="H9" s="18"/>
      <c r="I9" s="18"/>
      <c r="J9" s="234"/>
      <c r="K9" s="234"/>
      <c r="L9" s="20"/>
      <c r="M9" s="202"/>
      <c r="N9" s="20" t="s">
        <v>379</v>
      </c>
      <c r="O9" s="21">
        <f>U9</f>
        <v>5.01</v>
      </c>
      <c r="P9" s="21"/>
      <c r="Q9" s="21">
        <v>0.37</v>
      </c>
      <c r="R9" s="21">
        <v>4.6399999999999997</v>
      </c>
      <c r="S9" s="21">
        <v>0</v>
      </c>
      <c r="T9" s="21">
        <v>0</v>
      </c>
      <c r="U9" s="21">
        <f>SUM(Q9:T9)</f>
        <v>5.01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196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196"/>
      <c r="BE9" s="21"/>
      <c r="BF9" s="20"/>
      <c r="BG9" s="20"/>
      <c r="BH9" s="20"/>
      <c r="BI9" s="23"/>
      <c r="BJ9" s="23"/>
      <c r="BK9" s="20"/>
      <c r="BL9" s="23"/>
      <c r="BM9" s="21"/>
      <c r="BN9" s="181"/>
      <c r="BO9" s="24"/>
      <c r="BP9" s="21"/>
      <c r="BQ9" s="21"/>
      <c r="BR9" s="23"/>
      <c r="BS9" s="23"/>
      <c r="BT9" s="24"/>
      <c r="BU9" s="25"/>
    </row>
    <row r="10" spans="1:73" s="22" customFormat="1" ht="252.75" customHeight="1" x14ac:dyDescent="0.25">
      <c r="A10" s="17" t="s">
        <v>340</v>
      </c>
      <c r="B10" s="18">
        <v>41870120</v>
      </c>
      <c r="C10" s="24">
        <v>43703</v>
      </c>
      <c r="D10" s="19">
        <v>458.33300000000003</v>
      </c>
      <c r="E10" s="19"/>
      <c r="F10" s="20">
        <v>7</v>
      </c>
      <c r="G10" s="18" t="s">
        <v>349</v>
      </c>
      <c r="H10" s="18" t="s">
        <v>135</v>
      </c>
      <c r="I10" s="18" t="s">
        <v>358</v>
      </c>
      <c r="J10" s="232" t="s">
        <v>335</v>
      </c>
      <c r="K10" s="232" t="s">
        <v>333</v>
      </c>
      <c r="L10" s="20"/>
      <c r="M10" s="20"/>
      <c r="N10" s="20"/>
      <c r="O10" s="21">
        <f>SUM(O11:O12)</f>
        <v>405.19</v>
      </c>
      <c r="P10" s="21">
        <f t="shared" ref="P10:U10" si="5">SUM(P11:P12)</f>
        <v>0</v>
      </c>
      <c r="Q10" s="21">
        <f t="shared" si="5"/>
        <v>44.389800000000001</v>
      </c>
      <c r="R10" s="21">
        <f t="shared" si="5"/>
        <v>336.7894</v>
      </c>
      <c r="S10" s="21">
        <f t="shared" si="5"/>
        <v>0</v>
      </c>
      <c r="T10" s="21">
        <f t="shared" si="5"/>
        <v>24.0108</v>
      </c>
      <c r="U10" s="21">
        <f t="shared" si="5"/>
        <v>405.19000000000005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0"/>
      <c r="AJ10" s="20"/>
      <c r="AK10" s="21"/>
      <c r="AL10" s="196"/>
      <c r="AM10" s="20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196" t="s">
        <v>383</v>
      </c>
      <c r="BE10" s="21">
        <f>U11+U12</f>
        <v>405.19000000000005</v>
      </c>
      <c r="BF10" s="20"/>
      <c r="BG10" s="20"/>
      <c r="BH10" s="20"/>
      <c r="BI10" s="23"/>
      <c r="BJ10" s="23"/>
      <c r="BK10" s="20"/>
      <c r="BL10" s="23"/>
      <c r="BM10" s="21"/>
      <c r="BN10" s="181">
        <f t="shared" si="1"/>
        <v>405.19000000000005</v>
      </c>
      <c r="BO10" s="24">
        <v>43887</v>
      </c>
      <c r="BP10" s="21" t="s">
        <v>210</v>
      </c>
      <c r="BQ10" s="21"/>
      <c r="BR10" s="23">
        <v>6</v>
      </c>
      <c r="BS10" s="23"/>
      <c r="BT10" s="24"/>
      <c r="BU10" s="25"/>
    </row>
    <row r="11" spans="1:73" s="22" customFormat="1" ht="252.7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33"/>
      <c r="K11" s="233"/>
      <c r="L11" s="20"/>
      <c r="M11" s="201" t="s">
        <v>310</v>
      </c>
      <c r="N11" s="20">
        <v>0.34</v>
      </c>
      <c r="O11" s="21">
        <f>N11*1177</f>
        <v>400.18</v>
      </c>
      <c r="P11" s="21"/>
      <c r="Q11" s="21">
        <f>O11*0.11</f>
        <v>44.019800000000004</v>
      </c>
      <c r="R11" s="21">
        <f>O11*0.83</f>
        <v>332.14940000000001</v>
      </c>
      <c r="S11" s="21">
        <v>0</v>
      </c>
      <c r="T11" s="21">
        <f>O11*0.06</f>
        <v>24.0108</v>
      </c>
      <c r="U11" s="21">
        <f t="shared" ref="U11" si="6">SUM(Q11:T11)</f>
        <v>400.18000000000006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0"/>
      <c r="AJ11" s="20"/>
      <c r="AK11" s="21"/>
      <c r="AL11" s="196"/>
      <c r="AM11" s="20"/>
      <c r="AN11" s="20"/>
      <c r="AO11" s="21"/>
      <c r="AP11" s="21"/>
      <c r="AQ11" s="21"/>
      <c r="AR11" s="21"/>
      <c r="AS11" s="21"/>
      <c r="AT11" s="181"/>
      <c r="AU11" s="21"/>
      <c r="AV11" s="21"/>
      <c r="AW11" s="21"/>
      <c r="AX11" s="21"/>
      <c r="AY11" s="21"/>
      <c r="AZ11" s="21"/>
      <c r="BA11" s="21"/>
      <c r="BB11" s="21"/>
      <c r="BC11" s="21"/>
      <c r="BD11" s="196"/>
      <c r="BE11" s="20"/>
      <c r="BF11" s="20"/>
      <c r="BG11" s="20"/>
      <c r="BH11" s="20"/>
      <c r="BI11" s="23"/>
      <c r="BJ11" s="23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252.7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34"/>
      <c r="K12" s="234"/>
      <c r="L12" s="20"/>
      <c r="M12" s="202"/>
      <c r="N12" s="20" t="s">
        <v>379</v>
      </c>
      <c r="O12" s="21">
        <f>U12</f>
        <v>5.01</v>
      </c>
      <c r="P12" s="21"/>
      <c r="Q12" s="21">
        <v>0.37</v>
      </c>
      <c r="R12" s="21">
        <v>4.6399999999999997</v>
      </c>
      <c r="S12" s="21">
        <v>0</v>
      </c>
      <c r="T12" s="21">
        <v>0</v>
      </c>
      <c r="U12" s="21">
        <f>SUM(Q12:T12)</f>
        <v>5.01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196"/>
      <c r="AM12" s="20"/>
      <c r="AN12" s="20"/>
      <c r="AO12" s="21"/>
      <c r="AP12" s="21"/>
      <c r="AQ12" s="21"/>
      <c r="AR12" s="21"/>
      <c r="AS12" s="21"/>
      <c r="AT12" s="181"/>
      <c r="AU12" s="21"/>
      <c r="AV12" s="21"/>
      <c r="AW12" s="21"/>
      <c r="AX12" s="21"/>
      <c r="AY12" s="21"/>
      <c r="AZ12" s="21"/>
      <c r="BA12" s="21"/>
      <c r="BB12" s="21"/>
      <c r="BC12" s="21"/>
      <c r="BD12" s="196"/>
      <c r="BE12" s="20"/>
      <c r="BF12" s="20"/>
      <c r="BG12" s="20"/>
      <c r="BH12" s="20"/>
      <c r="BI12" s="23"/>
      <c r="BJ12" s="23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2" customFormat="1" ht="346.9" customHeight="1" x14ac:dyDescent="0.25">
      <c r="A13" s="17" t="s">
        <v>341</v>
      </c>
      <c r="B13" s="18">
        <v>41868767</v>
      </c>
      <c r="C13" s="24">
        <v>43703</v>
      </c>
      <c r="D13" s="19">
        <v>458.33300000000003</v>
      </c>
      <c r="E13" s="19"/>
      <c r="F13" s="20">
        <v>15</v>
      </c>
      <c r="G13" s="18" t="s">
        <v>350</v>
      </c>
      <c r="H13" s="18" t="s">
        <v>135</v>
      </c>
      <c r="I13" s="18" t="s">
        <v>359</v>
      </c>
      <c r="J13" s="232" t="s">
        <v>368</v>
      </c>
      <c r="K13" s="232" t="s">
        <v>374</v>
      </c>
      <c r="L13" s="20"/>
      <c r="M13" s="20"/>
      <c r="N13" s="20"/>
      <c r="O13" s="21">
        <f>SUM(O14:O16)</f>
        <v>196.41199999999998</v>
      </c>
      <c r="P13" s="21">
        <f t="shared" ref="P13:U13" si="7">SUM(P14:P16)</f>
        <v>0</v>
      </c>
      <c r="Q13" s="21">
        <f t="shared" si="7"/>
        <v>21.424219999999998</v>
      </c>
      <c r="R13" s="21">
        <f t="shared" si="7"/>
        <v>166.51337999999998</v>
      </c>
      <c r="S13" s="21">
        <f t="shared" si="7"/>
        <v>0</v>
      </c>
      <c r="T13" s="21">
        <f t="shared" si="7"/>
        <v>8.4743999999999993</v>
      </c>
      <c r="U13" s="21">
        <f t="shared" si="7"/>
        <v>196.41199999999998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196"/>
      <c r="AM13" s="20"/>
      <c r="AN13" s="20"/>
      <c r="AO13" s="21"/>
      <c r="AP13" s="21"/>
      <c r="AQ13" s="21"/>
      <c r="AR13" s="21"/>
      <c r="AS13" s="21"/>
      <c r="AT13" s="181"/>
      <c r="AU13" s="21"/>
      <c r="AV13" s="21"/>
      <c r="AW13" s="21"/>
      <c r="AX13" s="21"/>
      <c r="AY13" s="21"/>
      <c r="AZ13" s="21"/>
      <c r="BA13" s="21"/>
      <c r="BB13" s="21"/>
      <c r="BC13" s="21"/>
      <c r="BD13" s="196" t="s">
        <v>384</v>
      </c>
      <c r="BE13" s="23">
        <f>U14+U15</f>
        <v>146.24999999999997</v>
      </c>
      <c r="BF13" s="23"/>
      <c r="BG13" s="20"/>
      <c r="BH13" s="20" t="s">
        <v>385</v>
      </c>
      <c r="BI13" s="23">
        <f>U16</f>
        <v>50.162000000000006</v>
      </c>
      <c r="BJ13" s="23"/>
      <c r="BK13" s="20"/>
      <c r="BL13" s="23"/>
      <c r="BM13" s="21"/>
      <c r="BN13" s="181">
        <f t="shared" si="1"/>
        <v>196.41199999999998</v>
      </c>
      <c r="BO13" s="24">
        <v>43887</v>
      </c>
      <c r="BP13" s="21" t="s">
        <v>210</v>
      </c>
      <c r="BQ13" s="21"/>
      <c r="BR13" s="23">
        <v>6</v>
      </c>
      <c r="BS13" s="23"/>
      <c r="BT13" s="24"/>
      <c r="BU13" s="25"/>
    </row>
    <row r="14" spans="1:73" s="22" customFormat="1" ht="246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3"/>
      <c r="K14" s="233"/>
      <c r="L14" s="20"/>
      <c r="M14" s="201" t="s">
        <v>310</v>
      </c>
      <c r="N14" s="20">
        <v>0.12</v>
      </c>
      <c r="O14" s="21">
        <f>N14*1177</f>
        <v>141.23999999999998</v>
      </c>
      <c r="P14" s="21"/>
      <c r="Q14" s="21">
        <f>O14*0.11</f>
        <v>15.536399999999999</v>
      </c>
      <c r="R14" s="21">
        <f>O14*0.83</f>
        <v>117.22919999999998</v>
      </c>
      <c r="S14" s="21">
        <v>0</v>
      </c>
      <c r="T14" s="21">
        <f>O14*0.06</f>
        <v>8.4743999999999993</v>
      </c>
      <c r="U14" s="21">
        <f t="shared" ref="U14" si="8">SUM(Q14:T14)</f>
        <v>141.23999999999998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196"/>
      <c r="AM14" s="20"/>
      <c r="AN14" s="20"/>
      <c r="AO14" s="21"/>
      <c r="AP14" s="21"/>
      <c r="AQ14" s="21"/>
      <c r="AR14" s="21"/>
      <c r="AS14" s="21"/>
      <c r="AT14" s="181"/>
      <c r="AU14" s="21"/>
      <c r="AV14" s="21"/>
      <c r="AW14" s="21"/>
      <c r="AX14" s="21"/>
      <c r="AY14" s="21"/>
      <c r="AZ14" s="21"/>
      <c r="BA14" s="21"/>
      <c r="BB14" s="21"/>
      <c r="BC14" s="21"/>
      <c r="BD14" s="196"/>
      <c r="BE14" s="23"/>
      <c r="BF14" s="23"/>
      <c r="BG14" s="20"/>
      <c r="BH14" s="20"/>
      <c r="BI14" s="23"/>
      <c r="BJ14" s="23"/>
      <c r="BK14" s="20"/>
      <c r="BL14" s="23"/>
      <c r="BM14" s="21"/>
      <c r="BN14" s="181"/>
      <c r="BO14" s="24"/>
      <c r="BP14" s="21"/>
      <c r="BQ14" s="21"/>
      <c r="BR14" s="23"/>
      <c r="BS14" s="23"/>
      <c r="BT14" s="24"/>
      <c r="BU14" s="25"/>
    </row>
    <row r="15" spans="1:73" s="22" customFormat="1" ht="246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33"/>
      <c r="K15" s="233"/>
      <c r="L15" s="20"/>
      <c r="M15" s="202"/>
      <c r="N15" s="20" t="s">
        <v>379</v>
      </c>
      <c r="O15" s="21">
        <f>U15</f>
        <v>5.01</v>
      </c>
      <c r="P15" s="21"/>
      <c r="Q15" s="21">
        <v>0.37</v>
      </c>
      <c r="R15" s="21">
        <v>4.6399999999999997</v>
      </c>
      <c r="S15" s="21">
        <v>0</v>
      </c>
      <c r="T15" s="21">
        <v>0</v>
      </c>
      <c r="U15" s="21">
        <f>SUM(Q15:T15)</f>
        <v>5.01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196"/>
      <c r="AM15" s="20"/>
      <c r="AN15" s="20"/>
      <c r="AO15" s="21"/>
      <c r="AP15" s="21"/>
      <c r="AQ15" s="21"/>
      <c r="AR15" s="21"/>
      <c r="AS15" s="21"/>
      <c r="AT15" s="181"/>
      <c r="AU15" s="21"/>
      <c r="AV15" s="21"/>
      <c r="AW15" s="21"/>
      <c r="AX15" s="21"/>
      <c r="AY15" s="21"/>
      <c r="AZ15" s="21"/>
      <c r="BA15" s="21"/>
      <c r="BB15" s="21"/>
      <c r="BC15" s="21"/>
      <c r="BD15" s="196"/>
      <c r="BE15" s="23"/>
      <c r="BF15" s="23"/>
      <c r="BG15" s="20"/>
      <c r="BH15" s="20"/>
      <c r="BI15" s="23"/>
      <c r="BJ15" s="23"/>
      <c r="BK15" s="20"/>
      <c r="BL15" s="23"/>
      <c r="BM15" s="21"/>
      <c r="BN15" s="181"/>
      <c r="BO15" s="24"/>
      <c r="BP15" s="21"/>
      <c r="BQ15" s="21"/>
      <c r="BR15" s="23"/>
      <c r="BS15" s="23"/>
      <c r="BT15" s="24"/>
      <c r="BU15" s="25"/>
    </row>
    <row r="16" spans="1:73" s="22" customFormat="1" ht="246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34"/>
      <c r="K16" s="234"/>
      <c r="L16" s="20"/>
      <c r="M16" s="20" t="s">
        <v>329</v>
      </c>
      <c r="N16" s="20" t="str">
        <f>BH13</f>
        <v>0,2 км с заменой одной опоры</v>
      </c>
      <c r="O16" s="21">
        <f>0.2*129.11+24.34</f>
        <v>50.162000000000006</v>
      </c>
      <c r="P16" s="20"/>
      <c r="Q16" s="21">
        <f>O16*0.11</f>
        <v>5.5178200000000004</v>
      </c>
      <c r="R16" s="21">
        <f>O16*0.89</f>
        <v>44.644180000000006</v>
      </c>
      <c r="S16" s="21">
        <v>0</v>
      </c>
      <c r="T16" s="21">
        <v>0</v>
      </c>
      <c r="U16" s="21">
        <f>SUM(Q16:T16)</f>
        <v>50.162000000000006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196"/>
      <c r="AM16" s="20"/>
      <c r="AN16" s="20"/>
      <c r="AO16" s="21"/>
      <c r="AP16" s="21"/>
      <c r="AQ16" s="21"/>
      <c r="AR16" s="21"/>
      <c r="AS16" s="21"/>
      <c r="AT16" s="181"/>
      <c r="AU16" s="21"/>
      <c r="AV16" s="21"/>
      <c r="AW16" s="21"/>
      <c r="AX16" s="21"/>
      <c r="AY16" s="21"/>
      <c r="AZ16" s="21"/>
      <c r="BA16" s="21"/>
      <c r="BB16" s="21"/>
      <c r="BC16" s="21"/>
      <c r="BD16" s="196"/>
      <c r="BE16" s="23"/>
      <c r="BF16" s="23"/>
      <c r="BG16" s="20"/>
      <c r="BH16" s="20"/>
      <c r="BI16" s="23"/>
      <c r="BJ16" s="23"/>
      <c r="BK16" s="20"/>
      <c r="BL16" s="23"/>
      <c r="BM16" s="21"/>
      <c r="BN16" s="181"/>
      <c r="BO16" s="24"/>
      <c r="BP16" s="21"/>
      <c r="BQ16" s="21"/>
      <c r="BR16" s="23"/>
      <c r="BS16" s="23"/>
      <c r="BT16" s="24"/>
      <c r="BU16" s="25"/>
    </row>
    <row r="17" spans="1:73" s="22" customFormat="1" ht="254.25" customHeight="1" x14ac:dyDescent="0.25">
      <c r="A17" s="17" t="s">
        <v>342</v>
      </c>
      <c r="B17" s="18">
        <v>41870175</v>
      </c>
      <c r="C17" s="24">
        <v>43704</v>
      </c>
      <c r="D17" s="19">
        <v>458.33300000000003</v>
      </c>
      <c r="E17" s="19"/>
      <c r="F17" s="20">
        <v>15</v>
      </c>
      <c r="G17" s="18" t="s">
        <v>351</v>
      </c>
      <c r="H17" s="18" t="s">
        <v>135</v>
      </c>
      <c r="I17" s="18" t="s">
        <v>360</v>
      </c>
      <c r="J17" s="232" t="s">
        <v>335</v>
      </c>
      <c r="K17" s="232" t="s">
        <v>375</v>
      </c>
      <c r="L17" s="20"/>
      <c r="M17" s="20"/>
      <c r="N17" s="20"/>
      <c r="O17" s="21">
        <f>SUM(O18:O20)</f>
        <v>527.36</v>
      </c>
      <c r="P17" s="21">
        <f t="shared" ref="P17:U17" si="9">SUM(P18:P20)</f>
        <v>0</v>
      </c>
      <c r="Q17" s="21">
        <f t="shared" si="9"/>
        <v>57.776799999999994</v>
      </c>
      <c r="R17" s="21">
        <f t="shared" si="9"/>
        <v>435.25039999999996</v>
      </c>
      <c r="S17" s="21">
        <f t="shared" si="9"/>
        <v>3.26</v>
      </c>
      <c r="T17" s="21">
        <f t="shared" si="9"/>
        <v>31.072799999999997</v>
      </c>
      <c r="U17" s="21">
        <f t="shared" si="9"/>
        <v>527.36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196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 t="s">
        <v>243</v>
      </c>
      <c r="BC17" s="21">
        <f>U18</f>
        <v>4.47</v>
      </c>
      <c r="BD17" s="196" t="s">
        <v>386</v>
      </c>
      <c r="BE17" s="21">
        <f>U19+U20</f>
        <v>522.89</v>
      </c>
      <c r="BF17" s="23"/>
      <c r="BG17" s="20"/>
      <c r="BH17" s="20"/>
      <c r="BI17" s="23"/>
      <c r="BJ17" s="23"/>
      <c r="BK17" s="20"/>
      <c r="BL17" s="23"/>
      <c r="BM17" s="21"/>
      <c r="BN17" s="181">
        <f t="shared" si="1"/>
        <v>527.36</v>
      </c>
      <c r="BO17" s="24">
        <v>43888</v>
      </c>
      <c r="BP17" s="21" t="s">
        <v>210</v>
      </c>
      <c r="BQ17" s="21"/>
      <c r="BR17" s="23">
        <v>6</v>
      </c>
      <c r="BS17" s="23"/>
      <c r="BT17" s="24"/>
      <c r="BU17" s="25"/>
    </row>
    <row r="18" spans="1:73" s="22" customFormat="1" ht="157.9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33"/>
      <c r="K18" s="233"/>
      <c r="L18" s="20"/>
      <c r="M18" s="20" t="s">
        <v>311</v>
      </c>
      <c r="N18" s="21" t="str">
        <f>BB17</f>
        <v>Монтаж АВ-0,4 кВ (до 63 А)</v>
      </c>
      <c r="O18" s="21">
        <f>U18</f>
        <v>4.47</v>
      </c>
      <c r="P18" s="20"/>
      <c r="Q18" s="21">
        <v>0.44</v>
      </c>
      <c r="R18" s="21">
        <v>0.77</v>
      </c>
      <c r="S18" s="21">
        <v>3.26</v>
      </c>
      <c r="T18" s="21">
        <v>0</v>
      </c>
      <c r="U18" s="21">
        <f>SUM(Q18:T18)</f>
        <v>4.47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196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0"/>
      <c r="BD18" s="196"/>
      <c r="BE18" s="23"/>
      <c r="BF18" s="23"/>
      <c r="BG18" s="20"/>
      <c r="BH18" s="20"/>
      <c r="BI18" s="23"/>
      <c r="BJ18" s="23"/>
      <c r="BK18" s="20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157.9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3"/>
      <c r="K19" s="233"/>
      <c r="L19" s="20"/>
      <c r="M19" s="201" t="s">
        <v>310</v>
      </c>
      <c r="N19" s="20">
        <v>0.44</v>
      </c>
      <c r="O19" s="21">
        <f>N19*1177</f>
        <v>517.88</v>
      </c>
      <c r="P19" s="21"/>
      <c r="Q19" s="21">
        <f>O19*0.11</f>
        <v>56.966799999999999</v>
      </c>
      <c r="R19" s="21">
        <f>O19*0.83</f>
        <v>429.84039999999999</v>
      </c>
      <c r="S19" s="21">
        <v>0</v>
      </c>
      <c r="T19" s="21">
        <f>O19*0.06</f>
        <v>31.072799999999997</v>
      </c>
      <c r="U19" s="21">
        <f t="shared" ref="U19" si="10">SUM(Q19:T19)</f>
        <v>517.88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196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0"/>
      <c r="BD19" s="196"/>
      <c r="BE19" s="23"/>
      <c r="BF19" s="23"/>
      <c r="BG19" s="20"/>
      <c r="BH19" s="20"/>
      <c r="BI19" s="23"/>
      <c r="BJ19" s="23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157.9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234"/>
      <c r="K20" s="234"/>
      <c r="L20" s="20"/>
      <c r="M20" s="202"/>
      <c r="N20" s="20" t="s">
        <v>379</v>
      </c>
      <c r="O20" s="21">
        <f>U20</f>
        <v>5.01</v>
      </c>
      <c r="P20" s="21"/>
      <c r="Q20" s="21">
        <v>0.37</v>
      </c>
      <c r="R20" s="21">
        <v>4.6399999999999997</v>
      </c>
      <c r="S20" s="21">
        <v>0</v>
      </c>
      <c r="T20" s="21">
        <v>0</v>
      </c>
      <c r="U20" s="21">
        <f>SUM(Q20:T20)</f>
        <v>5.01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196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0"/>
      <c r="BD20" s="196"/>
      <c r="BE20" s="23"/>
      <c r="BF20" s="23"/>
      <c r="BG20" s="20"/>
      <c r="BH20" s="20"/>
      <c r="BI20" s="23"/>
      <c r="BJ20" s="23"/>
      <c r="BK20" s="20"/>
      <c r="BL20" s="23"/>
      <c r="BM20" s="21"/>
      <c r="BN20" s="181"/>
      <c r="BO20" s="24"/>
      <c r="BP20" s="21"/>
      <c r="BQ20" s="21"/>
      <c r="BR20" s="23"/>
      <c r="BS20" s="23"/>
      <c r="BT20" s="24"/>
      <c r="BU20" s="25"/>
    </row>
    <row r="21" spans="1:73" s="22" customFormat="1" ht="409.5" customHeight="1" x14ac:dyDescent="0.25">
      <c r="A21" s="17" t="s">
        <v>343</v>
      </c>
      <c r="B21" s="18">
        <v>41845468</v>
      </c>
      <c r="C21" s="24">
        <v>43696</v>
      </c>
      <c r="D21" s="19">
        <v>458.33300000000003</v>
      </c>
      <c r="E21" s="19"/>
      <c r="F21" s="20">
        <v>12</v>
      </c>
      <c r="G21" s="18" t="s">
        <v>352</v>
      </c>
      <c r="H21" s="18" t="s">
        <v>138</v>
      </c>
      <c r="I21" s="18" t="s">
        <v>361</v>
      </c>
      <c r="J21" s="232" t="s">
        <v>369</v>
      </c>
      <c r="K21" s="232" t="s">
        <v>334</v>
      </c>
      <c r="L21" s="20"/>
      <c r="M21" s="20"/>
      <c r="N21" s="20"/>
      <c r="O21" s="21">
        <f>SUM(O22:O23)</f>
        <v>146.24999999999997</v>
      </c>
      <c r="P21" s="21">
        <f t="shared" ref="P21:U21" si="11">SUM(P22:P23)</f>
        <v>0</v>
      </c>
      <c r="Q21" s="21">
        <f t="shared" si="11"/>
        <v>15.906399999999998</v>
      </c>
      <c r="R21" s="21">
        <f t="shared" si="11"/>
        <v>121.86919999999998</v>
      </c>
      <c r="S21" s="21">
        <f t="shared" si="11"/>
        <v>0</v>
      </c>
      <c r="T21" s="21">
        <f t="shared" si="11"/>
        <v>8.4743999999999993</v>
      </c>
      <c r="U21" s="21">
        <f t="shared" si="11"/>
        <v>146.24999999999997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196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0"/>
      <c r="BC21" s="21"/>
      <c r="BD21" s="196" t="s">
        <v>384</v>
      </c>
      <c r="BE21" s="23">
        <f>U22+U23</f>
        <v>146.24999999999997</v>
      </c>
      <c r="BF21" s="23"/>
      <c r="BG21" s="20"/>
      <c r="BH21" s="20"/>
      <c r="BI21" s="23"/>
      <c r="BJ21" s="23"/>
      <c r="BK21" s="20"/>
      <c r="BL21" s="23"/>
      <c r="BM21" s="21"/>
      <c r="BN21" s="181">
        <f t="shared" si="1"/>
        <v>146.24999999999997</v>
      </c>
      <c r="BO21" s="24">
        <v>43880</v>
      </c>
      <c r="BP21" s="21" t="s">
        <v>210</v>
      </c>
      <c r="BQ21" s="21"/>
      <c r="BR21" s="23">
        <v>6</v>
      </c>
      <c r="BS21" s="23"/>
      <c r="BT21" s="24"/>
      <c r="BU21" s="25"/>
    </row>
    <row r="22" spans="1:73" s="22" customFormat="1" ht="371.2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233"/>
      <c r="K22" s="233"/>
      <c r="L22" s="20"/>
      <c r="M22" s="201" t="s">
        <v>310</v>
      </c>
      <c r="N22" s="20">
        <v>0.12</v>
      </c>
      <c r="O22" s="21">
        <f>N22*1177</f>
        <v>141.23999999999998</v>
      </c>
      <c r="P22" s="21"/>
      <c r="Q22" s="21">
        <f>O22*0.11</f>
        <v>15.536399999999999</v>
      </c>
      <c r="R22" s="21">
        <f>O22*0.83</f>
        <v>117.22919999999998</v>
      </c>
      <c r="S22" s="21">
        <v>0</v>
      </c>
      <c r="T22" s="21">
        <f>O22*0.06</f>
        <v>8.4743999999999993</v>
      </c>
      <c r="U22" s="21">
        <f t="shared" ref="U22" si="12">SUM(Q22:T22)</f>
        <v>141.23999999999998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196"/>
      <c r="AM22" s="20"/>
      <c r="AN22" s="20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0"/>
      <c r="BC22" s="21"/>
      <c r="BD22" s="196"/>
      <c r="BE22" s="23"/>
      <c r="BF22" s="23"/>
      <c r="BG22" s="20"/>
      <c r="BH22" s="20"/>
      <c r="BI22" s="23"/>
      <c r="BJ22" s="23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371.2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34"/>
      <c r="K23" s="234"/>
      <c r="L23" s="20"/>
      <c r="M23" s="202"/>
      <c r="N23" s="20" t="s">
        <v>379</v>
      </c>
      <c r="O23" s="21">
        <f>U23</f>
        <v>5.01</v>
      </c>
      <c r="P23" s="21"/>
      <c r="Q23" s="21">
        <v>0.37</v>
      </c>
      <c r="R23" s="21">
        <v>4.6399999999999997</v>
      </c>
      <c r="S23" s="21">
        <v>0</v>
      </c>
      <c r="T23" s="21">
        <v>0</v>
      </c>
      <c r="U23" s="21">
        <f>SUM(Q23:T23)</f>
        <v>5.01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0"/>
      <c r="AJ23" s="20"/>
      <c r="AK23" s="21"/>
      <c r="AL23" s="196"/>
      <c r="AM23" s="20"/>
      <c r="AN23" s="20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0"/>
      <c r="BC23" s="21"/>
      <c r="BD23" s="196"/>
      <c r="BE23" s="23"/>
      <c r="BF23" s="23"/>
      <c r="BG23" s="20"/>
      <c r="BH23" s="20"/>
      <c r="BI23" s="23"/>
      <c r="BJ23" s="23"/>
      <c r="BK23" s="20"/>
      <c r="BL23" s="23"/>
      <c r="BM23" s="21"/>
      <c r="BN23" s="181"/>
      <c r="BO23" s="24"/>
      <c r="BP23" s="21"/>
      <c r="BQ23" s="21"/>
      <c r="BR23" s="23"/>
      <c r="BS23" s="23"/>
      <c r="BT23" s="24"/>
      <c r="BU23" s="25"/>
    </row>
    <row r="24" spans="1:73" s="22" customFormat="1" ht="409.5" customHeight="1" x14ac:dyDescent="0.25">
      <c r="A24" s="17" t="s">
        <v>344</v>
      </c>
      <c r="B24" s="18">
        <v>41847755</v>
      </c>
      <c r="C24" s="24">
        <v>43693</v>
      </c>
      <c r="D24" s="19">
        <v>458.33300000000003</v>
      </c>
      <c r="E24" s="19"/>
      <c r="F24" s="20">
        <v>15</v>
      </c>
      <c r="G24" s="18" t="s">
        <v>353</v>
      </c>
      <c r="H24" s="18" t="s">
        <v>138</v>
      </c>
      <c r="I24" s="18" t="s">
        <v>362</v>
      </c>
      <c r="J24" s="232" t="s">
        <v>370</v>
      </c>
      <c r="K24" s="232" t="s">
        <v>334</v>
      </c>
      <c r="L24" s="20"/>
      <c r="M24" s="20"/>
      <c r="N24" s="20"/>
      <c r="O24" s="21">
        <f>SUM(O25:O26)</f>
        <v>181.55999999999997</v>
      </c>
      <c r="P24" s="21">
        <f t="shared" ref="P24:U24" si="13">SUM(P25:P26)</f>
        <v>0</v>
      </c>
      <c r="Q24" s="21">
        <f t="shared" si="13"/>
        <v>19.790499999999998</v>
      </c>
      <c r="R24" s="21">
        <f t="shared" si="13"/>
        <v>151.17649999999998</v>
      </c>
      <c r="S24" s="21">
        <f t="shared" si="13"/>
        <v>0</v>
      </c>
      <c r="T24" s="21">
        <f t="shared" si="13"/>
        <v>10.592999999999998</v>
      </c>
      <c r="U24" s="21">
        <f t="shared" si="13"/>
        <v>181.55999999999997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196"/>
      <c r="AM24" s="20"/>
      <c r="AN24" s="20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96" t="s">
        <v>380</v>
      </c>
      <c r="BE24" s="21">
        <f>U25+U26</f>
        <v>181.55999999999997</v>
      </c>
      <c r="BF24" s="21"/>
      <c r="BG24" s="20"/>
      <c r="BH24" s="20"/>
      <c r="BI24" s="23"/>
      <c r="BJ24" s="20"/>
      <c r="BK24" s="23"/>
      <c r="BL24" s="23"/>
      <c r="BM24" s="21"/>
      <c r="BN24" s="181">
        <f t="shared" si="1"/>
        <v>181.55999999999997</v>
      </c>
      <c r="BO24" s="24">
        <v>43877</v>
      </c>
      <c r="BP24" s="21" t="s">
        <v>210</v>
      </c>
      <c r="BQ24" s="21"/>
      <c r="BR24" s="23">
        <v>6</v>
      </c>
      <c r="BS24" s="23"/>
      <c r="BT24" s="24"/>
      <c r="BU24" s="25"/>
    </row>
    <row r="25" spans="1:73" s="22" customFormat="1" ht="350.2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33"/>
      <c r="K25" s="233"/>
      <c r="L25" s="20"/>
      <c r="M25" s="201" t="s">
        <v>310</v>
      </c>
      <c r="N25" s="20">
        <v>0.15</v>
      </c>
      <c r="O25" s="21">
        <f>N25*1177</f>
        <v>176.54999999999998</v>
      </c>
      <c r="P25" s="21"/>
      <c r="Q25" s="21">
        <f>O25*0.11</f>
        <v>19.420499999999997</v>
      </c>
      <c r="R25" s="21">
        <f>O25*0.83</f>
        <v>146.53649999999999</v>
      </c>
      <c r="S25" s="21">
        <v>0</v>
      </c>
      <c r="T25" s="21">
        <f>O25*0.06</f>
        <v>10.592999999999998</v>
      </c>
      <c r="U25" s="21">
        <f t="shared" ref="U25" si="14">SUM(Q25:T25)</f>
        <v>176.54999999999998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196"/>
      <c r="AM25" s="20"/>
      <c r="AN25" s="20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6"/>
      <c r="BE25" s="181"/>
      <c r="BF25" s="21"/>
      <c r="BG25" s="20"/>
      <c r="BH25" s="20"/>
      <c r="BI25" s="23"/>
      <c r="BJ25" s="20"/>
      <c r="BK25" s="23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350.2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34"/>
      <c r="K26" s="234"/>
      <c r="L26" s="20"/>
      <c r="M26" s="202"/>
      <c r="N26" s="20" t="s">
        <v>379</v>
      </c>
      <c r="O26" s="21">
        <f>U26</f>
        <v>5.01</v>
      </c>
      <c r="P26" s="21"/>
      <c r="Q26" s="21">
        <v>0.37</v>
      </c>
      <c r="R26" s="21">
        <v>4.6399999999999997</v>
      </c>
      <c r="S26" s="21">
        <v>0</v>
      </c>
      <c r="T26" s="21">
        <v>0</v>
      </c>
      <c r="U26" s="21">
        <f>SUM(Q26:T26)</f>
        <v>5.01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196"/>
      <c r="AM26" s="20"/>
      <c r="AN26" s="20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6"/>
      <c r="BE26" s="181"/>
      <c r="BF26" s="21"/>
      <c r="BG26" s="20"/>
      <c r="BH26" s="20"/>
      <c r="BI26" s="23"/>
      <c r="BJ26" s="20"/>
      <c r="BK26" s="23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409.5" customHeight="1" x14ac:dyDescent="0.25">
      <c r="A27" s="17" t="s">
        <v>345</v>
      </c>
      <c r="B27" s="18">
        <v>41853942</v>
      </c>
      <c r="C27" s="24">
        <v>43704</v>
      </c>
      <c r="D27" s="19">
        <v>458.33300000000003</v>
      </c>
      <c r="E27" s="19"/>
      <c r="F27" s="20">
        <v>15</v>
      </c>
      <c r="G27" s="18" t="s">
        <v>354</v>
      </c>
      <c r="H27" s="18" t="s">
        <v>138</v>
      </c>
      <c r="I27" s="18" t="s">
        <v>363</v>
      </c>
      <c r="J27" s="232" t="s">
        <v>371</v>
      </c>
      <c r="K27" s="232" t="s">
        <v>376</v>
      </c>
      <c r="L27" s="20"/>
      <c r="M27" s="20"/>
      <c r="N27" s="20"/>
      <c r="O27" s="21">
        <f>SUM(O28:O29)</f>
        <v>275.72000000000003</v>
      </c>
      <c r="P27" s="21">
        <f t="shared" ref="P27:U27" si="15">SUM(P28:P29)</f>
        <v>0</v>
      </c>
      <c r="Q27" s="21">
        <f t="shared" si="15"/>
        <v>30.148100000000007</v>
      </c>
      <c r="R27" s="21">
        <f t="shared" si="15"/>
        <v>229.32930000000002</v>
      </c>
      <c r="S27" s="21">
        <f t="shared" si="15"/>
        <v>0</v>
      </c>
      <c r="T27" s="21">
        <f t="shared" si="15"/>
        <v>16.242600000000003</v>
      </c>
      <c r="U27" s="21">
        <f t="shared" si="15"/>
        <v>275.72000000000003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196"/>
      <c r="AM27" s="20"/>
      <c r="AN27" s="20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96" t="s">
        <v>387</v>
      </c>
      <c r="BE27" s="182">
        <f>U28+U29</f>
        <v>275.72000000000003</v>
      </c>
      <c r="BF27" s="23"/>
      <c r="BG27" s="20"/>
      <c r="BH27" s="20"/>
      <c r="BI27" s="23"/>
      <c r="BJ27" s="20"/>
      <c r="BK27" s="20"/>
      <c r="BL27" s="23"/>
      <c r="BM27" s="21"/>
      <c r="BN27" s="181">
        <f t="shared" si="1"/>
        <v>275.72000000000003</v>
      </c>
      <c r="BO27" s="24">
        <v>43888</v>
      </c>
      <c r="BP27" s="21" t="s">
        <v>210</v>
      </c>
      <c r="BQ27" s="21"/>
      <c r="BR27" s="23">
        <v>6</v>
      </c>
      <c r="BS27" s="23"/>
      <c r="BT27" s="24"/>
      <c r="BU27" s="25"/>
    </row>
    <row r="28" spans="1:73" s="22" customFormat="1" ht="355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33"/>
      <c r="K28" s="233"/>
      <c r="L28" s="20"/>
      <c r="M28" s="201" t="s">
        <v>310</v>
      </c>
      <c r="N28" s="20">
        <v>0.23</v>
      </c>
      <c r="O28" s="21">
        <f>N28*1177</f>
        <v>270.71000000000004</v>
      </c>
      <c r="P28" s="21"/>
      <c r="Q28" s="21">
        <f>O28*0.11</f>
        <v>29.778100000000006</v>
      </c>
      <c r="R28" s="21">
        <f>O28*0.83</f>
        <v>224.68930000000003</v>
      </c>
      <c r="S28" s="21">
        <v>0</v>
      </c>
      <c r="T28" s="21">
        <f>O28*0.06</f>
        <v>16.242600000000003</v>
      </c>
      <c r="U28" s="21">
        <f t="shared" ref="U28" si="16">SUM(Q28:T28)</f>
        <v>270.71000000000004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196"/>
      <c r="AM28" s="20"/>
      <c r="AN28" s="20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196"/>
      <c r="BE28" s="182"/>
      <c r="BF28" s="23"/>
      <c r="BG28" s="20"/>
      <c r="BH28" s="20"/>
      <c r="BI28" s="23"/>
      <c r="BJ28" s="20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355.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234"/>
      <c r="K29" s="234"/>
      <c r="L29" s="20"/>
      <c r="M29" s="202"/>
      <c r="N29" s="20" t="s">
        <v>379</v>
      </c>
      <c r="O29" s="21">
        <f>U29</f>
        <v>5.01</v>
      </c>
      <c r="P29" s="21"/>
      <c r="Q29" s="21">
        <v>0.37</v>
      </c>
      <c r="R29" s="21">
        <v>4.6399999999999997</v>
      </c>
      <c r="S29" s="21">
        <v>0</v>
      </c>
      <c r="T29" s="21">
        <v>0</v>
      </c>
      <c r="U29" s="21">
        <f>SUM(Q29:T29)</f>
        <v>5.01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6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196"/>
      <c r="BE29" s="182"/>
      <c r="BF29" s="23"/>
      <c r="BG29" s="20"/>
      <c r="BH29" s="20"/>
      <c r="BI29" s="23"/>
      <c r="BJ29" s="20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409.5" customHeight="1" x14ac:dyDescent="0.25">
      <c r="A30" s="17" t="s">
        <v>346</v>
      </c>
      <c r="B30" s="18">
        <v>41858662</v>
      </c>
      <c r="C30" s="24">
        <v>43697</v>
      </c>
      <c r="D30" s="19">
        <v>11110.67</v>
      </c>
      <c r="E30" s="19"/>
      <c r="F30" s="20">
        <v>15</v>
      </c>
      <c r="G30" s="18" t="s">
        <v>336</v>
      </c>
      <c r="H30" s="18" t="s">
        <v>337</v>
      </c>
      <c r="I30" s="18" t="s">
        <v>364</v>
      </c>
      <c r="J30" s="232" t="s">
        <v>335</v>
      </c>
      <c r="K30" s="232" t="s">
        <v>377</v>
      </c>
      <c r="L30" s="20"/>
      <c r="M30" s="20"/>
      <c r="N30" s="20"/>
      <c r="O30" s="21">
        <f>SUM(O31:O33)</f>
        <v>162.49</v>
      </c>
      <c r="P30" s="21">
        <f t="shared" ref="P30:U30" si="17">SUM(P31:P33)</f>
        <v>0</v>
      </c>
      <c r="Q30" s="21">
        <f t="shared" si="17"/>
        <v>17.641100000000005</v>
      </c>
      <c r="R30" s="21">
        <f t="shared" si="17"/>
        <v>132.4083</v>
      </c>
      <c r="S30" s="21">
        <f t="shared" si="17"/>
        <v>3.26</v>
      </c>
      <c r="T30" s="21">
        <f t="shared" si="17"/>
        <v>9.1806000000000001</v>
      </c>
      <c r="U30" s="21">
        <f t="shared" si="17"/>
        <v>162.49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0"/>
      <c r="AK30" s="21"/>
      <c r="AL30" s="196"/>
      <c r="AM30" s="23"/>
      <c r="AN30" s="20"/>
      <c r="AO30" s="21"/>
      <c r="AP30" s="20"/>
      <c r="AQ30" s="23"/>
      <c r="AR30" s="20"/>
      <c r="AS30" s="21"/>
      <c r="AT30" s="196"/>
      <c r="AU30" s="23"/>
      <c r="AV30" s="21"/>
      <c r="AW30" s="21"/>
      <c r="AX30" s="21"/>
      <c r="AY30" s="21"/>
      <c r="AZ30" s="21"/>
      <c r="BA30" s="21"/>
      <c r="BB30" s="21" t="s">
        <v>243</v>
      </c>
      <c r="BC30" s="21">
        <f>U31</f>
        <v>4.47</v>
      </c>
      <c r="BD30" s="196" t="s">
        <v>391</v>
      </c>
      <c r="BE30" s="21">
        <f>U32+U33</f>
        <v>158.02000000000001</v>
      </c>
      <c r="BF30" s="21"/>
      <c r="BG30" s="20"/>
      <c r="BH30" s="20"/>
      <c r="BI30" s="23"/>
      <c r="BJ30" s="20"/>
      <c r="BK30" s="20"/>
      <c r="BL30" s="23"/>
      <c r="BM30" s="21"/>
      <c r="BN30" s="181">
        <f t="shared" si="1"/>
        <v>162.49</v>
      </c>
      <c r="BO30" s="24">
        <v>43881</v>
      </c>
      <c r="BP30" s="21" t="s">
        <v>210</v>
      </c>
      <c r="BQ30" s="21"/>
      <c r="BR30" s="23">
        <v>6</v>
      </c>
      <c r="BS30" s="23"/>
      <c r="BT30" s="24"/>
      <c r="BU30" s="25"/>
    </row>
    <row r="31" spans="1:73" s="22" customFormat="1" ht="13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33"/>
      <c r="K31" s="233"/>
      <c r="L31" s="20"/>
      <c r="M31" s="20" t="s">
        <v>311</v>
      </c>
      <c r="N31" s="21" t="str">
        <f>BB30</f>
        <v>Монтаж АВ-0,4 кВ (до 63 А)</v>
      </c>
      <c r="O31" s="21">
        <f>U31</f>
        <v>4.47</v>
      </c>
      <c r="P31" s="20"/>
      <c r="Q31" s="21">
        <v>0.44</v>
      </c>
      <c r="R31" s="21">
        <v>0.77</v>
      </c>
      <c r="S31" s="21">
        <v>3.26</v>
      </c>
      <c r="T31" s="21">
        <v>0</v>
      </c>
      <c r="U31" s="21">
        <f>SUM(Q31:T31)</f>
        <v>4.47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3"/>
      <c r="AJ31" s="20"/>
      <c r="AK31" s="21"/>
      <c r="AL31" s="196"/>
      <c r="AM31" s="23"/>
      <c r="AN31" s="20"/>
      <c r="AO31" s="21"/>
      <c r="AP31" s="20"/>
      <c r="AQ31" s="23"/>
      <c r="AR31" s="20"/>
      <c r="AS31" s="21"/>
      <c r="AT31" s="196"/>
      <c r="AU31" s="23"/>
      <c r="AV31" s="21"/>
      <c r="AW31" s="21"/>
      <c r="AX31" s="21"/>
      <c r="AY31" s="21"/>
      <c r="AZ31" s="21"/>
      <c r="BA31" s="21"/>
      <c r="BB31" s="21"/>
      <c r="BC31" s="21"/>
      <c r="BD31" s="196"/>
      <c r="BE31" s="181"/>
      <c r="BF31" s="21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3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233"/>
      <c r="K32" s="233"/>
      <c r="L32" s="20"/>
      <c r="M32" s="201" t="s">
        <v>310</v>
      </c>
      <c r="N32" s="20">
        <v>0.13</v>
      </c>
      <c r="O32" s="21">
        <f>N32*1177</f>
        <v>153.01000000000002</v>
      </c>
      <c r="P32" s="21"/>
      <c r="Q32" s="21">
        <f>O32*0.11</f>
        <v>16.831100000000003</v>
      </c>
      <c r="R32" s="21">
        <f>O32*0.83</f>
        <v>126.99830000000001</v>
      </c>
      <c r="S32" s="21">
        <v>0</v>
      </c>
      <c r="T32" s="21">
        <f>O32*0.06</f>
        <v>9.1806000000000001</v>
      </c>
      <c r="U32" s="21">
        <f t="shared" ref="U32" si="18">SUM(Q32:T32)</f>
        <v>153.01000000000002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0"/>
      <c r="AK32" s="21"/>
      <c r="AL32" s="196"/>
      <c r="AM32" s="23"/>
      <c r="AN32" s="20"/>
      <c r="AO32" s="21"/>
      <c r="AP32" s="20"/>
      <c r="AQ32" s="23"/>
      <c r="AR32" s="20"/>
      <c r="AS32" s="21"/>
      <c r="AT32" s="196"/>
      <c r="AU32" s="23"/>
      <c r="AV32" s="21"/>
      <c r="AW32" s="21"/>
      <c r="AX32" s="21"/>
      <c r="AY32" s="21"/>
      <c r="AZ32" s="21"/>
      <c r="BA32" s="21"/>
      <c r="BB32" s="21"/>
      <c r="BC32" s="21"/>
      <c r="BD32" s="196"/>
      <c r="BE32" s="181"/>
      <c r="BF32" s="21"/>
      <c r="BG32" s="20"/>
      <c r="BH32" s="20"/>
      <c r="BI32" s="23"/>
      <c r="BJ32" s="20"/>
      <c r="BK32" s="20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13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34"/>
      <c r="K33" s="234"/>
      <c r="L33" s="20"/>
      <c r="M33" s="202"/>
      <c r="N33" s="20" t="s">
        <v>379</v>
      </c>
      <c r="O33" s="21">
        <f>U33</f>
        <v>5.01</v>
      </c>
      <c r="P33" s="21"/>
      <c r="Q33" s="21">
        <v>0.37</v>
      </c>
      <c r="R33" s="21">
        <v>4.6399999999999997</v>
      </c>
      <c r="S33" s="21">
        <v>0</v>
      </c>
      <c r="T33" s="21">
        <v>0</v>
      </c>
      <c r="U33" s="21">
        <f>SUM(Q33:T33)</f>
        <v>5.01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3"/>
      <c r="AJ33" s="20"/>
      <c r="AK33" s="21"/>
      <c r="AL33" s="196"/>
      <c r="AM33" s="23"/>
      <c r="AN33" s="20"/>
      <c r="AO33" s="21"/>
      <c r="AP33" s="20"/>
      <c r="AQ33" s="23"/>
      <c r="AR33" s="20"/>
      <c r="AS33" s="21"/>
      <c r="AT33" s="196"/>
      <c r="AU33" s="23"/>
      <c r="AV33" s="21"/>
      <c r="AW33" s="21"/>
      <c r="AX33" s="21"/>
      <c r="AY33" s="21"/>
      <c r="AZ33" s="21"/>
      <c r="BA33" s="21"/>
      <c r="BB33" s="21"/>
      <c r="BC33" s="21"/>
      <c r="BD33" s="196"/>
      <c r="BE33" s="181"/>
      <c r="BF33" s="21"/>
      <c r="BG33" s="20"/>
      <c r="BH33" s="20"/>
      <c r="BI33" s="23"/>
      <c r="BJ33" s="20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409.5" customHeight="1" x14ac:dyDescent="0.25">
      <c r="A34" s="17" t="s">
        <v>347</v>
      </c>
      <c r="B34" s="18">
        <v>41858650</v>
      </c>
      <c r="C34" s="24">
        <v>43697</v>
      </c>
      <c r="D34" s="19">
        <v>11110.67</v>
      </c>
      <c r="E34" s="19"/>
      <c r="F34" s="20">
        <v>15</v>
      </c>
      <c r="G34" s="18" t="s">
        <v>336</v>
      </c>
      <c r="H34" s="18" t="s">
        <v>337</v>
      </c>
      <c r="I34" s="18" t="s">
        <v>365</v>
      </c>
      <c r="J34" s="232" t="s">
        <v>335</v>
      </c>
      <c r="K34" s="232" t="s">
        <v>378</v>
      </c>
      <c r="L34" s="20"/>
      <c r="M34" s="20"/>
      <c r="N34" s="20"/>
      <c r="O34" s="21">
        <f>SUM(O35:O37)</f>
        <v>103.64</v>
      </c>
      <c r="P34" s="21">
        <f t="shared" ref="P34:U34" si="19">SUM(P35:P37)</f>
        <v>0</v>
      </c>
      <c r="Q34" s="21">
        <f t="shared" si="19"/>
        <v>11.167599999999998</v>
      </c>
      <c r="R34" s="21">
        <f t="shared" si="19"/>
        <v>83.562799999999996</v>
      </c>
      <c r="S34" s="21">
        <f t="shared" si="19"/>
        <v>3.26</v>
      </c>
      <c r="T34" s="21">
        <f t="shared" si="19"/>
        <v>5.6495999999999995</v>
      </c>
      <c r="U34" s="21">
        <f t="shared" si="19"/>
        <v>103.64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196"/>
      <c r="AM34" s="20"/>
      <c r="AN34" s="20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1" t="s">
        <v>243</v>
      </c>
      <c r="BC34" s="21">
        <f>U35</f>
        <v>4.47</v>
      </c>
      <c r="BD34" s="196" t="s">
        <v>388</v>
      </c>
      <c r="BE34" s="181">
        <f>U36+U37</f>
        <v>99.17</v>
      </c>
      <c r="BF34" s="21"/>
      <c r="BG34" s="20"/>
      <c r="BH34" s="20"/>
      <c r="BI34" s="23"/>
      <c r="BJ34" s="20"/>
      <c r="BK34" s="20"/>
      <c r="BL34" s="23"/>
      <c r="BM34" s="21"/>
      <c r="BN34" s="181">
        <f t="shared" si="1"/>
        <v>103.64</v>
      </c>
      <c r="BO34" s="24">
        <v>43881</v>
      </c>
      <c r="BP34" s="21" t="s">
        <v>210</v>
      </c>
      <c r="BQ34" s="21"/>
      <c r="BR34" s="23">
        <v>6</v>
      </c>
      <c r="BS34" s="23"/>
      <c r="BT34" s="24"/>
      <c r="BU34" s="25"/>
    </row>
    <row r="35" spans="1:73" s="22" customFormat="1" ht="136.5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233"/>
      <c r="K35" s="233"/>
      <c r="L35" s="20"/>
      <c r="M35" s="20" t="s">
        <v>311</v>
      </c>
      <c r="N35" s="21" t="str">
        <f>BB34</f>
        <v>Монтаж АВ-0,4 кВ (до 63 А)</v>
      </c>
      <c r="O35" s="21">
        <f>U35</f>
        <v>4.47</v>
      </c>
      <c r="P35" s="20"/>
      <c r="Q35" s="21">
        <v>0.44</v>
      </c>
      <c r="R35" s="21">
        <v>0.77</v>
      </c>
      <c r="S35" s="21">
        <v>3.26</v>
      </c>
      <c r="T35" s="21">
        <v>0</v>
      </c>
      <c r="U35" s="21">
        <f>SUM(Q35:T35)</f>
        <v>4.47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6"/>
      <c r="AM35" s="20"/>
      <c r="AN35" s="20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196"/>
      <c r="BE35" s="181"/>
      <c r="BF35" s="21"/>
      <c r="BG35" s="20"/>
      <c r="BH35" s="20"/>
      <c r="BI35" s="23"/>
      <c r="BJ35" s="20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32.6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33"/>
      <c r="K36" s="233"/>
      <c r="L36" s="20"/>
      <c r="M36" s="201" t="s">
        <v>310</v>
      </c>
      <c r="N36" s="20">
        <v>0.08</v>
      </c>
      <c r="O36" s="21">
        <f>N36*1177</f>
        <v>94.16</v>
      </c>
      <c r="P36" s="21"/>
      <c r="Q36" s="21">
        <f>O36*0.11</f>
        <v>10.3576</v>
      </c>
      <c r="R36" s="21">
        <f>O36*0.83</f>
        <v>78.152799999999999</v>
      </c>
      <c r="S36" s="21">
        <v>0</v>
      </c>
      <c r="T36" s="21">
        <f>O36*0.06</f>
        <v>5.6495999999999995</v>
      </c>
      <c r="U36" s="21">
        <f t="shared" ref="U36" si="20">SUM(Q36:T36)</f>
        <v>94.16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196"/>
      <c r="AM36" s="20"/>
      <c r="AN36" s="20"/>
      <c r="AO36" s="21"/>
      <c r="AP36" s="21"/>
      <c r="AQ36" s="21"/>
      <c r="AR36" s="21"/>
      <c r="AS36" s="21"/>
      <c r="AT36" s="181"/>
      <c r="AU36" s="21"/>
      <c r="AV36" s="21"/>
      <c r="AW36" s="21"/>
      <c r="AX36" s="21"/>
      <c r="AY36" s="21"/>
      <c r="AZ36" s="21"/>
      <c r="BA36" s="21"/>
      <c r="BB36" s="21"/>
      <c r="BC36" s="21"/>
      <c r="BD36" s="196"/>
      <c r="BE36" s="21"/>
      <c r="BF36" s="20"/>
      <c r="BG36" s="20"/>
      <c r="BH36" s="20"/>
      <c r="BI36" s="23"/>
      <c r="BJ36" s="20"/>
      <c r="BK36" s="20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54.5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234"/>
      <c r="K37" s="234"/>
      <c r="L37" s="20"/>
      <c r="M37" s="202"/>
      <c r="N37" s="20" t="s">
        <v>379</v>
      </c>
      <c r="O37" s="21">
        <f>U37</f>
        <v>5.01</v>
      </c>
      <c r="P37" s="21"/>
      <c r="Q37" s="21">
        <v>0.37</v>
      </c>
      <c r="R37" s="21">
        <v>4.6399999999999997</v>
      </c>
      <c r="S37" s="21">
        <v>0</v>
      </c>
      <c r="T37" s="21">
        <v>0</v>
      </c>
      <c r="U37" s="21">
        <f>SUM(Q37:T37)</f>
        <v>5.01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196"/>
      <c r="AM37" s="20"/>
      <c r="AN37" s="20"/>
      <c r="AO37" s="21"/>
      <c r="AP37" s="21"/>
      <c r="AQ37" s="21"/>
      <c r="AR37" s="21"/>
      <c r="AS37" s="21"/>
      <c r="AT37" s="181"/>
      <c r="AU37" s="21"/>
      <c r="AV37" s="21"/>
      <c r="AW37" s="21"/>
      <c r="AX37" s="21"/>
      <c r="AY37" s="21"/>
      <c r="AZ37" s="21"/>
      <c r="BA37" s="21"/>
      <c r="BB37" s="21"/>
      <c r="BC37" s="21"/>
      <c r="BD37" s="196"/>
      <c r="BE37" s="196"/>
      <c r="BF37" s="20"/>
      <c r="BG37" s="20"/>
      <c r="BH37" s="20"/>
      <c r="BI37" s="23"/>
      <c r="BJ37" s="20"/>
      <c r="BK37" s="20"/>
      <c r="BL37" s="23"/>
      <c r="BM37" s="21"/>
      <c r="BN37" s="181">
        <f t="shared" si="1"/>
        <v>0</v>
      </c>
      <c r="BO37" s="24"/>
      <c r="BP37" s="21"/>
      <c r="BQ37" s="21"/>
      <c r="BR37" s="23">
        <v>6</v>
      </c>
      <c r="BS37" s="23"/>
      <c r="BT37" s="24"/>
      <c r="BU37" s="25"/>
    </row>
    <row r="38" spans="1:73" s="231" customFormat="1" ht="234.75" customHeight="1" x14ac:dyDescent="0.25">
      <c r="A38" s="220"/>
      <c r="B38" s="221"/>
      <c r="C38" s="222"/>
      <c r="D38" s="223"/>
      <c r="E38" s="223"/>
      <c r="F38" s="224"/>
      <c r="G38" s="221"/>
      <c r="H38" s="221"/>
      <c r="I38" s="221"/>
      <c r="J38" s="221"/>
      <c r="K38" s="221"/>
      <c r="L38" s="224"/>
      <c r="M38" s="224"/>
      <c r="N38" s="224" t="s">
        <v>392</v>
      </c>
      <c r="O38" s="225">
        <f>O3+O7+O10+O13+O17+O21+O24+O27+O30+O34</f>
        <v>3366.6619999999998</v>
      </c>
      <c r="P38" s="225">
        <f t="shared" ref="P38:BN38" si="21">P3+P7+P10+P13+P17+P21+P24+P27+P30+P34</f>
        <v>0</v>
      </c>
      <c r="Q38" s="225">
        <f t="shared" si="21"/>
        <v>368.31502</v>
      </c>
      <c r="R38" s="225">
        <f t="shared" si="21"/>
        <v>2790.3957799999998</v>
      </c>
      <c r="S38" s="225">
        <f t="shared" si="21"/>
        <v>13.04</v>
      </c>
      <c r="T38" s="225">
        <f t="shared" si="21"/>
        <v>194.91119999999998</v>
      </c>
      <c r="U38" s="225">
        <f t="shared" si="21"/>
        <v>3366.6619999999998</v>
      </c>
      <c r="V38" s="225">
        <f t="shared" si="21"/>
        <v>0</v>
      </c>
      <c r="W38" s="225">
        <f t="shared" si="21"/>
        <v>0</v>
      </c>
      <c r="X38" s="225">
        <f t="shared" si="21"/>
        <v>0</v>
      </c>
      <c r="Y38" s="225">
        <f t="shared" si="21"/>
        <v>0</v>
      </c>
      <c r="Z38" s="225">
        <f t="shared" si="21"/>
        <v>0</v>
      </c>
      <c r="AA38" s="225">
        <f t="shared" si="21"/>
        <v>0</v>
      </c>
      <c r="AB38" s="225">
        <f t="shared" si="21"/>
        <v>0</v>
      </c>
      <c r="AC38" s="225">
        <f t="shared" si="21"/>
        <v>0</v>
      </c>
      <c r="AD38" s="225">
        <f t="shared" si="21"/>
        <v>0</v>
      </c>
      <c r="AE38" s="225">
        <f t="shared" si="21"/>
        <v>0</v>
      </c>
      <c r="AF38" s="225">
        <f t="shared" si="21"/>
        <v>0</v>
      </c>
      <c r="AG38" s="225">
        <f t="shared" si="21"/>
        <v>0</v>
      </c>
      <c r="AH38" s="225">
        <f t="shared" si="21"/>
        <v>0</v>
      </c>
      <c r="AI38" s="225">
        <f t="shared" si="21"/>
        <v>0</v>
      </c>
      <c r="AJ38" s="225">
        <f t="shared" si="21"/>
        <v>0</v>
      </c>
      <c r="AK38" s="225">
        <f t="shared" si="21"/>
        <v>0</v>
      </c>
      <c r="AL38" s="225">
        <f t="shared" si="21"/>
        <v>0</v>
      </c>
      <c r="AM38" s="225">
        <f t="shared" si="21"/>
        <v>0</v>
      </c>
      <c r="AN38" s="225">
        <f t="shared" si="21"/>
        <v>0</v>
      </c>
      <c r="AO38" s="225">
        <f t="shared" si="21"/>
        <v>0</v>
      </c>
      <c r="AP38" s="225">
        <f t="shared" si="21"/>
        <v>0</v>
      </c>
      <c r="AQ38" s="225">
        <f t="shared" si="21"/>
        <v>0</v>
      </c>
      <c r="AR38" s="225">
        <f t="shared" si="21"/>
        <v>0</v>
      </c>
      <c r="AS38" s="225">
        <f t="shared" si="21"/>
        <v>0</v>
      </c>
      <c r="AT38" s="225">
        <f t="shared" si="21"/>
        <v>0</v>
      </c>
      <c r="AU38" s="225">
        <f t="shared" si="21"/>
        <v>0</v>
      </c>
      <c r="AV38" s="225">
        <f t="shared" si="21"/>
        <v>0</v>
      </c>
      <c r="AW38" s="225">
        <f t="shared" si="21"/>
        <v>0</v>
      </c>
      <c r="AX38" s="225">
        <f t="shared" si="21"/>
        <v>0</v>
      </c>
      <c r="AY38" s="225">
        <f t="shared" si="21"/>
        <v>0</v>
      </c>
      <c r="AZ38" s="225">
        <f t="shared" si="21"/>
        <v>0</v>
      </c>
      <c r="BA38" s="225">
        <f t="shared" si="21"/>
        <v>0</v>
      </c>
      <c r="BB38" s="225" t="s">
        <v>393</v>
      </c>
      <c r="BC38" s="225">
        <f t="shared" si="21"/>
        <v>17.88</v>
      </c>
      <c r="BD38" s="225" t="s">
        <v>394</v>
      </c>
      <c r="BE38" s="225">
        <f t="shared" si="21"/>
        <v>3298.6200000000003</v>
      </c>
      <c r="BF38" s="225">
        <f t="shared" si="21"/>
        <v>0</v>
      </c>
      <c r="BG38" s="225">
        <f t="shared" si="21"/>
        <v>0</v>
      </c>
      <c r="BH38" s="225" t="s">
        <v>385</v>
      </c>
      <c r="BI38" s="225">
        <f t="shared" si="21"/>
        <v>50.162000000000006</v>
      </c>
      <c r="BJ38" s="225">
        <f t="shared" si="21"/>
        <v>0</v>
      </c>
      <c r="BK38" s="225">
        <f t="shared" si="21"/>
        <v>0</v>
      </c>
      <c r="BL38" s="225">
        <f t="shared" si="21"/>
        <v>0</v>
      </c>
      <c r="BM38" s="225">
        <f t="shared" si="21"/>
        <v>0</v>
      </c>
      <c r="BN38" s="225">
        <f t="shared" si="21"/>
        <v>3366.6619999999998</v>
      </c>
      <c r="BO38" s="222"/>
      <c r="BP38" s="226"/>
      <c r="BQ38" s="227"/>
      <c r="BR38" s="228">
        <v>6</v>
      </c>
      <c r="BS38" s="228"/>
      <c r="BT38" s="229"/>
      <c r="BU38" s="230"/>
    </row>
    <row r="39" spans="1:73" s="22" customFormat="1" ht="152.25" customHeight="1" x14ac:dyDescent="0.25">
      <c r="A39" s="211"/>
      <c r="B39" s="212"/>
      <c r="C39" s="213"/>
      <c r="D39" s="214"/>
      <c r="E39" s="214"/>
      <c r="F39" s="215"/>
      <c r="G39" s="212"/>
      <c r="H39" s="212"/>
      <c r="I39" s="212"/>
      <c r="J39" s="212"/>
      <c r="K39" s="212"/>
      <c r="L39" s="215"/>
      <c r="M39" s="215"/>
      <c r="N39" s="215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16"/>
      <c r="Z39" s="216"/>
      <c r="AA39" s="216"/>
      <c r="AB39" s="216"/>
      <c r="AC39" s="216"/>
      <c r="AD39" s="216"/>
      <c r="AE39" s="216"/>
      <c r="AF39" s="216"/>
      <c r="AG39" s="216"/>
      <c r="AH39" s="215"/>
      <c r="AI39" s="215"/>
      <c r="AJ39" s="215"/>
      <c r="AK39" s="216"/>
      <c r="AL39" s="215"/>
      <c r="AM39" s="215"/>
      <c r="AN39" s="215"/>
      <c r="AO39" s="216"/>
      <c r="AP39" s="216"/>
      <c r="AQ39" s="216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5"/>
      <c r="BE39" s="216"/>
      <c r="BF39" s="216"/>
      <c r="BG39" s="215"/>
      <c r="BH39" s="215"/>
      <c r="BI39" s="217"/>
      <c r="BJ39" s="215"/>
      <c r="BK39" s="215"/>
      <c r="BL39" s="217"/>
      <c r="BM39" s="216"/>
      <c r="BN39" s="216"/>
      <c r="BO39" s="213"/>
      <c r="BP39" s="216"/>
      <c r="BQ39" s="204"/>
      <c r="BR39" s="23">
        <v>6</v>
      </c>
      <c r="BS39" s="23"/>
      <c r="BT39" s="24"/>
      <c r="BU39" s="25"/>
    </row>
    <row r="40" spans="1:73" s="22" customFormat="1" ht="152.25" customHeight="1" x14ac:dyDescent="0.25">
      <c r="A40" s="219" t="s">
        <v>396</v>
      </c>
      <c r="B40" s="209"/>
      <c r="C40" s="26"/>
      <c r="D40" s="210"/>
      <c r="E40" s="210"/>
      <c r="F40" s="180"/>
      <c r="G40" s="209"/>
      <c r="H40" s="209"/>
      <c r="I40" s="209"/>
      <c r="J40" s="209"/>
      <c r="K40" s="219" t="s">
        <v>400</v>
      </c>
      <c r="L40" s="180"/>
      <c r="M40" s="180"/>
      <c r="N40" s="180"/>
      <c r="O40" s="36"/>
      <c r="P40" s="36"/>
      <c r="Q40" s="36"/>
      <c r="R40" s="219" t="s">
        <v>401</v>
      </c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180"/>
      <c r="AI40" s="180"/>
      <c r="AJ40" s="180"/>
      <c r="AK40" s="36"/>
      <c r="AL40" s="180"/>
      <c r="AM40" s="180"/>
      <c r="AN40" s="180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180"/>
      <c r="BE40" s="180"/>
      <c r="BF40" s="180"/>
      <c r="BG40" s="180"/>
      <c r="BH40" s="180"/>
      <c r="BI40" s="40"/>
      <c r="BJ40" s="180"/>
      <c r="BK40" s="180"/>
      <c r="BL40" s="40"/>
      <c r="BM40" s="36"/>
      <c r="BN40" s="36"/>
      <c r="BO40" s="26"/>
      <c r="BP40" s="36"/>
      <c r="BQ40" s="204"/>
      <c r="BR40" s="23">
        <v>6</v>
      </c>
      <c r="BS40" s="23"/>
      <c r="BT40" s="24"/>
      <c r="BU40" s="25"/>
    </row>
    <row r="41" spans="1:73" s="22" customFormat="1" ht="152.25" customHeight="1" x14ac:dyDescent="0.25">
      <c r="A41" s="219" t="s">
        <v>397</v>
      </c>
      <c r="B41" s="209"/>
      <c r="C41" s="26"/>
      <c r="D41" s="210"/>
      <c r="E41" s="210"/>
      <c r="F41" s="180"/>
      <c r="G41" s="209"/>
      <c r="H41" s="209"/>
      <c r="I41" s="209"/>
      <c r="J41" s="209"/>
      <c r="K41" s="219" t="s">
        <v>400</v>
      </c>
      <c r="L41" s="180"/>
      <c r="M41" s="180"/>
      <c r="N41" s="180"/>
      <c r="O41" s="36"/>
      <c r="P41" s="36"/>
      <c r="Q41" s="36"/>
      <c r="R41" s="219" t="s">
        <v>402</v>
      </c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180"/>
      <c r="AI41" s="180"/>
      <c r="AJ41" s="180"/>
      <c r="AK41" s="36"/>
      <c r="AL41" s="180"/>
      <c r="AM41" s="180"/>
      <c r="AN41" s="180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180"/>
      <c r="BE41" s="180"/>
      <c r="BF41" s="180"/>
      <c r="BG41" s="180"/>
      <c r="BH41" s="180"/>
      <c r="BI41" s="40"/>
      <c r="BJ41" s="180"/>
      <c r="BK41" s="180"/>
      <c r="BL41" s="40"/>
      <c r="BM41" s="36"/>
      <c r="BN41" s="36"/>
      <c r="BO41" s="26"/>
      <c r="BP41" s="36"/>
      <c r="BQ41" s="204"/>
      <c r="BR41" s="23">
        <v>12</v>
      </c>
      <c r="BS41" s="23"/>
      <c r="BT41" s="24"/>
      <c r="BU41" s="25"/>
    </row>
    <row r="42" spans="1:73" s="22" customFormat="1" ht="192" customHeight="1" x14ac:dyDescent="0.25">
      <c r="A42" s="219" t="s">
        <v>398</v>
      </c>
      <c r="B42" s="209"/>
      <c r="C42" s="26"/>
      <c r="D42" s="210"/>
      <c r="E42" s="210"/>
      <c r="F42" s="180"/>
      <c r="G42" s="209"/>
      <c r="H42" s="209"/>
      <c r="I42" s="209"/>
      <c r="J42" s="209"/>
      <c r="K42" s="219" t="s">
        <v>400</v>
      </c>
      <c r="L42" s="180"/>
      <c r="M42" s="180"/>
      <c r="N42" s="180"/>
      <c r="O42" s="180"/>
      <c r="P42" s="180"/>
      <c r="Q42" s="180"/>
      <c r="R42" s="219" t="s">
        <v>403</v>
      </c>
      <c r="S42" s="180"/>
      <c r="T42" s="180"/>
      <c r="U42" s="180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180"/>
      <c r="AI42" s="36"/>
      <c r="AJ42" s="180"/>
      <c r="AK42" s="36"/>
      <c r="AL42" s="180"/>
      <c r="AM42" s="36"/>
      <c r="AN42" s="180"/>
      <c r="AO42" s="36"/>
      <c r="AP42" s="36"/>
      <c r="AQ42" s="36"/>
      <c r="AR42" s="36"/>
      <c r="AS42" s="36"/>
      <c r="AT42" s="180"/>
      <c r="AU42" s="36"/>
      <c r="AV42" s="36"/>
      <c r="AW42" s="36"/>
      <c r="AX42" s="36"/>
      <c r="AY42" s="36"/>
      <c r="AZ42" s="36"/>
      <c r="BA42" s="36"/>
      <c r="BB42" s="180"/>
      <c r="BC42" s="36"/>
      <c r="BD42" s="180"/>
      <c r="BE42" s="36"/>
      <c r="BF42" s="36"/>
      <c r="BG42" s="180"/>
      <c r="BH42" s="180"/>
      <c r="BI42" s="40"/>
      <c r="BJ42" s="180"/>
      <c r="BK42" s="180"/>
      <c r="BL42" s="40"/>
      <c r="BM42" s="36"/>
      <c r="BN42" s="36"/>
      <c r="BO42" s="26"/>
      <c r="BP42" s="36"/>
      <c r="BQ42" s="204"/>
      <c r="BR42" s="23">
        <v>6</v>
      </c>
      <c r="BS42" s="23"/>
      <c r="BT42" s="24"/>
      <c r="BU42" s="25"/>
    </row>
    <row r="43" spans="1:73" s="22" customFormat="1" ht="129.75" customHeight="1" x14ac:dyDescent="0.25">
      <c r="A43" s="219" t="s">
        <v>399</v>
      </c>
      <c r="B43" s="209"/>
      <c r="C43" s="26"/>
      <c r="D43" s="210"/>
      <c r="E43" s="210"/>
      <c r="F43" s="180"/>
      <c r="G43" s="209"/>
      <c r="H43" s="209"/>
      <c r="I43" s="209"/>
      <c r="J43" s="209"/>
      <c r="K43" s="219" t="s">
        <v>400</v>
      </c>
      <c r="L43" s="180"/>
      <c r="M43" s="180"/>
      <c r="N43" s="180"/>
      <c r="O43" s="180"/>
      <c r="P43" s="180"/>
      <c r="Q43" s="180"/>
      <c r="R43" s="219" t="s">
        <v>404</v>
      </c>
      <c r="S43" s="180"/>
      <c r="T43" s="180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180"/>
      <c r="AI43" s="36"/>
      <c r="AJ43" s="180"/>
      <c r="AK43" s="36"/>
      <c r="AL43" s="180"/>
      <c r="AM43" s="36"/>
      <c r="AN43" s="180"/>
      <c r="AO43" s="36"/>
      <c r="AP43" s="36"/>
      <c r="AQ43" s="36"/>
      <c r="AR43" s="36"/>
      <c r="AS43" s="36"/>
      <c r="AT43" s="180"/>
      <c r="AU43" s="36"/>
      <c r="AV43" s="36"/>
      <c r="AW43" s="36"/>
      <c r="AX43" s="36"/>
      <c r="AY43" s="36"/>
      <c r="AZ43" s="36"/>
      <c r="BA43" s="36"/>
      <c r="BB43" s="36"/>
      <c r="BC43" s="36"/>
      <c r="BD43" s="180"/>
      <c r="BE43" s="36"/>
      <c r="BF43" s="36"/>
      <c r="BG43" s="180"/>
      <c r="BH43" s="180"/>
      <c r="BI43" s="40"/>
      <c r="BJ43" s="180"/>
      <c r="BK43" s="180"/>
      <c r="BL43" s="40"/>
      <c r="BM43" s="36"/>
      <c r="BN43" s="36"/>
      <c r="BO43" s="26"/>
      <c r="BP43" s="36"/>
      <c r="BQ43" s="204"/>
      <c r="BR43" s="23">
        <v>6</v>
      </c>
      <c r="BS43" s="23"/>
      <c r="BT43" s="24"/>
      <c r="BU43" s="25"/>
    </row>
    <row r="44" spans="1:73" s="22" customFormat="1" ht="154.5" customHeight="1" x14ac:dyDescent="0.25">
      <c r="A44" s="205"/>
      <c r="B44" s="206"/>
      <c r="C44" s="207"/>
      <c r="D44" s="208"/>
      <c r="E44" s="208"/>
      <c r="F44" s="196"/>
      <c r="G44" s="206"/>
      <c r="H44" s="206"/>
      <c r="I44" s="206"/>
      <c r="J44" s="206"/>
      <c r="K44" s="206"/>
      <c r="L44" s="196"/>
      <c r="M44" s="196"/>
      <c r="N44" s="196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1"/>
      <c r="AE44" s="181"/>
      <c r="AF44" s="181"/>
      <c r="AG44" s="181"/>
      <c r="AH44" s="196"/>
      <c r="AI44" s="182"/>
      <c r="AJ44" s="182"/>
      <c r="AK44" s="181"/>
      <c r="AL44" s="196"/>
      <c r="AM44" s="196"/>
      <c r="AN44" s="196"/>
      <c r="AO44" s="181"/>
      <c r="AP44" s="181"/>
      <c r="AQ44" s="181"/>
      <c r="AR44" s="181"/>
      <c r="AS44" s="181"/>
      <c r="AT44" s="196"/>
      <c r="AU44" s="196"/>
      <c r="AV44" s="181"/>
      <c r="AW44" s="181"/>
      <c r="AX44" s="181"/>
      <c r="AY44" s="181"/>
      <c r="AZ44" s="181"/>
      <c r="BA44" s="181"/>
      <c r="BB44" s="181"/>
      <c r="BC44" s="181"/>
      <c r="BD44" s="196"/>
      <c r="BE44" s="182"/>
      <c r="BF44" s="182"/>
      <c r="BG44" s="196"/>
      <c r="BH44" s="196"/>
      <c r="BI44" s="182"/>
      <c r="BJ44" s="196"/>
      <c r="BK44" s="196"/>
      <c r="BL44" s="182"/>
      <c r="BM44" s="181"/>
      <c r="BN44" s="181"/>
      <c r="BO44" s="207"/>
      <c r="BP44" s="181"/>
      <c r="BQ44" s="21"/>
      <c r="BR44" s="23">
        <v>6</v>
      </c>
      <c r="BS44" s="23"/>
      <c r="BT44" s="24"/>
      <c r="BU44" s="25"/>
    </row>
    <row r="45" spans="1:73" s="22" customFormat="1" ht="154.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3"/>
      <c r="AJ45" s="23"/>
      <c r="AK45" s="21"/>
      <c r="AL45" s="196"/>
      <c r="AM45" s="20"/>
      <c r="AN45" s="20"/>
      <c r="AO45" s="21"/>
      <c r="AP45" s="21"/>
      <c r="AQ45" s="21"/>
      <c r="AR45" s="21"/>
      <c r="AS45" s="21"/>
      <c r="AT45" s="196"/>
      <c r="AU45" s="20"/>
      <c r="AV45" s="21"/>
      <c r="AW45" s="21"/>
      <c r="AX45" s="21"/>
      <c r="AY45" s="21"/>
      <c r="AZ45" s="21"/>
      <c r="BA45" s="21"/>
      <c r="BB45" s="21"/>
      <c r="BC45" s="21"/>
      <c r="BD45" s="196"/>
      <c r="BE45" s="21"/>
      <c r="BF45" s="20"/>
      <c r="BG45" s="20"/>
      <c r="BH45" s="20"/>
      <c r="BI45" s="23"/>
      <c r="BJ45" s="20"/>
      <c r="BK45" s="20"/>
      <c r="BL45" s="23"/>
      <c r="BM45" s="21"/>
      <c r="BN45" s="181">
        <f t="shared" si="1"/>
        <v>0</v>
      </c>
      <c r="BO45" s="24"/>
      <c r="BP45" s="21"/>
      <c r="BQ45" s="21"/>
      <c r="BR45" s="23">
        <v>6</v>
      </c>
      <c r="BS45" s="23"/>
      <c r="BT45" s="24"/>
      <c r="BU45" s="25"/>
    </row>
    <row r="46" spans="1:73" s="22" customFormat="1" ht="154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3"/>
      <c r="AJ46" s="23"/>
      <c r="AK46" s="21"/>
      <c r="AL46" s="196"/>
      <c r="AM46" s="20"/>
      <c r="AN46" s="20"/>
      <c r="AO46" s="21"/>
      <c r="AP46" s="21"/>
      <c r="AQ46" s="21"/>
      <c r="AR46" s="21"/>
      <c r="AS46" s="21"/>
      <c r="AT46" s="196"/>
      <c r="AU46" s="20"/>
      <c r="AV46" s="21"/>
      <c r="AW46" s="21"/>
      <c r="AX46" s="21"/>
      <c r="AY46" s="21"/>
      <c r="AZ46" s="21"/>
      <c r="BA46" s="21"/>
      <c r="BB46" s="21"/>
      <c r="BC46" s="21"/>
      <c r="BD46" s="196"/>
      <c r="BE46" s="23"/>
      <c r="BF46" s="23"/>
      <c r="BG46" s="20"/>
      <c r="BH46" s="20"/>
      <c r="BI46" s="23"/>
      <c r="BJ46" s="20"/>
      <c r="BK46" s="20"/>
      <c r="BL46" s="23"/>
      <c r="BM46" s="21"/>
      <c r="BN46" s="181">
        <f t="shared" si="1"/>
        <v>0</v>
      </c>
      <c r="BO46" s="24"/>
      <c r="BP46" s="21"/>
      <c r="BQ46" s="21"/>
      <c r="BR46" s="23">
        <v>6</v>
      </c>
      <c r="BS46" s="23"/>
      <c r="BT46" s="24"/>
      <c r="BU46" s="25"/>
    </row>
    <row r="47" spans="1:73" s="22" customFormat="1" ht="154.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3"/>
      <c r="AJ47" s="23"/>
      <c r="AK47" s="21"/>
      <c r="AL47" s="196"/>
      <c r="AM47" s="20"/>
      <c r="AN47" s="20"/>
      <c r="AO47" s="21"/>
      <c r="AP47" s="21"/>
      <c r="AQ47" s="21"/>
      <c r="AR47" s="21"/>
      <c r="AS47" s="21"/>
      <c r="AT47" s="196"/>
      <c r="AU47" s="20"/>
      <c r="AV47" s="21"/>
      <c r="AW47" s="21"/>
      <c r="AX47" s="21"/>
      <c r="AY47" s="21"/>
      <c r="AZ47" s="21"/>
      <c r="BA47" s="21"/>
      <c r="BB47" s="21"/>
      <c r="BC47" s="21"/>
      <c r="BD47" s="196"/>
      <c r="BE47" s="21"/>
      <c r="BF47" s="20"/>
      <c r="BG47" s="20"/>
      <c r="BH47" s="20"/>
      <c r="BI47" s="23"/>
      <c r="BJ47" s="20"/>
      <c r="BK47" s="20"/>
      <c r="BL47" s="23"/>
      <c r="BM47" s="21"/>
      <c r="BN47" s="181">
        <f t="shared" si="1"/>
        <v>0</v>
      </c>
      <c r="BO47" s="24"/>
      <c r="BP47" s="21"/>
      <c r="BQ47" s="21"/>
      <c r="BR47" s="23">
        <v>6</v>
      </c>
      <c r="BS47" s="23"/>
      <c r="BT47" s="24"/>
      <c r="BU47" s="25"/>
    </row>
    <row r="48" spans="1:73" s="22" customFormat="1" ht="154.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3"/>
      <c r="AK48" s="21"/>
      <c r="AL48" s="196"/>
      <c r="AM48" s="20"/>
      <c r="AN48" s="20"/>
      <c r="AO48" s="21"/>
      <c r="AP48" s="21"/>
      <c r="AQ48" s="21"/>
      <c r="AR48" s="21"/>
      <c r="AS48" s="21"/>
      <c r="AT48" s="196"/>
      <c r="AU48" s="20"/>
      <c r="AV48" s="21"/>
      <c r="AW48" s="21"/>
      <c r="AX48" s="21"/>
      <c r="AY48" s="21"/>
      <c r="AZ48" s="21"/>
      <c r="BA48" s="21"/>
      <c r="BB48" s="21"/>
      <c r="BC48" s="21"/>
      <c r="BD48" s="196"/>
      <c r="BE48" s="23"/>
      <c r="BF48" s="23"/>
      <c r="BG48" s="20"/>
      <c r="BH48" s="20"/>
      <c r="BI48" s="23"/>
      <c r="BJ48" s="20"/>
      <c r="BK48" s="20"/>
      <c r="BL48" s="23"/>
      <c r="BM48" s="21"/>
      <c r="BN48" s="181">
        <f t="shared" si="1"/>
        <v>0</v>
      </c>
      <c r="BO48" s="24"/>
      <c r="BP48" s="21"/>
      <c r="BQ48" s="21"/>
      <c r="BR48" s="23">
        <v>6</v>
      </c>
      <c r="BS48" s="23"/>
      <c r="BT48" s="24"/>
      <c r="BU48" s="25"/>
    </row>
    <row r="49" spans="1:73" s="22" customFormat="1" ht="154.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3"/>
      <c r="AJ49" s="23"/>
      <c r="AK49" s="21"/>
      <c r="AL49" s="196"/>
      <c r="AM49" s="20"/>
      <c r="AN49" s="20"/>
      <c r="AO49" s="21"/>
      <c r="AP49" s="21"/>
      <c r="AQ49" s="21"/>
      <c r="AR49" s="21"/>
      <c r="AS49" s="21"/>
      <c r="AT49" s="196"/>
      <c r="AU49" s="20"/>
      <c r="AV49" s="21"/>
      <c r="AW49" s="21"/>
      <c r="AX49" s="21"/>
      <c r="AY49" s="21"/>
      <c r="AZ49" s="21"/>
      <c r="BA49" s="21"/>
      <c r="BB49" s="21"/>
      <c r="BC49" s="21"/>
      <c r="BD49" s="196"/>
      <c r="BE49" s="21"/>
      <c r="BF49" s="21"/>
      <c r="BG49" s="20"/>
      <c r="BH49" s="20"/>
      <c r="BI49" s="23"/>
      <c r="BJ49" s="20"/>
      <c r="BK49" s="20"/>
      <c r="BL49" s="23"/>
      <c r="BM49" s="21"/>
      <c r="BN49" s="181">
        <f t="shared" si="1"/>
        <v>0</v>
      </c>
      <c r="BO49" s="24"/>
      <c r="BP49" s="21"/>
      <c r="BQ49" s="21"/>
      <c r="BR49" s="23">
        <v>6</v>
      </c>
      <c r="BS49" s="23"/>
      <c r="BT49" s="24"/>
      <c r="BU49" s="25"/>
    </row>
    <row r="50" spans="1:73" s="22" customFormat="1" ht="154.5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3"/>
      <c r="AJ50" s="23"/>
      <c r="AK50" s="21"/>
      <c r="AL50" s="196"/>
      <c r="AM50" s="20"/>
      <c r="AN50" s="20"/>
      <c r="AO50" s="21"/>
      <c r="AP50" s="21"/>
      <c r="AQ50" s="21"/>
      <c r="AR50" s="21"/>
      <c r="AS50" s="21"/>
      <c r="AT50" s="196"/>
      <c r="AU50" s="20"/>
      <c r="AV50" s="21"/>
      <c r="AW50" s="21"/>
      <c r="AX50" s="21"/>
      <c r="AY50" s="21"/>
      <c r="AZ50" s="21"/>
      <c r="BA50" s="21"/>
      <c r="BB50" s="21"/>
      <c r="BC50" s="21"/>
      <c r="BD50" s="196"/>
      <c r="BE50" s="23"/>
      <c r="BF50" s="23"/>
      <c r="BG50" s="20"/>
      <c r="BH50" s="20"/>
      <c r="BI50" s="23"/>
      <c r="BJ50" s="20"/>
      <c r="BK50" s="20"/>
      <c r="BL50" s="23"/>
      <c r="BM50" s="21"/>
      <c r="BN50" s="181">
        <f t="shared" si="1"/>
        <v>0</v>
      </c>
      <c r="BO50" s="24"/>
      <c r="BP50" s="21"/>
      <c r="BQ50" s="21"/>
      <c r="BR50" s="23">
        <v>6</v>
      </c>
      <c r="BS50" s="23"/>
      <c r="BT50" s="24"/>
      <c r="BU50" s="25"/>
    </row>
    <row r="51" spans="1:73" s="22" customFormat="1" ht="249.7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3"/>
      <c r="AJ51" s="23"/>
      <c r="AK51" s="21"/>
      <c r="AL51" s="196"/>
      <c r="AM51" s="23"/>
      <c r="AN51" s="23"/>
      <c r="AO51" s="21"/>
      <c r="AP51" s="21"/>
      <c r="AQ51" s="21"/>
      <c r="AR51" s="21"/>
      <c r="AS51" s="21"/>
      <c r="AT51" s="196"/>
      <c r="AU51" s="23"/>
      <c r="AV51" s="21"/>
      <c r="AW51" s="21"/>
      <c r="AX51" s="21"/>
      <c r="AY51" s="21"/>
      <c r="AZ51" s="21"/>
      <c r="BA51" s="21"/>
      <c r="BB51" s="21"/>
      <c r="BC51" s="21"/>
      <c r="BD51" s="196"/>
      <c r="BE51" s="21"/>
      <c r="BF51" s="20"/>
      <c r="BG51" s="21"/>
      <c r="BH51" s="21"/>
      <c r="BI51" s="23"/>
      <c r="BJ51" s="20"/>
      <c r="BK51" s="20"/>
      <c r="BL51" s="23"/>
      <c r="BM51" s="21"/>
      <c r="BN51" s="181">
        <f t="shared" si="1"/>
        <v>0</v>
      </c>
      <c r="BO51" s="24"/>
      <c r="BP51" s="21"/>
      <c r="BQ51" s="21"/>
      <c r="BR51" s="23">
        <v>6</v>
      </c>
      <c r="BS51" s="23"/>
      <c r="BT51" s="24"/>
      <c r="BU51" s="25"/>
    </row>
    <row r="52" spans="1:73" s="22" customFormat="1" ht="124.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196"/>
      <c r="AM52" s="20"/>
      <c r="AN52" s="20"/>
      <c r="AO52" s="21"/>
      <c r="AP52" s="21"/>
      <c r="AQ52" s="21"/>
      <c r="AR52" s="21"/>
      <c r="AS52" s="21"/>
      <c r="AT52" s="196"/>
      <c r="AU52" s="20"/>
      <c r="AV52" s="21"/>
      <c r="AW52" s="21"/>
      <c r="AX52" s="21"/>
      <c r="AY52" s="21"/>
      <c r="AZ52" s="21"/>
      <c r="BA52" s="21"/>
      <c r="BB52" s="21"/>
      <c r="BC52" s="21"/>
      <c r="BD52" s="196"/>
      <c r="BE52" s="21"/>
      <c r="BF52" s="21"/>
      <c r="BG52" s="20"/>
      <c r="BH52" s="20"/>
      <c r="BI52" s="23"/>
      <c r="BJ52" s="20"/>
      <c r="BK52" s="20"/>
      <c r="BL52" s="23"/>
      <c r="BM52" s="21"/>
      <c r="BN52" s="181">
        <f t="shared" si="1"/>
        <v>0</v>
      </c>
      <c r="BO52" s="24"/>
      <c r="BP52" s="21"/>
      <c r="BQ52" s="21"/>
      <c r="BR52" s="23">
        <v>6</v>
      </c>
      <c r="BS52" s="23"/>
      <c r="BT52" s="24"/>
      <c r="BU52" s="25"/>
    </row>
    <row r="53" spans="1:73" s="22" customFormat="1" ht="124.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3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196"/>
      <c r="AM53" s="20"/>
      <c r="AN53" s="20"/>
      <c r="AO53" s="21"/>
      <c r="AP53" s="21"/>
      <c r="AQ53" s="21"/>
      <c r="AR53" s="21"/>
      <c r="AS53" s="21"/>
      <c r="AT53" s="196"/>
      <c r="AU53" s="20"/>
      <c r="AV53" s="21"/>
      <c r="AW53" s="21"/>
      <c r="AX53" s="21"/>
      <c r="AY53" s="21"/>
      <c r="AZ53" s="21"/>
      <c r="BA53" s="21"/>
      <c r="BB53" s="21"/>
      <c r="BC53" s="21"/>
      <c r="BD53" s="196"/>
      <c r="BE53" s="21"/>
      <c r="BF53" s="21"/>
      <c r="BG53" s="20"/>
      <c r="BH53" s="20"/>
      <c r="BI53" s="23"/>
      <c r="BJ53" s="20"/>
      <c r="BK53" s="20"/>
      <c r="BL53" s="23"/>
      <c r="BM53" s="21"/>
      <c r="BN53" s="181">
        <f t="shared" si="1"/>
        <v>0</v>
      </c>
      <c r="BO53" s="24"/>
      <c r="BP53" s="21"/>
      <c r="BQ53" s="21"/>
      <c r="BR53" s="23">
        <v>6</v>
      </c>
      <c r="BS53" s="23"/>
      <c r="BT53" s="24"/>
      <c r="BU53" s="25"/>
    </row>
    <row r="54" spans="1:73" s="22" customFormat="1" ht="124.5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6"/>
      <c r="AM54" s="20"/>
      <c r="AN54" s="20"/>
      <c r="AO54" s="21"/>
      <c r="AP54" s="21"/>
      <c r="AQ54" s="21"/>
      <c r="AR54" s="21"/>
      <c r="AS54" s="21"/>
      <c r="AT54" s="196"/>
      <c r="AU54" s="20"/>
      <c r="AV54" s="21"/>
      <c r="AW54" s="21"/>
      <c r="AX54" s="21"/>
      <c r="AY54" s="21"/>
      <c r="AZ54" s="21"/>
      <c r="BA54" s="21"/>
      <c r="BB54" s="21"/>
      <c r="BC54" s="21"/>
      <c r="BD54" s="196"/>
      <c r="BE54" s="21"/>
      <c r="BF54" s="21"/>
      <c r="BG54" s="20"/>
      <c r="BH54" s="20"/>
      <c r="BI54" s="23"/>
      <c r="BJ54" s="20"/>
      <c r="BK54" s="20"/>
      <c r="BL54" s="23"/>
      <c r="BM54" s="21"/>
      <c r="BN54" s="181">
        <f t="shared" si="1"/>
        <v>0</v>
      </c>
      <c r="BO54" s="24"/>
      <c r="BP54" s="21"/>
      <c r="BQ54" s="21"/>
      <c r="BR54" s="23">
        <v>6</v>
      </c>
      <c r="BS54" s="23"/>
      <c r="BT54" s="24"/>
      <c r="BU54" s="25"/>
    </row>
    <row r="55" spans="1:73" s="22" customFormat="1" ht="12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196"/>
      <c r="AM55" s="20"/>
      <c r="AN55" s="20"/>
      <c r="AO55" s="21"/>
      <c r="AP55" s="21"/>
      <c r="AQ55" s="21"/>
      <c r="AR55" s="21"/>
      <c r="AS55" s="21"/>
      <c r="AT55" s="196"/>
      <c r="AU55" s="20"/>
      <c r="AV55" s="21"/>
      <c r="AW55" s="21"/>
      <c r="AX55" s="21"/>
      <c r="AY55" s="21"/>
      <c r="AZ55" s="21"/>
      <c r="BA55" s="21"/>
      <c r="BB55" s="21"/>
      <c r="BC55" s="21"/>
      <c r="BD55" s="196"/>
      <c r="BE55" s="21"/>
      <c r="BF55" s="21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40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196"/>
      <c r="AM56" s="20"/>
      <c r="AN56" s="20"/>
      <c r="AO56" s="21"/>
      <c r="AP56" s="21"/>
      <c r="AQ56" s="21"/>
      <c r="AR56" s="21"/>
      <c r="AS56" s="21"/>
      <c r="AT56" s="196"/>
      <c r="AU56" s="20"/>
      <c r="AV56" s="21"/>
      <c r="AW56" s="21"/>
      <c r="AX56" s="21"/>
      <c r="AY56" s="21"/>
      <c r="AZ56" s="21"/>
      <c r="BA56" s="21"/>
      <c r="BB56" s="21"/>
      <c r="BC56" s="21"/>
      <c r="BD56" s="196"/>
      <c r="BE56" s="23"/>
      <c r="BF56" s="23"/>
      <c r="BG56" s="20"/>
      <c r="BH56" s="20"/>
      <c r="BI56" s="23"/>
      <c r="BJ56" s="20"/>
      <c r="BK56" s="20"/>
      <c r="BL56" s="23"/>
      <c r="BM56" s="21"/>
      <c r="BN56" s="181">
        <f t="shared" ref="BN56:BN67" si="22">W56+Y56+AA56+AC56+AE56+AG56+AI56+AM56+AO56+AQ56+AS56+AU56+AW56+AY56+BA56+BC56+BE56+BG56+BI56+BK56+BM56</f>
        <v>0</v>
      </c>
      <c r="BO56" s="24"/>
      <c r="BP56" s="21"/>
      <c r="BQ56" s="21"/>
      <c r="BR56" s="23"/>
      <c r="BS56" s="23"/>
      <c r="BT56" s="24"/>
      <c r="BU56" s="25"/>
    </row>
    <row r="57" spans="1:73" s="22" customFormat="1" ht="237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6"/>
      <c r="BE57" s="21"/>
      <c r="BF57" s="20"/>
      <c r="BG57" s="20"/>
      <c r="BH57" s="20"/>
      <c r="BI57" s="23"/>
      <c r="BJ57" s="20"/>
      <c r="BK57" s="21"/>
      <c r="BL57" s="20"/>
      <c r="BM57" s="21"/>
      <c r="BN57" s="181">
        <f t="shared" si="22"/>
        <v>0</v>
      </c>
      <c r="BO57" s="24"/>
      <c r="BP57" s="21"/>
      <c r="BQ57" s="21"/>
      <c r="BR57" s="23"/>
      <c r="BS57" s="23"/>
      <c r="BT57" s="24"/>
      <c r="BU57" s="25"/>
    </row>
    <row r="58" spans="1:73" s="22" customFormat="1" ht="139.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6"/>
      <c r="BE58" s="23"/>
      <c r="BF58" s="23"/>
      <c r="BG58" s="20"/>
      <c r="BH58" s="20"/>
      <c r="BI58" s="23"/>
      <c r="BJ58" s="20"/>
      <c r="BK58" s="21"/>
      <c r="BL58" s="20"/>
      <c r="BM58" s="21"/>
      <c r="BN58" s="181">
        <f t="shared" si="22"/>
        <v>0</v>
      </c>
      <c r="BO58" s="24"/>
      <c r="BP58" s="21"/>
      <c r="BQ58" s="21"/>
      <c r="BR58" s="23"/>
      <c r="BS58" s="23"/>
      <c r="BT58" s="24"/>
      <c r="BU58" s="25"/>
    </row>
    <row r="59" spans="1:73" s="22" customFormat="1" ht="237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3"/>
      <c r="AK59" s="21"/>
      <c r="AL59" s="196"/>
      <c r="AM59" s="23"/>
      <c r="AN59" s="23"/>
      <c r="AO59" s="21"/>
      <c r="AP59" s="21"/>
      <c r="AQ59" s="21"/>
      <c r="AR59" s="21"/>
      <c r="AS59" s="21"/>
      <c r="AT59" s="196"/>
      <c r="AU59" s="23"/>
      <c r="AV59" s="21"/>
      <c r="AW59" s="21"/>
      <c r="AX59" s="21"/>
      <c r="AY59" s="21"/>
      <c r="AZ59" s="21"/>
      <c r="BA59" s="21"/>
      <c r="BB59" s="21"/>
      <c r="BC59" s="21"/>
      <c r="BD59" s="196"/>
      <c r="BE59" s="23"/>
      <c r="BF59" s="20"/>
      <c r="BG59" s="21"/>
      <c r="BH59" s="20"/>
      <c r="BI59" s="23"/>
      <c r="BJ59" s="20"/>
      <c r="BK59" s="20"/>
      <c r="BL59" s="23"/>
      <c r="BM59" s="21"/>
      <c r="BN59" s="181">
        <f t="shared" si="22"/>
        <v>0</v>
      </c>
      <c r="BO59" s="24"/>
      <c r="BP59" s="21"/>
      <c r="BQ59" s="21"/>
      <c r="BR59" s="23"/>
      <c r="BS59" s="23"/>
      <c r="BT59" s="24"/>
      <c r="BU59" s="25"/>
    </row>
    <row r="60" spans="1:73" s="22" customFormat="1" ht="122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6"/>
      <c r="BE60" s="23"/>
      <c r="BF60" s="23"/>
      <c r="BG60" s="20"/>
      <c r="BH60" s="20"/>
      <c r="BI60" s="23"/>
      <c r="BJ60" s="20"/>
      <c r="BK60" s="20"/>
      <c r="BL60" s="23"/>
      <c r="BM60" s="21"/>
      <c r="BN60" s="181">
        <f t="shared" si="22"/>
        <v>0</v>
      </c>
      <c r="BO60" s="24"/>
      <c r="BP60" s="21"/>
      <c r="BQ60" s="21"/>
      <c r="BR60" s="23"/>
      <c r="BS60" s="23"/>
      <c r="BT60" s="24"/>
      <c r="BU60" s="25"/>
    </row>
    <row r="61" spans="1:73" s="22" customFormat="1" ht="122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6"/>
      <c r="BE61" s="23"/>
      <c r="BF61" s="23"/>
      <c r="BG61" s="20"/>
      <c r="BH61" s="20"/>
      <c r="BI61" s="23"/>
      <c r="BJ61" s="20"/>
      <c r="BK61" s="20"/>
      <c r="BL61" s="23"/>
      <c r="BM61" s="21"/>
      <c r="BN61" s="181">
        <f t="shared" si="22"/>
        <v>0</v>
      </c>
      <c r="BO61" s="24"/>
      <c r="BP61" s="21"/>
      <c r="BQ61" s="21"/>
      <c r="BR61" s="23"/>
      <c r="BS61" s="23"/>
      <c r="BT61" s="24"/>
      <c r="BU61" s="25"/>
    </row>
    <row r="62" spans="1:73" s="22" customFormat="1" ht="122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3"/>
      <c r="Q62" s="23"/>
      <c r="R62" s="23"/>
      <c r="S62" s="23"/>
      <c r="T62" s="23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6"/>
      <c r="BE62" s="23"/>
      <c r="BF62" s="23"/>
      <c r="BG62" s="20"/>
      <c r="BH62" s="20"/>
      <c r="BI62" s="23"/>
      <c r="BJ62" s="20"/>
      <c r="BK62" s="20"/>
      <c r="BL62" s="23"/>
      <c r="BM62" s="21"/>
      <c r="BN62" s="181">
        <f t="shared" si="22"/>
        <v>0</v>
      </c>
      <c r="BO62" s="24"/>
      <c r="BP62" s="21"/>
      <c r="BQ62" s="21"/>
      <c r="BR62" s="23"/>
      <c r="BS62" s="23"/>
      <c r="BT62" s="24"/>
      <c r="BU62" s="25"/>
    </row>
    <row r="63" spans="1:73" s="22" customFormat="1" ht="122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96"/>
      <c r="BE63" s="23"/>
      <c r="BF63" s="23"/>
      <c r="BG63" s="20"/>
      <c r="BH63" s="20"/>
      <c r="BI63" s="23"/>
      <c r="BJ63" s="20"/>
      <c r="BK63" s="20"/>
      <c r="BL63" s="23"/>
      <c r="BM63" s="21"/>
      <c r="BN63" s="181">
        <f t="shared" si="22"/>
        <v>0</v>
      </c>
      <c r="BO63" s="24"/>
      <c r="BP63" s="21"/>
      <c r="BQ63" s="21"/>
      <c r="BR63" s="23"/>
      <c r="BS63" s="23"/>
      <c r="BT63" s="24"/>
      <c r="BU63" s="25"/>
    </row>
    <row r="64" spans="1:73" s="22" customFormat="1" ht="122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96"/>
      <c r="BE64" s="23"/>
      <c r="BF64" s="23"/>
      <c r="BG64" s="20"/>
      <c r="BH64" s="20"/>
      <c r="BI64" s="23"/>
      <c r="BJ64" s="20"/>
      <c r="BK64" s="20"/>
      <c r="BL64" s="23"/>
      <c r="BM64" s="21"/>
      <c r="BN64" s="181">
        <f t="shared" si="22"/>
        <v>0</v>
      </c>
      <c r="BO64" s="24"/>
      <c r="BP64" s="21"/>
      <c r="BQ64" s="21"/>
      <c r="BR64" s="23"/>
      <c r="BS64" s="23"/>
      <c r="BT64" s="24"/>
      <c r="BU64" s="25"/>
    </row>
    <row r="65" spans="1:73" s="22" customFormat="1" ht="25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6"/>
      <c r="BE65" s="21"/>
      <c r="BF65" s="21"/>
      <c r="BG65" s="20"/>
      <c r="BH65" s="20"/>
      <c r="BI65" s="23"/>
      <c r="BJ65" s="20"/>
      <c r="BK65" s="20"/>
      <c r="BL65" s="23"/>
      <c r="BM65" s="21"/>
      <c r="BN65" s="181">
        <f t="shared" si="22"/>
        <v>0</v>
      </c>
      <c r="BO65" s="24"/>
      <c r="BP65" s="21"/>
      <c r="BQ65" s="21"/>
      <c r="BR65" s="23"/>
      <c r="BS65" s="23"/>
      <c r="BT65" s="24"/>
      <c r="BU65" s="25"/>
    </row>
    <row r="66" spans="1:73" s="22" customFormat="1" ht="155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6"/>
      <c r="BE66" s="23"/>
      <c r="BF66" s="23"/>
      <c r="BG66" s="20"/>
      <c r="BH66" s="20"/>
      <c r="BI66" s="23"/>
      <c r="BJ66" s="20"/>
      <c r="BK66" s="20"/>
      <c r="BL66" s="23"/>
      <c r="BM66" s="21"/>
      <c r="BN66" s="181">
        <f t="shared" si="22"/>
        <v>0</v>
      </c>
      <c r="BO66" s="24"/>
      <c r="BP66" s="21"/>
      <c r="BQ66" s="21"/>
      <c r="BR66" s="23"/>
      <c r="BS66" s="23"/>
      <c r="BT66" s="24"/>
      <c r="BU66" s="25"/>
    </row>
    <row r="67" spans="1:73" s="22" customFormat="1" ht="25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0"/>
      <c r="BC67" s="21"/>
      <c r="BD67" s="196"/>
      <c r="BE67" s="21"/>
      <c r="BF67" s="21"/>
      <c r="BG67" s="20"/>
      <c r="BH67" s="20"/>
      <c r="BI67" s="23"/>
      <c r="BJ67" s="20"/>
      <c r="BK67" s="20"/>
      <c r="BL67" s="23"/>
      <c r="BM67" s="21"/>
      <c r="BN67" s="181">
        <f t="shared" si="22"/>
        <v>0</v>
      </c>
      <c r="BO67" s="24"/>
      <c r="BP67" s="21"/>
      <c r="BQ67" s="21"/>
      <c r="BR67" s="23"/>
      <c r="BS67" s="23"/>
      <c r="BT67" s="24"/>
      <c r="BU67" s="25"/>
    </row>
    <row r="68" spans="1:73" s="22" customFormat="1" ht="162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6"/>
      <c r="BE68" s="23"/>
      <c r="BF68" s="23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62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6"/>
      <c r="BE69" s="23"/>
      <c r="BF69" s="23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294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3"/>
      <c r="P70" s="23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3"/>
      <c r="AJ70" s="23"/>
      <c r="AK70" s="21"/>
      <c r="AL70" s="196"/>
      <c r="AM70" s="23"/>
      <c r="AN70" s="23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6"/>
      <c r="BE70" s="23"/>
      <c r="BF70" s="23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42.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0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6"/>
      <c r="BE71" s="23"/>
      <c r="BF71" s="23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42.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6"/>
      <c r="BE72" s="23"/>
      <c r="BF72" s="23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87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0"/>
      <c r="AQ73" s="23"/>
      <c r="AR73" s="20"/>
      <c r="AS73" s="21"/>
      <c r="AT73" s="21"/>
      <c r="AU73" s="21"/>
      <c r="AV73" s="21"/>
      <c r="AW73" s="21"/>
      <c r="AX73" s="21"/>
      <c r="AY73" s="21"/>
      <c r="AZ73" s="21"/>
      <c r="BA73" s="21"/>
      <c r="BB73" s="20"/>
      <c r="BC73" s="23"/>
      <c r="BD73" s="20"/>
      <c r="BE73" s="23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87.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0"/>
      <c r="BC74" s="20"/>
      <c r="BD74" s="196"/>
      <c r="BE74" s="182"/>
      <c r="BF74" s="20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87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0"/>
      <c r="P75" s="20"/>
      <c r="Q75" s="20"/>
      <c r="R75" s="20"/>
      <c r="S75" s="20"/>
      <c r="T75" s="20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0"/>
      <c r="BC75" s="20"/>
      <c r="BD75" s="196"/>
      <c r="BE75" s="182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87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0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6"/>
      <c r="BE76" s="23"/>
      <c r="BF76" s="23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87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196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6"/>
      <c r="BE77" s="196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34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6"/>
      <c r="BE78" s="196"/>
      <c r="BF78" s="20"/>
      <c r="BG78" s="20"/>
      <c r="BH78" s="20"/>
      <c r="BI78" s="23"/>
      <c r="BJ78" s="23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67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181"/>
      <c r="AU79" s="21"/>
      <c r="AV79" s="21"/>
      <c r="AW79" s="21"/>
      <c r="AX79" s="21"/>
      <c r="AY79" s="21"/>
      <c r="AZ79" s="21"/>
      <c r="BA79" s="21"/>
      <c r="BB79" s="21"/>
      <c r="BC79" s="21"/>
      <c r="BD79" s="196"/>
      <c r="BE79" s="196"/>
      <c r="BF79" s="20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409.6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3"/>
      <c r="AJ80" s="20"/>
      <c r="AK80" s="21"/>
      <c r="AL80" s="196"/>
      <c r="AM80" s="23"/>
      <c r="AN80" s="20"/>
      <c r="AO80" s="23"/>
      <c r="AP80" s="20"/>
      <c r="AQ80" s="21"/>
      <c r="AR80" s="21"/>
      <c r="AS80" s="21"/>
      <c r="AT80" s="196"/>
      <c r="AU80" s="23"/>
      <c r="AV80" s="21"/>
      <c r="AW80" s="21"/>
      <c r="AX80" s="21"/>
      <c r="AY80" s="21"/>
      <c r="AZ80" s="21"/>
      <c r="BA80" s="21"/>
      <c r="BB80" s="21"/>
      <c r="BC80" s="21"/>
      <c r="BD80" s="196"/>
      <c r="BE80" s="23"/>
      <c r="BF80" s="20"/>
      <c r="BG80" s="23"/>
      <c r="BH80" s="20"/>
      <c r="BI80" s="23"/>
      <c r="BJ80" s="20"/>
      <c r="BK80" s="23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34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0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3"/>
      <c r="AJ81" s="20"/>
      <c r="AK81" s="21"/>
      <c r="AL81" s="196"/>
      <c r="AM81" s="20"/>
      <c r="AN81" s="20"/>
      <c r="AO81" s="21"/>
      <c r="AP81" s="21"/>
      <c r="AQ81" s="21"/>
      <c r="AR81" s="21"/>
      <c r="AS81" s="21"/>
      <c r="AT81" s="196"/>
      <c r="AU81" s="20"/>
      <c r="AV81" s="21"/>
      <c r="AW81" s="21"/>
      <c r="AX81" s="21"/>
      <c r="AY81" s="21"/>
      <c r="AZ81" s="21"/>
      <c r="BA81" s="21"/>
      <c r="BB81" s="21"/>
      <c r="BC81" s="21"/>
      <c r="BD81" s="196"/>
      <c r="BE81" s="23"/>
      <c r="BF81" s="20"/>
      <c r="BG81" s="23"/>
      <c r="BH81" s="20"/>
      <c r="BI81" s="23"/>
      <c r="BJ81" s="20"/>
      <c r="BK81" s="23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34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3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3"/>
      <c r="AJ82" s="20"/>
      <c r="AK82" s="21"/>
      <c r="AL82" s="196"/>
      <c r="AM82" s="20"/>
      <c r="AN82" s="20"/>
      <c r="AO82" s="21"/>
      <c r="AP82" s="21"/>
      <c r="AQ82" s="21"/>
      <c r="AR82" s="21"/>
      <c r="AS82" s="21"/>
      <c r="AT82" s="196"/>
      <c r="AU82" s="20"/>
      <c r="AV82" s="21"/>
      <c r="AW82" s="21"/>
      <c r="AX82" s="21"/>
      <c r="AY82" s="21"/>
      <c r="AZ82" s="21"/>
      <c r="BA82" s="21"/>
      <c r="BB82" s="21"/>
      <c r="BC82" s="21"/>
      <c r="BD82" s="196"/>
      <c r="BE82" s="23"/>
      <c r="BF82" s="20"/>
      <c r="BG82" s="23"/>
      <c r="BH82" s="20"/>
      <c r="BI82" s="23"/>
      <c r="BJ82" s="20"/>
      <c r="BK82" s="23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34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3"/>
      <c r="AJ83" s="20"/>
      <c r="AK83" s="21"/>
      <c r="AL83" s="196"/>
      <c r="AM83" s="20"/>
      <c r="AN83" s="20"/>
      <c r="AO83" s="21"/>
      <c r="AP83" s="21"/>
      <c r="AQ83" s="21"/>
      <c r="AR83" s="21"/>
      <c r="AS83" s="21"/>
      <c r="AT83" s="196"/>
      <c r="AU83" s="20"/>
      <c r="AV83" s="21"/>
      <c r="AW83" s="21"/>
      <c r="AX83" s="21"/>
      <c r="AY83" s="21"/>
      <c r="AZ83" s="21"/>
      <c r="BA83" s="21"/>
      <c r="BB83" s="21"/>
      <c r="BC83" s="21"/>
      <c r="BD83" s="196"/>
      <c r="BE83" s="23"/>
      <c r="BF83" s="20"/>
      <c r="BG83" s="23"/>
      <c r="BH83" s="20"/>
      <c r="BI83" s="23"/>
      <c r="BJ83" s="20"/>
      <c r="BK83" s="23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34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3"/>
      <c r="P84" s="20"/>
      <c r="Q84" s="20"/>
      <c r="R84" s="20"/>
      <c r="S84" s="20"/>
      <c r="T84" s="20"/>
      <c r="U84" s="23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0"/>
      <c r="AK84" s="21"/>
      <c r="AL84" s="196"/>
      <c r="AM84" s="20"/>
      <c r="AN84" s="20"/>
      <c r="AO84" s="21"/>
      <c r="AP84" s="21"/>
      <c r="AQ84" s="21"/>
      <c r="AR84" s="21"/>
      <c r="AS84" s="21"/>
      <c r="AT84" s="196"/>
      <c r="AU84" s="20"/>
      <c r="AV84" s="21"/>
      <c r="AW84" s="21"/>
      <c r="AX84" s="21"/>
      <c r="AY84" s="21"/>
      <c r="AZ84" s="21"/>
      <c r="BA84" s="21"/>
      <c r="BB84" s="21"/>
      <c r="BC84" s="21"/>
      <c r="BD84" s="196"/>
      <c r="BE84" s="23"/>
      <c r="BF84" s="20"/>
      <c r="BG84" s="23"/>
      <c r="BH84" s="20"/>
      <c r="BI84" s="23"/>
      <c r="BJ84" s="20"/>
      <c r="BK84" s="23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34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3"/>
      <c r="P85" s="20"/>
      <c r="Q85" s="23"/>
      <c r="R85" s="23"/>
      <c r="S85" s="23"/>
      <c r="T85" s="23"/>
      <c r="U85" s="23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3"/>
      <c r="AJ85" s="20"/>
      <c r="AK85" s="21"/>
      <c r="AL85" s="196"/>
      <c r="AM85" s="20"/>
      <c r="AN85" s="20"/>
      <c r="AO85" s="21"/>
      <c r="AP85" s="21"/>
      <c r="AQ85" s="21"/>
      <c r="AR85" s="21"/>
      <c r="AS85" s="21"/>
      <c r="AT85" s="196"/>
      <c r="AU85" s="20"/>
      <c r="AV85" s="21"/>
      <c r="AW85" s="21"/>
      <c r="AX85" s="21"/>
      <c r="AY85" s="21"/>
      <c r="AZ85" s="21"/>
      <c r="BA85" s="21"/>
      <c r="BB85" s="21"/>
      <c r="BC85" s="21"/>
      <c r="BD85" s="196"/>
      <c r="BE85" s="23"/>
      <c r="BF85" s="20"/>
      <c r="BG85" s="23"/>
      <c r="BH85" s="20"/>
      <c r="BI85" s="23"/>
      <c r="BJ85" s="20"/>
      <c r="BK85" s="23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409.6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3"/>
      <c r="P86" s="23"/>
      <c r="Q86" s="23"/>
      <c r="R86" s="23"/>
      <c r="S86" s="23"/>
      <c r="T86" s="23"/>
      <c r="U86" s="23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3"/>
      <c r="AJ86" s="23"/>
      <c r="AK86" s="21"/>
      <c r="AL86" s="196"/>
      <c r="AM86" s="23"/>
      <c r="AN86" s="23"/>
      <c r="AO86" s="21"/>
      <c r="AP86" s="21"/>
      <c r="AQ86" s="21"/>
      <c r="AR86" s="21"/>
      <c r="AS86" s="21"/>
      <c r="AT86" s="196"/>
      <c r="AU86" s="23"/>
      <c r="AV86" s="21"/>
      <c r="AW86" s="21"/>
      <c r="AX86" s="21"/>
      <c r="AY86" s="21"/>
      <c r="AZ86" s="21"/>
      <c r="BA86" s="21"/>
      <c r="BB86" s="21"/>
      <c r="BC86" s="21"/>
      <c r="BD86" s="196"/>
      <c r="BE86" s="23"/>
      <c r="BF86" s="23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34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6"/>
      <c r="BE87" s="196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34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6"/>
      <c r="BE88" s="196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34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0"/>
      <c r="Q89" s="20"/>
      <c r="R89" s="20"/>
      <c r="S89" s="20"/>
      <c r="T89" s="20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6"/>
      <c r="BE89" s="196"/>
      <c r="BF89" s="20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34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6"/>
      <c r="BE90" s="196"/>
      <c r="BF90" s="20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409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3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0"/>
      <c r="AK91" s="23"/>
      <c r="AL91" s="20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6"/>
      <c r="BE91" s="23"/>
      <c r="BF91" s="23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32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6"/>
      <c r="BE92" s="196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32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6"/>
      <c r="BE93" s="196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409.6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6"/>
      <c r="BE94" s="23"/>
      <c r="BF94" s="23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69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3"/>
      <c r="P95" s="23"/>
      <c r="Q95" s="23"/>
      <c r="R95" s="23"/>
      <c r="S95" s="23"/>
      <c r="T95" s="23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6"/>
      <c r="BE95" s="196"/>
      <c r="BF95" s="20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62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3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6"/>
      <c r="BE96" s="196"/>
      <c r="BF96" s="20"/>
      <c r="BG96" s="20"/>
      <c r="BH96" s="20"/>
      <c r="BI96" s="23"/>
      <c r="BJ96" s="20"/>
      <c r="BK96" s="23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62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3"/>
      <c r="P97" s="20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6"/>
      <c r="BE97" s="196"/>
      <c r="BF97" s="20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40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6"/>
      <c r="BE98" s="23"/>
      <c r="BF98" s="23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54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6"/>
      <c r="BE99" s="196"/>
      <c r="BF99" s="20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86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6"/>
      <c r="BE100" s="196"/>
      <c r="BF100" s="20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77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3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6"/>
      <c r="BE101" s="23"/>
      <c r="BF101" s="23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7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6"/>
      <c r="BE102" s="182"/>
      <c r="BF102" s="23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24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3"/>
      <c r="P103" s="23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83"/>
      <c r="BE103" s="23"/>
      <c r="BF103" s="23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24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0"/>
      <c r="Q104" s="23"/>
      <c r="R104" s="23"/>
      <c r="S104" s="23"/>
      <c r="T104" s="23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6"/>
      <c r="BE104" s="182"/>
      <c r="BF104" s="23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231.7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3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6"/>
      <c r="BE105" s="23"/>
      <c r="BF105" s="23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31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0"/>
      <c r="P106" s="20"/>
      <c r="Q106" s="20"/>
      <c r="R106" s="21"/>
      <c r="S106" s="20"/>
      <c r="T106" s="21"/>
      <c r="U106" s="20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0"/>
      <c r="AQ106" s="20"/>
      <c r="AR106" s="20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20"/>
      <c r="BE106" s="196"/>
      <c r="BF106" s="20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59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0"/>
      <c r="P107" s="20"/>
      <c r="Q107" s="20"/>
      <c r="R107" s="21"/>
      <c r="S107" s="20"/>
      <c r="T107" s="21"/>
      <c r="U107" s="20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6"/>
      <c r="BE107" s="196"/>
      <c r="BF107" s="20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59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6"/>
      <c r="BE108" s="196"/>
      <c r="BF108" s="20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408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6"/>
      <c r="AM109" s="21"/>
      <c r="AN109" s="20"/>
      <c r="AO109" s="21"/>
      <c r="AP109" s="20"/>
      <c r="AQ109" s="21"/>
      <c r="AR109" s="21"/>
      <c r="AS109" s="21"/>
      <c r="AT109" s="196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6"/>
      <c r="BE109" s="21"/>
      <c r="BF109" s="20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38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0"/>
      <c r="P110" s="20"/>
      <c r="Q110" s="21"/>
      <c r="R110" s="21"/>
      <c r="S110" s="21"/>
      <c r="T110" s="21"/>
      <c r="U110" s="20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18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6"/>
      <c r="BE110" s="196"/>
      <c r="BF110" s="20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38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18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6"/>
      <c r="BE111" s="196"/>
      <c r="BF111" s="20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38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18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6"/>
      <c r="BE112" s="196"/>
      <c r="BF112" s="20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38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18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6"/>
      <c r="BE113" s="196"/>
      <c r="BF113" s="20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38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18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6"/>
      <c r="BE114" s="196"/>
      <c r="BF114" s="20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82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1"/>
      <c r="AJ115" s="20"/>
      <c r="AK115" s="21"/>
      <c r="AL115" s="196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0"/>
      <c r="BC115" s="20"/>
      <c r="BD115" s="20"/>
      <c r="BE115" s="23"/>
      <c r="BF115" s="23"/>
      <c r="BG115" s="20"/>
      <c r="BH115" s="20"/>
      <c r="BI115" s="21"/>
      <c r="BJ115" s="20"/>
      <c r="BK115" s="23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137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6"/>
      <c r="BE116" s="23"/>
      <c r="BF116" s="23"/>
      <c r="BG116" s="20"/>
      <c r="BH116" s="20"/>
      <c r="BI116" s="23"/>
      <c r="BJ116" s="20"/>
      <c r="BK116" s="23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22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6"/>
      <c r="BE117" s="23"/>
      <c r="BF117" s="23"/>
      <c r="BG117" s="20"/>
      <c r="BH117" s="20"/>
      <c r="BI117" s="23"/>
      <c r="BJ117" s="20"/>
      <c r="BK117" s="23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22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195"/>
      <c r="N118" s="20"/>
      <c r="O118" s="20"/>
      <c r="P118" s="20"/>
      <c r="Q118" s="20"/>
      <c r="R118" s="20"/>
      <c r="S118" s="20"/>
      <c r="T118" s="20"/>
      <c r="U118" s="20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6"/>
      <c r="BE118" s="23"/>
      <c r="BF118" s="23"/>
      <c r="BG118" s="20"/>
      <c r="BH118" s="20"/>
      <c r="BI118" s="23"/>
      <c r="BJ118" s="20"/>
      <c r="BK118" s="23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22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6"/>
      <c r="BE119" s="23"/>
      <c r="BF119" s="23"/>
      <c r="BG119" s="20"/>
      <c r="BH119" s="20"/>
      <c r="BI119" s="23"/>
      <c r="BJ119" s="20"/>
      <c r="BK119" s="23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84.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6"/>
      <c r="BE120" s="21"/>
      <c r="BF120" s="21"/>
      <c r="BG120" s="20"/>
      <c r="BH120" s="20"/>
      <c r="BI120" s="23"/>
      <c r="BJ120" s="20"/>
      <c r="BK120" s="23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184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6"/>
      <c r="BE121" s="23"/>
      <c r="BF121" s="23"/>
      <c r="BG121" s="20"/>
      <c r="BH121" s="20"/>
      <c r="BI121" s="23"/>
      <c r="BJ121" s="20"/>
      <c r="BK121" s="23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409.6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6"/>
      <c r="BE122" s="23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204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0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6"/>
      <c r="BE123" s="20"/>
      <c r="BF123" s="20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20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181"/>
      <c r="AM124" s="21"/>
      <c r="AN124" s="21"/>
      <c r="AO124" s="21"/>
      <c r="AP124" s="21"/>
      <c r="AQ124" s="21"/>
      <c r="AR124" s="21"/>
      <c r="AS124" s="21"/>
      <c r="AT124" s="181"/>
      <c r="AU124" s="21"/>
      <c r="AV124" s="181"/>
      <c r="AW124" s="21"/>
      <c r="AX124" s="21"/>
      <c r="AY124" s="21"/>
      <c r="AZ124" s="21"/>
      <c r="BA124" s="21"/>
      <c r="BB124" s="21"/>
      <c r="BC124" s="21"/>
      <c r="BD124" s="196"/>
      <c r="BE124" s="23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409.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1"/>
      <c r="AJ125" s="21"/>
      <c r="AK125" s="21"/>
      <c r="AL125" s="196"/>
      <c r="AM125" s="21"/>
      <c r="AN125" s="20"/>
      <c r="AO125" s="21"/>
      <c r="AP125" s="21"/>
      <c r="AQ125" s="21"/>
      <c r="AR125" s="21"/>
      <c r="AS125" s="21"/>
      <c r="AT125" s="196"/>
      <c r="AU125" s="21"/>
      <c r="AV125" s="181"/>
      <c r="AW125" s="21"/>
      <c r="AX125" s="21"/>
      <c r="AY125" s="21"/>
      <c r="AZ125" s="21"/>
      <c r="BA125" s="21"/>
      <c r="BB125" s="21"/>
      <c r="BC125" s="21"/>
      <c r="BD125" s="196"/>
      <c r="BE125" s="21"/>
      <c r="BF125" s="21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52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181"/>
      <c r="AM126" s="21"/>
      <c r="AN126" s="21"/>
      <c r="AO126" s="21"/>
      <c r="AP126" s="21"/>
      <c r="AQ126" s="21"/>
      <c r="AR126" s="21"/>
      <c r="AS126" s="21"/>
      <c r="AT126" s="181"/>
      <c r="AU126" s="21"/>
      <c r="AV126" s="181"/>
      <c r="AW126" s="21"/>
      <c r="AX126" s="21"/>
      <c r="AY126" s="21"/>
      <c r="AZ126" s="21"/>
      <c r="BA126" s="21"/>
      <c r="BB126" s="21"/>
      <c r="BC126" s="21"/>
      <c r="BD126" s="196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81"/>
      <c r="AM127" s="21"/>
      <c r="AN127" s="21"/>
      <c r="AO127" s="21"/>
      <c r="AP127" s="21"/>
      <c r="AQ127" s="21"/>
      <c r="AR127" s="21"/>
      <c r="AS127" s="21"/>
      <c r="AT127" s="181"/>
      <c r="AU127" s="21"/>
      <c r="AV127" s="181"/>
      <c r="AW127" s="21"/>
      <c r="AX127" s="21"/>
      <c r="AY127" s="21"/>
      <c r="AZ127" s="21"/>
      <c r="BA127" s="21"/>
      <c r="BB127" s="21"/>
      <c r="BC127" s="21"/>
      <c r="BD127" s="196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152.2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181"/>
      <c r="AM128" s="21"/>
      <c r="AN128" s="21"/>
      <c r="AO128" s="21"/>
      <c r="AP128" s="21"/>
      <c r="AQ128" s="21"/>
      <c r="AR128" s="21"/>
      <c r="AS128" s="21"/>
      <c r="AT128" s="181"/>
      <c r="AU128" s="21"/>
      <c r="AV128" s="181"/>
      <c r="AW128" s="21"/>
      <c r="AX128" s="21"/>
      <c r="AY128" s="21"/>
      <c r="AZ128" s="21"/>
      <c r="BA128" s="21"/>
      <c r="BB128" s="21"/>
      <c r="BC128" s="21"/>
      <c r="BD128" s="196"/>
      <c r="BE128" s="182"/>
      <c r="BF128" s="23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152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181"/>
      <c r="AM129" s="21"/>
      <c r="AN129" s="21"/>
      <c r="AO129" s="21"/>
      <c r="AP129" s="21"/>
      <c r="AQ129" s="21"/>
      <c r="AR129" s="21"/>
      <c r="AS129" s="21"/>
      <c r="AT129" s="181"/>
      <c r="AU129" s="21"/>
      <c r="AV129" s="181"/>
      <c r="AW129" s="21"/>
      <c r="AX129" s="21"/>
      <c r="AY129" s="21"/>
      <c r="AZ129" s="21"/>
      <c r="BA129" s="21"/>
      <c r="BB129" s="21"/>
      <c r="BC129" s="21"/>
      <c r="BD129" s="196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52.2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1"/>
      <c r="AM130" s="21"/>
      <c r="AN130" s="21"/>
      <c r="AO130" s="21"/>
      <c r="AP130" s="21"/>
      <c r="AQ130" s="21"/>
      <c r="AR130" s="21"/>
      <c r="AS130" s="21"/>
      <c r="AT130" s="181"/>
      <c r="AU130" s="21"/>
      <c r="AV130" s="181"/>
      <c r="AW130" s="21"/>
      <c r="AX130" s="21"/>
      <c r="AY130" s="21"/>
      <c r="AZ130" s="21"/>
      <c r="BA130" s="21"/>
      <c r="BB130" s="21"/>
      <c r="BC130" s="21"/>
      <c r="BD130" s="196"/>
      <c r="BE130" s="182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409.6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1"/>
      <c r="AJ131" s="21"/>
      <c r="AK131" s="21"/>
      <c r="AL131" s="196"/>
      <c r="AM131" s="21"/>
      <c r="AN131" s="21"/>
      <c r="AO131" s="21"/>
      <c r="AP131" s="21"/>
      <c r="AQ131" s="21"/>
      <c r="AR131" s="21"/>
      <c r="AS131" s="21"/>
      <c r="AT131" s="196"/>
      <c r="AU131" s="21"/>
      <c r="AV131" s="196"/>
      <c r="AW131" s="23"/>
      <c r="AX131" s="21"/>
      <c r="AY131" s="21"/>
      <c r="AZ131" s="21"/>
      <c r="BA131" s="21"/>
      <c r="BB131" s="21"/>
      <c r="BC131" s="21"/>
      <c r="BD131" s="196"/>
      <c r="BE131" s="21"/>
      <c r="BF131" s="21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2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3"/>
      <c r="AJ132" s="20"/>
      <c r="AK132" s="21"/>
      <c r="AL132" s="196"/>
      <c r="AM132" s="23"/>
      <c r="AN132" s="20"/>
      <c r="AO132" s="21"/>
      <c r="AP132" s="21"/>
      <c r="AQ132" s="21"/>
      <c r="AR132" s="21"/>
      <c r="AS132" s="21"/>
      <c r="AT132" s="196"/>
      <c r="AU132" s="23"/>
      <c r="AV132" s="196"/>
      <c r="AW132" s="23"/>
      <c r="AX132" s="21"/>
      <c r="AY132" s="21"/>
      <c r="AZ132" s="21"/>
      <c r="BA132" s="21"/>
      <c r="BB132" s="21"/>
      <c r="BC132" s="21"/>
      <c r="BD132" s="196"/>
      <c r="BE132" s="23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5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3"/>
      <c r="AJ133" s="20"/>
      <c r="AK133" s="21"/>
      <c r="AL133" s="196"/>
      <c r="AM133" s="23"/>
      <c r="AN133" s="20"/>
      <c r="AO133" s="21"/>
      <c r="AP133" s="21"/>
      <c r="AQ133" s="21"/>
      <c r="AR133" s="21"/>
      <c r="AS133" s="21"/>
      <c r="AT133" s="196"/>
      <c r="AU133" s="23"/>
      <c r="AV133" s="196"/>
      <c r="AW133" s="23"/>
      <c r="AX133" s="21"/>
      <c r="AY133" s="21"/>
      <c r="AZ133" s="21"/>
      <c r="BA133" s="21"/>
      <c r="BB133" s="21"/>
      <c r="BC133" s="21"/>
      <c r="BD133" s="196"/>
      <c r="BE133" s="23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2.2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3"/>
      <c r="AJ134" s="20"/>
      <c r="AK134" s="21"/>
      <c r="AL134" s="196"/>
      <c r="AM134" s="23"/>
      <c r="AN134" s="20"/>
      <c r="AO134" s="21"/>
      <c r="AP134" s="21"/>
      <c r="AQ134" s="21"/>
      <c r="AR134" s="21"/>
      <c r="AS134" s="21"/>
      <c r="AT134" s="196"/>
      <c r="AU134" s="23"/>
      <c r="AV134" s="196"/>
      <c r="AW134" s="23"/>
      <c r="AX134" s="21"/>
      <c r="AY134" s="21"/>
      <c r="AZ134" s="21"/>
      <c r="BA134" s="21"/>
      <c r="BB134" s="21"/>
      <c r="BC134" s="21"/>
      <c r="BD134" s="196"/>
      <c r="BE134" s="23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3"/>
      <c r="AJ135" s="20"/>
      <c r="AK135" s="21"/>
      <c r="AL135" s="196"/>
      <c r="AM135" s="23"/>
      <c r="AN135" s="20"/>
      <c r="AO135" s="21"/>
      <c r="AP135" s="21"/>
      <c r="AQ135" s="21"/>
      <c r="AR135" s="21"/>
      <c r="AS135" s="21"/>
      <c r="AT135" s="196"/>
      <c r="AU135" s="23"/>
      <c r="AV135" s="196"/>
      <c r="AW135" s="23"/>
      <c r="AX135" s="21"/>
      <c r="AY135" s="21"/>
      <c r="AZ135" s="21"/>
      <c r="BA135" s="21"/>
      <c r="BB135" s="21"/>
      <c r="BC135" s="21"/>
      <c r="BD135" s="196"/>
      <c r="BE135" s="23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349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0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3"/>
      <c r="AK136" s="21"/>
      <c r="AL136" s="196"/>
      <c r="AM136" s="20"/>
      <c r="AN136" s="20"/>
      <c r="AO136" s="21"/>
      <c r="AP136" s="21"/>
      <c r="AQ136" s="21"/>
      <c r="AR136" s="21"/>
      <c r="AS136" s="21"/>
      <c r="AT136" s="196"/>
      <c r="AU136" s="23"/>
      <c r="AV136" s="196"/>
      <c r="AW136" s="20"/>
      <c r="AX136" s="21"/>
      <c r="AY136" s="21"/>
      <c r="AZ136" s="21"/>
      <c r="BA136" s="21"/>
      <c r="BB136" s="21"/>
      <c r="BC136" s="21"/>
      <c r="BD136" s="196"/>
      <c r="BE136" s="23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237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3"/>
      <c r="R137" s="23"/>
      <c r="S137" s="20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6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409.6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196"/>
      <c r="BE138" s="23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80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6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80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6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80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196"/>
      <c r="BE141" s="21"/>
      <c r="BF141" s="20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80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6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409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6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44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6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336.7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6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2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0"/>
      <c r="BC146" s="20"/>
      <c r="BD146" s="20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2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6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229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6"/>
      <c r="BE148" s="21"/>
      <c r="BF148" s="21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181"/>
      <c r="AM149" s="21"/>
      <c r="AN149" s="21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6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249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6"/>
      <c r="AM150" s="23"/>
      <c r="AN150" s="20"/>
      <c r="AO150" s="21"/>
      <c r="AP150" s="21"/>
      <c r="AQ150" s="21"/>
      <c r="AR150" s="21"/>
      <c r="AS150" s="21"/>
      <c r="AT150" s="196"/>
      <c r="AU150" s="23"/>
      <c r="AV150" s="21"/>
      <c r="AW150" s="21"/>
      <c r="AX150" s="21"/>
      <c r="AY150" s="21"/>
      <c r="AZ150" s="21"/>
      <c r="BA150" s="21"/>
      <c r="BB150" s="21"/>
      <c r="BC150" s="21"/>
      <c r="BD150" s="196"/>
      <c r="BE150" s="21"/>
      <c r="BF150" s="21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249.7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6"/>
      <c r="AM151" s="23"/>
      <c r="AN151" s="20"/>
      <c r="AO151" s="21"/>
      <c r="AP151" s="21"/>
      <c r="AQ151" s="21"/>
      <c r="AR151" s="21"/>
      <c r="AS151" s="21"/>
      <c r="AT151" s="196"/>
      <c r="AU151" s="23"/>
      <c r="AV151" s="21"/>
      <c r="AW151" s="21"/>
      <c r="AX151" s="21"/>
      <c r="AY151" s="21"/>
      <c r="AZ151" s="21"/>
      <c r="BA151" s="21"/>
      <c r="BB151" s="21"/>
      <c r="BC151" s="21"/>
      <c r="BD151" s="196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234.7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6"/>
      <c r="BE152" s="21"/>
      <c r="BF152" s="21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47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6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409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6"/>
      <c r="BE154" s="21"/>
      <c r="BF154" s="21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52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6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409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6"/>
      <c r="BE156" s="21"/>
      <c r="BF156" s="21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44.7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6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41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6"/>
      <c r="BE158" s="21"/>
      <c r="BF158" s="20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41.7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6"/>
      <c r="BE159" s="182"/>
      <c r="BF159" s="23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201.7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0"/>
      <c r="BC160" s="20"/>
      <c r="BD160" s="196"/>
      <c r="BE160" s="21"/>
      <c r="BF160" s="21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24.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6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24.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6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59.7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6"/>
      <c r="BE163" s="21"/>
      <c r="BF163" s="21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59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6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409.6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6"/>
      <c r="BE165" s="21"/>
      <c r="BF165" s="21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41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6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237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6"/>
      <c r="BE167" s="21"/>
      <c r="BF167" s="21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74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6"/>
      <c r="BE168" s="182"/>
      <c r="BF168" s="20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9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0"/>
      <c r="BC169" s="20"/>
      <c r="BD169" s="196"/>
      <c r="BE169" s="21"/>
      <c r="BF169" s="21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5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6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59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196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249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6"/>
      <c r="BE172" s="23"/>
      <c r="BF172" s="23"/>
      <c r="BG172" s="20"/>
      <c r="BH172" s="20"/>
      <c r="BI172" s="23"/>
      <c r="BJ172" s="20"/>
      <c r="BK172" s="23"/>
      <c r="BL172" s="20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227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0"/>
      <c r="AQ173" s="23"/>
      <c r="AR173" s="20"/>
      <c r="AS173" s="21"/>
      <c r="AT173" s="21"/>
      <c r="AU173" s="21"/>
      <c r="AV173" s="21"/>
      <c r="AW173" s="21"/>
      <c r="AX173" s="21"/>
      <c r="AY173" s="21"/>
      <c r="AZ173" s="21"/>
      <c r="BA173" s="21"/>
      <c r="BB173" s="20"/>
      <c r="BC173" s="21"/>
      <c r="BD173" s="196"/>
      <c r="BE173" s="21"/>
      <c r="BF173" s="21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50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0"/>
      <c r="P174" s="20"/>
      <c r="Q174" s="20"/>
      <c r="R174" s="20"/>
      <c r="S174" s="20"/>
      <c r="T174" s="20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0"/>
      <c r="AQ174" s="23"/>
      <c r="AR174" s="20"/>
      <c r="AS174" s="21"/>
      <c r="AT174" s="21"/>
      <c r="AU174" s="21"/>
      <c r="AV174" s="21"/>
      <c r="AW174" s="21"/>
      <c r="AX174" s="21"/>
      <c r="AY174" s="21"/>
      <c r="AZ174" s="21"/>
      <c r="BA174" s="21"/>
      <c r="BB174" s="20"/>
      <c r="BC174" s="20"/>
      <c r="BD174" s="196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42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0"/>
      <c r="AQ175" s="23"/>
      <c r="AR175" s="20"/>
      <c r="AS175" s="21"/>
      <c r="AT175" s="21"/>
      <c r="AU175" s="21"/>
      <c r="AV175" s="21"/>
      <c r="AW175" s="21"/>
      <c r="AX175" s="21"/>
      <c r="AY175" s="21"/>
      <c r="AZ175" s="21"/>
      <c r="BA175" s="21"/>
      <c r="BB175" s="20"/>
      <c r="BC175" s="20"/>
      <c r="BD175" s="196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59.7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196"/>
      <c r="AU176" s="20"/>
      <c r="AV176" s="21"/>
      <c r="AW176" s="21"/>
      <c r="AX176" s="21"/>
      <c r="AY176" s="21"/>
      <c r="AZ176" s="21"/>
      <c r="BA176" s="21"/>
      <c r="BB176" s="21"/>
      <c r="BC176" s="21"/>
      <c r="BD176" s="196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59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1"/>
      <c r="N177" s="20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6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59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2"/>
      <c r="N178" s="20"/>
      <c r="O178" s="20"/>
      <c r="P178" s="20"/>
      <c r="Q178" s="20"/>
      <c r="R178" s="20"/>
      <c r="S178" s="20"/>
      <c r="T178" s="20"/>
      <c r="U178" s="20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6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409.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6"/>
      <c r="BE179" s="21"/>
      <c r="BF179" s="21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56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6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409.6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6"/>
      <c r="BE181" s="21"/>
      <c r="BF181" s="21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5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6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209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6"/>
      <c r="BE183" s="21"/>
      <c r="BF183" s="21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209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1"/>
      <c r="AM184" s="21"/>
      <c r="AN184" s="21"/>
      <c r="AO184" s="21"/>
      <c r="AP184" s="21"/>
      <c r="AQ184" s="21"/>
      <c r="AR184" s="21"/>
      <c r="AS184" s="21"/>
      <c r="AT184" s="18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6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89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3"/>
      <c r="AJ185" s="23"/>
      <c r="AK185" s="21"/>
      <c r="AL185" s="196"/>
      <c r="AM185" s="20"/>
      <c r="AN185" s="20"/>
      <c r="AO185" s="21"/>
      <c r="AP185" s="21"/>
      <c r="AQ185" s="21"/>
      <c r="AR185" s="21"/>
      <c r="AS185" s="21"/>
      <c r="AT185" s="196"/>
      <c r="AU185" s="23"/>
      <c r="AV185" s="21"/>
      <c r="AW185" s="21"/>
      <c r="AX185" s="21"/>
      <c r="AY185" s="21"/>
      <c r="AZ185" s="21"/>
      <c r="BA185" s="21"/>
      <c r="BB185" s="21"/>
      <c r="BC185" s="21"/>
      <c r="BD185" s="196"/>
      <c r="BE185" s="21"/>
      <c r="BF185" s="21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89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3"/>
      <c r="AJ186" s="23"/>
      <c r="AK186" s="21"/>
      <c r="AL186" s="196"/>
      <c r="AM186" s="20"/>
      <c r="AN186" s="20"/>
      <c r="AO186" s="21"/>
      <c r="AP186" s="21"/>
      <c r="AQ186" s="21"/>
      <c r="AR186" s="21"/>
      <c r="AS186" s="21"/>
      <c r="AT186" s="196"/>
      <c r="AU186" s="23"/>
      <c r="AV186" s="21"/>
      <c r="AW186" s="21"/>
      <c r="AX186" s="21"/>
      <c r="AY186" s="21"/>
      <c r="AZ186" s="21"/>
      <c r="BA186" s="21"/>
      <c r="BB186" s="21"/>
      <c r="BC186" s="21"/>
      <c r="BD186" s="196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04.7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6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47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6"/>
      <c r="BE188" s="182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0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6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196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6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196"/>
      <c r="O191" s="20"/>
      <c r="P191" s="20"/>
      <c r="Q191" s="20"/>
      <c r="R191" s="20"/>
      <c r="S191" s="20"/>
      <c r="T191" s="20"/>
      <c r="U191" s="20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6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409.6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1"/>
      <c r="AJ192" s="21"/>
      <c r="AK192" s="21"/>
      <c r="AL192" s="196"/>
      <c r="AM192" s="21"/>
      <c r="AN192" s="21"/>
      <c r="AO192" s="21"/>
      <c r="AP192" s="21"/>
      <c r="AQ192" s="21"/>
      <c r="AR192" s="21"/>
      <c r="AS192" s="21"/>
      <c r="AT192" s="196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6"/>
      <c r="BE192" s="21"/>
      <c r="BF192" s="21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6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6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92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6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2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6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92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6"/>
      <c r="BE197" s="21"/>
      <c r="BF197" s="21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92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6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192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196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6"/>
      <c r="BE199" s="182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92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6"/>
      <c r="BE200" s="21"/>
      <c r="BF200" s="20"/>
      <c r="BG200" s="20"/>
      <c r="BH200" s="20"/>
      <c r="BI200" s="23"/>
      <c r="BJ200" s="20"/>
      <c r="BK200" s="21"/>
      <c r="BL200" s="21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92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6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92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0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196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409.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1"/>
      <c r="AJ203" s="21"/>
      <c r="AK203" s="21"/>
      <c r="AL203" s="196"/>
      <c r="AM203" s="21"/>
      <c r="AN203" s="20"/>
      <c r="AO203" s="21"/>
      <c r="AP203" s="21"/>
      <c r="AQ203" s="21"/>
      <c r="AR203" s="21"/>
      <c r="AS203" s="21"/>
      <c r="AT203" s="196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6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92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6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92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6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92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6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92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6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9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196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6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92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196"/>
      <c r="O209" s="20"/>
      <c r="P209" s="20"/>
      <c r="Q209" s="20"/>
      <c r="R209" s="20"/>
      <c r="S209" s="20"/>
      <c r="T209" s="20"/>
      <c r="U209" s="20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6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96"/>
      <c r="AM210" s="21"/>
      <c r="AN210" s="20"/>
      <c r="AO210" s="21"/>
      <c r="AP210" s="21"/>
      <c r="AQ210" s="21"/>
      <c r="AR210" s="21"/>
      <c r="AS210" s="21"/>
      <c r="AT210" s="196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6"/>
      <c r="BE210" s="21"/>
      <c r="BF210" s="21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6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9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0"/>
      <c r="R212" s="20"/>
      <c r="S212" s="20"/>
      <c r="T212" s="20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6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6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196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6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196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6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196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6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209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3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6"/>
      <c r="BE217" s="23"/>
      <c r="BF217" s="23"/>
      <c r="BG217" s="20"/>
      <c r="BH217" s="20"/>
      <c r="BI217" s="23"/>
      <c r="BJ217" s="20"/>
      <c r="BK217" s="23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6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6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1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6"/>
      <c r="BE219" s="23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14.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6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9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3"/>
      <c r="AJ221" s="20"/>
      <c r="AK221" s="21"/>
      <c r="AL221" s="196"/>
      <c r="AM221" s="23"/>
      <c r="AN221" s="20"/>
      <c r="AO221" s="21"/>
      <c r="AP221" s="21"/>
      <c r="AQ221" s="21"/>
      <c r="AR221" s="21"/>
      <c r="AS221" s="21"/>
      <c r="AT221" s="196"/>
      <c r="AU221" s="23"/>
      <c r="AV221" s="21"/>
      <c r="AW221" s="21"/>
      <c r="AX221" s="21"/>
      <c r="AY221" s="21"/>
      <c r="AZ221" s="21"/>
      <c r="BA221" s="21"/>
      <c r="BB221" s="21"/>
      <c r="BC221" s="21"/>
      <c r="BD221" s="196"/>
      <c r="BE221" s="23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26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6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26.7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6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26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66"/>
      <c r="M224" s="66"/>
      <c r="N224" s="66"/>
      <c r="O224" s="28"/>
      <c r="P224" s="66"/>
      <c r="Q224" s="66"/>
      <c r="R224" s="66"/>
      <c r="S224" s="66"/>
      <c r="T224" s="66"/>
      <c r="U224" s="28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6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26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6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39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6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4.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18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6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19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0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3"/>
      <c r="AK228" s="21"/>
      <c r="AL228" s="196"/>
      <c r="AM228" s="20"/>
      <c r="AN228" s="20"/>
      <c r="AO228" s="21"/>
      <c r="AP228" s="21"/>
      <c r="AQ228" s="21"/>
      <c r="AR228" s="21"/>
      <c r="AS228" s="21"/>
      <c r="AT228" s="196"/>
      <c r="AU228" s="23"/>
      <c r="AV228" s="21"/>
      <c r="AW228" s="21"/>
      <c r="AX228" s="21"/>
      <c r="AY228" s="21"/>
      <c r="AZ228" s="21"/>
      <c r="BA228" s="21"/>
      <c r="BB228" s="21"/>
      <c r="BC228" s="21"/>
      <c r="BD228" s="196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409.6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1"/>
      <c r="AJ229" s="21"/>
      <c r="AK229" s="21"/>
      <c r="AL229" s="196"/>
      <c r="AM229" s="21"/>
      <c r="AN229" s="21"/>
      <c r="AO229" s="21"/>
      <c r="AP229" s="21"/>
      <c r="AQ229" s="21"/>
      <c r="AR229" s="21"/>
      <c r="AS229" s="21"/>
      <c r="AT229" s="196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6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6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6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51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6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36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6"/>
      <c r="BE232" s="23"/>
      <c r="BF232" s="23"/>
      <c r="BG232" s="20"/>
      <c r="BH232" s="20"/>
      <c r="BI232" s="23"/>
      <c r="BJ232" s="20"/>
      <c r="BK232" s="23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49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6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11.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6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214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196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6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89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0"/>
      <c r="BC236" s="20"/>
      <c r="BD236" s="196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94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196"/>
      <c r="AU237" s="20"/>
      <c r="AV237" s="21"/>
      <c r="AW237" s="21"/>
      <c r="AX237" s="21"/>
      <c r="AY237" s="21"/>
      <c r="AZ237" s="21"/>
      <c r="BA237" s="21"/>
      <c r="BB237" s="21"/>
      <c r="BC237" s="21"/>
      <c r="BD237" s="196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94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196"/>
      <c r="AU238" s="20"/>
      <c r="AV238" s="21"/>
      <c r="AW238" s="21"/>
      <c r="AX238" s="21"/>
      <c r="AY238" s="21"/>
      <c r="AZ238" s="21"/>
      <c r="BA238" s="21"/>
      <c r="BB238" s="21"/>
      <c r="BC238" s="21"/>
      <c r="BD238" s="196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64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6"/>
      <c r="BE239" s="182"/>
      <c r="BF239" s="23"/>
      <c r="BG239" s="20"/>
      <c r="BH239" s="20"/>
      <c r="BI239" s="23"/>
      <c r="BJ239" s="20"/>
      <c r="BK239" s="21"/>
      <c r="BL239" s="20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94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196"/>
      <c r="AU240" s="20"/>
      <c r="AV240" s="21"/>
      <c r="AW240" s="21"/>
      <c r="AX240" s="21"/>
      <c r="AY240" s="21"/>
      <c r="AZ240" s="21"/>
      <c r="BA240" s="21"/>
      <c r="BB240" s="21"/>
      <c r="BC240" s="21"/>
      <c r="BD240" s="196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94.2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6"/>
      <c r="BE241" s="182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31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0"/>
      <c r="BC242" s="20"/>
      <c r="BD242" s="20"/>
      <c r="BE242" s="182"/>
      <c r="BF242" s="23"/>
      <c r="BG242" s="20"/>
      <c r="BH242" s="20"/>
      <c r="BI242" s="29"/>
      <c r="BJ242" s="20"/>
      <c r="BK242" s="29"/>
      <c r="BL242" s="20"/>
      <c r="BM242" s="20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31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6"/>
      <c r="BE243" s="182"/>
      <c r="BF243" s="23"/>
      <c r="BG243" s="20"/>
      <c r="BH243" s="20"/>
      <c r="BI243" s="29"/>
      <c r="BJ243" s="20"/>
      <c r="BK243" s="29"/>
      <c r="BL243" s="20"/>
      <c r="BM243" s="20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82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0"/>
      <c r="BC244" s="20"/>
      <c r="BD244" s="196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8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0"/>
      <c r="BC245" s="20"/>
      <c r="BD245" s="196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77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0"/>
      <c r="BC246" s="20"/>
      <c r="BD246" s="196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77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6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77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6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67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3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0"/>
      <c r="BC249" s="20"/>
      <c r="BD249" s="196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67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6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67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3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18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6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8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0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0"/>
      <c r="AJ252" s="20"/>
      <c r="AK252" s="21"/>
      <c r="AL252" s="196"/>
      <c r="AM252" s="20"/>
      <c r="AN252" s="20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6"/>
      <c r="BE252" s="23"/>
      <c r="BF252" s="20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238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3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181"/>
      <c r="AE253" s="21"/>
      <c r="AF253" s="21"/>
      <c r="AG253" s="21"/>
      <c r="AH253" s="20"/>
      <c r="AI253" s="20"/>
      <c r="AJ253" s="20"/>
      <c r="AK253" s="21"/>
      <c r="AL253" s="196"/>
      <c r="AM253" s="20"/>
      <c r="AN253" s="20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6"/>
      <c r="BE253" s="2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3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181"/>
      <c r="AE254" s="21"/>
      <c r="AF254" s="21"/>
      <c r="AG254" s="21"/>
      <c r="AH254" s="20"/>
      <c r="AI254" s="20"/>
      <c r="AJ254" s="20"/>
      <c r="AK254" s="21"/>
      <c r="AL254" s="196"/>
      <c r="AM254" s="20"/>
      <c r="AN254" s="20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6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408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196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18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6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408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196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196"/>
      <c r="AE256" s="23"/>
      <c r="AF256" s="23"/>
      <c r="AG256" s="23"/>
      <c r="AH256" s="20"/>
      <c r="AI256" s="21"/>
      <c r="AJ256" s="21"/>
      <c r="AK256" s="21"/>
      <c r="AL256" s="196"/>
      <c r="AM256" s="20"/>
      <c r="AN256" s="20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6"/>
      <c r="BE256" s="182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408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0"/>
      <c r="BC257" s="20"/>
      <c r="BD257" s="196"/>
      <c r="BE257" s="2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59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6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9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3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6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41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6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408.7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196"/>
      <c r="AE261" s="23"/>
      <c r="AF261" s="23"/>
      <c r="AG261" s="23"/>
      <c r="AH261" s="23"/>
      <c r="AI261" s="21"/>
      <c r="AJ261" s="21"/>
      <c r="AK261" s="21"/>
      <c r="AL261" s="196"/>
      <c r="AM261" s="20"/>
      <c r="AN261" s="20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6"/>
      <c r="BE261" s="23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63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196"/>
      <c r="O262" s="23"/>
      <c r="P262" s="20"/>
      <c r="Q262" s="23"/>
      <c r="R262" s="23"/>
      <c r="S262" s="23"/>
      <c r="T262" s="23"/>
      <c r="U262" s="23"/>
      <c r="V262" s="21"/>
      <c r="W262" s="21"/>
      <c r="X262" s="21"/>
      <c r="Y262" s="21"/>
      <c r="Z262" s="21"/>
      <c r="AA262" s="21"/>
      <c r="AB262" s="21"/>
      <c r="AC262" s="21"/>
      <c r="AD262" s="196"/>
      <c r="AE262" s="23"/>
      <c r="AF262" s="23"/>
      <c r="AG262" s="23"/>
      <c r="AH262" s="23"/>
      <c r="AI262" s="21"/>
      <c r="AJ262" s="21"/>
      <c r="AK262" s="21"/>
      <c r="AL262" s="196"/>
      <c r="AM262" s="20"/>
      <c r="AN262" s="20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6"/>
      <c r="BE262" s="20"/>
      <c r="BF262" s="20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6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3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0"/>
      <c r="AI263" s="23"/>
      <c r="AJ263" s="23"/>
      <c r="AK263" s="21"/>
      <c r="AL263" s="196"/>
      <c r="AM263" s="23"/>
      <c r="AN263" s="23"/>
      <c r="AO263" s="21"/>
      <c r="AP263" s="21"/>
      <c r="AQ263" s="21"/>
      <c r="AR263" s="21"/>
      <c r="AS263" s="21"/>
      <c r="AT263" s="196"/>
      <c r="AU263" s="23"/>
      <c r="AV263" s="21"/>
      <c r="AW263" s="21"/>
      <c r="AX263" s="21"/>
      <c r="AY263" s="21"/>
      <c r="AZ263" s="21"/>
      <c r="BA263" s="21"/>
      <c r="BB263" s="21"/>
      <c r="BC263" s="21"/>
      <c r="BD263" s="196"/>
      <c r="BE263" s="20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3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6"/>
      <c r="BE264" s="20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3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6"/>
      <c r="BE265" s="20"/>
      <c r="BF265" s="20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3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6"/>
      <c r="BE266" s="20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3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3"/>
      <c r="P267" s="23"/>
      <c r="Q267" s="23"/>
      <c r="R267" s="23"/>
      <c r="S267" s="23"/>
      <c r="T267" s="23"/>
      <c r="U267" s="23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6"/>
      <c r="BE267" s="20"/>
      <c r="BF267" s="20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54.2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6"/>
      <c r="BE268" s="23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19.7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0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6"/>
      <c r="BE269" s="20"/>
      <c r="BF269" s="20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31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3"/>
      <c r="P270" s="23"/>
      <c r="Q270" s="23"/>
      <c r="R270" s="23"/>
      <c r="S270" s="23"/>
      <c r="T270" s="23"/>
      <c r="U270" s="23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6"/>
      <c r="BE270" s="2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49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6"/>
      <c r="BE271" s="2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5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3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6"/>
      <c r="BE272" s="2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71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6"/>
      <c r="BE273" s="20"/>
      <c r="BF273" s="20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9.6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6"/>
      <c r="BE274" s="2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69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181"/>
      <c r="AU275" s="21"/>
      <c r="AV275" s="181"/>
      <c r="AW275" s="21"/>
      <c r="AX275" s="21"/>
      <c r="AY275" s="21"/>
      <c r="AZ275" s="21"/>
      <c r="BA275" s="21"/>
      <c r="BB275" s="21"/>
      <c r="BC275" s="21"/>
      <c r="BD275" s="196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34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1"/>
      <c r="BC276" s="21"/>
      <c r="BD276" s="196"/>
      <c r="BE276" s="2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82.2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0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1"/>
      <c r="BC277" s="21"/>
      <c r="BD277" s="196"/>
      <c r="BE277" s="196"/>
      <c r="BF277" s="20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57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0"/>
      <c r="BD278" s="196"/>
      <c r="BE278" s="2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44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20"/>
      <c r="BD279" s="196"/>
      <c r="BE279" s="196"/>
      <c r="BF279" s="20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52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181"/>
      <c r="AW280" s="21"/>
      <c r="AX280" s="21"/>
      <c r="AY280" s="21"/>
      <c r="AZ280" s="21"/>
      <c r="BA280" s="21"/>
      <c r="BB280" s="21"/>
      <c r="BC280" s="21"/>
      <c r="BD280" s="196"/>
      <c r="BE280" s="2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62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1"/>
      <c r="BC281" s="21"/>
      <c r="BD281" s="196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54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1"/>
      <c r="BC282" s="21"/>
      <c r="BD282" s="196"/>
      <c r="BE282" s="23"/>
      <c r="BF282" s="20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66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1"/>
      <c r="BC283" s="21"/>
      <c r="BD283" s="196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81.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0"/>
      <c r="T284" s="20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1"/>
      <c r="BC284" s="21"/>
      <c r="BD284" s="196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71" customFormat="1" ht="197.25" customHeight="1" x14ac:dyDescent="0.25">
      <c r="A285" s="17"/>
      <c r="B285" s="18"/>
      <c r="C285" s="18"/>
      <c r="D285" s="19"/>
      <c r="E285" s="19"/>
      <c r="F285" s="66"/>
      <c r="G285" s="18"/>
      <c r="H285" s="18"/>
      <c r="I285" s="18"/>
      <c r="J285" s="18"/>
      <c r="K285" s="18"/>
      <c r="L285" s="66"/>
      <c r="M285" s="66"/>
      <c r="N285" s="66"/>
      <c r="O285" s="19"/>
      <c r="P285" s="19"/>
      <c r="Q285" s="19"/>
      <c r="R285" s="19"/>
      <c r="S285" s="19"/>
      <c r="T285" s="19"/>
      <c r="U285" s="19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27"/>
      <c r="AV285" s="27"/>
      <c r="AW285" s="27"/>
      <c r="AX285" s="27"/>
      <c r="AY285" s="27"/>
      <c r="AZ285" s="27"/>
      <c r="BA285" s="27"/>
      <c r="BB285" s="27"/>
      <c r="BC285" s="27"/>
      <c r="BD285" s="183"/>
      <c r="BE285" s="183"/>
      <c r="BF285" s="66"/>
      <c r="BG285" s="66"/>
      <c r="BH285" s="66"/>
      <c r="BI285" s="28"/>
      <c r="BJ285" s="66"/>
      <c r="BK285" s="66"/>
      <c r="BL285" s="28"/>
      <c r="BM285" s="27"/>
      <c r="BN285" s="27"/>
      <c r="BO285" s="17"/>
      <c r="BP285" s="27"/>
      <c r="BQ285" s="27"/>
      <c r="BR285" s="28"/>
      <c r="BS285" s="28"/>
      <c r="BT285" s="17"/>
      <c r="BU285" s="70"/>
    </row>
    <row r="286" spans="1:73" s="22" customFormat="1" ht="136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0"/>
      <c r="P286" s="20"/>
      <c r="Q286" s="23"/>
      <c r="R286" s="23"/>
      <c r="S286" s="23"/>
      <c r="T286" s="23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6"/>
      <c r="BE286" s="196"/>
      <c r="BF286" s="20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43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0"/>
      <c r="P287" s="20"/>
      <c r="Q287" s="23"/>
      <c r="R287" s="23"/>
      <c r="S287" s="23"/>
      <c r="T287" s="23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6"/>
      <c r="BE287" s="20"/>
      <c r="BF287" s="20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43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0"/>
      <c r="P288" s="20"/>
      <c r="Q288" s="23"/>
      <c r="R288" s="23"/>
      <c r="S288" s="23"/>
      <c r="T288" s="23"/>
      <c r="U288" s="20"/>
      <c r="V288" s="21"/>
      <c r="W288" s="21"/>
      <c r="X288" s="21"/>
      <c r="Y288" s="21"/>
      <c r="Z288" s="21"/>
      <c r="AA288" s="21"/>
      <c r="AB288" s="21"/>
      <c r="AC288" s="21"/>
      <c r="AD288" s="181"/>
      <c r="AE288" s="21"/>
      <c r="AF288" s="21"/>
      <c r="AG288" s="21"/>
      <c r="AH288" s="21"/>
      <c r="AI288" s="21"/>
      <c r="AJ288" s="21"/>
      <c r="AK288" s="21"/>
      <c r="AL288" s="181"/>
      <c r="AM288" s="21"/>
      <c r="AN288" s="21"/>
      <c r="AO288" s="21"/>
      <c r="AP288" s="21"/>
      <c r="AQ288" s="21"/>
      <c r="AR288" s="21"/>
      <c r="AS288" s="21"/>
      <c r="AT288" s="181"/>
      <c r="AU288" s="21"/>
      <c r="AV288" s="181"/>
      <c r="AW288" s="21"/>
      <c r="AX288" s="21"/>
      <c r="AY288" s="21"/>
      <c r="AZ288" s="21"/>
      <c r="BA288" s="21"/>
      <c r="BB288" s="21"/>
      <c r="BC288" s="21"/>
      <c r="BD288" s="196"/>
      <c r="BE288" s="196"/>
      <c r="BF288" s="20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7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196"/>
      <c r="O289" s="28"/>
      <c r="P289" s="18"/>
      <c r="Q289" s="28"/>
      <c r="R289" s="28"/>
      <c r="S289" s="28"/>
      <c r="T289" s="28"/>
      <c r="U289" s="28"/>
      <c r="V289" s="21"/>
      <c r="W289" s="21"/>
      <c r="X289" s="21"/>
      <c r="Y289" s="21"/>
      <c r="Z289" s="21"/>
      <c r="AA289" s="21"/>
      <c r="AB289" s="21"/>
      <c r="AC289" s="21"/>
      <c r="AD289" s="181"/>
      <c r="AE289" s="21"/>
      <c r="AF289" s="21"/>
      <c r="AG289" s="21"/>
      <c r="AH289" s="20"/>
      <c r="AI289" s="29"/>
      <c r="AJ289" s="29"/>
      <c r="AK289" s="21"/>
      <c r="AL289" s="196"/>
      <c r="AM289" s="29"/>
      <c r="AN289" s="29"/>
      <c r="AO289" s="21"/>
      <c r="AP289" s="21"/>
      <c r="AQ289" s="21"/>
      <c r="AR289" s="21"/>
      <c r="AS289" s="21"/>
      <c r="AT289" s="196"/>
      <c r="AU289" s="29"/>
      <c r="AV289" s="196"/>
      <c r="AW289" s="29"/>
      <c r="AX289" s="21"/>
      <c r="AY289" s="21"/>
      <c r="AZ289" s="21"/>
      <c r="BA289" s="21"/>
      <c r="BB289" s="20"/>
      <c r="BC289" s="23"/>
      <c r="BD289" s="196"/>
      <c r="BE289" s="29"/>
      <c r="BF289" s="29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64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9"/>
      <c r="P290" s="29"/>
      <c r="Q290" s="29"/>
      <c r="R290" s="29"/>
      <c r="S290" s="29"/>
      <c r="T290" s="29"/>
      <c r="U290" s="29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6"/>
      <c r="BE290" s="196"/>
      <c r="BF290" s="20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49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6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46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9"/>
      <c r="P292" s="29"/>
      <c r="Q292" s="29"/>
      <c r="R292" s="29"/>
      <c r="S292" s="29"/>
      <c r="T292" s="29"/>
      <c r="U292" s="29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9"/>
      <c r="BD292" s="29"/>
      <c r="BE292" s="29"/>
      <c r="BF292" s="29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0"/>
      <c r="AE293" s="23"/>
      <c r="AF293" s="23"/>
      <c r="AG293" s="23"/>
      <c r="AH293" s="23"/>
      <c r="AI293" s="29"/>
      <c r="AJ293" s="29"/>
      <c r="AK293" s="21"/>
      <c r="AL293" s="196"/>
      <c r="AM293" s="23"/>
      <c r="AN293" s="23"/>
      <c r="AO293" s="21"/>
      <c r="AP293" s="21"/>
      <c r="AQ293" s="21"/>
      <c r="AR293" s="21"/>
      <c r="AS293" s="21"/>
      <c r="AT293" s="196"/>
      <c r="AU293" s="23"/>
      <c r="AV293" s="196"/>
      <c r="AW293" s="23"/>
      <c r="AX293" s="21"/>
      <c r="AY293" s="21"/>
      <c r="AZ293" s="21"/>
      <c r="BA293" s="21"/>
      <c r="BB293" s="20"/>
      <c r="BC293" s="23"/>
      <c r="BD293" s="196"/>
      <c r="BE293" s="23"/>
      <c r="BF293" s="23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23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0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181"/>
      <c r="AE294" s="21"/>
      <c r="AF294" s="21"/>
      <c r="AG294" s="21"/>
      <c r="AH294" s="20"/>
      <c r="AI294" s="29"/>
      <c r="AJ294" s="29"/>
      <c r="AK294" s="21"/>
      <c r="AL294" s="196"/>
      <c r="AM294" s="29"/>
      <c r="AN294" s="29"/>
      <c r="AO294" s="21"/>
      <c r="AP294" s="21"/>
      <c r="AQ294" s="21"/>
      <c r="AR294" s="21"/>
      <c r="AS294" s="21"/>
      <c r="AT294" s="196"/>
      <c r="AU294" s="29"/>
      <c r="AV294" s="196"/>
      <c r="AW294" s="29"/>
      <c r="AX294" s="21"/>
      <c r="AY294" s="21"/>
      <c r="AZ294" s="21"/>
      <c r="BA294" s="21"/>
      <c r="BB294" s="20"/>
      <c r="BC294" s="23"/>
      <c r="BD294" s="196"/>
      <c r="BE294" s="23"/>
      <c r="BF294" s="23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23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196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181"/>
      <c r="AE295" s="21"/>
      <c r="AF295" s="21"/>
      <c r="AG295" s="21"/>
      <c r="AH295" s="20"/>
      <c r="AI295" s="29"/>
      <c r="AJ295" s="29"/>
      <c r="AK295" s="21"/>
      <c r="AL295" s="196"/>
      <c r="AM295" s="29"/>
      <c r="AN295" s="29"/>
      <c r="AO295" s="21"/>
      <c r="AP295" s="21"/>
      <c r="AQ295" s="21"/>
      <c r="AR295" s="21"/>
      <c r="AS295" s="21"/>
      <c r="AT295" s="196"/>
      <c r="AU295" s="29"/>
      <c r="AV295" s="196"/>
      <c r="AW295" s="29"/>
      <c r="AX295" s="21"/>
      <c r="AY295" s="21"/>
      <c r="AZ295" s="21"/>
      <c r="BA295" s="21"/>
      <c r="BB295" s="20"/>
      <c r="BC295" s="23"/>
      <c r="BD295" s="196"/>
      <c r="BE295" s="29"/>
      <c r="BF295" s="29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408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181"/>
      <c r="AE296" s="21"/>
      <c r="AF296" s="21"/>
      <c r="AG296" s="21"/>
      <c r="AH296" s="20"/>
      <c r="AI296" s="29"/>
      <c r="AJ296" s="29"/>
      <c r="AK296" s="21"/>
      <c r="AL296" s="196"/>
      <c r="AM296" s="29"/>
      <c r="AN296" s="29"/>
      <c r="AO296" s="21"/>
      <c r="AP296" s="21"/>
      <c r="AQ296" s="21"/>
      <c r="AR296" s="21"/>
      <c r="AS296" s="21"/>
      <c r="AT296" s="196"/>
      <c r="AU296" s="29"/>
      <c r="AV296" s="196"/>
      <c r="AW296" s="29"/>
      <c r="AX296" s="21"/>
      <c r="AY296" s="21"/>
      <c r="AZ296" s="21"/>
      <c r="BA296" s="21"/>
      <c r="BB296" s="20"/>
      <c r="BC296" s="23"/>
      <c r="BD296" s="196"/>
      <c r="BE296" s="23"/>
      <c r="BF296" s="23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86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181"/>
      <c r="AE297" s="21"/>
      <c r="AF297" s="21"/>
      <c r="AG297" s="21"/>
      <c r="AH297" s="20"/>
      <c r="AI297" s="29"/>
      <c r="AJ297" s="29"/>
      <c r="AK297" s="21"/>
      <c r="AL297" s="196"/>
      <c r="AM297" s="29"/>
      <c r="AN297" s="29"/>
      <c r="AO297" s="21"/>
      <c r="AP297" s="21"/>
      <c r="AQ297" s="21"/>
      <c r="AR297" s="21"/>
      <c r="AS297" s="21"/>
      <c r="AT297" s="196"/>
      <c r="AU297" s="29"/>
      <c r="AV297" s="196"/>
      <c r="AW297" s="29"/>
      <c r="AX297" s="21"/>
      <c r="AY297" s="21"/>
      <c r="AZ297" s="21"/>
      <c r="BA297" s="21"/>
      <c r="BB297" s="20"/>
      <c r="BC297" s="23"/>
      <c r="BD297" s="196"/>
      <c r="BE297" s="29"/>
      <c r="BF297" s="29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9.6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196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181"/>
      <c r="AE298" s="21"/>
      <c r="AF298" s="21"/>
      <c r="AG298" s="21"/>
      <c r="AH298" s="20"/>
      <c r="AI298" s="29"/>
      <c r="AJ298" s="29"/>
      <c r="AK298" s="21"/>
      <c r="AL298" s="196"/>
      <c r="AM298" s="29"/>
      <c r="AN298" s="29"/>
      <c r="AO298" s="21"/>
      <c r="AP298" s="21"/>
      <c r="AQ298" s="21"/>
      <c r="AR298" s="21"/>
      <c r="AS298" s="21"/>
      <c r="AT298" s="196"/>
      <c r="AU298" s="29"/>
      <c r="AV298" s="196"/>
      <c r="AW298" s="29"/>
      <c r="AX298" s="21"/>
      <c r="AY298" s="21"/>
      <c r="AZ298" s="21"/>
      <c r="BA298" s="21"/>
      <c r="BB298" s="20"/>
      <c r="BC298" s="23"/>
      <c r="BD298" s="196"/>
      <c r="BE298" s="29"/>
      <c r="BF298" s="29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16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196"/>
      <c r="O299" s="28"/>
      <c r="P299" s="18"/>
      <c r="Q299" s="28"/>
      <c r="R299" s="28"/>
      <c r="S299" s="28"/>
      <c r="T299" s="28"/>
      <c r="U299" s="28"/>
      <c r="V299" s="21"/>
      <c r="W299" s="21"/>
      <c r="X299" s="21"/>
      <c r="Y299" s="21"/>
      <c r="Z299" s="21"/>
      <c r="AA299" s="21"/>
      <c r="AB299" s="21"/>
      <c r="AC299" s="21"/>
      <c r="AD299" s="181"/>
      <c r="AE299" s="21"/>
      <c r="AF299" s="21"/>
      <c r="AG299" s="21"/>
      <c r="AH299" s="20"/>
      <c r="AI299" s="29"/>
      <c r="AJ299" s="29"/>
      <c r="AK299" s="21"/>
      <c r="AL299" s="196"/>
      <c r="AM299" s="29"/>
      <c r="AN299" s="29"/>
      <c r="AO299" s="21"/>
      <c r="AP299" s="21"/>
      <c r="AQ299" s="21"/>
      <c r="AR299" s="21"/>
      <c r="AS299" s="21"/>
      <c r="AT299" s="196"/>
      <c r="AU299" s="29"/>
      <c r="AV299" s="196"/>
      <c r="AW299" s="29"/>
      <c r="AX299" s="21"/>
      <c r="AY299" s="21"/>
      <c r="AZ299" s="21"/>
      <c r="BA299" s="21"/>
      <c r="BB299" s="20"/>
      <c r="BC299" s="23"/>
      <c r="BD299" s="196"/>
      <c r="BE299" s="29"/>
      <c r="BF299" s="29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54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0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196"/>
      <c r="AE300" s="29"/>
      <c r="AF300" s="29"/>
      <c r="AG300" s="29"/>
      <c r="AH300" s="29"/>
      <c r="AI300" s="21"/>
      <c r="AJ300" s="21"/>
      <c r="AK300" s="21"/>
      <c r="AL300" s="196"/>
      <c r="AM300" s="29"/>
      <c r="AN300" s="29"/>
      <c r="AO300" s="21"/>
      <c r="AP300" s="21"/>
      <c r="AQ300" s="21"/>
      <c r="AR300" s="21"/>
      <c r="AS300" s="21"/>
      <c r="AT300" s="196"/>
      <c r="AU300" s="29"/>
      <c r="AV300" s="196"/>
      <c r="AW300" s="29"/>
      <c r="AX300" s="21"/>
      <c r="AY300" s="21"/>
      <c r="AZ300" s="21"/>
      <c r="BA300" s="21"/>
      <c r="BB300" s="20"/>
      <c r="BC300" s="23"/>
      <c r="BD300" s="196"/>
      <c r="BE300" s="23"/>
      <c r="BF300" s="23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47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196"/>
      <c r="O301" s="23"/>
      <c r="P301" s="23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196"/>
      <c r="AE301" s="29"/>
      <c r="AF301" s="29"/>
      <c r="AG301" s="29"/>
      <c r="AH301" s="29"/>
      <c r="AI301" s="21"/>
      <c r="AJ301" s="21"/>
      <c r="AK301" s="21"/>
      <c r="AL301" s="196"/>
      <c r="AM301" s="29"/>
      <c r="AN301" s="29"/>
      <c r="AO301" s="21"/>
      <c r="AP301" s="21"/>
      <c r="AQ301" s="21"/>
      <c r="AR301" s="21"/>
      <c r="AS301" s="21"/>
      <c r="AT301" s="196"/>
      <c r="AU301" s="29"/>
      <c r="AV301" s="196"/>
      <c r="AW301" s="29"/>
      <c r="AX301" s="21"/>
      <c r="AY301" s="21"/>
      <c r="AZ301" s="21"/>
      <c r="BA301" s="21"/>
      <c r="BB301" s="20"/>
      <c r="BC301" s="23"/>
      <c r="BD301" s="196"/>
      <c r="BE301" s="29"/>
      <c r="BF301" s="29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44.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196"/>
      <c r="AE302" s="63"/>
      <c r="AF302" s="63"/>
      <c r="AG302" s="63"/>
      <c r="AH302" s="63"/>
      <c r="AI302" s="21"/>
      <c r="AJ302" s="21"/>
      <c r="AK302" s="21"/>
      <c r="AL302" s="196"/>
      <c r="AM302" s="63"/>
      <c r="AN302" s="63"/>
      <c r="AO302" s="21"/>
      <c r="AP302" s="21"/>
      <c r="AQ302" s="21"/>
      <c r="AR302" s="21"/>
      <c r="AS302" s="21"/>
      <c r="AT302" s="196"/>
      <c r="AU302" s="29"/>
      <c r="AV302" s="196"/>
      <c r="AW302" s="23"/>
      <c r="AX302" s="21"/>
      <c r="AY302" s="21"/>
      <c r="AZ302" s="21"/>
      <c r="BA302" s="21"/>
      <c r="BB302" s="20"/>
      <c r="BC302" s="23"/>
      <c r="BD302" s="196"/>
      <c r="BE302" s="23"/>
      <c r="BF302" s="23"/>
      <c r="BG302" s="21"/>
      <c r="BH302" s="20"/>
      <c r="BI302" s="23"/>
      <c r="BJ302" s="20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44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0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196"/>
      <c r="AE303" s="63"/>
      <c r="AF303" s="63"/>
      <c r="AG303" s="63"/>
      <c r="AH303" s="63"/>
      <c r="AI303" s="21"/>
      <c r="AJ303" s="21"/>
      <c r="AK303" s="21"/>
      <c r="AL303" s="196"/>
      <c r="AM303" s="63"/>
      <c r="AN303" s="63"/>
      <c r="AO303" s="21"/>
      <c r="AP303" s="21"/>
      <c r="AQ303" s="21"/>
      <c r="AR303" s="21"/>
      <c r="AS303" s="21"/>
      <c r="AT303" s="196"/>
      <c r="AU303" s="29"/>
      <c r="AV303" s="196"/>
      <c r="AW303" s="23"/>
      <c r="AX303" s="21"/>
      <c r="AY303" s="21"/>
      <c r="AZ303" s="21"/>
      <c r="BA303" s="21"/>
      <c r="BB303" s="20"/>
      <c r="BC303" s="23"/>
      <c r="BD303" s="196"/>
      <c r="BE303" s="23"/>
      <c r="BF303" s="23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44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196"/>
      <c r="AE304" s="63"/>
      <c r="AF304" s="63"/>
      <c r="AG304" s="63"/>
      <c r="AH304" s="63"/>
      <c r="AI304" s="21"/>
      <c r="AJ304" s="21"/>
      <c r="AK304" s="21"/>
      <c r="AL304" s="196"/>
      <c r="AM304" s="63"/>
      <c r="AN304" s="63"/>
      <c r="AO304" s="21"/>
      <c r="AP304" s="21"/>
      <c r="AQ304" s="21"/>
      <c r="AR304" s="21"/>
      <c r="AS304" s="21"/>
      <c r="AT304" s="196"/>
      <c r="AU304" s="29"/>
      <c r="AV304" s="196"/>
      <c r="AW304" s="23"/>
      <c r="AX304" s="21"/>
      <c r="AY304" s="21"/>
      <c r="AZ304" s="21"/>
      <c r="BA304" s="21"/>
      <c r="BB304" s="20"/>
      <c r="BC304" s="23"/>
      <c r="BD304" s="196"/>
      <c r="BE304" s="23"/>
      <c r="BF304" s="23"/>
      <c r="BG304" s="21"/>
      <c r="BH304" s="20"/>
      <c r="BI304" s="23"/>
      <c r="BJ304" s="23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44.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0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196"/>
      <c r="AE305" s="63"/>
      <c r="AF305" s="63"/>
      <c r="AG305" s="63"/>
      <c r="AH305" s="63"/>
      <c r="AI305" s="21"/>
      <c r="AJ305" s="21"/>
      <c r="AK305" s="21"/>
      <c r="AL305" s="196"/>
      <c r="AM305" s="63"/>
      <c r="AN305" s="63"/>
      <c r="AO305" s="21"/>
      <c r="AP305" s="21"/>
      <c r="AQ305" s="21"/>
      <c r="AR305" s="21"/>
      <c r="AS305" s="21"/>
      <c r="AT305" s="196"/>
      <c r="AU305" s="29"/>
      <c r="AV305" s="196"/>
      <c r="AW305" s="23"/>
      <c r="AX305" s="21"/>
      <c r="AY305" s="21"/>
      <c r="AZ305" s="21"/>
      <c r="BA305" s="21"/>
      <c r="BB305" s="20"/>
      <c r="BC305" s="23"/>
      <c r="BD305" s="196"/>
      <c r="BE305" s="23"/>
      <c r="BF305" s="23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408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0"/>
      <c r="Q306" s="20"/>
      <c r="R306" s="20"/>
      <c r="S306" s="20"/>
      <c r="T306" s="20"/>
      <c r="U306" s="23"/>
      <c r="V306" s="21"/>
      <c r="W306" s="21"/>
      <c r="X306" s="21"/>
      <c r="Y306" s="21"/>
      <c r="Z306" s="21"/>
      <c r="AA306" s="21"/>
      <c r="AB306" s="21"/>
      <c r="AC306" s="21"/>
      <c r="AD306" s="196"/>
      <c r="AE306" s="63"/>
      <c r="AF306" s="63"/>
      <c r="AG306" s="63"/>
      <c r="AH306" s="63"/>
      <c r="AI306" s="21"/>
      <c r="AJ306" s="21"/>
      <c r="AK306" s="21"/>
      <c r="AL306" s="196"/>
      <c r="AM306" s="63"/>
      <c r="AN306" s="63"/>
      <c r="AO306" s="21"/>
      <c r="AP306" s="21"/>
      <c r="AQ306" s="21"/>
      <c r="AR306" s="21"/>
      <c r="AS306" s="21"/>
      <c r="AT306" s="196"/>
      <c r="AU306" s="29"/>
      <c r="AV306" s="196"/>
      <c r="AW306" s="23"/>
      <c r="AX306" s="21"/>
      <c r="AY306" s="21"/>
      <c r="AZ306" s="21"/>
      <c r="BA306" s="21"/>
      <c r="BB306" s="20"/>
      <c r="BC306" s="23"/>
      <c r="BD306" s="196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46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0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196"/>
      <c r="AE307" s="63"/>
      <c r="AF307" s="63"/>
      <c r="AG307" s="63"/>
      <c r="AH307" s="63"/>
      <c r="AI307" s="21"/>
      <c r="AJ307" s="21"/>
      <c r="AK307" s="21"/>
      <c r="AL307" s="196"/>
      <c r="AM307" s="63"/>
      <c r="AN307" s="63"/>
      <c r="AO307" s="21"/>
      <c r="AP307" s="21"/>
      <c r="AQ307" s="21"/>
      <c r="AR307" s="21"/>
      <c r="AS307" s="21"/>
      <c r="AT307" s="196"/>
      <c r="AU307" s="29"/>
      <c r="AV307" s="196"/>
      <c r="AW307" s="23"/>
      <c r="AX307" s="21"/>
      <c r="AY307" s="21"/>
      <c r="AZ307" s="21"/>
      <c r="BA307" s="21"/>
      <c r="BB307" s="20"/>
      <c r="BC307" s="23"/>
      <c r="BD307" s="196"/>
      <c r="BE307" s="23"/>
      <c r="BF307" s="20"/>
      <c r="BG307" s="21"/>
      <c r="BH307" s="20"/>
      <c r="BI307" s="23"/>
      <c r="BJ307" s="23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58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196"/>
      <c r="AE308" s="63"/>
      <c r="AF308" s="63"/>
      <c r="AG308" s="63"/>
      <c r="AH308" s="20"/>
      <c r="AI308" s="21"/>
      <c r="AJ308" s="21"/>
      <c r="AK308" s="21"/>
      <c r="AL308" s="196"/>
      <c r="AM308" s="63"/>
      <c r="AN308" s="20"/>
      <c r="AO308" s="21"/>
      <c r="AP308" s="21"/>
      <c r="AQ308" s="21"/>
      <c r="AR308" s="21"/>
      <c r="AS308" s="21"/>
      <c r="AT308" s="196"/>
      <c r="AU308" s="23"/>
      <c r="AV308" s="196"/>
      <c r="AW308" s="23"/>
      <c r="AX308" s="21"/>
      <c r="AY308" s="21"/>
      <c r="AZ308" s="21"/>
      <c r="BA308" s="21"/>
      <c r="BB308" s="20"/>
      <c r="BC308" s="23"/>
      <c r="BD308" s="196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01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196"/>
      <c r="O309" s="29"/>
      <c r="P309" s="29"/>
      <c r="Q309" s="29"/>
      <c r="R309" s="29"/>
      <c r="S309" s="29"/>
      <c r="T309" s="29"/>
      <c r="U309" s="29"/>
      <c r="V309" s="21"/>
      <c r="W309" s="21"/>
      <c r="X309" s="21"/>
      <c r="Y309" s="21"/>
      <c r="Z309" s="21"/>
      <c r="AA309" s="21"/>
      <c r="AB309" s="21"/>
      <c r="AC309" s="21"/>
      <c r="AD309" s="196"/>
      <c r="AE309" s="63"/>
      <c r="AF309" s="63"/>
      <c r="AG309" s="63"/>
      <c r="AH309" s="20"/>
      <c r="AI309" s="21"/>
      <c r="AJ309" s="21"/>
      <c r="AK309" s="21"/>
      <c r="AL309" s="196"/>
      <c r="AM309" s="63"/>
      <c r="AN309" s="20"/>
      <c r="AO309" s="21"/>
      <c r="AP309" s="21"/>
      <c r="AQ309" s="21"/>
      <c r="AR309" s="21"/>
      <c r="AS309" s="21"/>
      <c r="AT309" s="196"/>
      <c r="AU309" s="23"/>
      <c r="AV309" s="196"/>
      <c r="AW309" s="23"/>
      <c r="AX309" s="21"/>
      <c r="AY309" s="21"/>
      <c r="AZ309" s="21"/>
      <c r="BA309" s="21"/>
      <c r="BB309" s="20"/>
      <c r="BC309" s="23"/>
      <c r="BD309" s="196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1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196"/>
      <c r="AE310" s="63"/>
      <c r="AF310" s="63"/>
      <c r="AG310" s="63"/>
      <c r="AH310" s="20"/>
      <c r="AI310" s="21"/>
      <c r="AJ310" s="21"/>
      <c r="AK310" s="21"/>
      <c r="AL310" s="196"/>
      <c r="AM310" s="63"/>
      <c r="AN310" s="20"/>
      <c r="AO310" s="21"/>
      <c r="AP310" s="21"/>
      <c r="AQ310" s="21"/>
      <c r="AR310" s="21"/>
      <c r="AS310" s="21"/>
      <c r="AT310" s="196"/>
      <c r="AU310" s="23"/>
      <c r="AV310" s="196"/>
      <c r="AW310" s="23"/>
      <c r="AX310" s="21"/>
      <c r="AY310" s="21"/>
      <c r="AZ310" s="21"/>
      <c r="BA310" s="21"/>
      <c r="BB310" s="20"/>
      <c r="BC310" s="23"/>
      <c r="BD310" s="196"/>
      <c r="BE310" s="23"/>
      <c r="BF310" s="23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1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6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196"/>
      <c r="AE311" s="63"/>
      <c r="AF311" s="63"/>
      <c r="AG311" s="63"/>
      <c r="AH311" s="20"/>
      <c r="AI311" s="21"/>
      <c r="AJ311" s="21"/>
      <c r="AK311" s="21"/>
      <c r="AL311" s="196"/>
      <c r="AM311" s="63"/>
      <c r="AN311" s="20"/>
      <c r="AO311" s="21"/>
      <c r="AP311" s="21"/>
      <c r="AQ311" s="21"/>
      <c r="AR311" s="21"/>
      <c r="AS311" s="21"/>
      <c r="AT311" s="196"/>
      <c r="AU311" s="23"/>
      <c r="AV311" s="196"/>
      <c r="AW311" s="23"/>
      <c r="AX311" s="21"/>
      <c r="AY311" s="21"/>
      <c r="AZ311" s="21"/>
      <c r="BA311" s="21"/>
      <c r="BB311" s="20"/>
      <c r="BC311" s="23"/>
      <c r="BD311" s="196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47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6"/>
      <c r="O312" s="23"/>
      <c r="P312" s="23"/>
      <c r="Q312" s="23"/>
      <c r="R312" s="23"/>
      <c r="S312" s="23"/>
      <c r="T312" s="23"/>
      <c r="U312" s="28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196"/>
      <c r="BE312" s="23"/>
      <c r="BF312" s="20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71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196"/>
      <c r="O313" s="28"/>
      <c r="P313" s="18"/>
      <c r="Q313" s="28"/>
      <c r="R313" s="28"/>
      <c r="S313" s="28"/>
      <c r="T313" s="28"/>
      <c r="U313" s="28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196"/>
      <c r="BE313" s="23"/>
      <c r="BF313" s="20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61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196"/>
      <c r="O314" s="28"/>
      <c r="P314" s="18"/>
      <c r="Q314" s="28"/>
      <c r="R314" s="28"/>
      <c r="S314" s="28"/>
      <c r="T314" s="28"/>
      <c r="U314" s="28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196"/>
      <c r="BE314" s="23"/>
      <c r="BF314" s="20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04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3"/>
      <c r="BD315" s="196"/>
      <c r="BE315" s="20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04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196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196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04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196"/>
      <c r="O317" s="28"/>
      <c r="P317" s="18"/>
      <c r="Q317" s="28"/>
      <c r="R317" s="28"/>
      <c r="S317" s="28"/>
      <c r="T317" s="28"/>
      <c r="U317" s="28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196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83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0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196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0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3"/>
      <c r="AJ319" s="23"/>
      <c r="AK319" s="21"/>
      <c r="AL319" s="196"/>
      <c r="AM319" s="23"/>
      <c r="AN319" s="23"/>
      <c r="AO319" s="21"/>
      <c r="AP319" s="21"/>
      <c r="AQ319" s="21"/>
      <c r="AR319" s="21"/>
      <c r="AS319" s="21"/>
      <c r="AT319" s="196"/>
      <c r="AU319" s="23"/>
      <c r="AV319" s="196"/>
      <c r="AW319" s="23"/>
      <c r="AX319" s="21"/>
      <c r="AY319" s="21"/>
      <c r="AZ319" s="21"/>
      <c r="BA319" s="21"/>
      <c r="BB319" s="20"/>
      <c r="BC319" s="23"/>
      <c r="BD319" s="196"/>
      <c r="BE319" s="23"/>
      <c r="BF319" s="23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14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8"/>
      <c r="P320" s="18"/>
      <c r="Q320" s="28"/>
      <c r="R320" s="28"/>
      <c r="S320" s="28"/>
      <c r="T320" s="28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181"/>
      <c r="AM320" s="21"/>
      <c r="AN320" s="21"/>
      <c r="AO320" s="21"/>
      <c r="AP320" s="21"/>
      <c r="AQ320" s="21"/>
      <c r="AR320" s="21"/>
      <c r="AS320" s="21"/>
      <c r="AT320" s="181"/>
      <c r="AU320" s="21"/>
      <c r="AV320" s="181"/>
      <c r="AW320" s="21"/>
      <c r="AX320" s="21"/>
      <c r="AY320" s="21"/>
      <c r="AZ320" s="21"/>
      <c r="BA320" s="21"/>
      <c r="BB320" s="20"/>
      <c r="BC320" s="23"/>
      <c r="BD320" s="196"/>
      <c r="BE320" s="23"/>
      <c r="BF320" s="20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14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196"/>
      <c r="O321" s="28"/>
      <c r="P321" s="18"/>
      <c r="Q321" s="28"/>
      <c r="R321" s="28"/>
      <c r="S321" s="28"/>
      <c r="T321" s="28"/>
      <c r="U321" s="28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181"/>
      <c r="AM321" s="21"/>
      <c r="AN321" s="21"/>
      <c r="AO321" s="21"/>
      <c r="AP321" s="21"/>
      <c r="AQ321" s="21"/>
      <c r="AR321" s="21"/>
      <c r="AS321" s="21"/>
      <c r="AT321" s="181"/>
      <c r="AU321" s="21"/>
      <c r="AV321" s="181"/>
      <c r="AW321" s="21"/>
      <c r="AX321" s="21"/>
      <c r="AY321" s="21"/>
      <c r="AZ321" s="21"/>
      <c r="BA321" s="21"/>
      <c r="BB321" s="20"/>
      <c r="BC321" s="23"/>
      <c r="BD321" s="196"/>
      <c r="BE321" s="23"/>
      <c r="BF321" s="20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14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196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181"/>
      <c r="AM322" s="21"/>
      <c r="AN322" s="21"/>
      <c r="AO322" s="21"/>
      <c r="AP322" s="21"/>
      <c r="AQ322" s="21"/>
      <c r="AR322" s="21"/>
      <c r="AS322" s="21"/>
      <c r="AT322" s="181"/>
      <c r="AU322" s="21"/>
      <c r="AV322" s="181"/>
      <c r="AW322" s="21"/>
      <c r="AX322" s="21"/>
      <c r="AY322" s="21"/>
      <c r="AZ322" s="21"/>
      <c r="BA322" s="21"/>
      <c r="BB322" s="20"/>
      <c r="BC322" s="23"/>
      <c r="BD322" s="196"/>
      <c r="BE322" s="23"/>
      <c r="BF322" s="20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14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196"/>
      <c r="O323" s="28"/>
      <c r="P323" s="18"/>
      <c r="Q323" s="28"/>
      <c r="R323" s="28"/>
      <c r="S323" s="28"/>
      <c r="T323" s="28"/>
      <c r="U323" s="28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1"/>
      <c r="AM323" s="21"/>
      <c r="AN323" s="21"/>
      <c r="AO323" s="21"/>
      <c r="AP323" s="21"/>
      <c r="AQ323" s="21"/>
      <c r="AR323" s="21"/>
      <c r="AS323" s="21"/>
      <c r="AT323" s="181"/>
      <c r="AU323" s="21"/>
      <c r="AV323" s="181"/>
      <c r="AW323" s="21"/>
      <c r="AX323" s="21"/>
      <c r="AY323" s="21"/>
      <c r="AZ323" s="21"/>
      <c r="BA323" s="21"/>
      <c r="BB323" s="20"/>
      <c r="BC323" s="23"/>
      <c r="BD323" s="196"/>
      <c r="BE323" s="23"/>
      <c r="BF323" s="20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1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196"/>
      <c r="O324" s="28"/>
      <c r="P324" s="18"/>
      <c r="Q324" s="28"/>
      <c r="R324" s="28"/>
      <c r="S324" s="28"/>
      <c r="T324" s="28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181"/>
      <c r="AM324" s="21"/>
      <c r="AN324" s="21"/>
      <c r="AO324" s="21"/>
      <c r="AP324" s="21"/>
      <c r="AQ324" s="21"/>
      <c r="AR324" s="21"/>
      <c r="AS324" s="21"/>
      <c r="AT324" s="181"/>
      <c r="AU324" s="21"/>
      <c r="AV324" s="181"/>
      <c r="AW324" s="21"/>
      <c r="AX324" s="21"/>
      <c r="AY324" s="21"/>
      <c r="AZ324" s="21"/>
      <c r="BA324" s="21"/>
      <c r="BB324" s="20"/>
      <c r="BC324" s="23"/>
      <c r="BD324" s="196"/>
      <c r="BE324" s="23"/>
      <c r="BF324" s="20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04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196"/>
      <c r="BE325" s="23"/>
      <c r="BF325" s="20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04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196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196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16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0"/>
      <c r="AK327" s="63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63"/>
      <c r="BD327" s="196"/>
      <c r="BE327" s="6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58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63"/>
      <c r="P328" s="63"/>
      <c r="Q328" s="63"/>
      <c r="R328" s="63"/>
      <c r="S328" s="63"/>
      <c r="T328" s="63"/>
      <c r="U328" s="6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196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1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63"/>
      <c r="P329" s="63"/>
      <c r="Q329" s="63"/>
      <c r="R329" s="63"/>
      <c r="S329" s="63"/>
      <c r="T329" s="63"/>
      <c r="U329" s="6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196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56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0"/>
      <c r="AI330" s="23"/>
      <c r="AJ330" s="23"/>
      <c r="AK330" s="21"/>
      <c r="AL330" s="196"/>
      <c r="AM330" s="23"/>
      <c r="AN330" s="23"/>
      <c r="AO330" s="21"/>
      <c r="AP330" s="21"/>
      <c r="AQ330" s="21"/>
      <c r="AR330" s="21"/>
      <c r="AS330" s="21"/>
      <c r="AT330" s="196"/>
      <c r="AU330" s="29"/>
      <c r="AV330" s="196"/>
      <c r="AW330" s="23"/>
      <c r="AX330" s="21"/>
      <c r="AY330" s="21"/>
      <c r="AZ330" s="21"/>
      <c r="BA330" s="21"/>
      <c r="BB330" s="20"/>
      <c r="BC330" s="23"/>
      <c r="BD330" s="196"/>
      <c r="BE330" s="23"/>
      <c r="BF330" s="23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53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0"/>
      <c r="AI331" s="23"/>
      <c r="AJ331" s="23"/>
      <c r="AK331" s="21"/>
      <c r="AL331" s="196"/>
      <c r="AM331" s="23"/>
      <c r="AN331" s="23"/>
      <c r="AO331" s="21"/>
      <c r="AP331" s="21"/>
      <c r="AQ331" s="21"/>
      <c r="AR331" s="21"/>
      <c r="AS331" s="21"/>
      <c r="AT331" s="196"/>
      <c r="AU331" s="29"/>
      <c r="AV331" s="196"/>
      <c r="AW331" s="23"/>
      <c r="AX331" s="21"/>
      <c r="AY331" s="21"/>
      <c r="AZ331" s="21"/>
      <c r="BA331" s="21"/>
      <c r="BB331" s="20"/>
      <c r="BC331" s="23"/>
      <c r="BD331" s="196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64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196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0"/>
      <c r="AI332" s="23"/>
      <c r="AJ332" s="23"/>
      <c r="AK332" s="21"/>
      <c r="AL332" s="196"/>
      <c r="AM332" s="23"/>
      <c r="AN332" s="23"/>
      <c r="AO332" s="21"/>
      <c r="AP332" s="21"/>
      <c r="AQ332" s="21"/>
      <c r="AR332" s="21"/>
      <c r="AS332" s="21"/>
      <c r="AT332" s="196"/>
      <c r="AU332" s="29"/>
      <c r="AV332" s="196"/>
      <c r="AW332" s="23"/>
      <c r="AX332" s="21"/>
      <c r="AY332" s="21"/>
      <c r="AZ332" s="21"/>
      <c r="BA332" s="21"/>
      <c r="BB332" s="20"/>
      <c r="BC332" s="23"/>
      <c r="BD332" s="196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389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9"/>
      <c r="P333" s="29"/>
      <c r="Q333" s="29"/>
      <c r="R333" s="29"/>
      <c r="S333" s="29"/>
      <c r="T333" s="29"/>
      <c r="U333" s="29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0"/>
      <c r="AI333" s="29"/>
      <c r="AJ333" s="29"/>
      <c r="AK333" s="21"/>
      <c r="AL333" s="196"/>
      <c r="AM333" s="29"/>
      <c r="AN333" s="29"/>
      <c r="AO333" s="21"/>
      <c r="AP333" s="21"/>
      <c r="AQ333" s="21"/>
      <c r="AR333" s="21"/>
      <c r="AS333" s="21"/>
      <c r="AT333" s="196"/>
      <c r="AU333" s="29"/>
      <c r="AV333" s="196"/>
      <c r="AW333" s="29"/>
      <c r="AX333" s="21"/>
      <c r="AY333" s="21"/>
      <c r="AZ333" s="21"/>
      <c r="BA333" s="21"/>
      <c r="BB333" s="20"/>
      <c r="BC333" s="23"/>
      <c r="BD333" s="196"/>
      <c r="BE333" s="29"/>
      <c r="BF333" s="29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21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9"/>
      <c r="P334" s="29"/>
      <c r="Q334" s="29"/>
      <c r="R334" s="29"/>
      <c r="S334" s="29"/>
      <c r="T334" s="29"/>
      <c r="U334" s="29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0"/>
      <c r="AI334" s="23"/>
      <c r="AJ334" s="23"/>
      <c r="AK334" s="21"/>
      <c r="AL334" s="196"/>
      <c r="AM334" s="23"/>
      <c r="AN334" s="23"/>
      <c r="AO334" s="21"/>
      <c r="AP334" s="21"/>
      <c r="AQ334" s="21"/>
      <c r="AR334" s="21"/>
      <c r="AS334" s="21"/>
      <c r="AT334" s="196"/>
      <c r="AU334" s="23"/>
      <c r="AV334" s="196"/>
      <c r="AW334" s="23"/>
      <c r="AX334" s="21"/>
      <c r="AY334" s="21"/>
      <c r="AZ334" s="21"/>
      <c r="BA334" s="21"/>
      <c r="BB334" s="20"/>
      <c r="BC334" s="23"/>
      <c r="BD334" s="196"/>
      <c r="BE334" s="23"/>
      <c r="BF334" s="23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21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9"/>
      <c r="P335" s="29"/>
      <c r="Q335" s="29"/>
      <c r="R335" s="29"/>
      <c r="S335" s="29"/>
      <c r="T335" s="29"/>
      <c r="U335" s="29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0"/>
      <c r="AI335" s="23"/>
      <c r="AJ335" s="23"/>
      <c r="AK335" s="21"/>
      <c r="AL335" s="196"/>
      <c r="AM335" s="23"/>
      <c r="AN335" s="23"/>
      <c r="AO335" s="21"/>
      <c r="AP335" s="21"/>
      <c r="AQ335" s="21"/>
      <c r="AR335" s="21"/>
      <c r="AS335" s="21"/>
      <c r="AT335" s="196"/>
      <c r="AU335" s="23"/>
      <c r="AV335" s="196"/>
      <c r="AW335" s="23"/>
      <c r="AX335" s="21"/>
      <c r="AY335" s="21"/>
      <c r="AZ335" s="21"/>
      <c r="BA335" s="21"/>
      <c r="BB335" s="20"/>
      <c r="BC335" s="23"/>
      <c r="BD335" s="196"/>
      <c r="BE335" s="23"/>
      <c r="BF335" s="23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21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9"/>
      <c r="P336" s="29"/>
      <c r="Q336" s="29"/>
      <c r="R336" s="29"/>
      <c r="S336" s="29"/>
      <c r="T336" s="29"/>
      <c r="U336" s="29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0"/>
      <c r="AI336" s="23"/>
      <c r="AJ336" s="23"/>
      <c r="AK336" s="21"/>
      <c r="AL336" s="196"/>
      <c r="AM336" s="23"/>
      <c r="AN336" s="23"/>
      <c r="AO336" s="21"/>
      <c r="AP336" s="21"/>
      <c r="AQ336" s="21"/>
      <c r="AR336" s="21"/>
      <c r="AS336" s="21"/>
      <c r="AT336" s="196"/>
      <c r="AU336" s="23"/>
      <c r="AV336" s="196"/>
      <c r="AW336" s="23"/>
      <c r="AX336" s="21"/>
      <c r="AY336" s="21"/>
      <c r="AZ336" s="21"/>
      <c r="BA336" s="21"/>
      <c r="BB336" s="20"/>
      <c r="BC336" s="23"/>
      <c r="BD336" s="196"/>
      <c r="BE336" s="23"/>
      <c r="BF336" s="23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21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9"/>
      <c r="P337" s="29"/>
      <c r="Q337" s="29"/>
      <c r="R337" s="29"/>
      <c r="S337" s="29"/>
      <c r="T337" s="29"/>
      <c r="U337" s="29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0"/>
      <c r="AI337" s="23"/>
      <c r="AJ337" s="23"/>
      <c r="AK337" s="21"/>
      <c r="AL337" s="196"/>
      <c r="AM337" s="23"/>
      <c r="AN337" s="23"/>
      <c r="AO337" s="21"/>
      <c r="AP337" s="21"/>
      <c r="AQ337" s="21"/>
      <c r="AR337" s="21"/>
      <c r="AS337" s="21"/>
      <c r="AT337" s="196"/>
      <c r="AU337" s="23"/>
      <c r="AV337" s="196"/>
      <c r="AW337" s="23"/>
      <c r="AX337" s="21"/>
      <c r="AY337" s="21"/>
      <c r="AZ337" s="21"/>
      <c r="BA337" s="21"/>
      <c r="BB337" s="20"/>
      <c r="BC337" s="23"/>
      <c r="BD337" s="196"/>
      <c r="BE337" s="23"/>
      <c r="BF337" s="23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21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9"/>
      <c r="P338" s="29"/>
      <c r="Q338" s="29"/>
      <c r="R338" s="29"/>
      <c r="S338" s="29"/>
      <c r="T338" s="29"/>
      <c r="U338" s="29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0"/>
      <c r="AI338" s="23"/>
      <c r="AJ338" s="23"/>
      <c r="AK338" s="21"/>
      <c r="AL338" s="196"/>
      <c r="AM338" s="23"/>
      <c r="AN338" s="23"/>
      <c r="AO338" s="21"/>
      <c r="AP338" s="21"/>
      <c r="AQ338" s="21"/>
      <c r="AR338" s="21"/>
      <c r="AS338" s="21"/>
      <c r="AT338" s="196"/>
      <c r="AU338" s="23"/>
      <c r="AV338" s="196"/>
      <c r="AW338" s="23"/>
      <c r="AX338" s="21"/>
      <c r="AY338" s="21"/>
      <c r="AZ338" s="21"/>
      <c r="BA338" s="21"/>
      <c r="BB338" s="20"/>
      <c r="BC338" s="23"/>
      <c r="BD338" s="196"/>
      <c r="BE338" s="23"/>
      <c r="BF338" s="23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6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196"/>
      <c r="BE339" s="23"/>
      <c r="BF339" s="20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409.6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196"/>
      <c r="O340" s="63"/>
      <c r="P340" s="63"/>
      <c r="Q340" s="63"/>
      <c r="R340" s="63"/>
      <c r="S340" s="63"/>
      <c r="T340" s="63"/>
      <c r="U340" s="6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96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9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9"/>
      <c r="P341" s="29"/>
      <c r="Q341" s="29"/>
      <c r="R341" s="29"/>
      <c r="S341" s="29"/>
      <c r="T341" s="29"/>
      <c r="U341" s="29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196"/>
      <c r="BE341" s="29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9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6"/>
      <c r="BE342" s="20"/>
      <c r="BF342" s="20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71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6"/>
      <c r="BE343" s="196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51.2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196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3"/>
      <c r="AJ344" s="23"/>
      <c r="AK344" s="21"/>
      <c r="AL344" s="196"/>
      <c r="AM344" s="23"/>
      <c r="AN344" s="23"/>
      <c r="AO344" s="21"/>
      <c r="AP344" s="21"/>
      <c r="AQ344" s="21"/>
      <c r="AR344" s="21"/>
      <c r="AS344" s="21"/>
      <c r="AT344" s="196"/>
      <c r="AU344" s="23"/>
      <c r="AV344" s="196"/>
      <c r="AW344" s="23"/>
      <c r="AX344" s="21"/>
      <c r="AY344" s="21"/>
      <c r="AZ344" s="21"/>
      <c r="BA344" s="21"/>
      <c r="BB344" s="20"/>
      <c r="BC344" s="23"/>
      <c r="BD344" s="196"/>
      <c r="BE344" s="23"/>
      <c r="BF344" s="23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409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3"/>
      <c r="AJ345" s="23"/>
      <c r="AK345" s="21"/>
      <c r="AL345" s="196"/>
      <c r="AM345" s="23"/>
      <c r="AN345" s="23"/>
      <c r="AO345" s="21"/>
      <c r="AP345" s="21"/>
      <c r="AQ345" s="21"/>
      <c r="AR345" s="21"/>
      <c r="AS345" s="21"/>
      <c r="AT345" s="196"/>
      <c r="AU345" s="23"/>
      <c r="AV345" s="196"/>
      <c r="AW345" s="23"/>
      <c r="AX345" s="21"/>
      <c r="AY345" s="21"/>
      <c r="AZ345" s="21"/>
      <c r="BA345" s="21"/>
      <c r="BB345" s="20"/>
      <c r="BC345" s="23"/>
      <c r="BD345" s="196"/>
      <c r="BE345" s="23"/>
      <c r="BF345" s="23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09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196"/>
      <c r="O346" s="28"/>
      <c r="P346" s="18"/>
      <c r="Q346" s="28"/>
      <c r="R346" s="28"/>
      <c r="S346" s="28"/>
      <c r="T346" s="28"/>
      <c r="U346" s="28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3"/>
      <c r="AJ346" s="23"/>
      <c r="AK346" s="21"/>
      <c r="AL346" s="196"/>
      <c r="AM346" s="23"/>
      <c r="AN346" s="23"/>
      <c r="AO346" s="21"/>
      <c r="AP346" s="21"/>
      <c r="AQ346" s="21"/>
      <c r="AR346" s="21"/>
      <c r="AS346" s="21"/>
      <c r="AT346" s="196"/>
      <c r="AU346" s="23"/>
      <c r="AV346" s="196"/>
      <c r="AW346" s="23"/>
      <c r="AX346" s="21"/>
      <c r="AY346" s="21"/>
      <c r="AZ346" s="21"/>
      <c r="BA346" s="21"/>
      <c r="BB346" s="20"/>
      <c r="BC346" s="23"/>
      <c r="BD346" s="196"/>
      <c r="BE346" s="23"/>
      <c r="BF346" s="23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98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196"/>
      <c r="O347" s="28"/>
      <c r="P347" s="18"/>
      <c r="Q347" s="28"/>
      <c r="R347" s="28"/>
      <c r="S347" s="28"/>
      <c r="T347" s="28"/>
      <c r="U347" s="28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23"/>
      <c r="BD347" s="196"/>
      <c r="BE347" s="23"/>
      <c r="BF347" s="20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8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196"/>
      <c r="O348" s="28"/>
      <c r="P348" s="18"/>
      <c r="Q348" s="28"/>
      <c r="R348" s="28"/>
      <c r="S348" s="28"/>
      <c r="T348" s="28"/>
      <c r="U348" s="28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196"/>
      <c r="BE348" s="23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54.2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196"/>
      <c r="O349" s="28"/>
      <c r="P349" s="18"/>
      <c r="Q349" s="28"/>
      <c r="R349" s="28"/>
      <c r="S349" s="28"/>
      <c r="T349" s="28"/>
      <c r="U349" s="28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196"/>
      <c r="BE349" s="23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61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9"/>
      <c r="P350" s="29"/>
      <c r="Q350" s="29"/>
      <c r="R350" s="29"/>
      <c r="S350" s="29"/>
      <c r="T350" s="29"/>
      <c r="U350" s="29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196"/>
      <c r="BE350" s="23"/>
      <c r="BF350" s="20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49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8"/>
      <c r="P351" s="18"/>
      <c r="Q351" s="28"/>
      <c r="R351" s="28"/>
      <c r="S351" s="28"/>
      <c r="T351" s="28"/>
      <c r="U351" s="28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196"/>
      <c r="BE351" s="23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49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196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196"/>
      <c r="BE352" s="23"/>
      <c r="BF352" s="20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9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196"/>
      <c r="O353" s="23"/>
      <c r="P353" s="23"/>
      <c r="Q353" s="23"/>
      <c r="R353" s="23"/>
      <c r="S353" s="23"/>
      <c r="T353" s="23"/>
      <c r="U353" s="28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196"/>
      <c r="BE353" s="23"/>
      <c r="BF353" s="20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49.2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6"/>
      <c r="O354" s="28"/>
      <c r="P354" s="18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196"/>
      <c r="BE354" s="23"/>
      <c r="BF354" s="20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49.2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6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196"/>
      <c r="BE355" s="23"/>
      <c r="BF355" s="20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67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96"/>
      <c r="BE356" s="23"/>
      <c r="BF356" s="23"/>
      <c r="BG356" s="21"/>
      <c r="BH356" s="21"/>
      <c r="BI356" s="21"/>
      <c r="BJ356" s="20"/>
      <c r="BK356" s="23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54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96"/>
      <c r="BE357" s="63"/>
      <c r="BF357" s="29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44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196"/>
      <c r="BE358" s="63"/>
      <c r="BF358" s="29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6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0"/>
      <c r="BD359" s="20"/>
      <c r="BE359" s="23"/>
      <c r="BF359" s="20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52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96"/>
      <c r="BE360" s="23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20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9"/>
      <c r="P361" s="29"/>
      <c r="Q361" s="29"/>
      <c r="R361" s="29"/>
      <c r="S361" s="29"/>
      <c r="T361" s="29"/>
      <c r="U361" s="29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196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20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96"/>
      <c r="BE362" s="20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20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196"/>
      <c r="BE363" s="23"/>
      <c r="BF363" s="20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409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0"/>
      <c r="AI364" s="29"/>
      <c r="AJ364" s="29"/>
      <c r="AK364" s="21"/>
      <c r="AL364" s="196"/>
      <c r="AM364" s="29"/>
      <c r="AN364" s="29"/>
      <c r="AO364" s="21"/>
      <c r="AP364" s="21"/>
      <c r="AQ364" s="21"/>
      <c r="AR364" s="21"/>
      <c r="AS364" s="21"/>
      <c r="AT364" s="196"/>
      <c r="AU364" s="29"/>
      <c r="AV364" s="196"/>
      <c r="AW364" s="29"/>
      <c r="AX364" s="21"/>
      <c r="AY364" s="21"/>
      <c r="AZ364" s="21"/>
      <c r="BA364" s="21"/>
      <c r="BB364" s="20"/>
      <c r="BC364" s="23"/>
      <c r="BD364" s="196"/>
      <c r="BE364" s="29"/>
      <c r="BF364" s="29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44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0"/>
      <c r="AI365" s="29"/>
      <c r="AJ365" s="29"/>
      <c r="AK365" s="21"/>
      <c r="AL365" s="196"/>
      <c r="AM365" s="29"/>
      <c r="AN365" s="29"/>
      <c r="AO365" s="21"/>
      <c r="AP365" s="21"/>
      <c r="AQ365" s="21"/>
      <c r="AR365" s="21"/>
      <c r="AS365" s="21"/>
      <c r="AT365" s="196"/>
      <c r="AU365" s="29"/>
      <c r="AV365" s="196"/>
      <c r="AW365" s="29"/>
      <c r="AX365" s="21"/>
      <c r="AY365" s="21"/>
      <c r="AZ365" s="21"/>
      <c r="BA365" s="21"/>
      <c r="BB365" s="20"/>
      <c r="BC365" s="23"/>
      <c r="BD365" s="196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44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9"/>
      <c r="AJ366" s="29"/>
      <c r="AK366" s="21"/>
      <c r="AL366" s="196"/>
      <c r="AM366" s="29"/>
      <c r="AN366" s="29"/>
      <c r="AO366" s="21"/>
      <c r="AP366" s="21"/>
      <c r="AQ366" s="21"/>
      <c r="AR366" s="21"/>
      <c r="AS366" s="21"/>
      <c r="AT366" s="196"/>
      <c r="AU366" s="29"/>
      <c r="AV366" s="196"/>
      <c r="AW366" s="29"/>
      <c r="AX366" s="21"/>
      <c r="AY366" s="21"/>
      <c r="AZ366" s="21"/>
      <c r="BA366" s="21"/>
      <c r="BB366" s="20"/>
      <c r="BC366" s="23"/>
      <c r="BD366" s="196"/>
      <c r="BE366" s="29"/>
      <c r="BF366" s="29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4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9"/>
      <c r="P367" s="29"/>
      <c r="Q367" s="29"/>
      <c r="R367" s="29"/>
      <c r="S367" s="29"/>
      <c r="T367" s="29"/>
      <c r="U367" s="29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0"/>
      <c r="AI367" s="29"/>
      <c r="AJ367" s="29"/>
      <c r="AK367" s="21"/>
      <c r="AL367" s="196"/>
      <c r="AM367" s="29"/>
      <c r="AN367" s="29"/>
      <c r="AO367" s="21"/>
      <c r="AP367" s="21"/>
      <c r="AQ367" s="21"/>
      <c r="AR367" s="21"/>
      <c r="AS367" s="21"/>
      <c r="AT367" s="196"/>
      <c r="AU367" s="29"/>
      <c r="AV367" s="196"/>
      <c r="AW367" s="29"/>
      <c r="AX367" s="21"/>
      <c r="AY367" s="21"/>
      <c r="AZ367" s="21"/>
      <c r="BA367" s="21"/>
      <c r="BB367" s="20"/>
      <c r="BC367" s="23"/>
      <c r="BD367" s="196"/>
      <c r="BE367" s="29"/>
      <c r="BF367" s="29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44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9"/>
      <c r="P368" s="29"/>
      <c r="Q368" s="29"/>
      <c r="R368" s="29"/>
      <c r="S368" s="29"/>
      <c r="T368" s="29"/>
      <c r="U368" s="29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0"/>
      <c r="AI368" s="29"/>
      <c r="AJ368" s="29"/>
      <c r="AK368" s="21"/>
      <c r="AL368" s="196"/>
      <c r="AM368" s="29"/>
      <c r="AN368" s="29"/>
      <c r="AO368" s="21"/>
      <c r="AP368" s="21"/>
      <c r="AQ368" s="21"/>
      <c r="AR368" s="21"/>
      <c r="AS368" s="21"/>
      <c r="AT368" s="196"/>
      <c r="AU368" s="29"/>
      <c r="AV368" s="196"/>
      <c r="AW368" s="29"/>
      <c r="AX368" s="21"/>
      <c r="AY368" s="21"/>
      <c r="AZ368" s="21"/>
      <c r="BA368" s="21"/>
      <c r="BB368" s="20"/>
      <c r="BC368" s="23"/>
      <c r="BD368" s="196"/>
      <c r="BE368" s="29"/>
      <c r="BF368" s="29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44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9"/>
      <c r="P369" s="29"/>
      <c r="Q369" s="29"/>
      <c r="R369" s="29"/>
      <c r="S369" s="29"/>
      <c r="T369" s="29"/>
      <c r="U369" s="29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0"/>
      <c r="AI369" s="29"/>
      <c r="AJ369" s="29"/>
      <c r="AK369" s="21"/>
      <c r="AL369" s="196"/>
      <c r="AM369" s="29"/>
      <c r="AN369" s="29"/>
      <c r="AO369" s="21"/>
      <c r="AP369" s="21"/>
      <c r="AQ369" s="21"/>
      <c r="AR369" s="21"/>
      <c r="AS369" s="21"/>
      <c r="AT369" s="196"/>
      <c r="AU369" s="29"/>
      <c r="AV369" s="196"/>
      <c r="AW369" s="29"/>
      <c r="AX369" s="21"/>
      <c r="AY369" s="21"/>
      <c r="AZ369" s="21"/>
      <c r="BA369" s="21"/>
      <c r="BB369" s="20"/>
      <c r="BC369" s="23"/>
      <c r="BD369" s="196"/>
      <c r="BE369" s="29"/>
      <c r="BF369" s="29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9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196"/>
      <c r="BE370" s="63"/>
      <c r="BF370" s="29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408.7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96"/>
      <c r="BE371" s="20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46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196"/>
      <c r="BE372" s="63"/>
      <c r="BF372" s="29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408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196"/>
      <c r="BE373" s="20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56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196"/>
      <c r="BE374" s="63"/>
      <c r="BF374" s="29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32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196"/>
      <c r="BE375" s="29"/>
      <c r="BF375" s="29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32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196"/>
      <c r="BE376" s="63"/>
      <c r="BF376" s="29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46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196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84.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184"/>
      <c r="BE378" s="185"/>
      <c r="BF378" s="29"/>
      <c r="BG378" s="21"/>
      <c r="BH378" s="21"/>
      <c r="BI378" s="21"/>
      <c r="BJ378" s="21"/>
      <c r="BK378" s="21"/>
      <c r="BL378" s="21"/>
      <c r="BM378" s="21"/>
      <c r="BN378" s="193"/>
      <c r="BO378" s="24"/>
      <c r="BP378" s="21"/>
      <c r="BQ378" s="21"/>
      <c r="BR378" s="23"/>
      <c r="BS378" s="23"/>
      <c r="BT378" s="24"/>
      <c r="BU378" s="25"/>
    </row>
    <row r="379" spans="1:73" s="22" customFormat="1" ht="184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196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184"/>
      <c r="BE379" s="185"/>
      <c r="BF379" s="29"/>
      <c r="BG379" s="21"/>
      <c r="BH379" s="21"/>
      <c r="BI379" s="21"/>
      <c r="BJ379" s="21"/>
      <c r="BK379" s="21"/>
      <c r="BL379" s="21"/>
      <c r="BM379" s="21"/>
      <c r="BN379" s="193"/>
      <c r="BO379" s="24"/>
      <c r="BP379" s="21"/>
      <c r="BQ379" s="21"/>
      <c r="BR379" s="23"/>
      <c r="BS379" s="23"/>
      <c r="BT379" s="24"/>
      <c r="BU379" s="25"/>
    </row>
    <row r="380" spans="1:73" s="22" customFormat="1" ht="184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196"/>
      <c r="BE380" s="20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84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184"/>
      <c r="BE381" s="185"/>
      <c r="BF381" s="20"/>
      <c r="BG381" s="21"/>
      <c r="BH381" s="21"/>
      <c r="BI381" s="21"/>
      <c r="BJ381" s="21"/>
      <c r="BK381" s="21"/>
      <c r="BL381" s="21"/>
      <c r="BM381" s="21"/>
      <c r="BN381" s="193"/>
      <c r="BO381" s="24"/>
      <c r="BP381" s="21"/>
      <c r="BQ381" s="21"/>
      <c r="BR381" s="23"/>
      <c r="BS381" s="23"/>
      <c r="BT381" s="24"/>
      <c r="BU381" s="25"/>
    </row>
    <row r="382" spans="1:73" s="22" customFormat="1" ht="189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63"/>
      <c r="P382" s="63"/>
      <c r="Q382" s="63"/>
      <c r="R382" s="63"/>
      <c r="S382" s="63"/>
      <c r="T382" s="63"/>
      <c r="U382" s="6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184"/>
      <c r="BE382" s="185"/>
      <c r="BF382" s="20"/>
      <c r="BG382" s="21"/>
      <c r="BH382" s="21"/>
      <c r="BI382" s="21"/>
      <c r="BJ382" s="21"/>
      <c r="BK382" s="21"/>
      <c r="BL382" s="21"/>
      <c r="BM382" s="21"/>
      <c r="BN382" s="193"/>
      <c r="BO382" s="24"/>
      <c r="BP382" s="21"/>
      <c r="BQ382" s="21"/>
      <c r="BR382" s="23"/>
      <c r="BS382" s="23"/>
      <c r="BT382" s="24"/>
      <c r="BU382" s="25"/>
    </row>
    <row r="383" spans="1:73" s="22" customFormat="1" ht="184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196"/>
      <c r="BE383" s="20"/>
      <c r="BF383" s="20"/>
      <c r="BG383" s="21"/>
      <c r="BH383" s="21"/>
      <c r="BI383" s="21"/>
      <c r="BJ383" s="20"/>
      <c r="BK383" s="23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84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186"/>
      <c r="BE384" s="185"/>
      <c r="BF384" s="20"/>
      <c r="BG384" s="21"/>
      <c r="BH384" s="21"/>
      <c r="BI384" s="21"/>
      <c r="BJ384" s="20"/>
      <c r="BK384" s="23"/>
      <c r="BL384" s="23"/>
      <c r="BM384" s="21"/>
      <c r="BN384" s="193"/>
      <c r="BO384" s="24"/>
      <c r="BP384" s="21"/>
      <c r="BQ384" s="21"/>
      <c r="BR384" s="23"/>
      <c r="BS384" s="23"/>
      <c r="BT384" s="24"/>
      <c r="BU384" s="25"/>
    </row>
    <row r="385" spans="1:73" s="22" customFormat="1" ht="184.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196"/>
      <c r="BE385" s="29"/>
      <c r="BF385" s="29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84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81"/>
      <c r="AM386" s="21"/>
      <c r="AN386" s="21"/>
      <c r="AO386" s="21"/>
      <c r="AP386" s="21"/>
      <c r="AQ386" s="21"/>
      <c r="AR386" s="21"/>
      <c r="AS386" s="21"/>
      <c r="AT386" s="181"/>
      <c r="AU386" s="21"/>
      <c r="AV386" s="181"/>
      <c r="AW386" s="21"/>
      <c r="AX386" s="21"/>
      <c r="AY386" s="21"/>
      <c r="AZ386" s="21"/>
      <c r="BA386" s="21"/>
      <c r="BB386" s="20"/>
      <c r="BC386" s="23"/>
      <c r="BD386" s="196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84.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81"/>
      <c r="AM387" s="21"/>
      <c r="AN387" s="21"/>
      <c r="AO387" s="21"/>
      <c r="AP387" s="21"/>
      <c r="AQ387" s="21"/>
      <c r="AR387" s="21"/>
      <c r="AS387" s="21"/>
      <c r="AT387" s="181"/>
      <c r="AU387" s="21"/>
      <c r="AV387" s="181"/>
      <c r="AW387" s="21"/>
      <c r="AX387" s="21"/>
      <c r="AY387" s="21"/>
      <c r="AZ387" s="21"/>
      <c r="BA387" s="21"/>
      <c r="BB387" s="20"/>
      <c r="BC387" s="23"/>
      <c r="BD387" s="196"/>
      <c r="BE387" s="29"/>
      <c r="BF387" s="29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84.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1"/>
      <c r="AM388" s="21"/>
      <c r="AN388" s="21"/>
      <c r="AO388" s="21"/>
      <c r="AP388" s="21"/>
      <c r="AQ388" s="21"/>
      <c r="AR388" s="21"/>
      <c r="AS388" s="21"/>
      <c r="AT388" s="181"/>
      <c r="AU388" s="21"/>
      <c r="AV388" s="181"/>
      <c r="AW388" s="21"/>
      <c r="AX388" s="21"/>
      <c r="AY388" s="21"/>
      <c r="AZ388" s="21"/>
      <c r="BA388" s="21"/>
      <c r="BB388" s="20"/>
      <c r="BC388" s="23"/>
      <c r="BD388" s="196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12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3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6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9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6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86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6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8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22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6"/>
      <c r="BE392" s="23"/>
      <c r="BF392" s="23"/>
      <c r="BG392" s="21"/>
      <c r="BH392" s="21"/>
      <c r="BI392" s="21"/>
      <c r="BJ392" s="21"/>
      <c r="BK392" s="21"/>
      <c r="BL392" s="20"/>
      <c r="BM392" s="23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222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81"/>
      <c r="BE393" s="21"/>
      <c r="BF393" s="21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222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81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57.2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196"/>
      <c r="BE395" s="23"/>
      <c r="BF395" s="23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82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6"/>
      <c r="O396" s="28"/>
      <c r="P396" s="18"/>
      <c r="Q396" s="28"/>
      <c r="R396" s="28"/>
      <c r="S396" s="28"/>
      <c r="T396" s="28"/>
      <c r="U396" s="28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81"/>
      <c r="BE396" s="21"/>
      <c r="BF396" s="21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29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181"/>
      <c r="BE397" s="21"/>
      <c r="BF397" s="21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409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0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3"/>
      <c r="AL398" s="196"/>
      <c r="AM398" s="23"/>
      <c r="AN398" s="23"/>
      <c r="AO398" s="21"/>
      <c r="AP398" s="21"/>
      <c r="AQ398" s="21"/>
      <c r="AR398" s="21"/>
      <c r="AS398" s="21"/>
      <c r="AT398" s="196"/>
      <c r="AU398" s="23"/>
      <c r="AV398" s="196"/>
      <c r="AW398" s="23"/>
      <c r="AX398" s="21"/>
      <c r="AY398" s="21"/>
      <c r="AZ398" s="21"/>
      <c r="BA398" s="21"/>
      <c r="BB398" s="20"/>
      <c r="BC398" s="23"/>
      <c r="BD398" s="196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1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0"/>
      <c r="AK399" s="23"/>
      <c r="AL399" s="23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0"/>
      <c r="BC399" s="23"/>
      <c r="BD399" s="196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141.7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6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0"/>
      <c r="AK400" s="23"/>
      <c r="AL400" s="23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0"/>
      <c r="BC400" s="23"/>
      <c r="BD400" s="196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41.7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196"/>
      <c r="O401" s="23"/>
      <c r="P401" s="23"/>
      <c r="Q401" s="23"/>
      <c r="R401" s="23"/>
      <c r="S401" s="23"/>
      <c r="T401" s="23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0"/>
      <c r="AK401" s="23"/>
      <c r="AL401" s="23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0"/>
      <c r="BC401" s="23"/>
      <c r="BD401" s="196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141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6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0"/>
      <c r="AK402" s="23"/>
      <c r="AL402" s="23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0"/>
      <c r="BC402" s="23"/>
      <c r="BD402" s="196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41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6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0"/>
      <c r="AK403" s="23"/>
      <c r="AL403" s="23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0"/>
      <c r="BC403" s="23"/>
      <c r="BD403" s="196"/>
      <c r="BE403" s="23"/>
      <c r="BF403" s="23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01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96"/>
      <c r="BE404" s="23"/>
      <c r="BF404" s="23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01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6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181"/>
      <c r="BE405" s="21"/>
      <c r="BF405" s="21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01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96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01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196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81"/>
      <c r="BE407" s="21"/>
      <c r="BF407" s="21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409.6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3"/>
      <c r="P408" s="20"/>
      <c r="Q408" s="20"/>
      <c r="R408" s="20"/>
      <c r="S408" s="20"/>
      <c r="T408" s="20"/>
      <c r="U408" s="23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181"/>
      <c r="BE408" s="21"/>
      <c r="BF408" s="21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0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0"/>
      <c r="Q409" s="20"/>
      <c r="R409" s="20"/>
      <c r="S409" s="20"/>
      <c r="T409" s="20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18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01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0"/>
      <c r="AK410" s="23"/>
      <c r="AL410" s="23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0"/>
      <c r="BC410" s="23"/>
      <c r="BD410" s="196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0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3"/>
      <c r="P411" s="20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8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01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3"/>
      <c r="P412" s="20"/>
      <c r="Q412" s="20"/>
      <c r="R412" s="20"/>
      <c r="S412" s="20"/>
      <c r="T412" s="20"/>
      <c r="U412" s="23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18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01.7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196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8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59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9"/>
      <c r="P414" s="29"/>
      <c r="Q414" s="29"/>
      <c r="R414" s="29"/>
      <c r="S414" s="29"/>
      <c r="T414" s="29"/>
      <c r="U414" s="29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96"/>
      <c r="BE414" s="29"/>
      <c r="BF414" s="29"/>
      <c r="BG414" s="21"/>
      <c r="BH414" s="21"/>
      <c r="BI414" s="21"/>
      <c r="BJ414" s="20"/>
      <c r="BK414" s="63"/>
      <c r="BL414" s="29"/>
      <c r="BM414" s="21"/>
      <c r="BN414" s="193"/>
      <c r="BO414" s="24"/>
      <c r="BP414" s="21"/>
      <c r="BQ414" s="21"/>
      <c r="BR414" s="23"/>
      <c r="BS414" s="23"/>
      <c r="BT414" s="24"/>
      <c r="BU414" s="25"/>
    </row>
    <row r="415" spans="1:73" s="22" customFormat="1" ht="244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0"/>
      <c r="P415" s="20"/>
      <c r="Q415" s="29"/>
      <c r="R415" s="29"/>
      <c r="S415" s="29"/>
      <c r="T415" s="29"/>
      <c r="U415" s="29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196"/>
      <c r="BE415" s="187"/>
      <c r="BF415" s="29"/>
      <c r="BG415" s="21"/>
      <c r="BH415" s="21"/>
      <c r="BI415" s="21"/>
      <c r="BJ415" s="20"/>
      <c r="BK415" s="63"/>
      <c r="BL415" s="29"/>
      <c r="BM415" s="21"/>
      <c r="BN415" s="193"/>
      <c r="BO415" s="24"/>
      <c r="BP415" s="21"/>
      <c r="BQ415" s="21"/>
      <c r="BR415" s="23"/>
      <c r="BS415" s="23"/>
      <c r="BT415" s="24"/>
      <c r="BU415" s="25"/>
    </row>
    <row r="416" spans="1:73" s="22" customFormat="1" ht="219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63"/>
      <c r="P416" s="63"/>
      <c r="Q416" s="63"/>
      <c r="R416" s="63"/>
      <c r="S416" s="63"/>
      <c r="T416" s="63"/>
      <c r="U416" s="63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86"/>
      <c r="BE416" s="188"/>
      <c r="BF416" s="189"/>
      <c r="BG416" s="21"/>
      <c r="BH416" s="21"/>
      <c r="BI416" s="21"/>
      <c r="BJ416" s="21"/>
      <c r="BK416" s="21"/>
      <c r="BL416" s="21"/>
      <c r="BM416" s="21"/>
      <c r="BN416" s="193"/>
      <c r="BO416" s="24"/>
      <c r="BP416" s="21"/>
      <c r="BQ416" s="21"/>
      <c r="BR416" s="23"/>
      <c r="BS416" s="23"/>
      <c r="BT416" s="24"/>
      <c r="BU416" s="25"/>
    </row>
    <row r="417" spans="1:73" s="22" customFormat="1" ht="219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96"/>
      <c r="BE417" s="29"/>
      <c r="BF417" s="29"/>
      <c r="BG417" s="21"/>
      <c r="BH417" s="21"/>
      <c r="BI417" s="21"/>
      <c r="BJ417" s="21"/>
      <c r="BK417" s="21"/>
      <c r="BL417" s="21"/>
      <c r="BM417" s="21"/>
      <c r="BN417" s="193"/>
      <c r="BO417" s="24"/>
      <c r="BP417" s="21"/>
      <c r="BQ417" s="21"/>
      <c r="BR417" s="23"/>
      <c r="BS417" s="23"/>
      <c r="BT417" s="24"/>
      <c r="BU417" s="25"/>
    </row>
    <row r="418" spans="1:73" s="22" customFormat="1" ht="219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9"/>
      <c r="P418" s="29"/>
      <c r="Q418" s="29"/>
      <c r="R418" s="29"/>
      <c r="S418" s="29"/>
      <c r="T418" s="29"/>
      <c r="U418" s="29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186"/>
      <c r="BE418" s="188"/>
      <c r="BF418" s="189"/>
      <c r="BG418" s="21"/>
      <c r="BH418" s="21"/>
      <c r="BI418" s="21"/>
      <c r="BJ418" s="21"/>
      <c r="BK418" s="21"/>
      <c r="BL418" s="21"/>
      <c r="BM418" s="21"/>
      <c r="BN418" s="193"/>
      <c r="BO418" s="24"/>
      <c r="BP418" s="21"/>
      <c r="BQ418" s="21"/>
      <c r="BR418" s="23"/>
      <c r="BS418" s="23"/>
      <c r="BT418" s="24"/>
      <c r="BU418" s="25"/>
    </row>
    <row r="419" spans="1:73" s="22" customFormat="1" ht="409.6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9"/>
      <c r="P419" s="29"/>
      <c r="Q419" s="29"/>
      <c r="R419" s="29"/>
      <c r="S419" s="29"/>
      <c r="T419" s="29"/>
      <c r="U419" s="29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196"/>
      <c r="BE419" s="29"/>
      <c r="BF419" s="20"/>
      <c r="BG419" s="21"/>
      <c r="BH419" s="21"/>
      <c r="BI419" s="21"/>
      <c r="BJ419" s="21"/>
      <c r="BK419" s="21"/>
      <c r="BL419" s="21"/>
      <c r="BM419" s="21"/>
      <c r="BN419" s="193"/>
      <c r="BO419" s="24"/>
      <c r="BP419" s="21"/>
      <c r="BQ419" s="21"/>
      <c r="BR419" s="23"/>
      <c r="BS419" s="23"/>
      <c r="BT419" s="24"/>
      <c r="BU419" s="25"/>
    </row>
    <row r="420" spans="1:73" s="22" customFormat="1" ht="409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0"/>
      <c r="AI420" s="29"/>
      <c r="AJ420" s="29"/>
      <c r="AK420" s="21"/>
      <c r="AL420" s="196"/>
      <c r="AM420" s="29"/>
      <c r="AN420" s="29"/>
      <c r="AO420" s="21"/>
      <c r="AP420" s="21"/>
      <c r="AQ420" s="21"/>
      <c r="AR420" s="21"/>
      <c r="AS420" s="21"/>
      <c r="AT420" s="196"/>
      <c r="AU420" s="29"/>
      <c r="AV420" s="196"/>
      <c r="AW420" s="29"/>
      <c r="AX420" s="21"/>
      <c r="AY420" s="21"/>
      <c r="AZ420" s="21"/>
      <c r="BA420" s="21"/>
      <c r="BB420" s="21"/>
      <c r="BC420" s="21"/>
      <c r="BD420" s="196"/>
      <c r="BE420" s="29"/>
      <c r="BF420" s="29"/>
      <c r="BG420" s="21"/>
      <c r="BH420" s="21"/>
      <c r="BI420" s="21"/>
      <c r="BJ420" s="21"/>
      <c r="BK420" s="21"/>
      <c r="BL420" s="21"/>
      <c r="BM420" s="21"/>
      <c r="BN420" s="193"/>
      <c r="BO420" s="24"/>
      <c r="BP420" s="21"/>
      <c r="BQ420" s="21"/>
      <c r="BR420" s="23"/>
      <c r="BS420" s="23"/>
      <c r="BT420" s="24"/>
      <c r="BU420" s="25"/>
    </row>
    <row r="421" spans="1:73" s="22" customFormat="1" ht="137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186"/>
      <c r="BE421" s="188"/>
      <c r="BF421" s="189"/>
      <c r="BG421" s="21"/>
      <c r="BH421" s="21"/>
      <c r="BI421" s="21"/>
      <c r="BJ421" s="21"/>
      <c r="BK421" s="21"/>
      <c r="BL421" s="21"/>
      <c r="BM421" s="21"/>
      <c r="BN421" s="193"/>
      <c r="BO421" s="24"/>
      <c r="BP421" s="21"/>
      <c r="BQ421" s="21"/>
      <c r="BR421" s="23"/>
      <c r="BS421" s="23"/>
      <c r="BT421" s="24"/>
      <c r="BU421" s="25"/>
    </row>
    <row r="422" spans="1:73" s="22" customFormat="1" ht="137.2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186"/>
      <c r="BE422" s="188"/>
      <c r="BF422" s="189"/>
      <c r="BG422" s="21"/>
      <c r="BH422" s="21"/>
      <c r="BI422" s="21"/>
      <c r="BJ422" s="21"/>
      <c r="BK422" s="21"/>
      <c r="BL422" s="21"/>
      <c r="BM422" s="21"/>
      <c r="BN422" s="193"/>
      <c r="BO422" s="24"/>
      <c r="BP422" s="21"/>
      <c r="BQ422" s="21"/>
      <c r="BR422" s="23"/>
      <c r="BS422" s="23"/>
      <c r="BT422" s="24"/>
      <c r="BU422" s="25"/>
    </row>
    <row r="423" spans="1:73" s="22" customFormat="1" ht="137.2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186"/>
      <c r="BE423" s="188"/>
      <c r="BF423" s="189"/>
      <c r="BG423" s="21"/>
      <c r="BH423" s="21"/>
      <c r="BI423" s="21"/>
      <c r="BJ423" s="21"/>
      <c r="BK423" s="21"/>
      <c r="BL423" s="21"/>
      <c r="BM423" s="21"/>
      <c r="BN423" s="193"/>
      <c r="BO423" s="24"/>
      <c r="BP423" s="21"/>
      <c r="BQ423" s="21"/>
      <c r="BR423" s="23"/>
      <c r="BS423" s="23"/>
      <c r="BT423" s="24"/>
      <c r="BU423" s="25"/>
    </row>
    <row r="424" spans="1:73" s="22" customFormat="1" ht="137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186"/>
      <c r="BE424" s="188"/>
      <c r="BF424" s="189"/>
      <c r="BG424" s="21"/>
      <c r="BH424" s="21"/>
      <c r="BI424" s="21"/>
      <c r="BJ424" s="21"/>
      <c r="BK424" s="21"/>
      <c r="BL424" s="21"/>
      <c r="BM424" s="21"/>
      <c r="BN424" s="193"/>
      <c r="BO424" s="24"/>
      <c r="BP424" s="21"/>
      <c r="BQ424" s="21"/>
      <c r="BR424" s="23"/>
      <c r="BS424" s="23"/>
      <c r="BT424" s="24"/>
      <c r="BU424" s="25"/>
    </row>
    <row r="425" spans="1:73" s="22" customFormat="1" ht="137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86"/>
      <c r="BE425" s="188"/>
      <c r="BF425" s="189"/>
      <c r="BG425" s="21"/>
      <c r="BH425" s="21"/>
      <c r="BI425" s="21"/>
      <c r="BJ425" s="21"/>
      <c r="BK425" s="21"/>
      <c r="BL425" s="21"/>
      <c r="BM425" s="21"/>
      <c r="BN425" s="193"/>
      <c r="BO425" s="24"/>
      <c r="BP425" s="21"/>
      <c r="BQ425" s="21"/>
      <c r="BR425" s="23"/>
      <c r="BS425" s="23"/>
      <c r="BT425" s="24"/>
      <c r="BU425" s="25"/>
    </row>
    <row r="426" spans="1:73" s="22" customFormat="1" ht="291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0"/>
      <c r="BC426" s="21"/>
      <c r="BD426" s="196"/>
      <c r="BE426" s="29"/>
      <c r="BF426" s="20"/>
      <c r="BG426" s="23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9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0"/>
      <c r="BC427" s="21"/>
      <c r="BD427" s="196"/>
      <c r="BE427" s="182"/>
      <c r="BF427" s="20"/>
      <c r="BG427" s="23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97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3"/>
      <c r="Q428" s="23"/>
      <c r="R428" s="23"/>
      <c r="S428" s="23"/>
      <c r="T428" s="23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96"/>
      <c r="BE428" s="20"/>
      <c r="BF428" s="20"/>
      <c r="BG428" s="21"/>
      <c r="BH428" s="21"/>
      <c r="BI428" s="21"/>
      <c r="BJ428" s="21"/>
      <c r="BK428" s="21"/>
      <c r="BL428" s="21"/>
      <c r="BM428" s="21"/>
      <c r="BN428" s="193"/>
      <c r="BO428" s="24"/>
      <c r="BP428" s="21"/>
      <c r="BQ428" s="21"/>
      <c r="BR428" s="23"/>
      <c r="BS428" s="23"/>
      <c r="BT428" s="24"/>
      <c r="BU428" s="25"/>
    </row>
    <row r="429" spans="1:73" s="22" customFormat="1" ht="197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3"/>
      <c r="Q429" s="23"/>
      <c r="R429" s="23"/>
      <c r="S429" s="23"/>
      <c r="T429" s="23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84"/>
      <c r="BE429" s="189"/>
      <c r="BF429" s="189"/>
      <c r="BG429" s="21"/>
      <c r="BH429" s="21"/>
      <c r="BI429" s="21"/>
      <c r="BJ429" s="21"/>
      <c r="BK429" s="21"/>
      <c r="BL429" s="21"/>
      <c r="BM429" s="21"/>
      <c r="BN429" s="193"/>
      <c r="BO429" s="24"/>
      <c r="BP429" s="21"/>
      <c r="BQ429" s="21"/>
      <c r="BR429" s="23"/>
      <c r="BS429" s="23"/>
      <c r="BT429" s="24"/>
      <c r="BU429" s="25"/>
    </row>
    <row r="430" spans="1:73" s="22" customFormat="1" ht="279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190"/>
      <c r="P430" s="190"/>
      <c r="Q430" s="190"/>
      <c r="R430" s="190"/>
      <c r="S430" s="190"/>
      <c r="T430" s="190"/>
      <c r="U430" s="19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196"/>
      <c r="BE430" s="63"/>
      <c r="BF430" s="6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71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3"/>
      <c r="Q431" s="23"/>
      <c r="R431" s="23"/>
      <c r="S431" s="23"/>
      <c r="T431" s="23"/>
      <c r="U431" s="23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96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29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3"/>
      <c r="Q432" s="23"/>
      <c r="R432" s="23"/>
      <c r="S432" s="23"/>
      <c r="T432" s="23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191"/>
      <c r="BE432" s="29"/>
      <c r="BF432" s="29"/>
      <c r="BG432" s="21"/>
      <c r="BH432" s="21"/>
      <c r="BI432" s="21"/>
      <c r="BJ432" s="21"/>
      <c r="BK432" s="21"/>
      <c r="BL432" s="21"/>
      <c r="BM432" s="21"/>
      <c r="BN432" s="193"/>
      <c r="BO432" s="24"/>
      <c r="BP432" s="21"/>
      <c r="BQ432" s="21"/>
      <c r="BR432" s="23"/>
      <c r="BS432" s="23"/>
      <c r="BT432" s="24"/>
      <c r="BU432" s="25"/>
    </row>
    <row r="433" spans="1:75" s="22" customFormat="1" ht="187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9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96"/>
      <c r="BE433" s="23"/>
      <c r="BF433" s="23"/>
      <c r="BG433" s="21"/>
      <c r="BH433" s="21"/>
      <c r="BI433" s="21"/>
      <c r="BJ433" s="21"/>
      <c r="BK433" s="21"/>
      <c r="BL433" s="21"/>
      <c r="BM433" s="23"/>
      <c r="BN433" s="21"/>
      <c r="BO433" s="24"/>
      <c r="BP433" s="21"/>
      <c r="BQ433" s="21"/>
      <c r="BR433" s="21"/>
      <c r="BS433" s="21"/>
      <c r="BT433" s="23"/>
      <c r="BU433" s="24"/>
      <c r="BV433" s="25"/>
      <c r="BW433" s="30"/>
    </row>
    <row r="434" spans="1:75" s="22" customFormat="1" ht="187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196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3"/>
      <c r="BN434" s="21"/>
      <c r="BO434" s="24"/>
      <c r="BP434" s="25"/>
      <c r="BQ434" s="21"/>
      <c r="BR434" s="21"/>
      <c r="BS434" s="21"/>
      <c r="BT434" s="23"/>
      <c r="BU434" s="24"/>
      <c r="BV434" s="25"/>
      <c r="BW434" s="30"/>
    </row>
    <row r="435" spans="1:75" s="22" customFormat="1" ht="409.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3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3"/>
      <c r="AV435" s="21"/>
      <c r="AW435" s="23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3"/>
      <c r="BN435" s="21"/>
      <c r="BO435" s="24"/>
      <c r="BP435" s="25"/>
      <c r="BQ435" s="21"/>
      <c r="BR435" s="21"/>
      <c r="BS435" s="21"/>
      <c r="BT435" s="23"/>
      <c r="BU435" s="24"/>
      <c r="BV435" s="25"/>
      <c r="BW435" s="30"/>
    </row>
    <row r="436" spans="1:75" s="22" customFormat="1" ht="409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3"/>
      <c r="P436" s="23"/>
      <c r="Q436" s="23"/>
      <c r="R436" s="23"/>
      <c r="S436" s="23"/>
      <c r="T436" s="23"/>
      <c r="U436" s="2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96"/>
      <c r="BE436" s="23"/>
      <c r="BF436" s="23"/>
      <c r="BG436" s="21"/>
      <c r="BH436" s="21"/>
      <c r="BI436" s="21"/>
      <c r="BJ436" s="21"/>
      <c r="BK436" s="21"/>
      <c r="BL436" s="21"/>
      <c r="BM436" s="23"/>
      <c r="BN436" s="21"/>
      <c r="BO436" s="24"/>
      <c r="BP436" s="25"/>
      <c r="BQ436" s="21"/>
      <c r="BR436" s="21"/>
      <c r="BS436" s="21"/>
      <c r="BT436" s="23"/>
      <c r="BU436" s="24"/>
      <c r="BV436" s="25"/>
      <c r="BW436" s="30"/>
    </row>
    <row r="437" spans="1:75" s="22" customFormat="1" ht="194.2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196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3"/>
      <c r="BN437" s="21"/>
      <c r="BO437" s="24"/>
      <c r="BP437" s="25"/>
      <c r="BQ437" s="36"/>
      <c r="BR437" s="36"/>
      <c r="BS437" s="36"/>
      <c r="BT437" s="40"/>
      <c r="BU437" s="26"/>
      <c r="BV437" s="36"/>
      <c r="BW437" s="30"/>
    </row>
    <row r="438" spans="1:75" s="22" customFormat="1" ht="219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4"/>
      <c r="BP438" s="25"/>
      <c r="BQ438" s="36"/>
      <c r="BR438" s="36"/>
      <c r="BS438" s="36"/>
      <c r="BT438" s="40"/>
      <c r="BU438" s="26"/>
      <c r="BV438" s="36"/>
      <c r="BW438" s="30"/>
    </row>
    <row r="439" spans="1:75" s="22" customFormat="1" ht="198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18"/>
      <c r="M439" s="20"/>
      <c r="N439" s="21"/>
      <c r="O439" s="182"/>
      <c r="P439" s="182"/>
      <c r="Q439" s="182"/>
      <c r="R439" s="182"/>
      <c r="S439" s="182"/>
      <c r="T439" s="182"/>
      <c r="U439" s="182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3"/>
      <c r="BN439" s="21"/>
      <c r="BO439" s="24"/>
      <c r="BP439" s="25"/>
      <c r="BQ439" s="21"/>
      <c r="BR439" s="21"/>
      <c r="BS439" s="21"/>
      <c r="BT439" s="23"/>
      <c r="BU439" s="24"/>
      <c r="BV439" s="25"/>
      <c r="BW439" s="30"/>
    </row>
    <row r="440" spans="1:75" s="22" customFormat="1" ht="198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18"/>
      <c r="M440" s="20"/>
      <c r="N440" s="21"/>
      <c r="O440" s="23"/>
      <c r="P440" s="23"/>
      <c r="Q440" s="23"/>
      <c r="R440" s="23"/>
      <c r="S440" s="23"/>
      <c r="T440" s="23"/>
      <c r="U440" s="23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1"/>
      <c r="AT440" s="21"/>
      <c r="AU440" s="21"/>
      <c r="AV440" s="21"/>
      <c r="AW440" s="21"/>
      <c r="AX440" s="21"/>
      <c r="AY440" s="21"/>
      <c r="AZ440" s="21"/>
      <c r="BA440" s="21"/>
      <c r="BB440" s="21"/>
      <c r="BC440" s="21"/>
      <c r="BD440" s="21"/>
      <c r="BE440" s="21"/>
      <c r="BF440" s="21"/>
      <c r="BG440" s="21"/>
      <c r="BH440" s="21"/>
      <c r="BI440" s="21"/>
      <c r="BJ440" s="21"/>
      <c r="BK440" s="21"/>
      <c r="BL440" s="21"/>
      <c r="BM440" s="23"/>
      <c r="BN440" s="21"/>
      <c r="BO440" s="24"/>
      <c r="BP440" s="25"/>
      <c r="BQ440" s="21"/>
      <c r="BR440" s="21"/>
      <c r="BS440" s="21"/>
      <c r="BT440" s="23"/>
      <c r="BU440" s="24"/>
      <c r="BV440" s="25"/>
      <c r="BW440" s="30"/>
    </row>
    <row r="441" spans="1:75" s="22" customFormat="1" ht="198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18"/>
      <c r="M441" s="20"/>
      <c r="N441" s="21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21"/>
      <c r="BE441" s="21"/>
      <c r="BF441" s="21"/>
      <c r="BG441" s="21"/>
      <c r="BH441" s="21"/>
      <c r="BI441" s="21"/>
      <c r="BJ441" s="21"/>
      <c r="BK441" s="21"/>
      <c r="BL441" s="21"/>
      <c r="BM441" s="23"/>
      <c r="BN441" s="21"/>
      <c r="BO441" s="24"/>
      <c r="BP441" s="25"/>
      <c r="BQ441" s="21"/>
      <c r="BR441" s="21"/>
      <c r="BS441" s="21"/>
      <c r="BT441" s="23"/>
      <c r="BU441" s="24"/>
      <c r="BV441" s="25"/>
      <c r="BW441" s="30"/>
    </row>
    <row r="442" spans="1:75" s="22" customFormat="1" ht="146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18"/>
      <c r="M442" s="20"/>
      <c r="N442" s="21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21"/>
      <c r="BE442" s="21"/>
      <c r="BF442" s="21"/>
      <c r="BG442" s="21"/>
      <c r="BH442" s="21"/>
      <c r="BI442" s="21"/>
      <c r="BJ442" s="21"/>
      <c r="BK442" s="21"/>
      <c r="BL442" s="21"/>
      <c r="BM442" s="23"/>
      <c r="BN442" s="21"/>
      <c r="BO442" s="24"/>
      <c r="BP442" s="25"/>
      <c r="BQ442" s="21"/>
      <c r="BR442" s="21"/>
      <c r="BS442" s="21"/>
      <c r="BT442" s="23"/>
      <c r="BU442" s="24"/>
      <c r="BV442" s="25"/>
      <c r="BW442" s="30"/>
    </row>
    <row r="443" spans="1:75" s="22" customFormat="1" ht="227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18"/>
      <c r="M443" s="20"/>
      <c r="N443" s="21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21"/>
      <c r="BE443" s="21"/>
      <c r="BF443" s="21"/>
      <c r="BG443" s="21"/>
      <c r="BH443" s="21"/>
      <c r="BI443" s="21"/>
      <c r="BJ443" s="21"/>
      <c r="BK443" s="21"/>
      <c r="BL443" s="21"/>
      <c r="BM443" s="23"/>
      <c r="BN443" s="21"/>
      <c r="BO443" s="24"/>
      <c r="BP443" s="25"/>
      <c r="BQ443" s="21"/>
      <c r="BR443" s="21"/>
      <c r="BS443" s="21"/>
      <c r="BT443" s="23"/>
      <c r="BU443" s="24"/>
      <c r="BV443" s="25"/>
      <c r="BW443" s="30"/>
    </row>
    <row r="444" spans="1:75" s="22" customFormat="1" ht="15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18"/>
      <c r="M444" s="20"/>
      <c r="N444" s="21"/>
      <c r="O444" s="28"/>
      <c r="P444" s="2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21"/>
      <c r="BE444" s="21"/>
      <c r="BF444" s="21"/>
      <c r="BG444" s="21"/>
      <c r="BH444" s="21"/>
      <c r="BI444" s="21"/>
      <c r="BJ444" s="21"/>
      <c r="BK444" s="21"/>
      <c r="BL444" s="21"/>
      <c r="BM444" s="23"/>
      <c r="BN444" s="21"/>
      <c r="BO444" s="24"/>
      <c r="BP444" s="25"/>
      <c r="BQ444" s="21"/>
      <c r="BR444" s="21"/>
      <c r="BS444" s="21"/>
      <c r="BT444" s="23"/>
      <c r="BU444" s="24"/>
      <c r="BV444" s="25"/>
      <c r="BW444" s="30"/>
    </row>
    <row r="445" spans="1:75" s="22" customFormat="1" ht="154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18"/>
      <c r="M445" s="20"/>
      <c r="N445" s="21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21"/>
      <c r="BE445" s="21"/>
      <c r="BF445" s="21"/>
      <c r="BG445" s="21"/>
      <c r="BH445" s="21"/>
      <c r="BI445" s="21"/>
      <c r="BJ445" s="21"/>
      <c r="BK445" s="21"/>
      <c r="BL445" s="21"/>
      <c r="BM445" s="23"/>
      <c r="BN445" s="21"/>
      <c r="BO445" s="24"/>
      <c r="BP445" s="25"/>
      <c r="BQ445" s="36"/>
      <c r="BR445" s="36"/>
      <c r="BS445" s="36"/>
      <c r="BT445" s="40"/>
      <c r="BU445" s="26"/>
      <c r="BV445" s="36"/>
      <c r="BW445" s="30"/>
    </row>
    <row r="446" spans="1:75" s="22" customFormat="1" ht="182.2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18"/>
      <c r="M446" s="20"/>
      <c r="N446" s="21"/>
      <c r="O446" s="23"/>
      <c r="P446" s="23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21"/>
      <c r="BE446" s="21"/>
      <c r="BF446" s="21"/>
      <c r="BG446" s="21"/>
      <c r="BH446" s="21"/>
      <c r="BI446" s="21"/>
      <c r="BJ446" s="21"/>
      <c r="BK446" s="21"/>
      <c r="BL446" s="23"/>
      <c r="BM446" s="21"/>
      <c r="BN446" s="21"/>
      <c r="BO446" s="24"/>
      <c r="BP446" s="25"/>
      <c r="BQ446" s="36"/>
      <c r="BR446" s="36"/>
      <c r="BS446" s="36"/>
      <c r="BT446" s="40"/>
      <c r="BU446" s="26"/>
      <c r="BV446" s="36"/>
      <c r="BW446" s="30"/>
    </row>
    <row r="447" spans="1:75" s="22" customFormat="1" ht="182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18"/>
      <c r="M447" s="20"/>
      <c r="N447" s="21"/>
      <c r="O447" s="23"/>
      <c r="P447" s="23"/>
      <c r="Q447" s="23"/>
      <c r="R447" s="23"/>
      <c r="S447" s="23"/>
      <c r="T447" s="23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2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4"/>
      <c r="BP447" s="25"/>
      <c r="BQ447" s="36"/>
      <c r="BR447" s="36"/>
      <c r="BS447" s="36"/>
      <c r="BT447" s="40"/>
      <c r="BU447" s="26"/>
      <c r="BV447" s="36"/>
      <c r="BW447" s="30"/>
    </row>
    <row r="448" spans="1:75" s="22" customFormat="1" ht="312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18"/>
      <c r="M448" s="20"/>
      <c r="N448" s="21"/>
      <c r="O448" s="28"/>
      <c r="P448" s="2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81"/>
      <c r="BE448" s="21"/>
      <c r="BF448" s="21"/>
      <c r="BG448" s="23"/>
      <c r="BH448" s="21"/>
      <c r="BI448" s="21"/>
      <c r="BJ448" s="21"/>
      <c r="BK448" s="21"/>
      <c r="BL448" s="23"/>
      <c r="BM448" s="21"/>
      <c r="BN448" s="21"/>
      <c r="BO448" s="24"/>
      <c r="BP448" s="25"/>
      <c r="BQ448" s="26"/>
    </row>
    <row r="449" spans="1:73" s="22" customFormat="1" ht="174.7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18"/>
      <c r="M449" s="20"/>
      <c r="N449" s="21"/>
      <c r="O449" s="28"/>
      <c r="P449" s="18"/>
      <c r="Q449" s="28"/>
      <c r="R449" s="28"/>
      <c r="S449" s="28"/>
      <c r="T449" s="28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21"/>
      <c r="BE449" s="21"/>
      <c r="BF449" s="21"/>
      <c r="BG449" s="23"/>
      <c r="BH449" s="21"/>
      <c r="BI449" s="21"/>
      <c r="BJ449" s="21"/>
      <c r="BK449" s="21"/>
      <c r="BL449" s="23"/>
      <c r="BM449" s="21"/>
      <c r="BN449" s="21"/>
      <c r="BO449" s="24"/>
      <c r="BP449" s="25"/>
      <c r="BQ449" s="26"/>
    </row>
    <row r="450" spans="1:73" s="22" customFormat="1" ht="167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18"/>
      <c r="M450" s="20"/>
      <c r="N450" s="21"/>
      <c r="O450" s="23"/>
      <c r="P450" s="23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81"/>
      <c r="BE450" s="21"/>
      <c r="BF450" s="21"/>
      <c r="BG450" s="23"/>
      <c r="BH450" s="21"/>
      <c r="BI450" s="21"/>
      <c r="BJ450" s="21"/>
      <c r="BK450" s="21"/>
      <c r="BL450" s="23"/>
      <c r="BM450" s="21"/>
      <c r="BN450" s="21"/>
      <c r="BO450" s="24"/>
      <c r="BP450" s="25"/>
      <c r="BQ450" s="26"/>
    </row>
    <row r="451" spans="1:73" s="22" customFormat="1" ht="167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18"/>
      <c r="M451" s="20"/>
      <c r="N451" s="21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1"/>
      <c r="BE451" s="21"/>
      <c r="BF451" s="21"/>
      <c r="BG451" s="23"/>
      <c r="BH451" s="21"/>
      <c r="BI451" s="21"/>
      <c r="BJ451" s="21"/>
      <c r="BK451" s="21"/>
      <c r="BL451" s="23"/>
      <c r="BM451" s="21"/>
      <c r="BN451" s="21"/>
      <c r="BO451" s="24"/>
      <c r="BP451" s="25"/>
      <c r="BQ451" s="26"/>
    </row>
    <row r="452" spans="1:73" s="22" customFormat="1" ht="167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18"/>
      <c r="M452" s="20"/>
      <c r="N452" s="21"/>
      <c r="O452" s="23"/>
      <c r="P452" s="23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21"/>
      <c r="BE452" s="21"/>
      <c r="BF452" s="21"/>
      <c r="BG452" s="23"/>
      <c r="BH452" s="21"/>
      <c r="BI452" s="21"/>
      <c r="BJ452" s="21"/>
      <c r="BK452" s="21"/>
      <c r="BL452" s="23"/>
      <c r="BM452" s="21"/>
      <c r="BN452" s="21"/>
      <c r="BO452" s="24"/>
      <c r="BP452" s="25"/>
      <c r="BQ452" s="26"/>
    </row>
    <row r="453" spans="1:73" s="22" customFormat="1" ht="372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18"/>
      <c r="M453" s="20"/>
      <c r="N453" s="21"/>
      <c r="O453" s="18"/>
      <c r="P453" s="18"/>
      <c r="Q453" s="18"/>
      <c r="R453" s="18"/>
      <c r="S453" s="18"/>
      <c r="T453" s="18"/>
      <c r="U453" s="18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1"/>
      <c r="BS453" s="21"/>
    </row>
    <row r="454" spans="1:73" s="22" customFormat="1" ht="257.2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18"/>
      <c r="M454" s="20"/>
      <c r="N454" s="21"/>
      <c r="O454" s="18"/>
      <c r="P454" s="18"/>
      <c r="Q454" s="27"/>
      <c r="R454" s="27"/>
      <c r="S454" s="27"/>
      <c r="T454" s="27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1"/>
      <c r="BS454" s="21"/>
    </row>
    <row r="455" spans="1:73" s="22" customFormat="1" ht="254.2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18"/>
      <c r="M455" s="20"/>
      <c r="N455" s="21"/>
      <c r="O455" s="18"/>
      <c r="P455" s="18"/>
      <c r="Q455" s="27"/>
      <c r="R455" s="27"/>
      <c r="S455" s="27"/>
      <c r="T455" s="27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1"/>
      <c r="BS455" s="21"/>
    </row>
    <row r="456" spans="1:73" s="22" customFormat="1" ht="31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18"/>
      <c r="M456" s="20"/>
      <c r="N456" s="21"/>
      <c r="O456" s="23"/>
      <c r="P456" s="23"/>
      <c r="Q456" s="23"/>
      <c r="R456" s="23"/>
      <c r="S456" s="23"/>
      <c r="T456" s="23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1"/>
      <c r="BE456" s="21"/>
      <c r="BF456" s="21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1"/>
      <c r="BS456" s="21"/>
    </row>
    <row r="457" spans="1:73" s="22" customFormat="1" ht="409.6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18"/>
      <c r="M457" s="18"/>
      <c r="N457" s="18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1"/>
      <c r="BS457" s="21"/>
    </row>
    <row r="458" spans="1:73" s="22" customFormat="1" ht="14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20"/>
      <c r="N458" s="21"/>
      <c r="O458" s="23"/>
      <c r="P458" s="23"/>
      <c r="Q458" s="23"/>
      <c r="R458" s="23"/>
      <c r="S458" s="23"/>
      <c r="T458" s="23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1"/>
      <c r="BS458" s="21"/>
    </row>
    <row r="459" spans="1:73" s="22" customFormat="1" ht="14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18"/>
      <c r="O459" s="23"/>
      <c r="P459" s="23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1"/>
      <c r="BS459" s="21"/>
    </row>
    <row r="460" spans="1:73" s="22" customFormat="1" ht="292.5" customHeight="1" x14ac:dyDescent="0.45">
      <c r="A460" s="17"/>
      <c r="B460" s="18"/>
      <c r="C460" s="176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27"/>
      <c r="P460" s="18"/>
      <c r="Q460" s="27"/>
      <c r="R460" s="27"/>
      <c r="S460" s="27"/>
      <c r="T460" s="27"/>
      <c r="U460" s="27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1"/>
      <c r="BS460" s="24"/>
      <c r="BT460" s="25"/>
      <c r="BU460" s="26"/>
    </row>
    <row r="461" spans="1:73" s="22" customFormat="1" ht="177" customHeight="1" x14ac:dyDescent="0.45">
      <c r="A461" s="17"/>
      <c r="B461" s="18"/>
      <c r="C461" s="176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18"/>
      <c r="P461" s="18"/>
      <c r="Q461" s="27"/>
      <c r="R461" s="27"/>
      <c r="S461" s="27"/>
      <c r="T461" s="27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1"/>
      <c r="BP461" s="21"/>
      <c r="BQ461" s="21"/>
      <c r="BR461" s="21"/>
      <c r="BS461" s="24"/>
      <c r="BT461" s="25"/>
      <c r="BU461" s="26"/>
    </row>
  </sheetData>
  <autoFilter ref="A2:BW54"/>
  <mergeCells count="32">
    <mergeCell ref="J34:J37"/>
    <mergeCell ref="K34:K37"/>
    <mergeCell ref="A1:BT1"/>
    <mergeCell ref="J24:J26"/>
    <mergeCell ref="K24:K26"/>
    <mergeCell ref="J27:J29"/>
    <mergeCell ref="K27:K29"/>
    <mergeCell ref="J30:J33"/>
    <mergeCell ref="K30:K33"/>
    <mergeCell ref="J13:J16"/>
    <mergeCell ref="K13:K16"/>
    <mergeCell ref="J17:J20"/>
    <mergeCell ref="K17:K20"/>
    <mergeCell ref="J21:J23"/>
    <mergeCell ref="K21:K23"/>
    <mergeCell ref="J3:J6"/>
    <mergeCell ref="K3:K6"/>
    <mergeCell ref="K7:K9"/>
    <mergeCell ref="J7:J9"/>
    <mergeCell ref="J10:J12"/>
    <mergeCell ref="K10:K12"/>
    <mergeCell ref="M177:M178"/>
    <mergeCell ref="M5:M6"/>
    <mergeCell ref="M8:M9"/>
    <mergeCell ref="M11:M12"/>
    <mergeCell ref="M14:M15"/>
    <mergeCell ref="M19:M20"/>
    <mergeCell ref="M22:M23"/>
    <mergeCell ref="M25:M26"/>
    <mergeCell ref="M32:M33"/>
    <mergeCell ref="M36:M37"/>
    <mergeCell ref="M28:M29"/>
  </mergeCells>
  <pageMargins left="0" right="0" top="0" bottom="0" header="0" footer="0"/>
  <pageSetup paperSize="9" scale="13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2019-10-18T12:31:33Z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