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9270"/>
  </bookViews>
  <sheets>
    <sheet name="табл. 1.6" sheetId="1" r:id="rId1"/>
  </sheets>
  <externalReferences>
    <externalReference r:id="rId2"/>
  </externalReferences>
  <definedNames>
    <definedName name="list2">#REF!</definedName>
    <definedName name="_xlnm.Print_Area" localSheetId="0">'табл. 1.6'!$A$1:$P$94</definedName>
  </definedNames>
  <calcPr calcId="145621"/>
</workbook>
</file>

<file path=xl/calcChain.xml><?xml version="1.0" encoding="utf-8"?>
<calcChain xmlns="http://schemas.openxmlformats.org/spreadsheetml/2006/main">
  <c r="F56" i="1" l="1"/>
  <c r="K84" i="1" l="1"/>
  <c r="J84" i="1" s="1"/>
  <c r="E84" i="1"/>
  <c r="D84" i="1" s="1"/>
  <c r="K83" i="1"/>
  <c r="J83" i="1" s="1"/>
  <c r="E83" i="1"/>
  <c r="D83" i="1"/>
  <c r="K82" i="1"/>
  <c r="J82" i="1" s="1"/>
  <c r="E82" i="1"/>
  <c r="D82" i="1" s="1"/>
  <c r="D81" i="1"/>
  <c r="D80" i="1"/>
  <c r="J78" i="1"/>
  <c r="D78" i="1"/>
  <c r="N67" i="1"/>
  <c r="K67" i="1"/>
  <c r="H67" i="1"/>
  <c r="E67" i="1"/>
  <c r="D67" i="1"/>
  <c r="N66" i="1"/>
  <c r="K66" i="1"/>
  <c r="H66" i="1"/>
  <c r="E66" i="1"/>
  <c r="N65" i="1"/>
  <c r="K65" i="1"/>
  <c r="H65" i="1"/>
  <c r="N64" i="1"/>
  <c r="K64" i="1"/>
  <c r="H64" i="1"/>
  <c r="E64" i="1"/>
  <c r="N63" i="1"/>
  <c r="K63" i="1"/>
  <c r="H63" i="1"/>
  <c r="O62" i="1"/>
  <c r="M62" i="1"/>
  <c r="N62" i="1" s="1"/>
  <c r="L62" i="1"/>
  <c r="J62" i="1"/>
  <c r="I62" i="1"/>
  <c r="G62" i="1"/>
  <c r="F62" i="1"/>
  <c r="N61" i="1"/>
  <c r="K61" i="1"/>
  <c r="J61" i="1"/>
  <c r="H61" i="1"/>
  <c r="E61" i="1" s="1"/>
  <c r="J60" i="1"/>
  <c r="N60" i="1"/>
  <c r="K60" i="1"/>
  <c r="N59" i="1"/>
  <c r="K59" i="1"/>
  <c r="N56" i="1"/>
  <c r="K56" i="1"/>
  <c r="J56" i="1" s="1"/>
  <c r="H56" i="1"/>
  <c r="E56" i="1"/>
  <c r="D56" i="1" s="1"/>
  <c r="N55" i="1"/>
  <c r="K55" i="1"/>
  <c r="J55" i="1" s="1"/>
  <c r="N54" i="1"/>
  <c r="K54" i="1"/>
  <c r="H54" i="1"/>
  <c r="E54" i="1"/>
  <c r="N53" i="1"/>
  <c r="K53" i="1"/>
  <c r="J53" i="1"/>
  <c r="H53" i="1"/>
  <c r="E53" i="1"/>
  <c r="D53" i="1" s="1"/>
  <c r="N52" i="1"/>
  <c r="K52" i="1"/>
  <c r="H52" i="1"/>
  <c r="E52" i="1"/>
  <c r="D52" i="1"/>
  <c r="O51" i="1"/>
  <c r="M51" i="1"/>
  <c r="L51" i="1"/>
  <c r="I51" i="1"/>
  <c r="G51" i="1"/>
  <c r="H49" i="1"/>
  <c r="E49" i="1"/>
  <c r="H48" i="1"/>
  <c r="E48" i="1"/>
  <c r="H47" i="1"/>
  <c r="E47" i="1"/>
  <c r="H46" i="1"/>
  <c r="H45" i="1" s="1"/>
  <c r="E46" i="1"/>
  <c r="O45" i="1"/>
  <c r="M45" i="1"/>
  <c r="J45" i="1"/>
  <c r="I45" i="1"/>
  <c r="G45" i="1"/>
  <c r="F45" i="1"/>
  <c r="E45" i="1"/>
  <c r="D45" i="1"/>
  <c r="H44" i="1"/>
  <c r="E44" i="1"/>
  <c r="H43" i="1"/>
  <c r="E43" i="1"/>
  <c r="N42" i="1"/>
  <c r="K42" i="1"/>
  <c r="J42" i="1"/>
  <c r="H42" i="1"/>
  <c r="E42" i="1"/>
  <c r="D42" i="1" s="1"/>
  <c r="N41" i="1"/>
  <c r="K41" i="1"/>
  <c r="H41" i="1"/>
  <c r="E41" i="1"/>
  <c r="D41" i="1" s="1"/>
  <c r="N40" i="1"/>
  <c r="K40" i="1"/>
  <c r="J40" i="1" s="1"/>
  <c r="H40" i="1"/>
  <c r="E40" i="1"/>
  <c r="D40" i="1" s="1"/>
  <c r="N39" i="1"/>
  <c r="K39" i="1"/>
  <c r="J39" i="1" s="1"/>
  <c r="H39" i="1"/>
  <c r="E39" i="1"/>
  <c r="D39" i="1"/>
  <c r="N38" i="1"/>
  <c r="K38" i="1"/>
  <c r="J38" i="1"/>
  <c r="H38" i="1"/>
  <c r="E38" i="1"/>
  <c r="D38" i="1" s="1"/>
  <c r="N37" i="1"/>
  <c r="K37" i="1"/>
  <c r="H37" i="1"/>
  <c r="E37" i="1"/>
  <c r="D37" i="1" s="1"/>
  <c r="N36" i="1"/>
  <c r="K36" i="1"/>
  <c r="H36" i="1"/>
  <c r="E36" i="1"/>
  <c r="D36" i="1" s="1"/>
  <c r="N35" i="1"/>
  <c r="K35" i="1"/>
  <c r="I35" i="1"/>
  <c r="G35" i="1"/>
  <c r="F35" i="1"/>
  <c r="H35" i="1" s="1"/>
  <c r="N34" i="1"/>
  <c r="E34" i="1"/>
  <c r="H34" i="1"/>
  <c r="N33" i="1"/>
  <c r="K33" i="1"/>
  <c r="E33" i="1"/>
  <c r="H33" i="1"/>
  <c r="N32" i="1"/>
  <c r="E32" i="1"/>
  <c r="H32" i="1"/>
  <c r="N31" i="1"/>
  <c r="K31" i="1"/>
  <c r="E31" i="1"/>
  <c r="H31" i="1"/>
  <c r="H30" i="1" s="1"/>
  <c r="O30" i="1"/>
  <c r="M30" i="1"/>
  <c r="L30" i="1"/>
  <c r="J30" i="1"/>
  <c r="I30" i="1"/>
  <c r="F30" i="1"/>
  <c r="D30" i="1"/>
  <c r="N29" i="1"/>
  <c r="K29" i="1"/>
  <c r="E29" i="1"/>
  <c r="H29" i="1"/>
  <c r="N28" i="1"/>
  <c r="K28" i="1"/>
  <c r="J28" i="1"/>
  <c r="H28" i="1"/>
  <c r="E28" i="1"/>
  <c r="D28" i="1" s="1"/>
  <c r="N27" i="1"/>
  <c r="K27" i="1"/>
  <c r="J27" i="1"/>
  <c r="H27" i="1"/>
  <c r="E27" i="1"/>
  <c r="D27" i="1" s="1"/>
  <c r="N26" i="1"/>
  <c r="K26" i="1"/>
  <c r="J26" i="1" s="1"/>
  <c r="H26" i="1"/>
  <c r="E26" i="1"/>
  <c r="D26" i="1" s="1"/>
  <c r="N25" i="1"/>
  <c r="K25" i="1"/>
  <c r="J25" i="1"/>
  <c r="H25" i="1"/>
  <c r="E25" i="1"/>
  <c r="D25" i="1" s="1"/>
  <c r="N24" i="1"/>
  <c r="K24" i="1"/>
  <c r="J24" i="1"/>
  <c r="H24" i="1"/>
  <c r="E24" i="1"/>
  <c r="D24" i="1" s="1"/>
  <c r="K23" i="1"/>
  <c r="K22" i="1" s="1"/>
  <c r="I22" i="1"/>
  <c r="H23" i="1"/>
  <c r="O22" i="1"/>
  <c r="M22" i="1"/>
  <c r="L22" i="1"/>
  <c r="G22" i="1"/>
  <c r="F22" i="1"/>
  <c r="O21" i="1"/>
  <c r="F21" i="1"/>
  <c r="E35" i="1" l="1"/>
  <c r="E30" i="1"/>
  <c r="I21" i="1"/>
  <c r="M21" i="1"/>
  <c r="H50" i="1"/>
  <c r="D22" i="1"/>
  <c r="J37" i="1"/>
  <c r="J41" i="1"/>
  <c r="J54" i="1"/>
  <c r="E60" i="1"/>
  <c r="H60" i="1"/>
  <c r="H22" i="1"/>
  <c r="N23" i="1"/>
  <c r="J59" i="1"/>
  <c r="J22" i="1"/>
  <c r="N30" i="1"/>
  <c r="K32" i="1"/>
  <c r="K34" i="1"/>
  <c r="D54" i="1"/>
  <c r="E59" i="1"/>
  <c r="H59" i="1"/>
  <c r="E23" i="1"/>
  <c r="E22" i="1" s="1"/>
  <c r="G30" i="1"/>
  <c r="G21" i="1" s="1"/>
  <c r="J36" i="1"/>
  <c r="E55" i="1"/>
  <c r="D55" i="1" s="1"/>
  <c r="F51" i="1"/>
  <c r="H55" i="1"/>
  <c r="H51" i="1" s="1"/>
  <c r="K44" i="1"/>
  <c r="N44" i="1"/>
  <c r="K46" i="1"/>
  <c r="N46" i="1"/>
  <c r="K48" i="1"/>
  <c r="N48" i="1"/>
  <c r="N51" i="1"/>
  <c r="K57" i="1"/>
  <c r="N57" i="1"/>
  <c r="E63" i="1"/>
  <c r="J67" i="1"/>
  <c r="H62" i="1"/>
  <c r="K62" i="1"/>
  <c r="K43" i="1"/>
  <c r="N43" i="1"/>
  <c r="L45" i="1"/>
  <c r="K47" i="1"/>
  <c r="N47" i="1"/>
  <c r="K49" i="1"/>
  <c r="N49" i="1"/>
  <c r="J52" i="1"/>
  <c r="K51" i="1"/>
  <c r="D62" i="1"/>
  <c r="E65" i="1"/>
  <c r="J51" i="1" l="1"/>
  <c r="J21" i="1"/>
  <c r="L21" i="1"/>
  <c r="N45" i="1"/>
  <c r="H21" i="1"/>
  <c r="E57" i="1"/>
  <c r="H57" i="1"/>
  <c r="N22" i="1"/>
  <c r="K45" i="1"/>
  <c r="E50" i="1"/>
  <c r="E21" i="1" s="1"/>
  <c r="E51" i="1"/>
  <c r="E62" i="1"/>
  <c r="D51" i="1"/>
  <c r="K30" i="1"/>
  <c r="K21" i="1" l="1"/>
  <c r="K50" i="1"/>
  <c r="N50" i="1"/>
  <c r="N21" i="1" s="1"/>
  <c r="D21" i="1"/>
</calcChain>
</file>

<file path=xl/comments1.xml><?xml version="1.0" encoding="utf-8"?>
<comments xmlns="http://schemas.openxmlformats.org/spreadsheetml/2006/main">
  <authors>
    <author>Шиянова Анна Викторовна</author>
    <author>shiyanova.av</author>
  </authors>
  <commentList>
    <comment ref="A56" authorId="0">
      <text>
        <r>
          <rPr>
            <b/>
            <sz val="9"/>
            <color indexed="81"/>
            <rFont val="Tahoma"/>
            <charset val="1"/>
          </rPr>
          <t>Шиянова Анна Викторовна:</t>
        </r>
        <r>
          <rPr>
            <sz val="9"/>
            <color indexed="81"/>
            <rFont val="Tahoma"/>
            <charset val="1"/>
          </rPr>
          <t xml:space="preserve">
расходы не принимаемые в НУ, вскючая с/с!</t>
        </r>
      </text>
    </comment>
    <comment ref="E61" authorId="1">
      <text>
        <r>
          <rPr>
            <b/>
            <sz val="8"/>
            <color indexed="81"/>
            <rFont val="Tahoma"/>
            <family val="2"/>
            <charset val="204"/>
          </rPr>
          <t>shiyanova.av:</t>
        </r>
        <r>
          <rPr>
            <sz val="8"/>
            <color indexed="81"/>
            <rFont val="Tahoma"/>
            <family val="2"/>
            <charset val="204"/>
          </rPr>
          <t xml:space="preserve">
должны отличаться на ИА (по методике)</t>
        </r>
      </text>
    </comment>
    <comment ref="K61" authorId="1">
      <text>
        <r>
          <rPr>
            <b/>
            <sz val="8"/>
            <color indexed="81"/>
            <rFont val="Tahoma"/>
            <family val="2"/>
            <charset val="204"/>
          </rPr>
          <t>shiyanova.av:</t>
        </r>
        <r>
          <rPr>
            <sz val="8"/>
            <color indexed="81"/>
            <rFont val="Tahoma"/>
            <family val="2"/>
            <charset val="204"/>
          </rPr>
          <t xml:space="preserve">
должны отличаться на ИА (по методике)</t>
        </r>
      </text>
    </comment>
  </commentList>
</comments>
</file>

<file path=xl/sharedStrings.xml><?xml version="1.0" encoding="utf-8"?>
<sst xmlns="http://schemas.openxmlformats.org/spreadsheetml/2006/main" count="257" uniqueCount="134">
  <si>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</si>
  <si>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</si>
  <si>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</si>
  <si>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</si>
  <si>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</si>
  <si>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</si>
  <si>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</si>
  <si>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</si>
  <si>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</si>
  <si>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</si>
  <si>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</si>
  <si>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ОАО "МРСК Центра"</t>
  </si>
  <si>
    <t>Отчетный период:</t>
  </si>
  <si>
    <t>9 мес. 2014 г.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</si>
  <si>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</si>
  <si>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</si>
  <si>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</si>
  <si>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</si>
  <si>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</si>
  <si>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</si>
  <si>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</si>
  <si>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</si>
  <si>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</si>
  <si>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</si>
  <si>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</si>
  <si>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</si>
  <si>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</si>
  <si>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</si>
  <si>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</si>
  <si>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</si>
  <si>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</si>
  <si>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</si>
  <si>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</si>
  <si>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</si>
  <si>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</si>
  <si>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</si>
  <si>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</si>
  <si>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</si>
  <si>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</si>
  <si>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</si>
  <si>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</si>
  <si>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</si>
  <si>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</si>
  <si>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</si>
  <si>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</si>
  <si>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</si>
  <si>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</si>
  <si>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</si>
  <si>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</si>
  <si>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</si>
  <si>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</si>
  <si>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</si>
  <si>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</si>
  <si>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выполняемые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</si>
  <si>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</si>
  <si>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</si>
  <si>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</si>
  <si>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</si>
  <si>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</si>
  <si>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</si>
  <si>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</si>
  <si>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</si>
  <si>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</si>
  <si>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</si>
  <si>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</si>
  <si>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</si>
  <si>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</si>
  <si>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</si>
  <si>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</si>
  <si>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</si>
  <si>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</si>
  <si>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</si>
  <si>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</si>
  <si>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</si>
  <si>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</si>
  <si>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</si>
  <si>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</si>
  <si>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</si>
  <si>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</si>
  <si>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</si>
  <si>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</si>
  <si>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</si>
  <si>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</si>
  <si>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</si>
  <si>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</si>
  <si>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</si>
  <si>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</si>
  <si>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</si>
  <si>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</si>
  <si>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</si>
  <si>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</si>
  <si>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</si>
  <si>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</si>
  <si>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</si>
  <si>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</si>
  <si>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</si>
  <si>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</si>
  <si>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</si>
  <si>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</si>
  <si>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</si>
  <si>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</si>
  <si>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</si>
  <si>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</si>
  <si>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</si>
  <si>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</si>
  <si>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</si>
  <si>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</si>
  <si>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r>
      <t>_____</t>
    </r>
    <r>
      <rPr>
        <b/>
        <sz val="8"/>
        <rFont val="Times New Roman"/>
        <family val="1"/>
        <charset val="204"/>
      </rPr>
      <t>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</si>
  <si>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12 - оказание услуг по передаче электрической энергии (мощности) по единой национальной (общероссийской) электрической сети;</t>
    </r>
  </si>
  <si>
    <r>
      <t>_______</t>
    </r>
    <r>
      <rPr>
        <sz val="8"/>
        <rFont val="Times New Roman"/>
        <family val="1"/>
        <charset val="204"/>
      </rPr>
      <t>гр. 7, 13 - оказание услуг по технологическому присоединению к электрическим сетям.</t>
    </r>
  </si>
  <si>
    <r>
      <t>____</t>
    </r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  </r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</si>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</sst>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6" fillId="0" borderId="0"/>
    <xf numFmtId="0" fontId="2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2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7" fillId="0" borderId="0"/>
    <xf numFmtId="0" fontId="14" fillId="0" borderId="0"/>
    <xf numFmtId="165" fontId="14" fillId="0" borderId="0" applyFill="0" applyBorder="0" applyAlignment="0" applyProtection="0"/>
    <xf numFmtId="164" fontId="14" fillId="0" borderId="0" applyFill="0" applyBorder="0" applyAlignment="0" applyProtection="0"/>
    <xf numFmtId="164" fontId="14" fillId="0" borderId="0" applyFill="0" applyBorder="0" applyAlignment="0" applyProtection="0"/>
    <xf numFmtId="164" fontId="14" fillId="0" borderId="0" applyFill="0" applyBorder="0" applyAlignment="0" applyProtection="0"/>
  </cellStyleXfs>
  <cellXfs count="74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/>
    </xf>
    <xf numFmtId="0" fontId="3" fillId="0" borderId="4" xfId="1" applyNumberFormat="1" applyFont="1" applyBorder="1" applyAlignment="1">
      <alignment horizontal="center" vertical="center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2" borderId="6" xfId="1" applyNumberFormat="1" applyFont="1" applyFill="1" applyBorder="1" applyAlignment="1">
      <alignment horizontal="left" wrapText="1"/>
    </xf>
    <xf numFmtId="0" fontId="4" fillId="2" borderId="3" xfId="1" applyNumberFormat="1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left" vertical="center"/>
    </xf>
    <xf numFmtId="0" fontId="4" fillId="2" borderId="6" xfId="1" applyNumberFormat="1" applyFont="1" applyFill="1" applyBorder="1" applyAlignment="1">
      <alignment horizontal="left" wrapText="1" indent="1"/>
    </xf>
    <xf numFmtId="0" fontId="4" fillId="0" borderId="6" xfId="1" applyNumberFormat="1" applyFont="1" applyFill="1" applyBorder="1" applyAlignment="1">
      <alignment horizontal="left" wrapText="1" indent="2"/>
    </xf>
    <xf numFmtId="0" fontId="4" fillId="0" borderId="3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3" fontId="4" fillId="0" borderId="4" xfId="1" applyNumberFormat="1" applyFont="1" applyFill="1" applyBorder="1" applyAlignment="1">
      <alignment horizontal="center" vertical="center"/>
    </xf>
    <xf numFmtId="3" fontId="4" fillId="2" borderId="4" xfId="1" applyNumberFormat="1" applyFont="1" applyFill="1" applyBorder="1" applyAlignment="1">
      <alignment horizontal="center" vertical="center"/>
    </xf>
    <xf numFmtId="3" fontId="4" fillId="0" borderId="3" xfId="1" applyNumberFormat="1" applyFont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Fill="1" applyBorder="1" applyAlignment="1">
      <alignment horizontal="left" wrapText="1" indent="4"/>
    </xf>
    <xf numFmtId="0" fontId="4" fillId="0" borderId="3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left" wrapText="1" indent="1"/>
    </xf>
    <xf numFmtId="3" fontId="4" fillId="4" borderId="4" xfId="2" applyNumberFormat="1" applyFont="1" applyFill="1" applyBorder="1" applyAlignment="1">
      <alignment horizontal="center"/>
    </xf>
    <xf numFmtId="0" fontId="4" fillId="0" borderId="6" xfId="1" applyNumberFormat="1" applyFont="1" applyFill="1" applyBorder="1" applyAlignment="1">
      <alignment horizontal="left" wrapText="1" indent="3"/>
    </xf>
    <xf numFmtId="0" fontId="4" fillId="2" borderId="6" xfId="1" applyNumberFormat="1" applyFont="1" applyFill="1" applyBorder="1" applyAlignment="1">
      <alignment horizontal="center" vertical="center"/>
    </xf>
    <xf numFmtId="49" fontId="4" fillId="2" borderId="6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left" wrapText="1"/>
    </xf>
    <xf numFmtId="0" fontId="3" fillId="0" borderId="0" xfId="1" applyNumberFormat="1" applyFont="1" applyBorder="1" applyAlignment="1">
      <alignment horizontal="left" vertical="center"/>
    </xf>
    <xf numFmtId="49" fontId="4" fillId="0" borderId="3" xfId="1" applyNumberFormat="1" applyFont="1" applyFill="1" applyBorder="1" applyAlignment="1">
      <alignment horizontal="center" vertical="center"/>
    </xf>
    <xf numFmtId="3" fontId="4" fillId="4" borderId="3" xfId="1" applyNumberFormat="1" applyFont="1" applyFill="1" applyBorder="1" applyAlignment="1">
      <alignment horizontal="center" vertical="center"/>
    </xf>
    <xf numFmtId="3" fontId="4" fillId="4" borderId="4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3" fontId="4" fillId="0" borderId="4" xfId="1" applyNumberFormat="1" applyFont="1" applyBorder="1" applyAlignment="1">
      <alignment horizontal="center" vertical="center"/>
    </xf>
    <xf numFmtId="0" fontId="5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3" fillId="0" borderId="6" xfId="1" applyNumberFormat="1" applyFont="1" applyBorder="1" applyAlignment="1">
      <alignment horizontal="center" vertical="top"/>
    </xf>
    <xf numFmtId="0" fontId="3" fillId="0" borderId="4" xfId="1" applyNumberFormat="1" applyFont="1" applyBorder="1" applyAlignment="1">
      <alignment horizontal="center" vertical="top"/>
    </xf>
    <xf numFmtId="0" fontId="3" fillId="0" borderId="6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0" borderId="4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/>
    </xf>
    <xf numFmtId="0" fontId="4" fillId="0" borderId="4" xfId="1" applyNumberFormat="1" applyFont="1" applyBorder="1" applyAlignment="1">
      <alignment horizontal="center" vertical="center"/>
    </xf>
    <xf numFmtId="0" fontId="4" fillId="0" borderId="4" xfId="2" applyNumberFormat="1" applyFont="1" applyBorder="1" applyAlignment="1">
      <alignment horizontal="left" vertical="center" wrapText="1"/>
    </xf>
    <xf numFmtId="0" fontId="4" fillId="4" borderId="4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left" vertical="center"/>
    </xf>
    <xf numFmtId="0" fontId="3" fillId="0" borderId="2" xfId="1" applyNumberFormat="1" applyFont="1" applyFill="1" applyBorder="1" applyAlignment="1">
      <alignment horizontal="left" vertical="center"/>
    </xf>
    <xf numFmtId="0" fontId="3" fillId="0" borderId="1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left" wrapText="1"/>
    </xf>
    <xf numFmtId="0" fontId="3" fillId="0" borderId="0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left" wrapText="1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IYAN~1.AV\AppData\Local\Temp\&#1058;&#1072;&#1073;&#1083;%201%206%20(9%20&#1084;&#1077;&#1089;%202014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"/>
      <sheetName val="ПНО9мес13"/>
      <sheetName val="2014"/>
      <sheetName val="ПНО9мес14"/>
      <sheetName val="МРСК"/>
      <sheetName val="Белгород"/>
      <sheetName val="Брянск"/>
      <sheetName val="Воронеж"/>
      <sheetName val="Кострома"/>
      <sheetName val="Курск"/>
      <sheetName val="Липецк"/>
      <sheetName val="Орел"/>
      <sheetName val="Смоленск"/>
      <sheetName val="Тамбов"/>
      <sheetName val="Тверь"/>
      <sheetName val="Ярославль"/>
      <sheetName val="АУ"/>
    </sheetNames>
    <sheetDataSet>
      <sheetData sheetId="0"/>
      <sheetData sheetId="1"/>
      <sheetData sheetId="2"/>
      <sheetData sheetId="3"/>
      <sheetData sheetId="4">
        <row r="56">
          <cell r="BK56">
            <v>679623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101"/>
  <sheetViews>
    <sheetView tabSelected="1" view="pageBreakPreview" topLeftCell="A13" zoomScaleSheetLayoutView="100" workbookViewId="0">
      <pane xSplit="3" ySplit="8" topLeftCell="D48" activePane="bottomRight" state="frozen"/>
      <selection activeCell="A13" sqref="A13"/>
      <selection pane="topRight" activeCell="D13" sqref="D13"/>
      <selection pane="bottomLeft" activeCell="A21" sqref="A21"/>
      <selection pane="bottomRight" activeCell="L55" sqref="L55"/>
    </sheetView>
  </sheetViews>
  <sheetFormatPr defaultColWidth="0.85546875" defaultRowHeight="12.75" x14ac:dyDescent="0.2"/>
  <cols>
    <col min="1" max="1" width="47.140625" style="3" customWidth="1"/>
    <col min="2" max="2" width="13" style="3" customWidth="1"/>
    <col min="3" max="3" width="8.5703125" style="3" customWidth="1"/>
    <col min="4" max="4" width="15.28515625" style="3" customWidth="1"/>
    <col min="5" max="5" width="17.140625" style="3" customWidth="1"/>
    <col min="6" max="6" width="13.85546875" style="3" customWidth="1"/>
    <col min="7" max="7" width="13.140625" style="3" customWidth="1"/>
    <col min="8" max="8" width="15" style="3" customWidth="1"/>
    <col min="9" max="9" width="14.7109375" style="3" customWidth="1"/>
    <col min="10" max="10" width="15.5703125" style="3" customWidth="1"/>
    <col min="11" max="11" width="14.85546875" style="3" customWidth="1"/>
    <col min="12" max="12" width="15.5703125" style="3" customWidth="1"/>
    <col min="13" max="14" width="13.85546875" style="3" customWidth="1"/>
    <col min="15" max="15" width="12.5703125" style="3" customWidth="1"/>
    <col min="16" max="16" width="26.140625" style="3" customWidth="1"/>
    <col min="17" max="246" width="0.85546875" style="3"/>
    <col min="247" max="247" width="47.140625" style="3" customWidth="1"/>
    <col min="248" max="248" width="13" style="3" customWidth="1"/>
    <col min="249" max="249" width="8.5703125" style="3" customWidth="1"/>
    <col min="250" max="250" width="13.7109375" style="3" customWidth="1"/>
    <col min="251" max="251" width="17.140625" style="3" customWidth="1"/>
    <col min="252" max="252" width="13.85546875" style="3" customWidth="1"/>
    <col min="253" max="253" width="13.140625" style="3" customWidth="1"/>
    <col min="254" max="254" width="15" style="3" customWidth="1"/>
    <col min="255" max="255" width="11.140625" style="3" customWidth="1"/>
    <col min="256" max="256" width="15.5703125" style="3" customWidth="1"/>
    <col min="257" max="257" width="12.7109375" style="3" customWidth="1"/>
    <col min="258" max="258" width="15.5703125" style="3" customWidth="1"/>
    <col min="259" max="260" width="13.85546875" style="3" customWidth="1"/>
    <col min="261" max="261" width="12.5703125" style="3" customWidth="1"/>
    <col min="262" max="262" width="26.140625" style="3" customWidth="1"/>
    <col min="263" max="502" width="0.85546875" style="3"/>
    <col min="503" max="503" width="47.140625" style="3" customWidth="1"/>
    <col min="504" max="504" width="13" style="3" customWidth="1"/>
    <col min="505" max="505" width="8.5703125" style="3" customWidth="1"/>
    <col min="506" max="506" width="13.7109375" style="3" customWidth="1"/>
    <col min="507" max="507" width="17.140625" style="3" customWidth="1"/>
    <col min="508" max="508" width="13.85546875" style="3" customWidth="1"/>
    <col min="509" max="509" width="13.140625" style="3" customWidth="1"/>
    <col min="510" max="510" width="15" style="3" customWidth="1"/>
    <col min="511" max="511" width="11.140625" style="3" customWidth="1"/>
    <col min="512" max="512" width="15.5703125" style="3" customWidth="1"/>
    <col min="513" max="513" width="12.7109375" style="3" customWidth="1"/>
    <col min="514" max="514" width="15.5703125" style="3" customWidth="1"/>
    <col min="515" max="516" width="13.85546875" style="3" customWidth="1"/>
    <col min="517" max="517" width="12.5703125" style="3" customWidth="1"/>
    <col min="518" max="518" width="26.140625" style="3" customWidth="1"/>
    <col min="519" max="758" width="0.85546875" style="3"/>
    <col min="759" max="759" width="47.140625" style="3" customWidth="1"/>
    <col min="760" max="760" width="13" style="3" customWidth="1"/>
    <col min="761" max="761" width="8.5703125" style="3" customWidth="1"/>
    <col min="762" max="762" width="13.7109375" style="3" customWidth="1"/>
    <col min="763" max="763" width="17.140625" style="3" customWidth="1"/>
    <col min="764" max="764" width="13.85546875" style="3" customWidth="1"/>
    <col min="765" max="765" width="13.140625" style="3" customWidth="1"/>
    <col min="766" max="766" width="15" style="3" customWidth="1"/>
    <col min="767" max="767" width="11.140625" style="3" customWidth="1"/>
    <col min="768" max="768" width="15.5703125" style="3" customWidth="1"/>
    <col min="769" max="769" width="12.7109375" style="3" customWidth="1"/>
    <col min="770" max="770" width="15.5703125" style="3" customWidth="1"/>
    <col min="771" max="772" width="13.85546875" style="3" customWidth="1"/>
    <col min="773" max="773" width="12.5703125" style="3" customWidth="1"/>
    <col min="774" max="774" width="26.140625" style="3" customWidth="1"/>
    <col min="775" max="1014" width="0.85546875" style="3"/>
    <col min="1015" max="1015" width="47.140625" style="3" customWidth="1"/>
    <col min="1016" max="1016" width="13" style="3" customWidth="1"/>
    <col min="1017" max="1017" width="8.5703125" style="3" customWidth="1"/>
    <col min="1018" max="1018" width="13.7109375" style="3" customWidth="1"/>
    <col min="1019" max="1019" width="17.140625" style="3" customWidth="1"/>
    <col min="1020" max="1020" width="13.85546875" style="3" customWidth="1"/>
    <col min="1021" max="1021" width="13.140625" style="3" customWidth="1"/>
    <col min="1022" max="1022" width="15" style="3" customWidth="1"/>
    <col min="1023" max="1023" width="11.140625" style="3" customWidth="1"/>
    <col min="1024" max="1024" width="15.5703125" style="3" customWidth="1"/>
    <col min="1025" max="1025" width="12.7109375" style="3" customWidth="1"/>
    <col min="1026" max="1026" width="15.5703125" style="3" customWidth="1"/>
    <col min="1027" max="1028" width="13.85546875" style="3" customWidth="1"/>
    <col min="1029" max="1029" width="12.5703125" style="3" customWidth="1"/>
    <col min="1030" max="1030" width="26.140625" style="3" customWidth="1"/>
    <col min="1031" max="1270" width="0.85546875" style="3"/>
    <col min="1271" max="1271" width="47.140625" style="3" customWidth="1"/>
    <col min="1272" max="1272" width="13" style="3" customWidth="1"/>
    <col min="1273" max="1273" width="8.5703125" style="3" customWidth="1"/>
    <col min="1274" max="1274" width="13.7109375" style="3" customWidth="1"/>
    <col min="1275" max="1275" width="17.140625" style="3" customWidth="1"/>
    <col min="1276" max="1276" width="13.85546875" style="3" customWidth="1"/>
    <col min="1277" max="1277" width="13.140625" style="3" customWidth="1"/>
    <col min="1278" max="1278" width="15" style="3" customWidth="1"/>
    <col min="1279" max="1279" width="11.140625" style="3" customWidth="1"/>
    <col min="1280" max="1280" width="15.5703125" style="3" customWidth="1"/>
    <col min="1281" max="1281" width="12.7109375" style="3" customWidth="1"/>
    <col min="1282" max="1282" width="15.5703125" style="3" customWidth="1"/>
    <col min="1283" max="1284" width="13.85546875" style="3" customWidth="1"/>
    <col min="1285" max="1285" width="12.5703125" style="3" customWidth="1"/>
    <col min="1286" max="1286" width="26.140625" style="3" customWidth="1"/>
    <col min="1287" max="1526" width="0.85546875" style="3"/>
    <col min="1527" max="1527" width="47.140625" style="3" customWidth="1"/>
    <col min="1528" max="1528" width="13" style="3" customWidth="1"/>
    <col min="1529" max="1529" width="8.5703125" style="3" customWidth="1"/>
    <col min="1530" max="1530" width="13.7109375" style="3" customWidth="1"/>
    <col min="1531" max="1531" width="17.140625" style="3" customWidth="1"/>
    <col min="1532" max="1532" width="13.85546875" style="3" customWidth="1"/>
    <col min="1533" max="1533" width="13.140625" style="3" customWidth="1"/>
    <col min="1534" max="1534" width="15" style="3" customWidth="1"/>
    <col min="1535" max="1535" width="11.140625" style="3" customWidth="1"/>
    <col min="1536" max="1536" width="15.5703125" style="3" customWidth="1"/>
    <col min="1537" max="1537" width="12.7109375" style="3" customWidth="1"/>
    <col min="1538" max="1538" width="15.5703125" style="3" customWidth="1"/>
    <col min="1539" max="1540" width="13.85546875" style="3" customWidth="1"/>
    <col min="1541" max="1541" width="12.5703125" style="3" customWidth="1"/>
    <col min="1542" max="1542" width="26.140625" style="3" customWidth="1"/>
    <col min="1543" max="1782" width="0.85546875" style="3"/>
    <col min="1783" max="1783" width="47.140625" style="3" customWidth="1"/>
    <col min="1784" max="1784" width="13" style="3" customWidth="1"/>
    <col min="1785" max="1785" width="8.5703125" style="3" customWidth="1"/>
    <col min="1786" max="1786" width="13.7109375" style="3" customWidth="1"/>
    <col min="1787" max="1787" width="17.140625" style="3" customWidth="1"/>
    <col min="1788" max="1788" width="13.85546875" style="3" customWidth="1"/>
    <col min="1789" max="1789" width="13.140625" style="3" customWidth="1"/>
    <col min="1790" max="1790" width="15" style="3" customWidth="1"/>
    <col min="1791" max="1791" width="11.140625" style="3" customWidth="1"/>
    <col min="1792" max="1792" width="15.5703125" style="3" customWidth="1"/>
    <col min="1793" max="1793" width="12.7109375" style="3" customWidth="1"/>
    <col min="1794" max="1794" width="15.5703125" style="3" customWidth="1"/>
    <col min="1795" max="1796" width="13.85546875" style="3" customWidth="1"/>
    <col min="1797" max="1797" width="12.5703125" style="3" customWidth="1"/>
    <col min="1798" max="1798" width="26.140625" style="3" customWidth="1"/>
    <col min="1799" max="2038" width="0.85546875" style="3"/>
    <col min="2039" max="2039" width="47.140625" style="3" customWidth="1"/>
    <col min="2040" max="2040" width="13" style="3" customWidth="1"/>
    <col min="2041" max="2041" width="8.5703125" style="3" customWidth="1"/>
    <col min="2042" max="2042" width="13.7109375" style="3" customWidth="1"/>
    <col min="2043" max="2043" width="17.140625" style="3" customWidth="1"/>
    <col min="2044" max="2044" width="13.85546875" style="3" customWidth="1"/>
    <col min="2045" max="2045" width="13.140625" style="3" customWidth="1"/>
    <col min="2046" max="2046" width="15" style="3" customWidth="1"/>
    <col min="2047" max="2047" width="11.140625" style="3" customWidth="1"/>
    <col min="2048" max="2048" width="15.5703125" style="3" customWidth="1"/>
    <col min="2049" max="2049" width="12.7109375" style="3" customWidth="1"/>
    <col min="2050" max="2050" width="15.5703125" style="3" customWidth="1"/>
    <col min="2051" max="2052" width="13.85546875" style="3" customWidth="1"/>
    <col min="2053" max="2053" width="12.5703125" style="3" customWidth="1"/>
    <col min="2054" max="2054" width="26.140625" style="3" customWidth="1"/>
    <col min="2055" max="2294" width="0.85546875" style="3"/>
    <col min="2295" max="2295" width="47.140625" style="3" customWidth="1"/>
    <col min="2296" max="2296" width="13" style="3" customWidth="1"/>
    <col min="2297" max="2297" width="8.5703125" style="3" customWidth="1"/>
    <col min="2298" max="2298" width="13.7109375" style="3" customWidth="1"/>
    <col min="2299" max="2299" width="17.140625" style="3" customWidth="1"/>
    <col min="2300" max="2300" width="13.85546875" style="3" customWidth="1"/>
    <col min="2301" max="2301" width="13.140625" style="3" customWidth="1"/>
    <col min="2302" max="2302" width="15" style="3" customWidth="1"/>
    <col min="2303" max="2303" width="11.140625" style="3" customWidth="1"/>
    <col min="2304" max="2304" width="15.5703125" style="3" customWidth="1"/>
    <col min="2305" max="2305" width="12.7109375" style="3" customWidth="1"/>
    <col min="2306" max="2306" width="15.5703125" style="3" customWidth="1"/>
    <col min="2307" max="2308" width="13.85546875" style="3" customWidth="1"/>
    <col min="2309" max="2309" width="12.5703125" style="3" customWidth="1"/>
    <col min="2310" max="2310" width="26.140625" style="3" customWidth="1"/>
    <col min="2311" max="2550" width="0.85546875" style="3"/>
    <col min="2551" max="2551" width="47.140625" style="3" customWidth="1"/>
    <col min="2552" max="2552" width="13" style="3" customWidth="1"/>
    <col min="2553" max="2553" width="8.5703125" style="3" customWidth="1"/>
    <col min="2554" max="2554" width="13.7109375" style="3" customWidth="1"/>
    <col min="2555" max="2555" width="17.140625" style="3" customWidth="1"/>
    <col min="2556" max="2556" width="13.85546875" style="3" customWidth="1"/>
    <col min="2557" max="2557" width="13.140625" style="3" customWidth="1"/>
    <col min="2558" max="2558" width="15" style="3" customWidth="1"/>
    <col min="2559" max="2559" width="11.140625" style="3" customWidth="1"/>
    <col min="2560" max="2560" width="15.5703125" style="3" customWidth="1"/>
    <col min="2561" max="2561" width="12.7109375" style="3" customWidth="1"/>
    <col min="2562" max="2562" width="15.5703125" style="3" customWidth="1"/>
    <col min="2563" max="2564" width="13.85546875" style="3" customWidth="1"/>
    <col min="2565" max="2565" width="12.5703125" style="3" customWidth="1"/>
    <col min="2566" max="2566" width="26.140625" style="3" customWidth="1"/>
    <col min="2567" max="2806" width="0.85546875" style="3"/>
    <col min="2807" max="2807" width="47.140625" style="3" customWidth="1"/>
    <col min="2808" max="2808" width="13" style="3" customWidth="1"/>
    <col min="2809" max="2809" width="8.5703125" style="3" customWidth="1"/>
    <col min="2810" max="2810" width="13.7109375" style="3" customWidth="1"/>
    <col min="2811" max="2811" width="17.140625" style="3" customWidth="1"/>
    <col min="2812" max="2812" width="13.85546875" style="3" customWidth="1"/>
    <col min="2813" max="2813" width="13.140625" style="3" customWidth="1"/>
    <col min="2814" max="2814" width="15" style="3" customWidth="1"/>
    <col min="2815" max="2815" width="11.140625" style="3" customWidth="1"/>
    <col min="2816" max="2816" width="15.5703125" style="3" customWidth="1"/>
    <col min="2817" max="2817" width="12.7109375" style="3" customWidth="1"/>
    <col min="2818" max="2818" width="15.5703125" style="3" customWidth="1"/>
    <col min="2819" max="2820" width="13.85546875" style="3" customWidth="1"/>
    <col min="2821" max="2821" width="12.5703125" style="3" customWidth="1"/>
    <col min="2822" max="2822" width="26.140625" style="3" customWidth="1"/>
    <col min="2823" max="3062" width="0.85546875" style="3"/>
    <col min="3063" max="3063" width="47.140625" style="3" customWidth="1"/>
    <col min="3064" max="3064" width="13" style="3" customWidth="1"/>
    <col min="3065" max="3065" width="8.5703125" style="3" customWidth="1"/>
    <col min="3066" max="3066" width="13.7109375" style="3" customWidth="1"/>
    <col min="3067" max="3067" width="17.140625" style="3" customWidth="1"/>
    <col min="3068" max="3068" width="13.85546875" style="3" customWidth="1"/>
    <col min="3069" max="3069" width="13.140625" style="3" customWidth="1"/>
    <col min="3070" max="3070" width="15" style="3" customWidth="1"/>
    <col min="3071" max="3071" width="11.140625" style="3" customWidth="1"/>
    <col min="3072" max="3072" width="15.5703125" style="3" customWidth="1"/>
    <col min="3073" max="3073" width="12.7109375" style="3" customWidth="1"/>
    <col min="3074" max="3074" width="15.5703125" style="3" customWidth="1"/>
    <col min="3075" max="3076" width="13.85546875" style="3" customWidth="1"/>
    <col min="3077" max="3077" width="12.5703125" style="3" customWidth="1"/>
    <col min="3078" max="3078" width="26.140625" style="3" customWidth="1"/>
    <col min="3079" max="3318" width="0.85546875" style="3"/>
    <col min="3319" max="3319" width="47.140625" style="3" customWidth="1"/>
    <col min="3320" max="3320" width="13" style="3" customWidth="1"/>
    <col min="3321" max="3321" width="8.5703125" style="3" customWidth="1"/>
    <col min="3322" max="3322" width="13.7109375" style="3" customWidth="1"/>
    <col min="3323" max="3323" width="17.140625" style="3" customWidth="1"/>
    <col min="3324" max="3324" width="13.85546875" style="3" customWidth="1"/>
    <col min="3325" max="3325" width="13.140625" style="3" customWidth="1"/>
    <col min="3326" max="3326" width="15" style="3" customWidth="1"/>
    <col min="3327" max="3327" width="11.140625" style="3" customWidth="1"/>
    <col min="3328" max="3328" width="15.5703125" style="3" customWidth="1"/>
    <col min="3329" max="3329" width="12.7109375" style="3" customWidth="1"/>
    <col min="3330" max="3330" width="15.5703125" style="3" customWidth="1"/>
    <col min="3331" max="3332" width="13.85546875" style="3" customWidth="1"/>
    <col min="3333" max="3333" width="12.5703125" style="3" customWidth="1"/>
    <col min="3334" max="3334" width="26.140625" style="3" customWidth="1"/>
    <col min="3335" max="3574" width="0.85546875" style="3"/>
    <col min="3575" max="3575" width="47.140625" style="3" customWidth="1"/>
    <col min="3576" max="3576" width="13" style="3" customWidth="1"/>
    <col min="3577" max="3577" width="8.5703125" style="3" customWidth="1"/>
    <col min="3578" max="3578" width="13.7109375" style="3" customWidth="1"/>
    <col min="3579" max="3579" width="17.140625" style="3" customWidth="1"/>
    <col min="3580" max="3580" width="13.85546875" style="3" customWidth="1"/>
    <col min="3581" max="3581" width="13.140625" style="3" customWidth="1"/>
    <col min="3582" max="3582" width="15" style="3" customWidth="1"/>
    <col min="3583" max="3583" width="11.140625" style="3" customWidth="1"/>
    <col min="3584" max="3584" width="15.5703125" style="3" customWidth="1"/>
    <col min="3585" max="3585" width="12.7109375" style="3" customWidth="1"/>
    <col min="3586" max="3586" width="15.5703125" style="3" customWidth="1"/>
    <col min="3587" max="3588" width="13.85546875" style="3" customWidth="1"/>
    <col min="3589" max="3589" width="12.5703125" style="3" customWidth="1"/>
    <col min="3590" max="3590" width="26.140625" style="3" customWidth="1"/>
    <col min="3591" max="3830" width="0.85546875" style="3"/>
    <col min="3831" max="3831" width="47.140625" style="3" customWidth="1"/>
    <col min="3832" max="3832" width="13" style="3" customWidth="1"/>
    <col min="3833" max="3833" width="8.5703125" style="3" customWidth="1"/>
    <col min="3834" max="3834" width="13.7109375" style="3" customWidth="1"/>
    <col min="3835" max="3835" width="17.140625" style="3" customWidth="1"/>
    <col min="3836" max="3836" width="13.85546875" style="3" customWidth="1"/>
    <col min="3837" max="3837" width="13.140625" style="3" customWidth="1"/>
    <col min="3838" max="3838" width="15" style="3" customWidth="1"/>
    <col min="3839" max="3839" width="11.140625" style="3" customWidth="1"/>
    <col min="3840" max="3840" width="15.5703125" style="3" customWidth="1"/>
    <col min="3841" max="3841" width="12.7109375" style="3" customWidth="1"/>
    <col min="3842" max="3842" width="15.5703125" style="3" customWidth="1"/>
    <col min="3843" max="3844" width="13.85546875" style="3" customWidth="1"/>
    <col min="3845" max="3845" width="12.5703125" style="3" customWidth="1"/>
    <col min="3846" max="3846" width="26.140625" style="3" customWidth="1"/>
    <col min="3847" max="4086" width="0.85546875" style="3"/>
    <col min="4087" max="4087" width="47.140625" style="3" customWidth="1"/>
    <col min="4088" max="4088" width="13" style="3" customWidth="1"/>
    <col min="4089" max="4089" width="8.5703125" style="3" customWidth="1"/>
    <col min="4090" max="4090" width="13.7109375" style="3" customWidth="1"/>
    <col min="4091" max="4091" width="17.140625" style="3" customWidth="1"/>
    <col min="4092" max="4092" width="13.85546875" style="3" customWidth="1"/>
    <col min="4093" max="4093" width="13.140625" style="3" customWidth="1"/>
    <col min="4094" max="4094" width="15" style="3" customWidth="1"/>
    <col min="4095" max="4095" width="11.140625" style="3" customWidth="1"/>
    <col min="4096" max="4096" width="15.5703125" style="3" customWidth="1"/>
    <col min="4097" max="4097" width="12.7109375" style="3" customWidth="1"/>
    <col min="4098" max="4098" width="15.5703125" style="3" customWidth="1"/>
    <col min="4099" max="4100" width="13.85546875" style="3" customWidth="1"/>
    <col min="4101" max="4101" width="12.5703125" style="3" customWidth="1"/>
    <col min="4102" max="4102" width="26.140625" style="3" customWidth="1"/>
    <col min="4103" max="4342" width="0.85546875" style="3"/>
    <col min="4343" max="4343" width="47.140625" style="3" customWidth="1"/>
    <col min="4344" max="4344" width="13" style="3" customWidth="1"/>
    <col min="4345" max="4345" width="8.5703125" style="3" customWidth="1"/>
    <col min="4346" max="4346" width="13.7109375" style="3" customWidth="1"/>
    <col min="4347" max="4347" width="17.140625" style="3" customWidth="1"/>
    <col min="4348" max="4348" width="13.85546875" style="3" customWidth="1"/>
    <col min="4349" max="4349" width="13.140625" style="3" customWidth="1"/>
    <col min="4350" max="4350" width="15" style="3" customWidth="1"/>
    <col min="4351" max="4351" width="11.140625" style="3" customWidth="1"/>
    <col min="4352" max="4352" width="15.5703125" style="3" customWidth="1"/>
    <col min="4353" max="4353" width="12.7109375" style="3" customWidth="1"/>
    <col min="4354" max="4354" width="15.5703125" style="3" customWidth="1"/>
    <col min="4355" max="4356" width="13.85546875" style="3" customWidth="1"/>
    <col min="4357" max="4357" width="12.5703125" style="3" customWidth="1"/>
    <col min="4358" max="4358" width="26.140625" style="3" customWidth="1"/>
    <col min="4359" max="4598" width="0.85546875" style="3"/>
    <col min="4599" max="4599" width="47.140625" style="3" customWidth="1"/>
    <col min="4600" max="4600" width="13" style="3" customWidth="1"/>
    <col min="4601" max="4601" width="8.5703125" style="3" customWidth="1"/>
    <col min="4602" max="4602" width="13.7109375" style="3" customWidth="1"/>
    <col min="4603" max="4603" width="17.140625" style="3" customWidth="1"/>
    <col min="4604" max="4604" width="13.85546875" style="3" customWidth="1"/>
    <col min="4605" max="4605" width="13.140625" style="3" customWidth="1"/>
    <col min="4606" max="4606" width="15" style="3" customWidth="1"/>
    <col min="4607" max="4607" width="11.140625" style="3" customWidth="1"/>
    <col min="4608" max="4608" width="15.5703125" style="3" customWidth="1"/>
    <col min="4609" max="4609" width="12.7109375" style="3" customWidth="1"/>
    <col min="4610" max="4610" width="15.5703125" style="3" customWidth="1"/>
    <col min="4611" max="4612" width="13.85546875" style="3" customWidth="1"/>
    <col min="4613" max="4613" width="12.5703125" style="3" customWidth="1"/>
    <col min="4614" max="4614" width="26.140625" style="3" customWidth="1"/>
    <col min="4615" max="4854" width="0.85546875" style="3"/>
    <col min="4855" max="4855" width="47.140625" style="3" customWidth="1"/>
    <col min="4856" max="4856" width="13" style="3" customWidth="1"/>
    <col min="4857" max="4857" width="8.5703125" style="3" customWidth="1"/>
    <col min="4858" max="4858" width="13.7109375" style="3" customWidth="1"/>
    <col min="4859" max="4859" width="17.140625" style="3" customWidth="1"/>
    <col min="4860" max="4860" width="13.85546875" style="3" customWidth="1"/>
    <col min="4861" max="4861" width="13.140625" style="3" customWidth="1"/>
    <col min="4862" max="4862" width="15" style="3" customWidth="1"/>
    <col min="4863" max="4863" width="11.140625" style="3" customWidth="1"/>
    <col min="4864" max="4864" width="15.5703125" style="3" customWidth="1"/>
    <col min="4865" max="4865" width="12.7109375" style="3" customWidth="1"/>
    <col min="4866" max="4866" width="15.5703125" style="3" customWidth="1"/>
    <col min="4867" max="4868" width="13.85546875" style="3" customWidth="1"/>
    <col min="4869" max="4869" width="12.5703125" style="3" customWidth="1"/>
    <col min="4870" max="4870" width="26.140625" style="3" customWidth="1"/>
    <col min="4871" max="5110" width="0.85546875" style="3"/>
    <col min="5111" max="5111" width="47.140625" style="3" customWidth="1"/>
    <col min="5112" max="5112" width="13" style="3" customWidth="1"/>
    <col min="5113" max="5113" width="8.5703125" style="3" customWidth="1"/>
    <col min="5114" max="5114" width="13.7109375" style="3" customWidth="1"/>
    <col min="5115" max="5115" width="17.140625" style="3" customWidth="1"/>
    <col min="5116" max="5116" width="13.85546875" style="3" customWidth="1"/>
    <col min="5117" max="5117" width="13.140625" style="3" customWidth="1"/>
    <col min="5118" max="5118" width="15" style="3" customWidth="1"/>
    <col min="5119" max="5119" width="11.140625" style="3" customWidth="1"/>
    <col min="5120" max="5120" width="15.5703125" style="3" customWidth="1"/>
    <col min="5121" max="5121" width="12.7109375" style="3" customWidth="1"/>
    <col min="5122" max="5122" width="15.5703125" style="3" customWidth="1"/>
    <col min="5123" max="5124" width="13.85546875" style="3" customWidth="1"/>
    <col min="5125" max="5125" width="12.5703125" style="3" customWidth="1"/>
    <col min="5126" max="5126" width="26.140625" style="3" customWidth="1"/>
    <col min="5127" max="5366" width="0.85546875" style="3"/>
    <col min="5367" max="5367" width="47.140625" style="3" customWidth="1"/>
    <col min="5368" max="5368" width="13" style="3" customWidth="1"/>
    <col min="5369" max="5369" width="8.5703125" style="3" customWidth="1"/>
    <col min="5370" max="5370" width="13.7109375" style="3" customWidth="1"/>
    <col min="5371" max="5371" width="17.140625" style="3" customWidth="1"/>
    <col min="5372" max="5372" width="13.85546875" style="3" customWidth="1"/>
    <col min="5373" max="5373" width="13.140625" style="3" customWidth="1"/>
    <col min="5374" max="5374" width="15" style="3" customWidth="1"/>
    <col min="5375" max="5375" width="11.140625" style="3" customWidth="1"/>
    <col min="5376" max="5376" width="15.5703125" style="3" customWidth="1"/>
    <col min="5377" max="5377" width="12.7109375" style="3" customWidth="1"/>
    <col min="5378" max="5378" width="15.5703125" style="3" customWidth="1"/>
    <col min="5379" max="5380" width="13.85546875" style="3" customWidth="1"/>
    <col min="5381" max="5381" width="12.5703125" style="3" customWidth="1"/>
    <col min="5382" max="5382" width="26.140625" style="3" customWidth="1"/>
    <col min="5383" max="5622" width="0.85546875" style="3"/>
    <col min="5623" max="5623" width="47.140625" style="3" customWidth="1"/>
    <col min="5624" max="5624" width="13" style="3" customWidth="1"/>
    <col min="5625" max="5625" width="8.5703125" style="3" customWidth="1"/>
    <col min="5626" max="5626" width="13.7109375" style="3" customWidth="1"/>
    <col min="5627" max="5627" width="17.140625" style="3" customWidth="1"/>
    <col min="5628" max="5628" width="13.85546875" style="3" customWidth="1"/>
    <col min="5629" max="5629" width="13.140625" style="3" customWidth="1"/>
    <col min="5630" max="5630" width="15" style="3" customWidth="1"/>
    <col min="5631" max="5631" width="11.140625" style="3" customWidth="1"/>
    <col min="5632" max="5632" width="15.5703125" style="3" customWidth="1"/>
    <col min="5633" max="5633" width="12.7109375" style="3" customWidth="1"/>
    <col min="5634" max="5634" width="15.5703125" style="3" customWidth="1"/>
    <col min="5635" max="5636" width="13.85546875" style="3" customWidth="1"/>
    <col min="5637" max="5637" width="12.5703125" style="3" customWidth="1"/>
    <col min="5638" max="5638" width="26.140625" style="3" customWidth="1"/>
    <col min="5639" max="5878" width="0.85546875" style="3"/>
    <col min="5879" max="5879" width="47.140625" style="3" customWidth="1"/>
    <col min="5880" max="5880" width="13" style="3" customWidth="1"/>
    <col min="5881" max="5881" width="8.5703125" style="3" customWidth="1"/>
    <col min="5882" max="5882" width="13.7109375" style="3" customWidth="1"/>
    <col min="5883" max="5883" width="17.140625" style="3" customWidth="1"/>
    <col min="5884" max="5884" width="13.85546875" style="3" customWidth="1"/>
    <col min="5885" max="5885" width="13.140625" style="3" customWidth="1"/>
    <col min="5886" max="5886" width="15" style="3" customWidth="1"/>
    <col min="5887" max="5887" width="11.140625" style="3" customWidth="1"/>
    <col min="5888" max="5888" width="15.5703125" style="3" customWidth="1"/>
    <col min="5889" max="5889" width="12.7109375" style="3" customWidth="1"/>
    <col min="5890" max="5890" width="15.5703125" style="3" customWidth="1"/>
    <col min="5891" max="5892" width="13.85546875" style="3" customWidth="1"/>
    <col min="5893" max="5893" width="12.5703125" style="3" customWidth="1"/>
    <col min="5894" max="5894" width="26.140625" style="3" customWidth="1"/>
    <col min="5895" max="6134" width="0.85546875" style="3"/>
    <col min="6135" max="6135" width="47.140625" style="3" customWidth="1"/>
    <col min="6136" max="6136" width="13" style="3" customWidth="1"/>
    <col min="6137" max="6137" width="8.5703125" style="3" customWidth="1"/>
    <col min="6138" max="6138" width="13.7109375" style="3" customWidth="1"/>
    <col min="6139" max="6139" width="17.140625" style="3" customWidth="1"/>
    <col min="6140" max="6140" width="13.85546875" style="3" customWidth="1"/>
    <col min="6141" max="6141" width="13.140625" style="3" customWidth="1"/>
    <col min="6142" max="6142" width="15" style="3" customWidth="1"/>
    <col min="6143" max="6143" width="11.140625" style="3" customWidth="1"/>
    <col min="6144" max="6144" width="15.5703125" style="3" customWidth="1"/>
    <col min="6145" max="6145" width="12.7109375" style="3" customWidth="1"/>
    <col min="6146" max="6146" width="15.5703125" style="3" customWidth="1"/>
    <col min="6147" max="6148" width="13.85546875" style="3" customWidth="1"/>
    <col min="6149" max="6149" width="12.5703125" style="3" customWidth="1"/>
    <col min="6150" max="6150" width="26.140625" style="3" customWidth="1"/>
    <col min="6151" max="6390" width="0.85546875" style="3"/>
    <col min="6391" max="6391" width="47.140625" style="3" customWidth="1"/>
    <col min="6392" max="6392" width="13" style="3" customWidth="1"/>
    <col min="6393" max="6393" width="8.5703125" style="3" customWidth="1"/>
    <col min="6394" max="6394" width="13.7109375" style="3" customWidth="1"/>
    <col min="6395" max="6395" width="17.140625" style="3" customWidth="1"/>
    <col min="6396" max="6396" width="13.85546875" style="3" customWidth="1"/>
    <col min="6397" max="6397" width="13.140625" style="3" customWidth="1"/>
    <col min="6398" max="6398" width="15" style="3" customWidth="1"/>
    <col min="6399" max="6399" width="11.140625" style="3" customWidth="1"/>
    <col min="6400" max="6400" width="15.5703125" style="3" customWidth="1"/>
    <col min="6401" max="6401" width="12.7109375" style="3" customWidth="1"/>
    <col min="6402" max="6402" width="15.5703125" style="3" customWidth="1"/>
    <col min="6403" max="6404" width="13.85546875" style="3" customWidth="1"/>
    <col min="6405" max="6405" width="12.5703125" style="3" customWidth="1"/>
    <col min="6406" max="6406" width="26.140625" style="3" customWidth="1"/>
    <col min="6407" max="6646" width="0.85546875" style="3"/>
    <col min="6647" max="6647" width="47.140625" style="3" customWidth="1"/>
    <col min="6648" max="6648" width="13" style="3" customWidth="1"/>
    <col min="6649" max="6649" width="8.5703125" style="3" customWidth="1"/>
    <col min="6650" max="6650" width="13.7109375" style="3" customWidth="1"/>
    <col min="6651" max="6651" width="17.140625" style="3" customWidth="1"/>
    <col min="6652" max="6652" width="13.85546875" style="3" customWidth="1"/>
    <col min="6653" max="6653" width="13.140625" style="3" customWidth="1"/>
    <col min="6654" max="6654" width="15" style="3" customWidth="1"/>
    <col min="6655" max="6655" width="11.140625" style="3" customWidth="1"/>
    <col min="6656" max="6656" width="15.5703125" style="3" customWidth="1"/>
    <col min="6657" max="6657" width="12.7109375" style="3" customWidth="1"/>
    <col min="6658" max="6658" width="15.5703125" style="3" customWidth="1"/>
    <col min="6659" max="6660" width="13.85546875" style="3" customWidth="1"/>
    <col min="6661" max="6661" width="12.5703125" style="3" customWidth="1"/>
    <col min="6662" max="6662" width="26.140625" style="3" customWidth="1"/>
    <col min="6663" max="6902" width="0.85546875" style="3"/>
    <col min="6903" max="6903" width="47.140625" style="3" customWidth="1"/>
    <col min="6904" max="6904" width="13" style="3" customWidth="1"/>
    <col min="6905" max="6905" width="8.5703125" style="3" customWidth="1"/>
    <col min="6906" max="6906" width="13.7109375" style="3" customWidth="1"/>
    <col min="6907" max="6907" width="17.140625" style="3" customWidth="1"/>
    <col min="6908" max="6908" width="13.85546875" style="3" customWidth="1"/>
    <col min="6909" max="6909" width="13.140625" style="3" customWidth="1"/>
    <col min="6910" max="6910" width="15" style="3" customWidth="1"/>
    <col min="6911" max="6911" width="11.140625" style="3" customWidth="1"/>
    <col min="6912" max="6912" width="15.5703125" style="3" customWidth="1"/>
    <col min="6913" max="6913" width="12.7109375" style="3" customWidth="1"/>
    <col min="6914" max="6914" width="15.5703125" style="3" customWidth="1"/>
    <col min="6915" max="6916" width="13.85546875" style="3" customWidth="1"/>
    <col min="6917" max="6917" width="12.5703125" style="3" customWidth="1"/>
    <col min="6918" max="6918" width="26.140625" style="3" customWidth="1"/>
    <col min="6919" max="7158" width="0.85546875" style="3"/>
    <col min="7159" max="7159" width="47.140625" style="3" customWidth="1"/>
    <col min="7160" max="7160" width="13" style="3" customWidth="1"/>
    <col min="7161" max="7161" width="8.5703125" style="3" customWidth="1"/>
    <col min="7162" max="7162" width="13.7109375" style="3" customWidth="1"/>
    <col min="7163" max="7163" width="17.140625" style="3" customWidth="1"/>
    <col min="7164" max="7164" width="13.85546875" style="3" customWidth="1"/>
    <col min="7165" max="7165" width="13.140625" style="3" customWidth="1"/>
    <col min="7166" max="7166" width="15" style="3" customWidth="1"/>
    <col min="7167" max="7167" width="11.140625" style="3" customWidth="1"/>
    <col min="7168" max="7168" width="15.5703125" style="3" customWidth="1"/>
    <col min="7169" max="7169" width="12.7109375" style="3" customWidth="1"/>
    <col min="7170" max="7170" width="15.5703125" style="3" customWidth="1"/>
    <col min="7171" max="7172" width="13.85546875" style="3" customWidth="1"/>
    <col min="7173" max="7173" width="12.5703125" style="3" customWidth="1"/>
    <col min="7174" max="7174" width="26.140625" style="3" customWidth="1"/>
    <col min="7175" max="7414" width="0.85546875" style="3"/>
    <col min="7415" max="7415" width="47.140625" style="3" customWidth="1"/>
    <col min="7416" max="7416" width="13" style="3" customWidth="1"/>
    <col min="7417" max="7417" width="8.5703125" style="3" customWidth="1"/>
    <col min="7418" max="7418" width="13.7109375" style="3" customWidth="1"/>
    <col min="7419" max="7419" width="17.140625" style="3" customWidth="1"/>
    <col min="7420" max="7420" width="13.85546875" style="3" customWidth="1"/>
    <col min="7421" max="7421" width="13.140625" style="3" customWidth="1"/>
    <col min="7422" max="7422" width="15" style="3" customWidth="1"/>
    <col min="7423" max="7423" width="11.140625" style="3" customWidth="1"/>
    <col min="7424" max="7424" width="15.5703125" style="3" customWidth="1"/>
    <col min="7425" max="7425" width="12.7109375" style="3" customWidth="1"/>
    <col min="7426" max="7426" width="15.5703125" style="3" customWidth="1"/>
    <col min="7427" max="7428" width="13.85546875" style="3" customWidth="1"/>
    <col min="7429" max="7429" width="12.5703125" style="3" customWidth="1"/>
    <col min="7430" max="7430" width="26.140625" style="3" customWidth="1"/>
    <col min="7431" max="7670" width="0.85546875" style="3"/>
    <col min="7671" max="7671" width="47.140625" style="3" customWidth="1"/>
    <col min="7672" max="7672" width="13" style="3" customWidth="1"/>
    <col min="7673" max="7673" width="8.5703125" style="3" customWidth="1"/>
    <col min="7674" max="7674" width="13.7109375" style="3" customWidth="1"/>
    <col min="7675" max="7675" width="17.140625" style="3" customWidth="1"/>
    <col min="7676" max="7676" width="13.85546875" style="3" customWidth="1"/>
    <col min="7677" max="7677" width="13.140625" style="3" customWidth="1"/>
    <col min="7678" max="7678" width="15" style="3" customWidth="1"/>
    <col min="7679" max="7679" width="11.140625" style="3" customWidth="1"/>
    <col min="7680" max="7680" width="15.5703125" style="3" customWidth="1"/>
    <col min="7681" max="7681" width="12.7109375" style="3" customWidth="1"/>
    <col min="7682" max="7682" width="15.5703125" style="3" customWidth="1"/>
    <col min="7683" max="7684" width="13.85546875" style="3" customWidth="1"/>
    <col min="7685" max="7685" width="12.5703125" style="3" customWidth="1"/>
    <col min="7686" max="7686" width="26.140625" style="3" customWidth="1"/>
    <col min="7687" max="7926" width="0.85546875" style="3"/>
    <col min="7927" max="7927" width="47.140625" style="3" customWidth="1"/>
    <col min="7928" max="7928" width="13" style="3" customWidth="1"/>
    <col min="7929" max="7929" width="8.5703125" style="3" customWidth="1"/>
    <col min="7930" max="7930" width="13.7109375" style="3" customWidth="1"/>
    <col min="7931" max="7931" width="17.140625" style="3" customWidth="1"/>
    <col min="7932" max="7932" width="13.85546875" style="3" customWidth="1"/>
    <col min="7933" max="7933" width="13.140625" style="3" customWidth="1"/>
    <col min="7934" max="7934" width="15" style="3" customWidth="1"/>
    <col min="7935" max="7935" width="11.140625" style="3" customWidth="1"/>
    <col min="7936" max="7936" width="15.5703125" style="3" customWidth="1"/>
    <col min="7937" max="7937" width="12.7109375" style="3" customWidth="1"/>
    <col min="7938" max="7938" width="15.5703125" style="3" customWidth="1"/>
    <col min="7939" max="7940" width="13.85546875" style="3" customWidth="1"/>
    <col min="7941" max="7941" width="12.5703125" style="3" customWidth="1"/>
    <col min="7942" max="7942" width="26.140625" style="3" customWidth="1"/>
    <col min="7943" max="8182" width="0.85546875" style="3"/>
    <col min="8183" max="8183" width="47.140625" style="3" customWidth="1"/>
    <col min="8184" max="8184" width="13" style="3" customWidth="1"/>
    <col min="8185" max="8185" width="8.5703125" style="3" customWidth="1"/>
    <col min="8186" max="8186" width="13.7109375" style="3" customWidth="1"/>
    <col min="8187" max="8187" width="17.140625" style="3" customWidth="1"/>
    <col min="8188" max="8188" width="13.85546875" style="3" customWidth="1"/>
    <col min="8189" max="8189" width="13.140625" style="3" customWidth="1"/>
    <col min="8190" max="8190" width="15" style="3" customWidth="1"/>
    <col min="8191" max="8191" width="11.140625" style="3" customWidth="1"/>
    <col min="8192" max="8192" width="15.5703125" style="3" customWidth="1"/>
    <col min="8193" max="8193" width="12.7109375" style="3" customWidth="1"/>
    <col min="8194" max="8194" width="15.5703125" style="3" customWidth="1"/>
    <col min="8195" max="8196" width="13.85546875" style="3" customWidth="1"/>
    <col min="8197" max="8197" width="12.5703125" style="3" customWidth="1"/>
    <col min="8198" max="8198" width="26.140625" style="3" customWidth="1"/>
    <col min="8199" max="8438" width="0.85546875" style="3"/>
    <col min="8439" max="8439" width="47.140625" style="3" customWidth="1"/>
    <col min="8440" max="8440" width="13" style="3" customWidth="1"/>
    <col min="8441" max="8441" width="8.5703125" style="3" customWidth="1"/>
    <col min="8442" max="8442" width="13.7109375" style="3" customWidth="1"/>
    <col min="8443" max="8443" width="17.140625" style="3" customWidth="1"/>
    <col min="8444" max="8444" width="13.85546875" style="3" customWidth="1"/>
    <col min="8445" max="8445" width="13.140625" style="3" customWidth="1"/>
    <col min="8446" max="8446" width="15" style="3" customWidth="1"/>
    <col min="8447" max="8447" width="11.140625" style="3" customWidth="1"/>
    <col min="8448" max="8448" width="15.5703125" style="3" customWidth="1"/>
    <col min="8449" max="8449" width="12.7109375" style="3" customWidth="1"/>
    <col min="8450" max="8450" width="15.5703125" style="3" customWidth="1"/>
    <col min="8451" max="8452" width="13.85546875" style="3" customWidth="1"/>
    <col min="8453" max="8453" width="12.5703125" style="3" customWidth="1"/>
    <col min="8454" max="8454" width="26.140625" style="3" customWidth="1"/>
    <col min="8455" max="8694" width="0.85546875" style="3"/>
    <col min="8695" max="8695" width="47.140625" style="3" customWidth="1"/>
    <col min="8696" max="8696" width="13" style="3" customWidth="1"/>
    <col min="8697" max="8697" width="8.5703125" style="3" customWidth="1"/>
    <col min="8698" max="8698" width="13.7109375" style="3" customWidth="1"/>
    <col min="8699" max="8699" width="17.140625" style="3" customWidth="1"/>
    <col min="8700" max="8700" width="13.85546875" style="3" customWidth="1"/>
    <col min="8701" max="8701" width="13.140625" style="3" customWidth="1"/>
    <col min="8702" max="8702" width="15" style="3" customWidth="1"/>
    <col min="8703" max="8703" width="11.140625" style="3" customWidth="1"/>
    <col min="8704" max="8704" width="15.5703125" style="3" customWidth="1"/>
    <col min="8705" max="8705" width="12.7109375" style="3" customWidth="1"/>
    <col min="8706" max="8706" width="15.5703125" style="3" customWidth="1"/>
    <col min="8707" max="8708" width="13.85546875" style="3" customWidth="1"/>
    <col min="8709" max="8709" width="12.5703125" style="3" customWidth="1"/>
    <col min="8710" max="8710" width="26.140625" style="3" customWidth="1"/>
    <col min="8711" max="8950" width="0.85546875" style="3"/>
    <col min="8951" max="8951" width="47.140625" style="3" customWidth="1"/>
    <col min="8952" max="8952" width="13" style="3" customWidth="1"/>
    <col min="8953" max="8953" width="8.5703125" style="3" customWidth="1"/>
    <col min="8954" max="8954" width="13.7109375" style="3" customWidth="1"/>
    <col min="8955" max="8955" width="17.140625" style="3" customWidth="1"/>
    <col min="8956" max="8956" width="13.85546875" style="3" customWidth="1"/>
    <col min="8957" max="8957" width="13.140625" style="3" customWidth="1"/>
    <col min="8958" max="8958" width="15" style="3" customWidth="1"/>
    <col min="8959" max="8959" width="11.140625" style="3" customWidth="1"/>
    <col min="8960" max="8960" width="15.5703125" style="3" customWidth="1"/>
    <col min="8961" max="8961" width="12.7109375" style="3" customWidth="1"/>
    <col min="8962" max="8962" width="15.5703125" style="3" customWidth="1"/>
    <col min="8963" max="8964" width="13.85546875" style="3" customWidth="1"/>
    <col min="8965" max="8965" width="12.5703125" style="3" customWidth="1"/>
    <col min="8966" max="8966" width="26.140625" style="3" customWidth="1"/>
    <col min="8967" max="9206" width="0.85546875" style="3"/>
    <col min="9207" max="9207" width="47.140625" style="3" customWidth="1"/>
    <col min="9208" max="9208" width="13" style="3" customWidth="1"/>
    <col min="9209" max="9209" width="8.5703125" style="3" customWidth="1"/>
    <col min="9210" max="9210" width="13.7109375" style="3" customWidth="1"/>
    <col min="9211" max="9211" width="17.140625" style="3" customWidth="1"/>
    <col min="9212" max="9212" width="13.85546875" style="3" customWidth="1"/>
    <col min="9213" max="9213" width="13.140625" style="3" customWidth="1"/>
    <col min="9214" max="9214" width="15" style="3" customWidth="1"/>
    <col min="9215" max="9215" width="11.140625" style="3" customWidth="1"/>
    <col min="9216" max="9216" width="15.5703125" style="3" customWidth="1"/>
    <col min="9217" max="9217" width="12.7109375" style="3" customWidth="1"/>
    <col min="9218" max="9218" width="15.5703125" style="3" customWidth="1"/>
    <col min="9219" max="9220" width="13.85546875" style="3" customWidth="1"/>
    <col min="9221" max="9221" width="12.5703125" style="3" customWidth="1"/>
    <col min="9222" max="9222" width="26.140625" style="3" customWidth="1"/>
    <col min="9223" max="9462" width="0.85546875" style="3"/>
    <col min="9463" max="9463" width="47.140625" style="3" customWidth="1"/>
    <col min="9464" max="9464" width="13" style="3" customWidth="1"/>
    <col min="9465" max="9465" width="8.5703125" style="3" customWidth="1"/>
    <col min="9466" max="9466" width="13.7109375" style="3" customWidth="1"/>
    <col min="9467" max="9467" width="17.140625" style="3" customWidth="1"/>
    <col min="9468" max="9468" width="13.85546875" style="3" customWidth="1"/>
    <col min="9469" max="9469" width="13.140625" style="3" customWidth="1"/>
    <col min="9470" max="9470" width="15" style="3" customWidth="1"/>
    <col min="9471" max="9471" width="11.140625" style="3" customWidth="1"/>
    <col min="9472" max="9472" width="15.5703125" style="3" customWidth="1"/>
    <col min="9473" max="9473" width="12.7109375" style="3" customWidth="1"/>
    <col min="9474" max="9474" width="15.5703125" style="3" customWidth="1"/>
    <col min="9475" max="9476" width="13.85546875" style="3" customWidth="1"/>
    <col min="9477" max="9477" width="12.5703125" style="3" customWidth="1"/>
    <col min="9478" max="9478" width="26.140625" style="3" customWidth="1"/>
    <col min="9479" max="9718" width="0.85546875" style="3"/>
    <col min="9719" max="9719" width="47.140625" style="3" customWidth="1"/>
    <col min="9720" max="9720" width="13" style="3" customWidth="1"/>
    <col min="9721" max="9721" width="8.5703125" style="3" customWidth="1"/>
    <col min="9722" max="9722" width="13.7109375" style="3" customWidth="1"/>
    <col min="9723" max="9723" width="17.140625" style="3" customWidth="1"/>
    <col min="9724" max="9724" width="13.85546875" style="3" customWidth="1"/>
    <col min="9725" max="9725" width="13.140625" style="3" customWidth="1"/>
    <col min="9726" max="9726" width="15" style="3" customWidth="1"/>
    <col min="9727" max="9727" width="11.140625" style="3" customWidth="1"/>
    <col min="9728" max="9728" width="15.5703125" style="3" customWidth="1"/>
    <col min="9729" max="9729" width="12.7109375" style="3" customWidth="1"/>
    <col min="9730" max="9730" width="15.5703125" style="3" customWidth="1"/>
    <col min="9731" max="9732" width="13.85546875" style="3" customWidth="1"/>
    <col min="9733" max="9733" width="12.5703125" style="3" customWidth="1"/>
    <col min="9734" max="9734" width="26.140625" style="3" customWidth="1"/>
    <col min="9735" max="9974" width="0.85546875" style="3"/>
    <col min="9975" max="9975" width="47.140625" style="3" customWidth="1"/>
    <col min="9976" max="9976" width="13" style="3" customWidth="1"/>
    <col min="9977" max="9977" width="8.5703125" style="3" customWidth="1"/>
    <col min="9978" max="9978" width="13.7109375" style="3" customWidth="1"/>
    <col min="9979" max="9979" width="17.140625" style="3" customWidth="1"/>
    <col min="9980" max="9980" width="13.85546875" style="3" customWidth="1"/>
    <col min="9981" max="9981" width="13.140625" style="3" customWidth="1"/>
    <col min="9982" max="9982" width="15" style="3" customWidth="1"/>
    <col min="9983" max="9983" width="11.140625" style="3" customWidth="1"/>
    <col min="9984" max="9984" width="15.5703125" style="3" customWidth="1"/>
    <col min="9985" max="9985" width="12.7109375" style="3" customWidth="1"/>
    <col min="9986" max="9986" width="15.5703125" style="3" customWidth="1"/>
    <col min="9987" max="9988" width="13.85546875" style="3" customWidth="1"/>
    <col min="9989" max="9989" width="12.5703125" style="3" customWidth="1"/>
    <col min="9990" max="9990" width="26.140625" style="3" customWidth="1"/>
    <col min="9991" max="10230" width="0.85546875" style="3"/>
    <col min="10231" max="10231" width="47.140625" style="3" customWidth="1"/>
    <col min="10232" max="10232" width="13" style="3" customWidth="1"/>
    <col min="10233" max="10233" width="8.5703125" style="3" customWidth="1"/>
    <col min="10234" max="10234" width="13.7109375" style="3" customWidth="1"/>
    <col min="10235" max="10235" width="17.140625" style="3" customWidth="1"/>
    <col min="10236" max="10236" width="13.85546875" style="3" customWidth="1"/>
    <col min="10237" max="10237" width="13.140625" style="3" customWidth="1"/>
    <col min="10238" max="10238" width="15" style="3" customWidth="1"/>
    <col min="10239" max="10239" width="11.140625" style="3" customWidth="1"/>
    <col min="10240" max="10240" width="15.5703125" style="3" customWidth="1"/>
    <col min="10241" max="10241" width="12.7109375" style="3" customWidth="1"/>
    <col min="10242" max="10242" width="15.5703125" style="3" customWidth="1"/>
    <col min="10243" max="10244" width="13.85546875" style="3" customWidth="1"/>
    <col min="10245" max="10245" width="12.5703125" style="3" customWidth="1"/>
    <col min="10246" max="10246" width="26.140625" style="3" customWidth="1"/>
    <col min="10247" max="10486" width="0.85546875" style="3"/>
    <col min="10487" max="10487" width="47.140625" style="3" customWidth="1"/>
    <col min="10488" max="10488" width="13" style="3" customWidth="1"/>
    <col min="10489" max="10489" width="8.5703125" style="3" customWidth="1"/>
    <col min="10490" max="10490" width="13.7109375" style="3" customWidth="1"/>
    <col min="10491" max="10491" width="17.140625" style="3" customWidth="1"/>
    <col min="10492" max="10492" width="13.85546875" style="3" customWidth="1"/>
    <col min="10493" max="10493" width="13.140625" style="3" customWidth="1"/>
    <col min="10494" max="10494" width="15" style="3" customWidth="1"/>
    <col min="10495" max="10495" width="11.140625" style="3" customWidth="1"/>
    <col min="10496" max="10496" width="15.5703125" style="3" customWidth="1"/>
    <col min="10497" max="10497" width="12.7109375" style="3" customWidth="1"/>
    <col min="10498" max="10498" width="15.5703125" style="3" customWidth="1"/>
    <col min="10499" max="10500" width="13.85546875" style="3" customWidth="1"/>
    <col min="10501" max="10501" width="12.5703125" style="3" customWidth="1"/>
    <col min="10502" max="10502" width="26.140625" style="3" customWidth="1"/>
    <col min="10503" max="10742" width="0.85546875" style="3"/>
    <col min="10743" max="10743" width="47.140625" style="3" customWidth="1"/>
    <col min="10744" max="10744" width="13" style="3" customWidth="1"/>
    <col min="10745" max="10745" width="8.5703125" style="3" customWidth="1"/>
    <col min="10746" max="10746" width="13.7109375" style="3" customWidth="1"/>
    <col min="10747" max="10747" width="17.140625" style="3" customWidth="1"/>
    <col min="10748" max="10748" width="13.85546875" style="3" customWidth="1"/>
    <col min="10749" max="10749" width="13.140625" style="3" customWidth="1"/>
    <col min="10750" max="10750" width="15" style="3" customWidth="1"/>
    <col min="10751" max="10751" width="11.140625" style="3" customWidth="1"/>
    <col min="10752" max="10752" width="15.5703125" style="3" customWidth="1"/>
    <col min="10753" max="10753" width="12.7109375" style="3" customWidth="1"/>
    <col min="10754" max="10754" width="15.5703125" style="3" customWidth="1"/>
    <col min="10755" max="10756" width="13.85546875" style="3" customWidth="1"/>
    <col min="10757" max="10757" width="12.5703125" style="3" customWidth="1"/>
    <col min="10758" max="10758" width="26.140625" style="3" customWidth="1"/>
    <col min="10759" max="10998" width="0.85546875" style="3"/>
    <col min="10999" max="10999" width="47.140625" style="3" customWidth="1"/>
    <col min="11000" max="11000" width="13" style="3" customWidth="1"/>
    <col min="11001" max="11001" width="8.5703125" style="3" customWidth="1"/>
    <col min="11002" max="11002" width="13.7109375" style="3" customWidth="1"/>
    <col min="11003" max="11003" width="17.140625" style="3" customWidth="1"/>
    <col min="11004" max="11004" width="13.85546875" style="3" customWidth="1"/>
    <col min="11005" max="11005" width="13.140625" style="3" customWidth="1"/>
    <col min="11006" max="11006" width="15" style="3" customWidth="1"/>
    <col min="11007" max="11007" width="11.140625" style="3" customWidth="1"/>
    <col min="11008" max="11008" width="15.5703125" style="3" customWidth="1"/>
    <col min="11009" max="11009" width="12.7109375" style="3" customWidth="1"/>
    <col min="11010" max="11010" width="15.5703125" style="3" customWidth="1"/>
    <col min="11011" max="11012" width="13.85546875" style="3" customWidth="1"/>
    <col min="11013" max="11013" width="12.5703125" style="3" customWidth="1"/>
    <col min="11014" max="11014" width="26.140625" style="3" customWidth="1"/>
    <col min="11015" max="11254" width="0.85546875" style="3"/>
    <col min="11255" max="11255" width="47.140625" style="3" customWidth="1"/>
    <col min="11256" max="11256" width="13" style="3" customWidth="1"/>
    <col min="11257" max="11257" width="8.5703125" style="3" customWidth="1"/>
    <col min="11258" max="11258" width="13.7109375" style="3" customWidth="1"/>
    <col min="11259" max="11259" width="17.140625" style="3" customWidth="1"/>
    <col min="11260" max="11260" width="13.85546875" style="3" customWidth="1"/>
    <col min="11261" max="11261" width="13.140625" style="3" customWidth="1"/>
    <col min="11262" max="11262" width="15" style="3" customWidth="1"/>
    <col min="11263" max="11263" width="11.140625" style="3" customWidth="1"/>
    <col min="11264" max="11264" width="15.5703125" style="3" customWidth="1"/>
    <col min="11265" max="11265" width="12.7109375" style="3" customWidth="1"/>
    <col min="11266" max="11266" width="15.5703125" style="3" customWidth="1"/>
    <col min="11267" max="11268" width="13.85546875" style="3" customWidth="1"/>
    <col min="11269" max="11269" width="12.5703125" style="3" customWidth="1"/>
    <col min="11270" max="11270" width="26.140625" style="3" customWidth="1"/>
    <col min="11271" max="11510" width="0.85546875" style="3"/>
    <col min="11511" max="11511" width="47.140625" style="3" customWidth="1"/>
    <col min="11512" max="11512" width="13" style="3" customWidth="1"/>
    <col min="11513" max="11513" width="8.5703125" style="3" customWidth="1"/>
    <col min="11514" max="11514" width="13.7109375" style="3" customWidth="1"/>
    <col min="11515" max="11515" width="17.140625" style="3" customWidth="1"/>
    <col min="11516" max="11516" width="13.85546875" style="3" customWidth="1"/>
    <col min="11517" max="11517" width="13.140625" style="3" customWidth="1"/>
    <col min="11518" max="11518" width="15" style="3" customWidth="1"/>
    <col min="11519" max="11519" width="11.140625" style="3" customWidth="1"/>
    <col min="11520" max="11520" width="15.5703125" style="3" customWidth="1"/>
    <col min="11521" max="11521" width="12.7109375" style="3" customWidth="1"/>
    <col min="11522" max="11522" width="15.5703125" style="3" customWidth="1"/>
    <col min="11523" max="11524" width="13.85546875" style="3" customWidth="1"/>
    <col min="11525" max="11525" width="12.5703125" style="3" customWidth="1"/>
    <col min="11526" max="11526" width="26.140625" style="3" customWidth="1"/>
    <col min="11527" max="11766" width="0.85546875" style="3"/>
    <col min="11767" max="11767" width="47.140625" style="3" customWidth="1"/>
    <col min="11768" max="11768" width="13" style="3" customWidth="1"/>
    <col min="11769" max="11769" width="8.5703125" style="3" customWidth="1"/>
    <col min="11770" max="11770" width="13.7109375" style="3" customWidth="1"/>
    <col min="11771" max="11771" width="17.140625" style="3" customWidth="1"/>
    <col min="11772" max="11772" width="13.85546875" style="3" customWidth="1"/>
    <col min="11773" max="11773" width="13.140625" style="3" customWidth="1"/>
    <col min="11774" max="11774" width="15" style="3" customWidth="1"/>
    <col min="11775" max="11775" width="11.140625" style="3" customWidth="1"/>
    <col min="11776" max="11776" width="15.5703125" style="3" customWidth="1"/>
    <col min="11777" max="11777" width="12.7109375" style="3" customWidth="1"/>
    <col min="11778" max="11778" width="15.5703125" style="3" customWidth="1"/>
    <col min="11779" max="11780" width="13.85546875" style="3" customWidth="1"/>
    <col min="11781" max="11781" width="12.5703125" style="3" customWidth="1"/>
    <col min="11782" max="11782" width="26.140625" style="3" customWidth="1"/>
    <col min="11783" max="12022" width="0.85546875" style="3"/>
    <col min="12023" max="12023" width="47.140625" style="3" customWidth="1"/>
    <col min="12024" max="12024" width="13" style="3" customWidth="1"/>
    <col min="12025" max="12025" width="8.5703125" style="3" customWidth="1"/>
    <col min="12026" max="12026" width="13.7109375" style="3" customWidth="1"/>
    <col min="12027" max="12027" width="17.140625" style="3" customWidth="1"/>
    <col min="12028" max="12028" width="13.85546875" style="3" customWidth="1"/>
    <col min="12029" max="12029" width="13.140625" style="3" customWidth="1"/>
    <col min="12030" max="12030" width="15" style="3" customWidth="1"/>
    <col min="12031" max="12031" width="11.140625" style="3" customWidth="1"/>
    <col min="12032" max="12032" width="15.5703125" style="3" customWidth="1"/>
    <col min="12033" max="12033" width="12.7109375" style="3" customWidth="1"/>
    <col min="12034" max="12034" width="15.5703125" style="3" customWidth="1"/>
    <col min="12035" max="12036" width="13.85546875" style="3" customWidth="1"/>
    <col min="12037" max="12037" width="12.5703125" style="3" customWidth="1"/>
    <col min="12038" max="12038" width="26.140625" style="3" customWidth="1"/>
    <col min="12039" max="12278" width="0.85546875" style="3"/>
    <col min="12279" max="12279" width="47.140625" style="3" customWidth="1"/>
    <col min="12280" max="12280" width="13" style="3" customWidth="1"/>
    <col min="12281" max="12281" width="8.5703125" style="3" customWidth="1"/>
    <col min="12282" max="12282" width="13.7109375" style="3" customWidth="1"/>
    <col min="12283" max="12283" width="17.140625" style="3" customWidth="1"/>
    <col min="12284" max="12284" width="13.85546875" style="3" customWidth="1"/>
    <col min="12285" max="12285" width="13.140625" style="3" customWidth="1"/>
    <col min="12286" max="12286" width="15" style="3" customWidth="1"/>
    <col min="12287" max="12287" width="11.140625" style="3" customWidth="1"/>
    <col min="12288" max="12288" width="15.5703125" style="3" customWidth="1"/>
    <col min="12289" max="12289" width="12.7109375" style="3" customWidth="1"/>
    <col min="12290" max="12290" width="15.5703125" style="3" customWidth="1"/>
    <col min="12291" max="12292" width="13.85546875" style="3" customWidth="1"/>
    <col min="12293" max="12293" width="12.5703125" style="3" customWidth="1"/>
    <col min="12294" max="12294" width="26.140625" style="3" customWidth="1"/>
    <col min="12295" max="12534" width="0.85546875" style="3"/>
    <col min="12535" max="12535" width="47.140625" style="3" customWidth="1"/>
    <col min="12536" max="12536" width="13" style="3" customWidth="1"/>
    <col min="12537" max="12537" width="8.5703125" style="3" customWidth="1"/>
    <col min="12538" max="12538" width="13.7109375" style="3" customWidth="1"/>
    <col min="12539" max="12539" width="17.140625" style="3" customWidth="1"/>
    <col min="12540" max="12540" width="13.85546875" style="3" customWidth="1"/>
    <col min="12541" max="12541" width="13.140625" style="3" customWidth="1"/>
    <col min="12542" max="12542" width="15" style="3" customWidth="1"/>
    <col min="12543" max="12543" width="11.140625" style="3" customWidth="1"/>
    <col min="12544" max="12544" width="15.5703125" style="3" customWidth="1"/>
    <col min="12545" max="12545" width="12.7109375" style="3" customWidth="1"/>
    <col min="12546" max="12546" width="15.5703125" style="3" customWidth="1"/>
    <col min="12547" max="12548" width="13.85546875" style="3" customWidth="1"/>
    <col min="12549" max="12549" width="12.5703125" style="3" customWidth="1"/>
    <col min="12550" max="12550" width="26.140625" style="3" customWidth="1"/>
    <col min="12551" max="12790" width="0.85546875" style="3"/>
    <col min="12791" max="12791" width="47.140625" style="3" customWidth="1"/>
    <col min="12792" max="12792" width="13" style="3" customWidth="1"/>
    <col min="12793" max="12793" width="8.5703125" style="3" customWidth="1"/>
    <col min="12794" max="12794" width="13.7109375" style="3" customWidth="1"/>
    <col min="12795" max="12795" width="17.140625" style="3" customWidth="1"/>
    <col min="12796" max="12796" width="13.85546875" style="3" customWidth="1"/>
    <col min="12797" max="12797" width="13.140625" style="3" customWidth="1"/>
    <col min="12798" max="12798" width="15" style="3" customWidth="1"/>
    <col min="12799" max="12799" width="11.140625" style="3" customWidth="1"/>
    <col min="12800" max="12800" width="15.5703125" style="3" customWidth="1"/>
    <col min="12801" max="12801" width="12.7109375" style="3" customWidth="1"/>
    <col min="12802" max="12802" width="15.5703125" style="3" customWidth="1"/>
    <col min="12803" max="12804" width="13.85546875" style="3" customWidth="1"/>
    <col min="12805" max="12805" width="12.5703125" style="3" customWidth="1"/>
    <col min="12806" max="12806" width="26.140625" style="3" customWidth="1"/>
    <col min="12807" max="13046" width="0.85546875" style="3"/>
    <col min="13047" max="13047" width="47.140625" style="3" customWidth="1"/>
    <col min="13048" max="13048" width="13" style="3" customWidth="1"/>
    <col min="13049" max="13049" width="8.5703125" style="3" customWidth="1"/>
    <col min="13050" max="13050" width="13.7109375" style="3" customWidth="1"/>
    <col min="13051" max="13051" width="17.140625" style="3" customWidth="1"/>
    <col min="13052" max="13052" width="13.85546875" style="3" customWidth="1"/>
    <col min="13053" max="13053" width="13.140625" style="3" customWidth="1"/>
    <col min="13054" max="13054" width="15" style="3" customWidth="1"/>
    <col min="13055" max="13055" width="11.140625" style="3" customWidth="1"/>
    <col min="13056" max="13056" width="15.5703125" style="3" customWidth="1"/>
    <col min="13057" max="13057" width="12.7109375" style="3" customWidth="1"/>
    <col min="13058" max="13058" width="15.5703125" style="3" customWidth="1"/>
    <col min="13059" max="13060" width="13.85546875" style="3" customWidth="1"/>
    <col min="13061" max="13061" width="12.5703125" style="3" customWidth="1"/>
    <col min="13062" max="13062" width="26.140625" style="3" customWidth="1"/>
    <col min="13063" max="13302" width="0.85546875" style="3"/>
    <col min="13303" max="13303" width="47.140625" style="3" customWidth="1"/>
    <col min="13304" max="13304" width="13" style="3" customWidth="1"/>
    <col min="13305" max="13305" width="8.5703125" style="3" customWidth="1"/>
    <col min="13306" max="13306" width="13.7109375" style="3" customWidth="1"/>
    <col min="13307" max="13307" width="17.140625" style="3" customWidth="1"/>
    <col min="13308" max="13308" width="13.85546875" style="3" customWidth="1"/>
    <col min="13309" max="13309" width="13.140625" style="3" customWidth="1"/>
    <col min="13310" max="13310" width="15" style="3" customWidth="1"/>
    <col min="13311" max="13311" width="11.140625" style="3" customWidth="1"/>
    <col min="13312" max="13312" width="15.5703125" style="3" customWidth="1"/>
    <col min="13313" max="13313" width="12.7109375" style="3" customWidth="1"/>
    <col min="13314" max="13314" width="15.5703125" style="3" customWidth="1"/>
    <col min="13315" max="13316" width="13.85546875" style="3" customWidth="1"/>
    <col min="13317" max="13317" width="12.5703125" style="3" customWidth="1"/>
    <col min="13318" max="13318" width="26.140625" style="3" customWidth="1"/>
    <col min="13319" max="13558" width="0.85546875" style="3"/>
    <col min="13559" max="13559" width="47.140625" style="3" customWidth="1"/>
    <col min="13560" max="13560" width="13" style="3" customWidth="1"/>
    <col min="13561" max="13561" width="8.5703125" style="3" customWidth="1"/>
    <col min="13562" max="13562" width="13.7109375" style="3" customWidth="1"/>
    <col min="13563" max="13563" width="17.140625" style="3" customWidth="1"/>
    <col min="13564" max="13564" width="13.85546875" style="3" customWidth="1"/>
    <col min="13565" max="13565" width="13.140625" style="3" customWidth="1"/>
    <col min="13566" max="13566" width="15" style="3" customWidth="1"/>
    <col min="13567" max="13567" width="11.140625" style="3" customWidth="1"/>
    <col min="13568" max="13568" width="15.5703125" style="3" customWidth="1"/>
    <col min="13569" max="13569" width="12.7109375" style="3" customWidth="1"/>
    <col min="13570" max="13570" width="15.5703125" style="3" customWidth="1"/>
    <col min="13571" max="13572" width="13.85546875" style="3" customWidth="1"/>
    <col min="13573" max="13573" width="12.5703125" style="3" customWidth="1"/>
    <col min="13574" max="13574" width="26.140625" style="3" customWidth="1"/>
    <col min="13575" max="13814" width="0.85546875" style="3"/>
    <col min="13815" max="13815" width="47.140625" style="3" customWidth="1"/>
    <col min="13816" max="13816" width="13" style="3" customWidth="1"/>
    <col min="13817" max="13817" width="8.5703125" style="3" customWidth="1"/>
    <col min="13818" max="13818" width="13.7109375" style="3" customWidth="1"/>
    <col min="13819" max="13819" width="17.140625" style="3" customWidth="1"/>
    <col min="13820" max="13820" width="13.85546875" style="3" customWidth="1"/>
    <col min="13821" max="13821" width="13.140625" style="3" customWidth="1"/>
    <col min="13822" max="13822" width="15" style="3" customWidth="1"/>
    <col min="13823" max="13823" width="11.140625" style="3" customWidth="1"/>
    <col min="13824" max="13824" width="15.5703125" style="3" customWidth="1"/>
    <col min="13825" max="13825" width="12.7109375" style="3" customWidth="1"/>
    <col min="13826" max="13826" width="15.5703125" style="3" customWidth="1"/>
    <col min="13827" max="13828" width="13.85546875" style="3" customWidth="1"/>
    <col min="13829" max="13829" width="12.5703125" style="3" customWidth="1"/>
    <col min="13830" max="13830" width="26.140625" style="3" customWidth="1"/>
    <col min="13831" max="14070" width="0.85546875" style="3"/>
    <col min="14071" max="14071" width="47.140625" style="3" customWidth="1"/>
    <col min="14072" max="14072" width="13" style="3" customWidth="1"/>
    <col min="14073" max="14073" width="8.5703125" style="3" customWidth="1"/>
    <col min="14074" max="14074" width="13.7109375" style="3" customWidth="1"/>
    <col min="14075" max="14075" width="17.140625" style="3" customWidth="1"/>
    <col min="14076" max="14076" width="13.85546875" style="3" customWidth="1"/>
    <col min="14077" max="14077" width="13.140625" style="3" customWidth="1"/>
    <col min="14078" max="14078" width="15" style="3" customWidth="1"/>
    <col min="14079" max="14079" width="11.140625" style="3" customWidth="1"/>
    <col min="14080" max="14080" width="15.5703125" style="3" customWidth="1"/>
    <col min="14081" max="14081" width="12.7109375" style="3" customWidth="1"/>
    <col min="14082" max="14082" width="15.5703125" style="3" customWidth="1"/>
    <col min="14083" max="14084" width="13.85546875" style="3" customWidth="1"/>
    <col min="14085" max="14085" width="12.5703125" style="3" customWidth="1"/>
    <col min="14086" max="14086" width="26.140625" style="3" customWidth="1"/>
    <col min="14087" max="14326" width="0.85546875" style="3"/>
    <col min="14327" max="14327" width="47.140625" style="3" customWidth="1"/>
    <col min="14328" max="14328" width="13" style="3" customWidth="1"/>
    <col min="14329" max="14329" width="8.5703125" style="3" customWidth="1"/>
    <col min="14330" max="14330" width="13.7109375" style="3" customWidth="1"/>
    <col min="14331" max="14331" width="17.140625" style="3" customWidth="1"/>
    <col min="14332" max="14332" width="13.85546875" style="3" customWidth="1"/>
    <col min="14333" max="14333" width="13.140625" style="3" customWidth="1"/>
    <col min="14334" max="14334" width="15" style="3" customWidth="1"/>
    <col min="14335" max="14335" width="11.140625" style="3" customWidth="1"/>
    <col min="14336" max="14336" width="15.5703125" style="3" customWidth="1"/>
    <col min="14337" max="14337" width="12.7109375" style="3" customWidth="1"/>
    <col min="14338" max="14338" width="15.5703125" style="3" customWidth="1"/>
    <col min="14339" max="14340" width="13.85546875" style="3" customWidth="1"/>
    <col min="14341" max="14341" width="12.5703125" style="3" customWidth="1"/>
    <col min="14342" max="14342" width="26.140625" style="3" customWidth="1"/>
    <col min="14343" max="14582" width="0.85546875" style="3"/>
    <col min="14583" max="14583" width="47.140625" style="3" customWidth="1"/>
    <col min="14584" max="14584" width="13" style="3" customWidth="1"/>
    <col min="14585" max="14585" width="8.5703125" style="3" customWidth="1"/>
    <col min="14586" max="14586" width="13.7109375" style="3" customWidth="1"/>
    <col min="14587" max="14587" width="17.140625" style="3" customWidth="1"/>
    <col min="14588" max="14588" width="13.85546875" style="3" customWidth="1"/>
    <col min="14589" max="14589" width="13.140625" style="3" customWidth="1"/>
    <col min="14590" max="14590" width="15" style="3" customWidth="1"/>
    <col min="14591" max="14591" width="11.140625" style="3" customWidth="1"/>
    <col min="14592" max="14592" width="15.5703125" style="3" customWidth="1"/>
    <col min="14593" max="14593" width="12.7109375" style="3" customWidth="1"/>
    <col min="14594" max="14594" width="15.5703125" style="3" customWidth="1"/>
    <col min="14595" max="14596" width="13.85546875" style="3" customWidth="1"/>
    <col min="14597" max="14597" width="12.5703125" style="3" customWidth="1"/>
    <col min="14598" max="14598" width="26.140625" style="3" customWidth="1"/>
    <col min="14599" max="14838" width="0.85546875" style="3"/>
    <col min="14839" max="14839" width="47.140625" style="3" customWidth="1"/>
    <col min="14840" max="14840" width="13" style="3" customWidth="1"/>
    <col min="14841" max="14841" width="8.5703125" style="3" customWidth="1"/>
    <col min="14842" max="14842" width="13.7109375" style="3" customWidth="1"/>
    <col min="14843" max="14843" width="17.140625" style="3" customWidth="1"/>
    <col min="14844" max="14844" width="13.85546875" style="3" customWidth="1"/>
    <col min="14845" max="14845" width="13.140625" style="3" customWidth="1"/>
    <col min="14846" max="14846" width="15" style="3" customWidth="1"/>
    <col min="14847" max="14847" width="11.140625" style="3" customWidth="1"/>
    <col min="14848" max="14848" width="15.5703125" style="3" customWidth="1"/>
    <col min="14849" max="14849" width="12.7109375" style="3" customWidth="1"/>
    <col min="14850" max="14850" width="15.5703125" style="3" customWidth="1"/>
    <col min="14851" max="14852" width="13.85546875" style="3" customWidth="1"/>
    <col min="14853" max="14853" width="12.5703125" style="3" customWidth="1"/>
    <col min="14854" max="14854" width="26.140625" style="3" customWidth="1"/>
    <col min="14855" max="15094" width="0.85546875" style="3"/>
    <col min="15095" max="15095" width="47.140625" style="3" customWidth="1"/>
    <col min="15096" max="15096" width="13" style="3" customWidth="1"/>
    <col min="15097" max="15097" width="8.5703125" style="3" customWidth="1"/>
    <col min="15098" max="15098" width="13.7109375" style="3" customWidth="1"/>
    <col min="15099" max="15099" width="17.140625" style="3" customWidth="1"/>
    <col min="15100" max="15100" width="13.85546875" style="3" customWidth="1"/>
    <col min="15101" max="15101" width="13.140625" style="3" customWidth="1"/>
    <col min="15102" max="15102" width="15" style="3" customWidth="1"/>
    <col min="15103" max="15103" width="11.140625" style="3" customWidth="1"/>
    <col min="15104" max="15104" width="15.5703125" style="3" customWidth="1"/>
    <col min="15105" max="15105" width="12.7109375" style="3" customWidth="1"/>
    <col min="15106" max="15106" width="15.5703125" style="3" customWidth="1"/>
    <col min="15107" max="15108" width="13.85546875" style="3" customWidth="1"/>
    <col min="15109" max="15109" width="12.5703125" style="3" customWidth="1"/>
    <col min="15110" max="15110" width="26.140625" style="3" customWidth="1"/>
    <col min="15111" max="15350" width="0.85546875" style="3"/>
    <col min="15351" max="15351" width="47.140625" style="3" customWidth="1"/>
    <col min="15352" max="15352" width="13" style="3" customWidth="1"/>
    <col min="15353" max="15353" width="8.5703125" style="3" customWidth="1"/>
    <col min="15354" max="15354" width="13.7109375" style="3" customWidth="1"/>
    <col min="15355" max="15355" width="17.140625" style="3" customWidth="1"/>
    <col min="15356" max="15356" width="13.85546875" style="3" customWidth="1"/>
    <col min="15357" max="15357" width="13.140625" style="3" customWidth="1"/>
    <col min="15358" max="15358" width="15" style="3" customWidth="1"/>
    <col min="15359" max="15359" width="11.140625" style="3" customWidth="1"/>
    <col min="15360" max="15360" width="15.5703125" style="3" customWidth="1"/>
    <col min="15361" max="15361" width="12.7109375" style="3" customWidth="1"/>
    <col min="15362" max="15362" width="15.5703125" style="3" customWidth="1"/>
    <col min="15363" max="15364" width="13.85546875" style="3" customWidth="1"/>
    <col min="15365" max="15365" width="12.5703125" style="3" customWidth="1"/>
    <col min="15366" max="15366" width="26.140625" style="3" customWidth="1"/>
    <col min="15367" max="15606" width="0.85546875" style="3"/>
    <col min="15607" max="15607" width="47.140625" style="3" customWidth="1"/>
    <col min="15608" max="15608" width="13" style="3" customWidth="1"/>
    <col min="15609" max="15609" width="8.5703125" style="3" customWidth="1"/>
    <col min="15610" max="15610" width="13.7109375" style="3" customWidth="1"/>
    <col min="15611" max="15611" width="17.140625" style="3" customWidth="1"/>
    <col min="15612" max="15612" width="13.85546875" style="3" customWidth="1"/>
    <col min="15613" max="15613" width="13.140625" style="3" customWidth="1"/>
    <col min="15614" max="15614" width="15" style="3" customWidth="1"/>
    <col min="15615" max="15615" width="11.140625" style="3" customWidth="1"/>
    <col min="15616" max="15616" width="15.5703125" style="3" customWidth="1"/>
    <col min="15617" max="15617" width="12.7109375" style="3" customWidth="1"/>
    <col min="15618" max="15618" width="15.5703125" style="3" customWidth="1"/>
    <col min="15619" max="15620" width="13.85546875" style="3" customWidth="1"/>
    <col min="15621" max="15621" width="12.5703125" style="3" customWidth="1"/>
    <col min="15622" max="15622" width="26.140625" style="3" customWidth="1"/>
    <col min="15623" max="15862" width="0.85546875" style="3"/>
    <col min="15863" max="15863" width="47.140625" style="3" customWidth="1"/>
    <col min="15864" max="15864" width="13" style="3" customWidth="1"/>
    <col min="15865" max="15865" width="8.5703125" style="3" customWidth="1"/>
    <col min="15866" max="15866" width="13.7109375" style="3" customWidth="1"/>
    <col min="15867" max="15867" width="17.140625" style="3" customWidth="1"/>
    <col min="15868" max="15868" width="13.85546875" style="3" customWidth="1"/>
    <col min="15869" max="15869" width="13.140625" style="3" customWidth="1"/>
    <col min="15870" max="15870" width="15" style="3" customWidth="1"/>
    <col min="15871" max="15871" width="11.140625" style="3" customWidth="1"/>
    <col min="15872" max="15872" width="15.5703125" style="3" customWidth="1"/>
    <col min="15873" max="15873" width="12.7109375" style="3" customWidth="1"/>
    <col min="15874" max="15874" width="15.5703125" style="3" customWidth="1"/>
    <col min="15875" max="15876" width="13.85546875" style="3" customWidth="1"/>
    <col min="15877" max="15877" width="12.5703125" style="3" customWidth="1"/>
    <col min="15878" max="15878" width="26.140625" style="3" customWidth="1"/>
    <col min="15879" max="16118" width="0.85546875" style="3"/>
    <col min="16119" max="16119" width="47.140625" style="3" customWidth="1"/>
    <col min="16120" max="16120" width="13" style="3" customWidth="1"/>
    <col min="16121" max="16121" width="8.5703125" style="3" customWidth="1"/>
    <col min="16122" max="16122" width="13.7109375" style="3" customWidth="1"/>
    <col min="16123" max="16123" width="17.140625" style="3" customWidth="1"/>
    <col min="16124" max="16124" width="13.85546875" style="3" customWidth="1"/>
    <col min="16125" max="16125" width="13.140625" style="3" customWidth="1"/>
    <col min="16126" max="16126" width="15" style="3" customWidth="1"/>
    <col min="16127" max="16127" width="11.140625" style="3" customWidth="1"/>
    <col min="16128" max="16128" width="15.5703125" style="3" customWidth="1"/>
    <col min="16129" max="16129" width="12.7109375" style="3" customWidth="1"/>
    <col min="16130" max="16130" width="15.5703125" style="3" customWidth="1"/>
    <col min="16131" max="16132" width="13.85546875" style="3" customWidth="1"/>
    <col min="16133" max="16133" width="12.5703125" style="3" customWidth="1"/>
    <col min="16134" max="16134" width="26.140625" style="3" customWidth="1"/>
    <col min="16135" max="16384" width="0.85546875" style="3"/>
  </cols>
  <sheetData>
    <row r="1" spans="1:16" s="1" customFormat="1" x14ac:dyDescent="0.2">
      <c r="P1" s="2" t="s">
        <v>0</v>
      </c>
    </row>
    <row r="3" spans="1:16" x14ac:dyDescent="0.2">
      <c r="A3" s="72" t="s">
        <v>1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</row>
    <row r="4" spans="1:16" x14ac:dyDescent="0.2">
      <c r="A4" s="72" t="s">
        <v>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</row>
    <row r="6" spans="1:16" x14ac:dyDescent="0.2">
      <c r="A6" s="3" t="s">
        <v>3</v>
      </c>
      <c r="B6" s="3" t="s">
        <v>4</v>
      </c>
    </row>
    <row r="7" spans="1:16" x14ac:dyDescent="0.2">
      <c r="B7" s="3" t="s">
        <v>2</v>
      </c>
    </row>
    <row r="8" spans="1:16" x14ac:dyDescent="0.2">
      <c r="A8" s="3" t="s">
        <v>5</v>
      </c>
      <c r="B8" s="3" t="s">
        <v>6</v>
      </c>
    </row>
    <row r="9" spans="1:16" x14ac:dyDescent="0.2">
      <c r="O9" s="4"/>
      <c r="P9" s="4"/>
    </row>
    <row r="10" spans="1:16" x14ac:dyDescent="0.2">
      <c r="O10" s="4"/>
      <c r="P10" s="4"/>
    </row>
    <row r="11" spans="1:16" x14ac:dyDescent="0.2">
      <c r="A11" s="3" t="s">
        <v>7</v>
      </c>
      <c r="L11" s="73"/>
      <c r="M11" s="73"/>
      <c r="N11" s="73"/>
      <c r="O11" s="73"/>
      <c r="P11" s="73"/>
    </row>
    <row r="12" spans="1:16" x14ac:dyDescent="0.2">
      <c r="A12" s="3" t="s">
        <v>8</v>
      </c>
      <c r="L12" s="71"/>
      <c r="M12" s="71"/>
      <c r="N12" s="71"/>
      <c r="O12" s="71"/>
      <c r="P12" s="71"/>
    </row>
    <row r="13" spans="1:16" x14ac:dyDescent="0.2">
      <c r="A13" s="3" t="s">
        <v>9</v>
      </c>
      <c r="L13" s="71"/>
      <c r="M13" s="71"/>
      <c r="N13" s="71"/>
      <c r="O13" s="71"/>
      <c r="P13" s="71"/>
    </row>
    <row r="14" spans="1:16" x14ac:dyDescent="0.2">
      <c r="A14" s="3" t="s">
        <v>10</v>
      </c>
      <c r="B14" s="3" t="s">
        <v>11</v>
      </c>
      <c r="L14" s="71"/>
      <c r="M14" s="71"/>
      <c r="N14" s="71"/>
      <c r="O14" s="71"/>
      <c r="P14" s="71"/>
    </row>
    <row r="15" spans="1:16" x14ac:dyDescent="0.2">
      <c r="A15" s="3" t="s">
        <v>12</v>
      </c>
      <c r="B15" s="3" t="s">
        <v>13</v>
      </c>
      <c r="L15" s="71"/>
      <c r="M15" s="71"/>
      <c r="N15" s="71"/>
      <c r="O15" s="71"/>
      <c r="P15" s="71"/>
    </row>
    <row r="16" spans="1:16" x14ac:dyDescent="0.2">
      <c r="D16" s="5"/>
      <c r="J16" s="5"/>
      <c r="L16" s="4"/>
      <c r="M16" s="4"/>
      <c r="N16" s="4"/>
      <c r="O16" s="4"/>
      <c r="P16" s="4"/>
    </row>
    <row r="17" spans="1:16" x14ac:dyDescent="0.2">
      <c r="D17" s="5"/>
    </row>
    <row r="18" spans="1:16" s="6" customFormat="1" ht="12.75" customHeight="1" x14ac:dyDescent="0.25">
      <c r="A18" s="66" t="s">
        <v>14</v>
      </c>
      <c r="B18" s="66" t="s">
        <v>15</v>
      </c>
      <c r="C18" s="66" t="s">
        <v>16</v>
      </c>
      <c r="D18" s="66" t="s">
        <v>17</v>
      </c>
      <c r="E18" s="65" t="s">
        <v>18</v>
      </c>
      <c r="F18" s="65" t="s">
        <v>19</v>
      </c>
      <c r="G18" s="65"/>
      <c r="H18" s="65"/>
      <c r="I18" s="65"/>
      <c r="J18" s="65" t="s">
        <v>20</v>
      </c>
      <c r="K18" s="65" t="s">
        <v>21</v>
      </c>
      <c r="L18" s="65" t="s">
        <v>22</v>
      </c>
      <c r="M18" s="65"/>
      <c r="N18" s="65"/>
      <c r="O18" s="65"/>
      <c r="P18" s="66" t="s">
        <v>23</v>
      </c>
    </row>
    <row r="19" spans="1:16" s="6" customFormat="1" ht="78" customHeight="1" x14ac:dyDescent="0.25">
      <c r="A19" s="67"/>
      <c r="B19" s="67"/>
      <c r="C19" s="67"/>
      <c r="D19" s="67"/>
      <c r="E19" s="65"/>
      <c r="F19" s="7" t="s">
        <v>24</v>
      </c>
      <c r="G19" s="7" t="s">
        <v>25</v>
      </c>
      <c r="H19" s="7" t="s">
        <v>26</v>
      </c>
      <c r="I19" s="7" t="s">
        <v>27</v>
      </c>
      <c r="J19" s="65"/>
      <c r="K19" s="65"/>
      <c r="L19" s="7" t="s">
        <v>24</v>
      </c>
      <c r="M19" s="7" t="s">
        <v>25</v>
      </c>
      <c r="N19" s="7" t="s">
        <v>26</v>
      </c>
      <c r="O19" s="7" t="s">
        <v>27</v>
      </c>
      <c r="P19" s="67"/>
    </row>
    <row r="20" spans="1:16" s="11" customFormat="1" ht="28.5" customHeight="1" x14ac:dyDescent="0.25">
      <c r="A20" s="8">
        <v>1</v>
      </c>
      <c r="B20" s="9">
        <v>2</v>
      </c>
      <c r="C20" s="9">
        <v>3</v>
      </c>
      <c r="D20" s="9">
        <v>4</v>
      </c>
      <c r="E20" s="9">
        <v>5</v>
      </c>
      <c r="F20" s="9">
        <v>6</v>
      </c>
      <c r="G20" s="9">
        <v>7</v>
      </c>
      <c r="H20" s="10" t="s">
        <v>28</v>
      </c>
      <c r="I20" s="9">
        <v>9</v>
      </c>
      <c r="J20" s="9">
        <v>10</v>
      </c>
      <c r="K20" s="9">
        <v>11</v>
      </c>
      <c r="L20" s="9">
        <v>12</v>
      </c>
      <c r="M20" s="9">
        <v>13</v>
      </c>
      <c r="N20" s="10" t="s">
        <v>29</v>
      </c>
      <c r="O20" s="8">
        <v>15</v>
      </c>
      <c r="P20" s="9">
        <v>16</v>
      </c>
    </row>
    <row r="21" spans="1:16" s="16" customFormat="1" ht="38.25" x14ac:dyDescent="0.2">
      <c r="A21" s="12" t="s">
        <v>30</v>
      </c>
      <c r="B21" s="13" t="s">
        <v>31</v>
      </c>
      <c r="C21" s="14" t="s">
        <v>32</v>
      </c>
      <c r="D21" s="15">
        <f>D22+D30+D35+D43+D44+D45+D48+D49+D50</f>
        <v>63372434</v>
      </c>
      <c r="E21" s="15">
        <f t="shared" ref="E21:H21" si="0">E22+E30+E35+E43+E44+E45+E48+E49+E50</f>
        <v>63372434</v>
      </c>
      <c r="F21" s="15">
        <f t="shared" si="0"/>
        <v>54520860.851069987</v>
      </c>
      <c r="G21" s="15">
        <f t="shared" si="0"/>
        <v>253623.00000000006</v>
      </c>
      <c r="H21" s="15">
        <f t="shared" si="0"/>
        <v>54774483.851069979</v>
      </c>
      <c r="I21" s="15">
        <f>I22+I30+I35+I43+I44+I45+I48+I49+I50</f>
        <v>8597950.1489300001</v>
      </c>
      <c r="J21" s="15">
        <f t="shared" ref="J21:O21" si="1">J22+J30+J35+J43+J44+J45+J48+J49+J50</f>
        <v>67242312</v>
      </c>
      <c r="K21" s="15">
        <f t="shared" si="1"/>
        <v>67242312</v>
      </c>
      <c r="L21" s="15">
        <f t="shared" si="1"/>
        <v>57457952.000299983</v>
      </c>
      <c r="M21" s="15">
        <f t="shared" si="1"/>
        <v>196269.00000000003</v>
      </c>
      <c r="N21" s="15">
        <f t="shared" si="1"/>
        <v>57654221.00029999</v>
      </c>
      <c r="O21" s="15">
        <f t="shared" si="1"/>
        <v>9588090.9996999986</v>
      </c>
      <c r="P21" s="15"/>
    </row>
    <row r="22" spans="1:16" s="16" customFormat="1" x14ac:dyDescent="0.2">
      <c r="A22" s="17" t="s">
        <v>33</v>
      </c>
      <c r="B22" s="13" t="s">
        <v>31</v>
      </c>
      <c r="C22" s="14" t="s">
        <v>34</v>
      </c>
      <c r="D22" s="15">
        <f>SUM(D23:D24,D29)</f>
        <v>8544780.83519</v>
      </c>
      <c r="E22" s="15">
        <f t="shared" ref="E22:O22" si="2">SUM(E23:E24,E29)</f>
        <v>8544780.83519</v>
      </c>
      <c r="F22" s="15">
        <f t="shared" si="2"/>
        <v>8374046.7878399994</v>
      </c>
      <c r="G22" s="15">
        <f t="shared" si="2"/>
        <v>19727.543170000001</v>
      </c>
      <c r="H22" s="15">
        <f t="shared" si="2"/>
        <v>8393774.3310099989</v>
      </c>
      <c r="I22" s="15">
        <f t="shared" si="2"/>
        <v>151006.50417999999</v>
      </c>
      <c r="J22" s="15">
        <f t="shared" si="2"/>
        <v>8297661.662642899</v>
      </c>
      <c r="K22" s="15">
        <f t="shared" si="2"/>
        <v>8297661.662642899</v>
      </c>
      <c r="L22" s="15">
        <f t="shared" si="2"/>
        <v>8119091.1461728988</v>
      </c>
      <c r="M22" s="15">
        <f t="shared" si="2"/>
        <v>15884.4614</v>
      </c>
      <c r="N22" s="15">
        <f t="shared" si="2"/>
        <v>8134975.6075728992</v>
      </c>
      <c r="O22" s="15">
        <f t="shared" si="2"/>
        <v>162686.05507</v>
      </c>
      <c r="P22" s="15"/>
    </row>
    <row r="23" spans="1:16" s="24" customFormat="1" x14ac:dyDescent="0.2">
      <c r="A23" s="18" t="s">
        <v>35</v>
      </c>
      <c r="B23" s="19" t="s">
        <v>31</v>
      </c>
      <c r="C23" s="20" t="s">
        <v>36</v>
      </c>
      <c r="D23" s="21">
        <v>1949479.4181900001</v>
      </c>
      <c r="E23" s="22">
        <f>F23+G23+I23</f>
        <v>1949479.4181899999</v>
      </c>
      <c r="F23" s="21">
        <v>1823421.65545</v>
      </c>
      <c r="G23" s="21">
        <v>19200.939320000001</v>
      </c>
      <c r="H23" s="22">
        <f>F23+G23</f>
        <v>1842622.5947699999</v>
      </c>
      <c r="I23" s="21">
        <v>106856.82342</v>
      </c>
      <c r="J23" s="23">
        <v>1817953.3739100001</v>
      </c>
      <c r="K23" s="15">
        <f>L23+M23+O23</f>
        <v>1817953.3739100001</v>
      </c>
      <c r="L23" s="23">
        <v>1683944.9434100001</v>
      </c>
      <c r="M23" s="23">
        <v>15445.13783</v>
      </c>
      <c r="N23" s="15">
        <f>L23+M23</f>
        <v>1699390.08124</v>
      </c>
      <c r="O23" s="23">
        <v>118563.29267</v>
      </c>
      <c r="P23" s="23"/>
    </row>
    <row r="24" spans="1:16" s="24" customFormat="1" ht="51" x14ac:dyDescent="0.2">
      <c r="A24" s="18" t="s">
        <v>37</v>
      </c>
      <c r="B24" s="19" t="s">
        <v>31</v>
      </c>
      <c r="C24" s="20" t="s">
        <v>38</v>
      </c>
      <c r="D24" s="22">
        <f>E24</f>
        <v>6402928.5800000001</v>
      </c>
      <c r="E24" s="22">
        <f>F24</f>
        <v>6402928.5800000001</v>
      </c>
      <c r="F24" s="21">
        <v>6402928.5800000001</v>
      </c>
      <c r="G24" s="21"/>
      <c r="H24" s="22">
        <f>F24+G24</f>
        <v>6402928.5800000001</v>
      </c>
      <c r="I24" s="21"/>
      <c r="J24" s="22">
        <f>K24</f>
        <v>6285528.8923728988</v>
      </c>
      <c r="K24" s="15">
        <f>L24</f>
        <v>6285528.8923728988</v>
      </c>
      <c r="L24" s="23">
        <v>6285528.8923728988</v>
      </c>
      <c r="M24" s="23"/>
      <c r="N24" s="22">
        <f>L24+M24</f>
        <v>6285528.8923728988</v>
      </c>
      <c r="O24" s="23"/>
      <c r="P24" s="23"/>
    </row>
    <row r="25" spans="1:16" s="24" customFormat="1" x14ac:dyDescent="0.2">
      <c r="A25" s="25" t="s">
        <v>39</v>
      </c>
      <c r="B25" s="26" t="s">
        <v>31</v>
      </c>
      <c r="C25" s="27"/>
      <c r="D25" s="22">
        <f t="shared" ref="D25:E28" si="3">E25</f>
        <v>1327875.19</v>
      </c>
      <c r="E25" s="22">
        <f t="shared" si="3"/>
        <v>1327875.19</v>
      </c>
      <c r="F25" s="21">
        <v>1327875.19</v>
      </c>
      <c r="G25" s="21"/>
      <c r="H25" s="22">
        <f t="shared" ref="H25:H28" si="4">F25+G25</f>
        <v>1327875.19</v>
      </c>
      <c r="I25" s="21"/>
      <c r="J25" s="22">
        <f t="shared" ref="J25:K28" si="5">K25</f>
        <v>1438549.5622544358</v>
      </c>
      <c r="K25" s="15">
        <f t="shared" si="5"/>
        <v>1438549.5622544358</v>
      </c>
      <c r="L25" s="23">
        <v>1438549.5622544358</v>
      </c>
      <c r="M25" s="28"/>
      <c r="N25" s="22">
        <f t="shared" ref="N25:N67" si="6">L25+M25</f>
        <v>1438549.5622544358</v>
      </c>
      <c r="O25" s="28"/>
      <c r="P25" s="28"/>
    </row>
    <row r="26" spans="1:16" s="24" customFormat="1" x14ac:dyDescent="0.2">
      <c r="A26" s="25" t="s">
        <v>40</v>
      </c>
      <c r="B26" s="26" t="s">
        <v>31</v>
      </c>
      <c r="C26" s="27"/>
      <c r="D26" s="22">
        <f t="shared" si="3"/>
        <v>686123.64</v>
      </c>
      <c r="E26" s="22">
        <f t="shared" si="3"/>
        <v>686123.64</v>
      </c>
      <c r="F26" s="21">
        <v>686123.64</v>
      </c>
      <c r="G26" s="21"/>
      <c r="H26" s="22">
        <f t="shared" si="4"/>
        <v>686123.64</v>
      </c>
      <c r="I26" s="21"/>
      <c r="J26" s="22">
        <f t="shared" si="5"/>
        <v>715065.25083335326</v>
      </c>
      <c r="K26" s="15">
        <f t="shared" si="5"/>
        <v>715065.25083335326</v>
      </c>
      <c r="L26" s="23">
        <v>715065.25083335326</v>
      </c>
      <c r="M26" s="28"/>
      <c r="N26" s="22">
        <f t="shared" si="6"/>
        <v>715065.25083335326</v>
      </c>
      <c r="O26" s="28"/>
      <c r="P26" s="28"/>
    </row>
    <row r="27" spans="1:16" s="24" customFormat="1" x14ac:dyDescent="0.2">
      <c r="A27" s="25" t="s">
        <v>41</v>
      </c>
      <c r="B27" s="26" t="s">
        <v>31</v>
      </c>
      <c r="C27" s="27"/>
      <c r="D27" s="22">
        <f t="shared" si="3"/>
        <v>2227758.6799999997</v>
      </c>
      <c r="E27" s="22">
        <f t="shared" si="3"/>
        <v>2227758.6799999997</v>
      </c>
      <c r="F27" s="21">
        <v>2227758.6799999997</v>
      </c>
      <c r="G27" s="21"/>
      <c r="H27" s="22">
        <f t="shared" si="4"/>
        <v>2227758.6799999997</v>
      </c>
      <c r="I27" s="21"/>
      <c r="J27" s="22">
        <f t="shared" si="5"/>
        <v>2043062.425680428</v>
      </c>
      <c r="K27" s="15">
        <f t="shared" si="5"/>
        <v>2043062.425680428</v>
      </c>
      <c r="L27" s="23">
        <v>2043062.425680428</v>
      </c>
      <c r="M27" s="28"/>
      <c r="N27" s="22">
        <f t="shared" si="6"/>
        <v>2043062.425680428</v>
      </c>
      <c r="O27" s="28"/>
      <c r="P27" s="28"/>
    </row>
    <row r="28" spans="1:16" s="24" customFormat="1" x14ac:dyDescent="0.2">
      <c r="A28" s="25" t="s">
        <v>42</v>
      </c>
      <c r="B28" s="26" t="s">
        <v>31</v>
      </c>
      <c r="C28" s="27"/>
      <c r="D28" s="22">
        <f t="shared" si="3"/>
        <v>2161171.0699999998</v>
      </c>
      <c r="E28" s="22">
        <f t="shared" si="3"/>
        <v>2161171.0699999998</v>
      </c>
      <c r="F28" s="21">
        <v>2161171.0699999998</v>
      </c>
      <c r="G28" s="21"/>
      <c r="H28" s="22">
        <f t="shared" si="4"/>
        <v>2161171.0699999998</v>
      </c>
      <c r="I28" s="21"/>
      <c r="J28" s="22">
        <f t="shared" si="5"/>
        <v>2088851.6536046811</v>
      </c>
      <c r="K28" s="15">
        <f t="shared" si="5"/>
        <v>2088851.6536046811</v>
      </c>
      <c r="L28" s="23">
        <v>2088851.6536046811</v>
      </c>
      <c r="M28" s="28"/>
      <c r="N28" s="22">
        <f t="shared" si="6"/>
        <v>2088851.6536046811</v>
      </c>
      <c r="O28" s="28"/>
      <c r="P28" s="28"/>
    </row>
    <row r="29" spans="1:16" s="24" customFormat="1" ht="25.5" x14ac:dyDescent="0.2">
      <c r="A29" s="18" t="s">
        <v>43</v>
      </c>
      <c r="B29" s="19" t="s">
        <v>31</v>
      </c>
      <c r="C29" s="20" t="s">
        <v>44</v>
      </c>
      <c r="D29" s="21">
        <v>192372.837</v>
      </c>
      <c r="E29" s="22">
        <f>F29+G29+I29</f>
        <v>192372.837</v>
      </c>
      <c r="F29" s="21">
        <v>147696.55239</v>
      </c>
      <c r="G29" s="21">
        <v>526.60384999999997</v>
      </c>
      <c r="H29" s="22">
        <f>F29+G29</f>
        <v>148223.15624000001</v>
      </c>
      <c r="I29" s="21">
        <v>44149.680760000003</v>
      </c>
      <c r="J29" s="23">
        <v>194179.39636000001</v>
      </c>
      <c r="K29" s="15">
        <f t="shared" ref="K29:K60" si="7">L29+M29+O29</f>
        <v>194179.39636000001</v>
      </c>
      <c r="L29" s="23">
        <v>149617.31039</v>
      </c>
      <c r="M29" s="23">
        <v>439.32357000000002</v>
      </c>
      <c r="N29" s="15">
        <f t="shared" si="6"/>
        <v>150056.63396000001</v>
      </c>
      <c r="O29" s="23">
        <v>44122.7624</v>
      </c>
      <c r="P29" s="23"/>
    </row>
    <row r="30" spans="1:16" s="16" customFormat="1" ht="25.5" x14ac:dyDescent="0.2">
      <c r="A30" s="17" t="s">
        <v>45</v>
      </c>
      <c r="B30" s="13" t="s">
        <v>31</v>
      </c>
      <c r="C30" s="14" t="s">
        <v>46</v>
      </c>
      <c r="D30" s="15">
        <f>SUM(D31:D34)</f>
        <v>20305174.407750003</v>
      </c>
      <c r="E30" s="15">
        <f t="shared" ref="E30:O30" si="8">SUM(E31:E34)</f>
        <v>20305174.407750003</v>
      </c>
      <c r="F30" s="15">
        <f t="shared" si="8"/>
        <v>20284179.82502</v>
      </c>
      <c r="G30" s="15">
        <f t="shared" si="8"/>
        <v>5369.4112100000002</v>
      </c>
      <c r="H30" s="15">
        <f t="shared" si="8"/>
        <v>20289549.236230001</v>
      </c>
      <c r="I30" s="15">
        <f t="shared" si="8"/>
        <v>15625.17152</v>
      </c>
      <c r="J30" s="15">
        <f t="shared" si="8"/>
        <v>20383968.802029997</v>
      </c>
      <c r="K30" s="15">
        <f t="shared" si="8"/>
        <v>20383968.802030001</v>
      </c>
      <c r="L30" s="15">
        <f t="shared" si="8"/>
        <v>20364287.668159999</v>
      </c>
      <c r="M30" s="15">
        <f t="shared" si="8"/>
        <v>4783.7080099999994</v>
      </c>
      <c r="N30" s="15">
        <f t="shared" si="8"/>
        <v>20369071.376169998</v>
      </c>
      <c r="O30" s="15">
        <f t="shared" si="8"/>
        <v>14897.425860000001</v>
      </c>
      <c r="P30" s="15"/>
    </row>
    <row r="31" spans="1:16" s="24" customFormat="1" x14ac:dyDescent="0.2">
      <c r="A31" s="18" t="s">
        <v>47</v>
      </c>
      <c r="B31" s="19" t="s">
        <v>31</v>
      </c>
      <c r="C31" s="29" t="s">
        <v>48</v>
      </c>
      <c r="D31" s="21">
        <v>314465.36232000001</v>
      </c>
      <c r="E31" s="22">
        <f t="shared" ref="E31:E67" si="9">F31+G31+I31</f>
        <v>314465.36232000001</v>
      </c>
      <c r="F31" s="21">
        <v>306915.11281000002</v>
      </c>
      <c r="G31" s="21">
        <v>4522.9279900000001</v>
      </c>
      <c r="H31" s="22">
        <f>F31+G31</f>
        <v>311438.04080000002</v>
      </c>
      <c r="I31" s="21">
        <v>3027.3215199999995</v>
      </c>
      <c r="J31" s="23">
        <v>316174.50942000002</v>
      </c>
      <c r="K31" s="15">
        <f t="shared" si="7"/>
        <v>316174.50941999996</v>
      </c>
      <c r="L31" s="23">
        <v>309610.83837999997</v>
      </c>
      <c r="M31" s="23">
        <v>4165.9535299999998</v>
      </c>
      <c r="N31" s="15">
        <f t="shared" si="6"/>
        <v>313776.79190999997</v>
      </c>
      <c r="O31" s="23">
        <v>2397.7175099999999</v>
      </c>
      <c r="P31" s="23"/>
    </row>
    <row r="32" spans="1:16" s="24" customFormat="1" x14ac:dyDescent="0.2">
      <c r="A32" s="18" t="s">
        <v>49</v>
      </c>
      <c r="B32" s="19" t="s">
        <v>31</v>
      </c>
      <c r="C32" s="29" t="s">
        <v>50</v>
      </c>
      <c r="D32" s="21">
        <v>11282186.923870001</v>
      </c>
      <c r="E32" s="22">
        <f t="shared" si="9"/>
        <v>11282186.923870001</v>
      </c>
      <c r="F32" s="21">
        <v>11277813.20882</v>
      </c>
      <c r="G32" s="21">
        <v>0</v>
      </c>
      <c r="H32" s="22">
        <f t="shared" ref="H32:H44" si="10">F32+G32</f>
        <v>11277813.20882</v>
      </c>
      <c r="I32" s="21">
        <v>4373.7150499999998</v>
      </c>
      <c r="J32" s="23">
        <v>10780526.978319999</v>
      </c>
      <c r="K32" s="15">
        <f>L32+M32+O32</f>
        <v>10780526.978320001</v>
      </c>
      <c r="L32" s="23">
        <v>10778842.492290001</v>
      </c>
      <c r="M32" s="23">
        <v>0</v>
      </c>
      <c r="N32" s="15">
        <f t="shared" si="6"/>
        <v>10778842.492290001</v>
      </c>
      <c r="O32" s="23">
        <v>1684.48603</v>
      </c>
      <c r="P32" s="23"/>
    </row>
    <row r="33" spans="1:16" s="24" customFormat="1" ht="33.75" customHeight="1" x14ac:dyDescent="0.2">
      <c r="A33" s="18" t="s">
        <v>51</v>
      </c>
      <c r="B33" s="19" t="s">
        <v>31</v>
      </c>
      <c r="C33" s="29" t="s">
        <v>52</v>
      </c>
      <c r="D33" s="21">
        <v>8328506.1881299997</v>
      </c>
      <c r="E33" s="22">
        <f t="shared" si="9"/>
        <v>8328506.1881299997</v>
      </c>
      <c r="F33" s="21">
        <v>8328506.1881299997</v>
      </c>
      <c r="G33" s="21">
        <v>0</v>
      </c>
      <c r="H33" s="22">
        <f t="shared" si="10"/>
        <v>8328506.1881299997</v>
      </c>
      <c r="I33" s="21">
        <v>0</v>
      </c>
      <c r="J33" s="23">
        <v>8846261.9704299998</v>
      </c>
      <c r="K33" s="15">
        <f t="shared" si="7"/>
        <v>8846261.9704299998</v>
      </c>
      <c r="L33" s="23">
        <v>8846261.9704299998</v>
      </c>
      <c r="M33" s="23">
        <v>0</v>
      </c>
      <c r="N33" s="15">
        <f t="shared" si="6"/>
        <v>8846261.9704299998</v>
      </c>
      <c r="O33" s="23">
        <v>0</v>
      </c>
      <c r="P33" s="23"/>
    </row>
    <row r="34" spans="1:16" s="24" customFormat="1" ht="25.5" x14ac:dyDescent="0.2">
      <c r="A34" s="18" t="s">
        <v>53</v>
      </c>
      <c r="B34" s="19" t="s">
        <v>31</v>
      </c>
      <c r="C34" s="29" t="s">
        <v>54</v>
      </c>
      <c r="D34" s="21">
        <v>380015.93343000003</v>
      </c>
      <c r="E34" s="22">
        <f t="shared" si="9"/>
        <v>380015.93342999998</v>
      </c>
      <c r="F34" s="21">
        <v>370945.31526</v>
      </c>
      <c r="G34" s="21">
        <v>846.48321999999996</v>
      </c>
      <c r="H34" s="22">
        <f t="shared" si="10"/>
        <v>371791.79848</v>
      </c>
      <c r="I34" s="21">
        <v>8224.1349499999997</v>
      </c>
      <c r="J34" s="23">
        <v>441005.34386000002</v>
      </c>
      <c r="K34" s="15">
        <f t="shared" si="7"/>
        <v>441005.34386000002</v>
      </c>
      <c r="L34" s="23">
        <v>429572.36706000002</v>
      </c>
      <c r="M34" s="23">
        <v>617.75447999999994</v>
      </c>
      <c r="N34" s="15">
        <f t="shared" si="6"/>
        <v>430190.12154000002</v>
      </c>
      <c r="O34" s="23">
        <v>10815.222320000001</v>
      </c>
      <c r="P34" s="23"/>
    </row>
    <row r="35" spans="1:16" s="16" customFormat="1" x14ac:dyDescent="0.2">
      <c r="A35" s="30" t="s">
        <v>55</v>
      </c>
      <c r="B35" s="19" t="s">
        <v>31</v>
      </c>
      <c r="C35" s="29" t="s">
        <v>56</v>
      </c>
      <c r="D35" s="21">
        <v>7871401.9418199994</v>
      </c>
      <c r="E35" s="22">
        <f>F35+G35+I35</f>
        <v>7871401.9418100007</v>
      </c>
      <c r="F35" s="22">
        <f>SUM(F36:F38)</f>
        <v>7309291.4687900003</v>
      </c>
      <c r="G35" s="22">
        <f>SUM(G36:G38)</f>
        <v>122594.73186999999</v>
      </c>
      <c r="H35" s="22">
        <f>F35+G35</f>
        <v>7431886.2006600006</v>
      </c>
      <c r="I35" s="22">
        <f>SUM(I36:I38)</f>
        <v>439515.74115000002</v>
      </c>
      <c r="J35" s="23">
        <v>7999415.4649999999</v>
      </c>
      <c r="K35" s="15">
        <f t="shared" si="7"/>
        <v>7999415.4650099995</v>
      </c>
      <c r="L35" s="31">
        <v>7492643.9734199997</v>
      </c>
      <c r="M35" s="31">
        <v>101775.86291</v>
      </c>
      <c r="N35" s="15">
        <f t="shared" si="6"/>
        <v>7594419.8363299994</v>
      </c>
      <c r="O35" s="31">
        <v>404995.62868000002</v>
      </c>
      <c r="P35" s="23"/>
    </row>
    <row r="36" spans="1:16" s="16" customFormat="1" x14ac:dyDescent="0.2">
      <c r="A36" s="25" t="s">
        <v>57</v>
      </c>
      <c r="B36" s="19" t="s">
        <v>31</v>
      </c>
      <c r="C36" s="29"/>
      <c r="D36" s="22">
        <f>E36</f>
        <v>2190447.7315099998</v>
      </c>
      <c r="E36" s="22">
        <f t="shared" si="9"/>
        <v>2190447.7315099998</v>
      </c>
      <c r="F36" s="21">
        <v>1997402.03357</v>
      </c>
      <c r="G36" s="21">
        <v>40463.348519999985</v>
      </c>
      <c r="H36" s="22">
        <f t="shared" si="10"/>
        <v>2037865.38209</v>
      </c>
      <c r="I36" s="21">
        <v>152582.34941999998</v>
      </c>
      <c r="J36" s="22">
        <f>K36</f>
        <v>2383445.4747200003</v>
      </c>
      <c r="K36" s="15">
        <f t="shared" si="7"/>
        <v>2383445.4747200003</v>
      </c>
      <c r="L36" s="31">
        <v>2202368.04146</v>
      </c>
      <c r="M36" s="31">
        <v>34004.966999999997</v>
      </c>
      <c r="N36" s="15">
        <f t="shared" si="6"/>
        <v>2236373.0084600002</v>
      </c>
      <c r="O36" s="31">
        <v>147072.46626000002</v>
      </c>
      <c r="P36" s="23"/>
    </row>
    <row r="37" spans="1:16" s="16" customFormat="1" x14ac:dyDescent="0.2">
      <c r="A37" s="25" t="s">
        <v>58</v>
      </c>
      <c r="B37" s="19" t="s">
        <v>31</v>
      </c>
      <c r="C37" s="29"/>
      <c r="D37" s="22">
        <f t="shared" ref="D37:D42" si="11">E37</f>
        <v>2463652.4650499998</v>
      </c>
      <c r="E37" s="22">
        <f t="shared" si="9"/>
        <v>2463652.4650499998</v>
      </c>
      <c r="F37" s="21">
        <v>2193823.01089</v>
      </c>
      <c r="G37" s="21">
        <v>66275.425490000009</v>
      </c>
      <c r="H37" s="22">
        <f t="shared" si="10"/>
        <v>2260098.4363799999</v>
      </c>
      <c r="I37" s="21">
        <v>203554.02867</v>
      </c>
      <c r="J37" s="22">
        <f t="shared" ref="J37:J42" si="12">K37</f>
        <v>2682230.6667200001</v>
      </c>
      <c r="K37" s="15">
        <f t="shared" si="7"/>
        <v>2682230.6667200001</v>
      </c>
      <c r="L37" s="31">
        <v>2439881.80394</v>
      </c>
      <c r="M37" s="31">
        <v>56174.104419999996</v>
      </c>
      <c r="N37" s="15">
        <f t="shared" si="6"/>
        <v>2496055.9083600002</v>
      </c>
      <c r="O37" s="31">
        <v>186174.75836000001</v>
      </c>
      <c r="P37" s="23"/>
    </row>
    <row r="38" spans="1:16" s="16" customFormat="1" x14ac:dyDescent="0.2">
      <c r="A38" s="25" t="s">
        <v>59</v>
      </c>
      <c r="B38" s="19" t="s">
        <v>31</v>
      </c>
      <c r="C38" s="29"/>
      <c r="D38" s="22">
        <f t="shared" si="11"/>
        <v>3217301.7452499997</v>
      </c>
      <c r="E38" s="22">
        <f t="shared" si="9"/>
        <v>3217301.7452499997</v>
      </c>
      <c r="F38" s="21">
        <v>3118066.4243299998</v>
      </c>
      <c r="G38" s="21">
        <v>15855.957859999999</v>
      </c>
      <c r="H38" s="22">
        <f t="shared" si="10"/>
        <v>3133922.3821899998</v>
      </c>
      <c r="I38" s="21">
        <v>83379.363059999989</v>
      </c>
      <c r="J38" s="22">
        <f t="shared" si="12"/>
        <v>2933739.3235699995</v>
      </c>
      <c r="K38" s="15">
        <f t="shared" si="7"/>
        <v>2933739.3235699995</v>
      </c>
      <c r="L38" s="31">
        <v>2850394.1280199997</v>
      </c>
      <c r="M38" s="31">
        <v>11596.791509999997</v>
      </c>
      <c r="N38" s="15">
        <f t="shared" si="6"/>
        <v>2861990.9195299996</v>
      </c>
      <c r="O38" s="31">
        <v>71748.404039999994</v>
      </c>
      <c r="P38" s="23"/>
    </row>
    <row r="39" spans="1:16" s="16" customFormat="1" ht="38.25" x14ac:dyDescent="0.2">
      <c r="A39" s="32" t="s">
        <v>60</v>
      </c>
      <c r="B39" s="19" t="s">
        <v>61</v>
      </c>
      <c r="C39" s="29"/>
      <c r="D39" s="22">
        <f t="shared" si="11"/>
        <v>29412</v>
      </c>
      <c r="E39" s="22">
        <f t="shared" si="9"/>
        <v>29412</v>
      </c>
      <c r="F39" s="21">
        <v>27668.14453616902</v>
      </c>
      <c r="G39" s="21">
        <v>407.41401986847626</v>
      </c>
      <c r="H39" s="22">
        <f t="shared" si="10"/>
        <v>28075.558556037497</v>
      </c>
      <c r="I39" s="21">
        <v>1336.4414439625018</v>
      </c>
      <c r="J39" s="22">
        <f t="shared" si="12"/>
        <v>30375</v>
      </c>
      <c r="K39" s="15">
        <f t="shared" si="7"/>
        <v>30375</v>
      </c>
      <c r="L39" s="21">
        <v>28338</v>
      </c>
      <c r="M39" s="21">
        <v>377</v>
      </c>
      <c r="N39" s="22">
        <f t="shared" si="6"/>
        <v>28715</v>
      </c>
      <c r="O39" s="21">
        <v>1660</v>
      </c>
      <c r="P39" s="23"/>
    </row>
    <row r="40" spans="1:16" s="16" customFormat="1" x14ac:dyDescent="0.2">
      <c r="A40" s="25" t="s">
        <v>57</v>
      </c>
      <c r="B40" s="19" t="s">
        <v>61</v>
      </c>
      <c r="C40" s="29"/>
      <c r="D40" s="22">
        <f t="shared" si="11"/>
        <v>4837.9999999999991</v>
      </c>
      <c r="E40" s="22">
        <f t="shared" si="9"/>
        <v>4837.9999999999991</v>
      </c>
      <c r="F40" s="21">
        <v>4516.1587982832616</v>
      </c>
      <c r="G40" s="21">
        <v>91.361373390557944</v>
      </c>
      <c r="H40" s="22">
        <f t="shared" si="10"/>
        <v>4607.5201716738193</v>
      </c>
      <c r="I40" s="21">
        <v>230.47982832618024</v>
      </c>
      <c r="J40" s="22">
        <f t="shared" si="12"/>
        <v>4871</v>
      </c>
      <c r="K40" s="15">
        <f t="shared" si="7"/>
        <v>4871</v>
      </c>
      <c r="L40" s="21">
        <v>4504</v>
      </c>
      <c r="M40" s="21">
        <v>84</v>
      </c>
      <c r="N40" s="22">
        <f t="shared" si="6"/>
        <v>4588</v>
      </c>
      <c r="O40" s="21">
        <v>283</v>
      </c>
      <c r="P40" s="23"/>
    </row>
    <row r="41" spans="1:16" s="16" customFormat="1" x14ac:dyDescent="0.2">
      <c r="A41" s="25" t="s">
        <v>58</v>
      </c>
      <c r="B41" s="19" t="s">
        <v>61</v>
      </c>
      <c r="C41" s="29"/>
      <c r="D41" s="22">
        <f t="shared" si="11"/>
        <v>9321</v>
      </c>
      <c r="E41" s="22">
        <f t="shared" si="9"/>
        <v>9321</v>
      </c>
      <c r="F41" s="21">
        <v>8336.9146201514795</v>
      </c>
      <c r="G41" s="21">
        <v>251.36963507000229</v>
      </c>
      <c r="H41" s="22">
        <f t="shared" si="10"/>
        <v>8588.2842552214825</v>
      </c>
      <c r="I41" s="21">
        <v>732.71574477851732</v>
      </c>
      <c r="J41" s="22">
        <f t="shared" si="12"/>
        <v>9770</v>
      </c>
      <c r="K41" s="15">
        <f t="shared" si="7"/>
        <v>9770</v>
      </c>
      <c r="L41" s="21">
        <v>8602</v>
      </c>
      <c r="M41" s="21">
        <v>229</v>
      </c>
      <c r="N41" s="22">
        <f t="shared" si="6"/>
        <v>8831</v>
      </c>
      <c r="O41" s="21">
        <v>939</v>
      </c>
      <c r="P41" s="23"/>
    </row>
    <row r="42" spans="1:16" s="16" customFormat="1" x14ac:dyDescent="0.2">
      <c r="A42" s="25" t="s">
        <v>59</v>
      </c>
      <c r="B42" s="19" t="s">
        <v>61</v>
      </c>
      <c r="C42" s="29"/>
      <c r="D42" s="22">
        <f t="shared" si="11"/>
        <v>15253</v>
      </c>
      <c r="E42" s="22">
        <f t="shared" si="9"/>
        <v>15253</v>
      </c>
      <c r="F42" s="21">
        <v>14786.808005784145</v>
      </c>
      <c r="G42" s="21">
        <v>73.187130274746949</v>
      </c>
      <c r="H42" s="22">
        <f t="shared" si="10"/>
        <v>14859.995136058893</v>
      </c>
      <c r="I42" s="21">
        <v>393.00486394110686</v>
      </c>
      <c r="J42" s="22">
        <f t="shared" si="12"/>
        <v>15734</v>
      </c>
      <c r="K42" s="15">
        <f t="shared" si="7"/>
        <v>15734</v>
      </c>
      <c r="L42" s="21">
        <v>15232</v>
      </c>
      <c r="M42" s="21">
        <v>64</v>
      </c>
      <c r="N42" s="22">
        <f t="shared" si="6"/>
        <v>15296</v>
      </c>
      <c r="O42" s="21">
        <v>438</v>
      </c>
      <c r="P42" s="23"/>
    </row>
    <row r="43" spans="1:16" s="24" customFormat="1" ht="76.5" x14ac:dyDescent="0.2">
      <c r="A43" s="30" t="s">
        <v>62</v>
      </c>
      <c r="B43" s="19" t="s">
        <v>31</v>
      </c>
      <c r="C43" s="29" t="s">
        <v>63</v>
      </c>
      <c r="D43" s="21">
        <v>2352074.1619699998</v>
      </c>
      <c r="E43" s="22">
        <f t="shared" si="9"/>
        <v>2352074.1619699998</v>
      </c>
      <c r="F43" s="21">
        <v>2190553.7454499998</v>
      </c>
      <c r="G43" s="21">
        <v>34618.778640000004</v>
      </c>
      <c r="H43" s="22">
        <f t="shared" si="10"/>
        <v>2225172.52409</v>
      </c>
      <c r="I43" s="21">
        <v>126901.63787999999</v>
      </c>
      <c r="J43" s="23">
        <v>2323546.32809</v>
      </c>
      <c r="K43" s="15">
        <f t="shared" si="7"/>
        <v>2323546.3280799999</v>
      </c>
      <c r="L43" s="23">
        <v>2175065.4004000002</v>
      </c>
      <c r="M43" s="23">
        <v>29458.448800000002</v>
      </c>
      <c r="N43" s="15">
        <f t="shared" si="6"/>
        <v>2204523.8492000001</v>
      </c>
      <c r="O43" s="23">
        <v>119022.47888000001</v>
      </c>
      <c r="P43" s="23"/>
    </row>
    <row r="44" spans="1:16" s="24" customFormat="1" x14ac:dyDescent="0.2">
      <c r="A44" s="30" t="s">
        <v>64</v>
      </c>
      <c r="B44" s="19" t="s">
        <v>31</v>
      </c>
      <c r="C44" s="29" t="s">
        <v>65</v>
      </c>
      <c r="D44" s="21">
        <v>6256040.2865000004</v>
      </c>
      <c r="E44" s="22">
        <f t="shared" si="9"/>
        <v>6256040.2865000004</v>
      </c>
      <c r="F44" s="21">
        <v>6235560.9422200006</v>
      </c>
      <c r="G44" s="21">
        <v>7469.4640499999996</v>
      </c>
      <c r="H44" s="22">
        <f t="shared" si="10"/>
        <v>6243030.4062700002</v>
      </c>
      <c r="I44" s="21">
        <v>13009.880229999999</v>
      </c>
      <c r="J44" s="23">
        <v>5599835.6037600003</v>
      </c>
      <c r="K44" s="15">
        <f>L44+M44+O44</f>
        <v>5599835.6037600003</v>
      </c>
      <c r="L44" s="23">
        <v>5586376.7692900002</v>
      </c>
      <c r="M44" s="23">
        <v>6464.21443</v>
      </c>
      <c r="N44" s="15">
        <f t="shared" si="6"/>
        <v>5592840.9837199999</v>
      </c>
      <c r="O44" s="23">
        <v>6994.6200399999989</v>
      </c>
      <c r="P44" s="23"/>
    </row>
    <row r="45" spans="1:16" s="16" customFormat="1" x14ac:dyDescent="0.2">
      <c r="A45" s="17" t="s">
        <v>66</v>
      </c>
      <c r="B45" s="33" t="s">
        <v>31</v>
      </c>
      <c r="C45" s="34" t="s">
        <v>67</v>
      </c>
      <c r="D45" s="15">
        <f t="shared" ref="D45" si="13">SUM(D46:D47)</f>
        <v>597670.10666000005</v>
      </c>
      <c r="E45" s="15">
        <f t="shared" ref="E45:O45" si="14">SUM(E46:E47)</f>
        <v>597670.10665999993</v>
      </c>
      <c r="F45" s="15">
        <f t="shared" si="14"/>
        <v>546377.64532000001</v>
      </c>
      <c r="G45" s="15">
        <f t="shared" si="14"/>
        <v>4229.1873399999995</v>
      </c>
      <c r="H45" s="15">
        <f t="shared" si="14"/>
        <v>550606.83265999996</v>
      </c>
      <c r="I45" s="15">
        <f t="shared" si="14"/>
        <v>47063.273999999998</v>
      </c>
      <c r="J45" s="15">
        <f t="shared" si="14"/>
        <v>932232.75430999999</v>
      </c>
      <c r="K45" s="15">
        <f t="shared" si="14"/>
        <v>932232.75431000011</v>
      </c>
      <c r="L45" s="15">
        <f t="shared" si="14"/>
        <v>847122.04769000015</v>
      </c>
      <c r="M45" s="15">
        <f t="shared" si="14"/>
        <v>6351.2001099999998</v>
      </c>
      <c r="N45" s="15">
        <f t="shared" si="14"/>
        <v>853473.24780000001</v>
      </c>
      <c r="O45" s="15">
        <f t="shared" si="14"/>
        <v>78759.506510000007</v>
      </c>
      <c r="P45" s="15"/>
    </row>
    <row r="46" spans="1:16" s="24" customFormat="1" x14ac:dyDescent="0.2">
      <c r="A46" s="32" t="s">
        <v>68</v>
      </c>
      <c r="B46" s="19" t="s">
        <v>31</v>
      </c>
      <c r="C46" s="29" t="s">
        <v>69</v>
      </c>
      <c r="D46" s="21">
        <v>299510.11736000003</v>
      </c>
      <c r="E46" s="22">
        <f t="shared" si="9"/>
        <v>299510.11735999997</v>
      </c>
      <c r="F46" s="21">
        <v>250422.32063</v>
      </c>
      <c r="G46" s="21">
        <v>3796.0998599999998</v>
      </c>
      <c r="H46" s="22">
        <f t="shared" ref="H46:H49" si="15">F46+G46</f>
        <v>254218.42048999999</v>
      </c>
      <c r="I46" s="21">
        <v>45291.69687</v>
      </c>
      <c r="J46" s="23">
        <v>441422.42599000002</v>
      </c>
      <c r="K46" s="15">
        <f>L46+M46+O46</f>
        <v>441422.42599000008</v>
      </c>
      <c r="L46" s="23">
        <v>358239.56721000007</v>
      </c>
      <c r="M46" s="23">
        <v>5376.3708099999994</v>
      </c>
      <c r="N46" s="15">
        <f t="shared" ref="N46" si="16">L46+M46</f>
        <v>363615.93802000006</v>
      </c>
      <c r="O46" s="23">
        <v>77806.487970000002</v>
      </c>
      <c r="P46" s="23"/>
    </row>
    <row r="47" spans="1:16" s="24" customFormat="1" x14ac:dyDescent="0.2">
      <c r="A47" s="32" t="s">
        <v>70</v>
      </c>
      <c r="B47" s="19" t="s">
        <v>31</v>
      </c>
      <c r="C47" s="29" t="s">
        <v>71</v>
      </c>
      <c r="D47" s="21">
        <v>298159.98930000002</v>
      </c>
      <c r="E47" s="22">
        <f t="shared" si="9"/>
        <v>298159.98929999996</v>
      </c>
      <c r="F47" s="21">
        <v>295955.32468999998</v>
      </c>
      <c r="G47" s="21">
        <v>433.08747999999997</v>
      </c>
      <c r="H47" s="22">
        <f t="shared" si="15"/>
        <v>296388.41216999997</v>
      </c>
      <c r="I47" s="21">
        <v>1771.5771299999999</v>
      </c>
      <c r="J47" s="23">
        <v>490810.32831999997</v>
      </c>
      <c r="K47" s="15">
        <f t="shared" si="7"/>
        <v>490810.32832000003</v>
      </c>
      <c r="L47" s="23">
        <v>488882.48048000003</v>
      </c>
      <c r="M47" s="23">
        <v>974.8293000000001</v>
      </c>
      <c r="N47" s="15">
        <f t="shared" si="6"/>
        <v>489857.30978000001</v>
      </c>
      <c r="O47" s="23">
        <v>953.01854000000003</v>
      </c>
      <c r="P47" s="23"/>
    </row>
    <row r="48" spans="1:16" s="24" customFormat="1" ht="25.5" x14ac:dyDescent="0.2">
      <c r="A48" s="30" t="s">
        <v>72</v>
      </c>
      <c r="B48" s="19" t="s">
        <v>31</v>
      </c>
      <c r="C48" s="29" t="s">
        <v>73</v>
      </c>
      <c r="D48" s="21">
        <v>587624.48372999998</v>
      </c>
      <c r="E48" s="22">
        <f t="shared" si="9"/>
        <v>587624.48373000009</v>
      </c>
      <c r="F48" s="21">
        <v>570741.76407000003</v>
      </c>
      <c r="G48" s="21">
        <v>10233.90667</v>
      </c>
      <c r="H48" s="22">
        <f t="shared" si="15"/>
        <v>580975.67074000009</v>
      </c>
      <c r="I48" s="21">
        <v>6648.8129900000004</v>
      </c>
      <c r="J48" s="23">
        <v>428264.70858999999</v>
      </c>
      <c r="K48" s="15">
        <f t="shared" si="7"/>
        <v>428264.70859000005</v>
      </c>
      <c r="L48" s="23">
        <v>417730.86435000005</v>
      </c>
      <c r="M48" s="23">
        <v>6878.2043800000001</v>
      </c>
      <c r="N48" s="15">
        <f t="shared" si="6"/>
        <v>424609.06873000006</v>
      </c>
      <c r="O48" s="23">
        <v>3655.6398599999998</v>
      </c>
      <c r="P48" s="23"/>
    </row>
    <row r="49" spans="1:16" s="24" customFormat="1" ht="38.25" x14ac:dyDescent="0.2">
      <c r="A49" s="17" t="s">
        <v>74</v>
      </c>
      <c r="B49" s="13" t="s">
        <v>31</v>
      </c>
      <c r="C49" s="14" t="s">
        <v>75</v>
      </c>
      <c r="D49" s="22">
        <v>1838688</v>
      </c>
      <c r="E49" s="22">
        <f t="shared" si="9"/>
        <v>1838688</v>
      </c>
      <c r="F49" s="22">
        <v>1824414.649</v>
      </c>
      <c r="G49" s="22">
        <v>0</v>
      </c>
      <c r="H49" s="22">
        <f t="shared" si="15"/>
        <v>1824414.649</v>
      </c>
      <c r="I49" s="22">
        <v>14273.351000000001</v>
      </c>
      <c r="J49" s="15">
        <v>1567702</v>
      </c>
      <c r="K49" s="15">
        <f t="shared" si="7"/>
        <v>1567702</v>
      </c>
      <c r="L49" s="15">
        <v>1508807.19683</v>
      </c>
      <c r="M49" s="15">
        <v>0</v>
      </c>
      <c r="N49" s="15">
        <f t="shared" si="6"/>
        <v>1508807.19683</v>
      </c>
      <c r="O49" s="15">
        <v>58894.803169999985</v>
      </c>
      <c r="P49" s="23"/>
    </row>
    <row r="50" spans="1:16" s="24" customFormat="1" x14ac:dyDescent="0.2">
      <c r="A50" s="17" t="s">
        <v>76</v>
      </c>
      <c r="B50" s="22" t="s">
        <v>31</v>
      </c>
      <c r="C50" s="22" t="s">
        <v>77</v>
      </c>
      <c r="D50" s="22">
        <v>15018979.776379999</v>
      </c>
      <c r="E50" s="22">
        <f t="shared" si="9"/>
        <v>15018979.77638999</v>
      </c>
      <c r="F50" s="22">
        <v>7185694.0233599897</v>
      </c>
      <c r="G50" s="22">
        <v>49379.97705000003</v>
      </c>
      <c r="H50" s="22">
        <f>F50+G50</f>
        <v>7235074.0004099896</v>
      </c>
      <c r="I50" s="22">
        <v>7783905.7759800004</v>
      </c>
      <c r="J50" s="22">
        <v>19709684.675577104</v>
      </c>
      <c r="K50" s="22">
        <f t="shared" si="7"/>
        <v>19709684.675577097</v>
      </c>
      <c r="L50" s="22">
        <v>10946826.933987098</v>
      </c>
      <c r="M50" s="22">
        <v>24672.899960000006</v>
      </c>
      <c r="N50" s="22">
        <f t="shared" si="6"/>
        <v>10971499.833947098</v>
      </c>
      <c r="O50" s="22">
        <v>8738184.8416299988</v>
      </c>
      <c r="P50" s="23"/>
    </row>
    <row r="51" spans="1:16" s="16" customFormat="1" ht="38.25" x14ac:dyDescent="0.2">
      <c r="A51" s="12" t="s">
        <v>78</v>
      </c>
      <c r="B51" s="33" t="s">
        <v>31</v>
      </c>
      <c r="C51" s="34" t="s">
        <v>79</v>
      </c>
      <c r="D51" s="15">
        <f>SUM(D52:D56)</f>
        <v>3354908.8993246132</v>
      </c>
      <c r="E51" s="15">
        <f t="shared" ref="E51:O51" si="17">SUM(E52:E56)</f>
        <v>3354908.8993246132</v>
      </c>
      <c r="F51" s="15">
        <f t="shared" si="17"/>
        <v>2923892.9734746134</v>
      </c>
      <c r="G51" s="15">
        <f t="shared" si="17"/>
        <v>379350</v>
      </c>
      <c r="H51" s="15">
        <f>SUM(H52:H56)</f>
        <v>3303242.9734746134</v>
      </c>
      <c r="I51" s="15">
        <f t="shared" si="17"/>
        <v>51665.92585</v>
      </c>
      <c r="J51" s="15">
        <f t="shared" si="17"/>
        <v>6143485.714709999</v>
      </c>
      <c r="K51" s="15">
        <f t="shared" si="17"/>
        <v>6143485.714709999</v>
      </c>
      <c r="L51" s="15">
        <f t="shared" si="17"/>
        <v>6084206.6224599984</v>
      </c>
      <c r="M51" s="15">
        <f t="shared" si="17"/>
        <v>16280.8</v>
      </c>
      <c r="N51" s="15">
        <f t="shared" si="6"/>
        <v>6100487.4224599982</v>
      </c>
      <c r="O51" s="15">
        <f t="shared" si="17"/>
        <v>42998.29224999994</v>
      </c>
      <c r="P51" s="15"/>
    </row>
    <row r="52" spans="1:16" s="24" customFormat="1" x14ac:dyDescent="0.2">
      <c r="A52" s="30" t="s">
        <v>80</v>
      </c>
      <c r="B52" s="35" t="s">
        <v>31</v>
      </c>
      <c r="C52" s="36" t="s">
        <v>81</v>
      </c>
      <c r="D52" s="15">
        <f>E52</f>
        <v>1700000.1447867649</v>
      </c>
      <c r="E52" s="22">
        <f t="shared" si="9"/>
        <v>1700000.1447867649</v>
      </c>
      <c r="F52" s="28">
        <v>1700000.1447867649</v>
      </c>
      <c r="G52" s="28"/>
      <c r="H52" s="15">
        <f>G52+F52</f>
        <v>1700000.1447867649</v>
      </c>
      <c r="I52" s="28"/>
      <c r="J52" s="15">
        <f>K52</f>
        <v>2166100</v>
      </c>
      <c r="K52" s="22">
        <f t="shared" ref="K52:K56" si="18">L52+M52+O52</f>
        <v>2166100</v>
      </c>
      <c r="L52" s="28">
        <v>2166100</v>
      </c>
      <c r="M52" s="28">
        <v>0</v>
      </c>
      <c r="N52" s="15">
        <f t="shared" si="6"/>
        <v>2166100</v>
      </c>
      <c r="O52" s="28"/>
      <c r="P52" s="28"/>
    </row>
    <row r="53" spans="1:16" s="24" customFormat="1" x14ac:dyDescent="0.2">
      <c r="A53" s="30" t="s">
        <v>82</v>
      </c>
      <c r="B53" s="35" t="s">
        <v>31</v>
      </c>
      <c r="C53" s="36" t="s">
        <v>83</v>
      </c>
      <c r="D53" s="15">
        <f t="shared" ref="D53:D56" si="19">E53</f>
        <v>698718.75453784841</v>
      </c>
      <c r="E53" s="22">
        <f t="shared" si="9"/>
        <v>698718.75453784841</v>
      </c>
      <c r="F53" s="28">
        <v>267702.82868784841</v>
      </c>
      <c r="G53" s="28">
        <v>379350</v>
      </c>
      <c r="H53" s="15">
        <f t="shared" ref="H53:H56" si="20">G53+F53</f>
        <v>647052.82868784841</v>
      </c>
      <c r="I53" s="28">
        <v>51665.92585</v>
      </c>
      <c r="J53" s="15">
        <f t="shared" ref="J53:J56" si="21">K53</f>
        <v>59279.092249999943</v>
      </c>
      <c r="K53" s="22">
        <f t="shared" si="18"/>
        <v>59279.092249999943</v>
      </c>
      <c r="L53" s="28"/>
      <c r="M53" s="28">
        <v>16280.8</v>
      </c>
      <c r="N53" s="15">
        <f t="shared" si="6"/>
        <v>16280.8</v>
      </c>
      <c r="O53" s="28">
        <v>42998.29224999994</v>
      </c>
      <c r="P53" s="28"/>
    </row>
    <row r="54" spans="1:16" s="24" customFormat="1" x14ac:dyDescent="0.2">
      <c r="A54" s="30" t="s">
        <v>84</v>
      </c>
      <c r="B54" s="35" t="s">
        <v>31</v>
      </c>
      <c r="C54" s="36" t="s">
        <v>85</v>
      </c>
      <c r="D54" s="15">
        <f t="shared" si="19"/>
        <v>0</v>
      </c>
      <c r="E54" s="22">
        <f t="shared" si="9"/>
        <v>0</v>
      </c>
      <c r="F54" s="28"/>
      <c r="G54" s="28"/>
      <c r="H54" s="15">
        <f t="shared" si="20"/>
        <v>0</v>
      </c>
      <c r="I54" s="28"/>
      <c r="J54" s="15">
        <f t="shared" si="21"/>
        <v>0</v>
      </c>
      <c r="K54" s="22">
        <f t="shared" si="18"/>
        <v>0</v>
      </c>
      <c r="L54" s="23"/>
      <c r="M54" s="28"/>
      <c r="N54" s="15">
        <f t="shared" si="6"/>
        <v>0</v>
      </c>
      <c r="O54" s="28"/>
      <c r="P54" s="28"/>
    </row>
    <row r="55" spans="1:16" s="24" customFormat="1" x14ac:dyDescent="0.2">
      <c r="A55" s="30" t="s">
        <v>86</v>
      </c>
      <c r="B55" s="35" t="s">
        <v>31</v>
      </c>
      <c r="C55" s="36" t="s">
        <v>87</v>
      </c>
      <c r="D55" s="15">
        <f t="shared" si="19"/>
        <v>276567</v>
      </c>
      <c r="E55" s="22">
        <f t="shared" si="9"/>
        <v>276567</v>
      </c>
      <c r="F55" s="28">
        <v>276567</v>
      </c>
      <c r="G55" s="28"/>
      <c r="H55" s="15">
        <f t="shared" si="20"/>
        <v>276567</v>
      </c>
      <c r="I55" s="28"/>
      <c r="J55" s="15">
        <f t="shared" si="21"/>
        <v>255290.40515000001</v>
      </c>
      <c r="K55" s="22">
        <f t="shared" si="18"/>
        <v>255290.40515000001</v>
      </c>
      <c r="L55" s="23">
        <v>255290.40515000001</v>
      </c>
      <c r="M55" s="28"/>
      <c r="N55" s="15">
        <f t="shared" si="6"/>
        <v>255290.40515000001</v>
      </c>
      <c r="O55" s="28"/>
      <c r="P55" s="28"/>
    </row>
    <row r="56" spans="1:16" s="24" customFormat="1" x14ac:dyDescent="0.2">
      <c r="A56" s="30" t="s">
        <v>88</v>
      </c>
      <c r="B56" s="35" t="s">
        <v>31</v>
      </c>
      <c r="C56" s="36" t="s">
        <v>89</v>
      </c>
      <c r="D56" s="15">
        <f t="shared" si="19"/>
        <v>679623</v>
      </c>
      <c r="E56" s="22">
        <f t="shared" si="9"/>
        <v>679623</v>
      </c>
      <c r="F56" s="28">
        <f>[1]МРСК!$BK$56</f>
        <v>679623</v>
      </c>
      <c r="G56" s="28"/>
      <c r="H56" s="15">
        <f t="shared" si="20"/>
        <v>679623</v>
      </c>
      <c r="I56" s="28"/>
      <c r="J56" s="15">
        <f t="shared" si="21"/>
        <v>3662816.2173099988</v>
      </c>
      <c r="K56" s="22">
        <f t="shared" si="18"/>
        <v>3662816.2173099988</v>
      </c>
      <c r="L56" s="23">
        <v>3662816.2173099988</v>
      </c>
      <c r="M56" s="28"/>
      <c r="N56" s="15">
        <f t="shared" si="6"/>
        <v>3662816.2173099988</v>
      </c>
      <c r="O56" s="28"/>
      <c r="P56" s="28"/>
    </row>
    <row r="57" spans="1:16" s="24" customFormat="1" x14ac:dyDescent="0.2">
      <c r="A57" s="37" t="s">
        <v>90</v>
      </c>
      <c r="B57" s="35" t="s">
        <v>31</v>
      </c>
      <c r="C57" s="36" t="s">
        <v>91</v>
      </c>
      <c r="D57" s="28">
        <v>1400315</v>
      </c>
      <c r="E57" s="22">
        <f>F57+G57+I57</f>
        <v>1400315.0000000002</v>
      </c>
      <c r="F57" s="15">
        <v>-1367002.6856708999</v>
      </c>
      <c r="G57" s="15">
        <v>240737.50181434312</v>
      </c>
      <c r="H57" s="15">
        <f>F57+G57</f>
        <v>-1126265.1838565569</v>
      </c>
      <c r="I57" s="15">
        <v>2526580.1838565571</v>
      </c>
      <c r="J57" s="28">
        <v>566192</v>
      </c>
      <c r="K57" s="22">
        <f>L57+M57+O57</f>
        <v>566192.00000000186</v>
      </c>
      <c r="L57" s="15">
        <v>-4516054.5744798528</v>
      </c>
      <c r="M57" s="15">
        <v>173488.19506800361</v>
      </c>
      <c r="N57" s="15">
        <f t="shared" si="6"/>
        <v>-4342566.3794118492</v>
      </c>
      <c r="O57" s="15">
        <v>4908758.3794118511</v>
      </c>
      <c r="P57" s="28"/>
    </row>
    <row r="58" spans="1:16" s="38" customFormat="1" x14ac:dyDescent="0.25">
      <c r="A58" s="68" t="s">
        <v>92</v>
      </c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</row>
    <row r="59" spans="1:16" s="24" customFormat="1" x14ac:dyDescent="0.2">
      <c r="A59" s="37" t="s">
        <v>93</v>
      </c>
      <c r="B59" s="26" t="s">
        <v>31</v>
      </c>
      <c r="C59" s="39" t="s">
        <v>94</v>
      </c>
      <c r="D59" s="28">
        <v>47762566.032970004</v>
      </c>
      <c r="E59" s="22">
        <f t="shared" si="9"/>
        <v>47762566.032969996</v>
      </c>
      <c r="F59" s="21">
        <v>39896366.435910001</v>
      </c>
      <c r="G59" s="21">
        <v>133144.69435000001</v>
      </c>
      <c r="H59" s="22">
        <f t="shared" ref="H59:H61" si="22">F59+G59</f>
        <v>40029511.130259998</v>
      </c>
      <c r="I59" s="21">
        <v>7733054.9027100001</v>
      </c>
      <c r="J59" s="21">
        <f>L59+M59+O59</f>
        <v>47731961.989800006</v>
      </c>
      <c r="K59" s="15">
        <f t="shared" si="7"/>
        <v>47731961.989800006</v>
      </c>
      <c r="L59" s="40">
        <v>38187936.189510003</v>
      </c>
      <c r="M59" s="28">
        <v>115367.90131999999</v>
      </c>
      <c r="N59" s="15">
        <f t="shared" si="6"/>
        <v>38303304.090830006</v>
      </c>
      <c r="O59" s="28">
        <v>9428657.8989699986</v>
      </c>
      <c r="P59" s="21"/>
    </row>
    <row r="60" spans="1:16" s="24" customFormat="1" x14ac:dyDescent="0.2">
      <c r="A60" s="37" t="s">
        <v>95</v>
      </c>
      <c r="B60" s="26" t="s">
        <v>31</v>
      </c>
      <c r="C60" s="39" t="s">
        <v>96</v>
      </c>
      <c r="D60" s="28">
        <v>9561957.3536499999</v>
      </c>
      <c r="E60" s="22">
        <f t="shared" si="9"/>
        <v>9561957.3536499981</v>
      </c>
      <c r="F60" s="21">
        <v>8688498.3967099991</v>
      </c>
      <c r="G60" s="21">
        <v>120478.62251000002</v>
      </c>
      <c r="H60" s="22">
        <f t="shared" si="22"/>
        <v>8808977.0192199983</v>
      </c>
      <c r="I60" s="21">
        <v>752980.33443000005</v>
      </c>
      <c r="J60" s="21">
        <f>L60+M60+O60</f>
        <v>8525181.7024200018</v>
      </c>
      <c r="K60" s="15">
        <f t="shared" si="7"/>
        <v>8525181.7024200018</v>
      </c>
      <c r="L60" s="23">
        <v>8378902.676330002</v>
      </c>
      <c r="M60" s="28">
        <v>80900.751980000015</v>
      </c>
      <c r="N60" s="15">
        <f t="shared" si="6"/>
        <v>8459803.4283100013</v>
      </c>
      <c r="O60" s="28">
        <v>65378.274109999998</v>
      </c>
      <c r="P60" s="21"/>
    </row>
    <row r="61" spans="1:16" s="24" customFormat="1" ht="51" x14ac:dyDescent="0.2">
      <c r="A61" s="37" t="s">
        <v>97</v>
      </c>
      <c r="B61" s="35" t="s">
        <v>31</v>
      </c>
      <c r="C61" s="36" t="s">
        <v>98</v>
      </c>
      <c r="D61" s="28">
        <v>6976897.6859400002</v>
      </c>
      <c r="E61" s="22">
        <f>H61+I61</f>
        <v>6975645.68927</v>
      </c>
      <c r="F61" s="21">
        <v>3183645.8294399995</v>
      </c>
      <c r="G61" s="21">
        <v>3727556.1151200002</v>
      </c>
      <c r="H61" s="22">
        <f t="shared" si="22"/>
        <v>6911201.9445599997</v>
      </c>
      <c r="I61" s="21">
        <v>64443.744709999999</v>
      </c>
      <c r="J61" s="21">
        <f>K61</f>
        <v>8098453.2727099992</v>
      </c>
      <c r="K61" s="22">
        <f>N61+O61</f>
        <v>8098453.2727099992</v>
      </c>
      <c r="L61" s="23">
        <v>3739900.6640697201</v>
      </c>
      <c r="M61" s="21">
        <v>4296240.5926202796</v>
      </c>
      <c r="N61" s="22">
        <f t="shared" si="6"/>
        <v>8036141.2566899993</v>
      </c>
      <c r="O61" s="41">
        <v>62312.016019999995</v>
      </c>
      <c r="P61" s="21"/>
    </row>
    <row r="62" spans="1:16" s="42" customFormat="1" ht="38.25" x14ac:dyDescent="0.2">
      <c r="A62" s="12" t="s">
        <v>99</v>
      </c>
      <c r="B62" s="13" t="s">
        <v>31</v>
      </c>
      <c r="C62" s="14" t="s">
        <v>100</v>
      </c>
      <c r="D62" s="22">
        <f>SUM(D63:D66)</f>
        <v>1705149.1981899999</v>
      </c>
      <c r="E62" s="22">
        <f>SUM(E63:E66)</f>
        <v>1705149.1981899999</v>
      </c>
      <c r="F62" s="22">
        <f t="shared" ref="F62:O62" si="23">SUM(F63:F66)</f>
        <v>1704890.0443599999</v>
      </c>
      <c r="G62" s="22">
        <f t="shared" si="23"/>
        <v>146.47370999999998</v>
      </c>
      <c r="H62" s="22">
        <f t="shared" si="23"/>
        <v>1705036.51807</v>
      </c>
      <c r="I62" s="22">
        <f t="shared" si="23"/>
        <v>112.68012</v>
      </c>
      <c r="J62" s="22">
        <f t="shared" si="23"/>
        <v>1629909.60837</v>
      </c>
      <c r="K62" s="22">
        <f t="shared" si="23"/>
        <v>1629909.6083699998</v>
      </c>
      <c r="L62" s="22">
        <f t="shared" si="23"/>
        <v>1629808.4903899999</v>
      </c>
      <c r="M62" s="22">
        <f t="shared" si="23"/>
        <v>41.232810000000008</v>
      </c>
      <c r="N62" s="15">
        <f t="shared" si="6"/>
        <v>1629849.7231999999</v>
      </c>
      <c r="O62" s="22">
        <f t="shared" si="23"/>
        <v>59.885170000000002</v>
      </c>
      <c r="P62" s="22"/>
    </row>
    <row r="63" spans="1:16" s="24" customFormat="1" x14ac:dyDescent="0.2">
      <c r="A63" s="18" t="s">
        <v>101</v>
      </c>
      <c r="B63" s="26" t="s">
        <v>31</v>
      </c>
      <c r="C63" s="39"/>
      <c r="D63" s="28">
        <v>890903.56660999998</v>
      </c>
      <c r="E63" s="22">
        <f t="shared" si="9"/>
        <v>890903.56660999998</v>
      </c>
      <c r="F63" s="21">
        <v>890903.56660999998</v>
      </c>
      <c r="G63" s="21"/>
      <c r="H63" s="22">
        <f t="shared" ref="H63:H67" si="24">F63+G63</f>
        <v>890903.56660999998</v>
      </c>
      <c r="I63" s="21"/>
      <c r="J63" s="28">
        <v>799351.73941000004</v>
      </c>
      <c r="K63" s="22">
        <f t="shared" ref="K63:K67" si="25">L63+M63+O63</f>
        <v>799351.73941000004</v>
      </c>
      <c r="L63" s="21">
        <v>799351.73941000004</v>
      </c>
      <c r="M63" s="21"/>
      <c r="N63" s="22">
        <f t="shared" si="6"/>
        <v>799351.73941000004</v>
      </c>
      <c r="O63" s="21"/>
      <c r="P63" s="21"/>
    </row>
    <row r="64" spans="1:16" s="24" customFormat="1" x14ac:dyDescent="0.2">
      <c r="A64" s="18" t="s">
        <v>102</v>
      </c>
      <c r="B64" s="26" t="s">
        <v>31</v>
      </c>
      <c r="C64" s="39"/>
      <c r="D64" s="21">
        <v>310489.72365</v>
      </c>
      <c r="E64" s="22">
        <f t="shared" si="9"/>
        <v>310489.72365</v>
      </c>
      <c r="F64" s="21">
        <v>310489.72365</v>
      </c>
      <c r="G64" s="21"/>
      <c r="H64" s="22">
        <f t="shared" si="24"/>
        <v>310489.72365</v>
      </c>
      <c r="I64" s="21"/>
      <c r="J64" s="21">
        <v>284280.06536999997</v>
      </c>
      <c r="K64" s="22">
        <f t="shared" si="25"/>
        <v>284280.06536999997</v>
      </c>
      <c r="L64" s="21">
        <v>284280.06536999997</v>
      </c>
      <c r="M64" s="21"/>
      <c r="N64" s="22">
        <f t="shared" si="6"/>
        <v>284280.06536999997</v>
      </c>
      <c r="O64" s="21"/>
      <c r="P64" s="21"/>
    </row>
    <row r="65" spans="1:16" s="24" customFormat="1" ht="25.5" x14ac:dyDescent="0.2">
      <c r="A65" s="18" t="s">
        <v>103</v>
      </c>
      <c r="B65" s="35" t="s">
        <v>31</v>
      </c>
      <c r="C65" s="36"/>
      <c r="D65" s="28">
        <v>494247.37814000004</v>
      </c>
      <c r="E65" s="22">
        <f t="shared" si="9"/>
        <v>494247.37813999999</v>
      </c>
      <c r="F65" s="21">
        <v>493988.22431000002</v>
      </c>
      <c r="G65" s="21">
        <v>146.47370999999998</v>
      </c>
      <c r="H65" s="22">
        <f t="shared" si="24"/>
        <v>494134.69802000001</v>
      </c>
      <c r="I65" s="21">
        <v>112.68012</v>
      </c>
      <c r="J65" s="28">
        <v>540356.20576000004</v>
      </c>
      <c r="K65" s="22">
        <f t="shared" si="25"/>
        <v>540356.20575999992</v>
      </c>
      <c r="L65" s="21">
        <v>540255.08777999994</v>
      </c>
      <c r="M65" s="21">
        <v>41.232810000000008</v>
      </c>
      <c r="N65" s="22">
        <f t="shared" si="6"/>
        <v>540296.3205899999</v>
      </c>
      <c r="O65" s="21">
        <v>59.885170000000002</v>
      </c>
      <c r="P65" s="21"/>
    </row>
    <row r="66" spans="1:16" s="24" customFormat="1" x14ac:dyDescent="0.2">
      <c r="A66" s="18" t="s">
        <v>104</v>
      </c>
      <c r="B66" s="26" t="s">
        <v>31</v>
      </c>
      <c r="C66" s="39"/>
      <c r="D66" s="28">
        <v>9508.5297900000005</v>
      </c>
      <c r="E66" s="22">
        <f t="shared" si="9"/>
        <v>9508.5297900000005</v>
      </c>
      <c r="F66" s="21">
        <v>9508.5297900000005</v>
      </c>
      <c r="G66" s="21"/>
      <c r="H66" s="22">
        <f t="shared" si="24"/>
        <v>9508.5297900000005</v>
      </c>
      <c r="I66" s="21"/>
      <c r="J66" s="28">
        <v>5921.5978299999997</v>
      </c>
      <c r="K66" s="22">
        <f t="shared" si="25"/>
        <v>5921.5978299999997</v>
      </c>
      <c r="L66" s="21">
        <v>5921.5978299999997</v>
      </c>
      <c r="M66" s="21"/>
      <c r="N66" s="22">
        <f t="shared" si="6"/>
        <v>5921.5978299999997</v>
      </c>
      <c r="O66" s="21"/>
      <c r="P66" s="21"/>
    </row>
    <row r="67" spans="1:16" s="24" customFormat="1" ht="38.25" x14ac:dyDescent="0.2">
      <c r="A67" s="18" t="s">
        <v>105</v>
      </c>
      <c r="B67" s="43" t="s">
        <v>31</v>
      </c>
      <c r="C67" s="44" t="s">
        <v>106</v>
      </c>
      <c r="D67" s="22">
        <f>E67</f>
        <v>0</v>
      </c>
      <c r="E67" s="22">
        <f t="shared" si="9"/>
        <v>0</v>
      </c>
      <c r="F67" s="21"/>
      <c r="G67" s="21"/>
      <c r="H67" s="22">
        <f t="shared" si="24"/>
        <v>0</v>
      </c>
      <c r="I67" s="21"/>
      <c r="J67" s="22">
        <f>K67</f>
        <v>0</v>
      </c>
      <c r="K67" s="22">
        <f t="shared" si="25"/>
        <v>0</v>
      </c>
      <c r="L67" s="21"/>
      <c r="M67" s="21"/>
      <c r="N67" s="22">
        <f t="shared" si="6"/>
        <v>0</v>
      </c>
      <c r="O67" s="21"/>
      <c r="P67" s="45"/>
    </row>
    <row r="69" spans="1:16" s="47" customFormat="1" ht="10.5" x14ac:dyDescent="0.15">
      <c r="A69" s="46" t="s">
        <v>107</v>
      </c>
    </row>
    <row r="70" spans="1:16" s="49" customFormat="1" ht="11.25" x14ac:dyDescent="0.2">
      <c r="A70" s="48" t="s">
        <v>108</v>
      </c>
    </row>
    <row r="71" spans="1:16" s="49" customFormat="1" ht="11.25" x14ac:dyDescent="0.2">
      <c r="A71" s="48" t="s">
        <v>109</v>
      </c>
    </row>
    <row r="72" spans="1:16" s="47" customFormat="1" ht="10.5" x14ac:dyDescent="0.15">
      <c r="A72" s="46" t="s">
        <v>110</v>
      </c>
    </row>
    <row r="73" spans="1:16" s="1" customFormat="1" x14ac:dyDescent="0.2">
      <c r="A73" s="50"/>
      <c r="P73" s="2" t="s">
        <v>111</v>
      </c>
    </row>
    <row r="74" spans="1:16" s="11" customFormat="1" x14ac:dyDescent="0.25">
      <c r="A74" s="70" t="s">
        <v>112</v>
      </c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</row>
    <row r="75" spans="1:16" s="6" customFormat="1" ht="12.75" customHeight="1" x14ac:dyDescent="0.25">
      <c r="A75" s="66" t="s">
        <v>14</v>
      </c>
      <c r="B75" s="66" t="s">
        <v>15</v>
      </c>
      <c r="C75" s="66" t="s">
        <v>16</v>
      </c>
      <c r="D75" s="66" t="s">
        <v>113</v>
      </c>
      <c r="E75" s="65" t="s">
        <v>18</v>
      </c>
      <c r="F75" s="65" t="s">
        <v>19</v>
      </c>
      <c r="G75" s="65"/>
      <c r="H75" s="65"/>
      <c r="I75" s="65"/>
      <c r="J75" s="65" t="s">
        <v>114</v>
      </c>
      <c r="K75" s="65" t="s">
        <v>21</v>
      </c>
      <c r="L75" s="65" t="s">
        <v>22</v>
      </c>
      <c r="M75" s="65"/>
      <c r="N75" s="65"/>
      <c r="O75" s="65"/>
      <c r="P75" s="66" t="s">
        <v>23</v>
      </c>
    </row>
    <row r="76" spans="1:16" s="6" customFormat="1" ht="77.25" customHeight="1" x14ac:dyDescent="0.25">
      <c r="A76" s="67"/>
      <c r="B76" s="67"/>
      <c r="C76" s="67"/>
      <c r="D76" s="67"/>
      <c r="E76" s="65"/>
      <c r="F76" s="7" t="s">
        <v>24</v>
      </c>
      <c r="G76" s="7" t="s">
        <v>25</v>
      </c>
      <c r="H76" s="7" t="s">
        <v>26</v>
      </c>
      <c r="I76" s="7" t="s">
        <v>27</v>
      </c>
      <c r="J76" s="65"/>
      <c r="K76" s="65"/>
      <c r="L76" s="7" t="s">
        <v>24</v>
      </c>
      <c r="M76" s="7" t="s">
        <v>25</v>
      </c>
      <c r="N76" s="7" t="s">
        <v>26</v>
      </c>
      <c r="O76" s="7" t="s">
        <v>27</v>
      </c>
      <c r="P76" s="67"/>
    </row>
    <row r="77" spans="1:16" s="54" customFormat="1" ht="12.75" customHeight="1" x14ac:dyDescent="0.25">
      <c r="A77" s="51">
        <v>1</v>
      </c>
      <c r="B77" s="52">
        <v>2</v>
      </c>
      <c r="C77" s="52">
        <v>3</v>
      </c>
      <c r="D77" s="52">
        <v>4</v>
      </c>
      <c r="E77" s="52">
        <v>5</v>
      </c>
      <c r="F77" s="52">
        <v>6</v>
      </c>
      <c r="G77" s="52">
        <v>7</v>
      </c>
      <c r="H77" s="53" t="s">
        <v>28</v>
      </c>
      <c r="I77" s="52">
        <v>9</v>
      </c>
      <c r="J77" s="52">
        <v>10</v>
      </c>
      <c r="K77" s="52">
        <v>11</v>
      </c>
      <c r="L77" s="52">
        <v>12</v>
      </c>
      <c r="M77" s="52">
        <v>13</v>
      </c>
      <c r="N77" s="53" t="s">
        <v>29</v>
      </c>
      <c r="O77" s="51">
        <v>15</v>
      </c>
      <c r="P77" s="52">
        <v>16</v>
      </c>
    </row>
    <row r="78" spans="1:16" s="24" customFormat="1" x14ac:dyDescent="0.2">
      <c r="A78" s="37" t="s">
        <v>115</v>
      </c>
      <c r="B78" s="55" t="s">
        <v>31</v>
      </c>
      <c r="C78" s="27" t="s">
        <v>116</v>
      </c>
      <c r="D78" s="15">
        <f>E78</f>
        <v>13024838</v>
      </c>
      <c r="E78" s="28">
        <v>13024838</v>
      </c>
      <c r="F78" s="56" t="s">
        <v>117</v>
      </c>
      <c r="G78" s="56" t="s">
        <v>117</v>
      </c>
      <c r="H78" s="56" t="s">
        <v>117</v>
      </c>
      <c r="I78" s="56" t="s">
        <v>117</v>
      </c>
      <c r="J78" s="15">
        <f>K78</f>
        <v>16532374</v>
      </c>
      <c r="K78" s="28">
        <v>16532374</v>
      </c>
      <c r="L78" s="56" t="s">
        <v>117</v>
      </c>
      <c r="M78" s="56" t="s">
        <v>117</v>
      </c>
      <c r="N78" s="56" t="s">
        <v>117</v>
      </c>
      <c r="O78" s="56" t="s">
        <v>117</v>
      </c>
      <c r="P78" s="55"/>
    </row>
    <row r="79" spans="1:16" s="24" customFormat="1" ht="25.5" x14ac:dyDescent="0.2">
      <c r="A79" s="30" t="s">
        <v>118</v>
      </c>
      <c r="B79" s="55" t="s">
        <v>31</v>
      </c>
      <c r="C79" s="27" t="s">
        <v>119</v>
      </c>
      <c r="D79" s="56" t="s">
        <v>117</v>
      </c>
      <c r="E79" s="56" t="s">
        <v>117</v>
      </c>
      <c r="F79" s="28">
        <v>5499763.2999999998</v>
      </c>
      <c r="G79" s="28">
        <v>82108.800000000003</v>
      </c>
      <c r="H79" s="56" t="s">
        <v>117</v>
      </c>
      <c r="I79" s="56" t="s">
        <v>117</v>
      </c>
      <c r="J79" s="56" t="s">
        <v>117</v>
      </c>
      <c r="K79" s="56" t="s">
        <v>117</v>
      </c>
      <c r="L79" s="21">
        <v>8798643.6099999994</v>
      </c>
      <c r="M79" s="21">
        <v>111045.6</v>
      </c>
      <c r="N79" s="56" t="s">
        <v>117</v>
      </c>
      <c r="O79" s="56" t="s">
        <v>117</v>
      </c>
      <c r="P79" s="55"/>
    </row>
    <row r="80" spans="1:16" s="24" customFormat="1" ht="63.75" x14ac:dyDescent="0.2">
      <c r="A80" s="37" t="s">
        <v>120</v>
      </c>
      <c r="B80" s="55" t="s">
        <v>31</v>
      </c>
      <c r="C80" s="27" t="s">
        <v>121</v>
      </c>
      <c r="D80" s="22">
        <f>F80</f>
        <v>31220000</v>
      </c>
      <c r="E80" s="56" t="s">
        <v>117</v>
      </c>
      <c r="F80" s="28">
        <v>31220000</v>
      </c>
      <c r="G80" s="28"/>
      <c r="H80" s="56" t="s">
        <v>117</v>
      </c>
      <c r="I80" s="56" t="s">
        <v>117</v>
      </c>
      <c r="J80" s="56" t="s">
        <v>117</v>
      </c>
      <c r="K80" s="56" t="s">
        <v>117</v>
      </c>
      <c r="L80" s="21">
        <v>32120000</v>
      </c>
      <c r="M80" s="55"/>
      <c r="N80" s="56" t="s">
        <v>117</v>
      </c>
      <c r="O80" s="56" t="s">
        <v>117</v>
      </c>
      <c r="P80" s="55"/>
    </row>
    <row r="81" spans="1:16" s="24" customFormat="1" ht="63.75" x14ac:dyDescent="0.2">
      <c r="A81" s="37" t="s">
        <v>122</v>
      </c>
      <c r="B81" s="55" t="s">
        <v>31</v>
      </c>
      <c r="C81" s="27" t="s">
        <v>123</v>
      </c>
      <c r="D81" s="22">
        <f>F81</f>
        <v>1831099.512359059</v>
      </c>
      <c r="E81" s="56" t="s">
        <v>117</v>
      </c>
      <c r="F81" s="28">
        <v>1831099.512359059</v>
      </c>
      <c r="G81" s="28"/>
      <c r="H81" s="56" t="s">
        <v>117</v>
      </c>
      <c r="I81" s="56" t="s">
        <v>117</v>
      </c>
      <c r="J81" s="56" t="s">
        <v>117</v>
      </c>
      <c r="K81" s="56" t="s">
        <v>117</v>
      </c>
      <c r="L81" s="21">
        <v>1716637.6657490879</v>
      </c>
      <c r="M81" s="55"/>
      <c r="N81" s="56" t="s">
        <v>117</v>
      </c>
      <c r="O81" s="56" t="s">
        <v>117</v>
      </c>
      <c r="P81" s="55"/>
    </row>
    <row r="82" spans="1:16" s="24" customFormat="1" x14ac:dyDescent="0.2">
      <c r="A82" s="37" t="s">
        <v>124</v>
      </c>
      <c r="B82" s="57" t="s">
        <v>31</v>
      </c>
      <c r="C82" s="20" t="s">
        <v>125</v>
      </c>
      <c r="D82" s="22">
        <f>E82</f>
        <v>0</v>
      </c>
      <c r="E82" s="56">
        <f>H82+I82</f>
        <v>0</v>
      </c>
      <c r="F82" s="56" t="s">
        <v>117</v>
      </c>
      <c r="G82" s="56" t="s">
        <v>117</v>
      </c>
      <c r="H82" s="55">
        <v>0</v>
      </c>
      <c r="I82" s="55">
        <v>0</v>
      </c>
      <c r="J82" s="22">
        <f>K82</f>
        <v>0</v>
      </c>
      <c r="K82" s="22">
        <f t="shared" ref="K82:K84" si="26">N82+O82</f>
        <v>0</v>
      </c>
      <c r="L82" s="56" t="s">
        <v>117</v>
      </c>
      <c r="M82" s="56" t="s">
        <v>117</v>
      </c>
      <c r="N82" s="55">
        <v>0</v>
      </c>
      <c r="O82" s="55">
        <v>0</v>
      </c>
      <c r="P82" s="58"/>
    </row>
    <row r="83" spans="1:16" s="24" customFormat="1" x14ac:dyDescent="0.2">
      <c r="A83" s="37" t="s">
        <v>126</v>
      </c>
      <c r="B83" s="57" t="s">
        <v>31</v>
      </c>
      <c r="C83" s="20" t="s">
        <v>127</v>
      </c>
      <c r="D83" s="22">
        <f t="shared" ref="D83:D84" si="27">E83</f>
        <v>0</v>
      </c>
      <c r="E83" s="56">
        <f t="shared" ref="E83:E84" si="28">H83+I83</f>
        <v>0</v>
      </c>
      <c r="F83" s="56" t="s">
        <v>117</v>
      </c>
      <c r="G83" s="56" t="s">
        <v>117</v>
      </c>
      <c r="H83" s="55">
        <v>0</v>
      </c>
      <c r="I83" s="55">
        <v>0</v>
      </c>
      <c r="J83" s="22">
        <f t="shared" ref="J83:J84" si="29">K83</f>
        <v>0</v>
      </c>
      <c r="K83" s="22">
        <f t="shared" si="26"/>
        <v>0</v>
      </c>
      <c r="L83" s="56" t="s">
        <v>117</v>
      </c>
      <c r="M83" s="56" t="s">
        <v>117</v>
      </c>
      <c r="N83" s="55">
        <v>0</v>
      </c>
      <c r="O83" s="55">
        <v>0</v>
      </c>
      <c r="P83" s="57"/>
    </row>
    <row r="84" spans="1:16" s="24" customFormat="1" x14ac:dyDescent="0.2">
      <c r="A84" s="37" t="s">
        <v>128</v>
      </c>
      <c r="B84" s="57" t="s">
        <v>31</v>
      </c>
      <c r="C84" s="20" t="s">
        <v>129</v>
      </c>
      <c r="D84" s="22">
        <f t="shared" si="27"/>
        <v>4279579</v>
      </c>
      <c r="E84" s="22">
        <f t="shared" si="28"/>
        <v>4279579</v>
      </c>
      <c r="F84" s="56" t="s">
        <v>117</v>
      </c>
      <c r="G84" s="56" t="s">
        <v>117</v>
      </c>
      <c r="H84" s="41">
        <v>4279579</v>
      </c>
      <c r="I84" s="59">
        <v>0</v>
      </c>
      <c r="J84" s="22">
        <f t="shared" si="29"/>
        <v>5984370</v>
      </c>
      <c r="K84" s="22">
        <f t="shared" si="26"/>
        <v>5984370</v>
      </c>
      <c r="L84" s="56" t="s">
        <v>117</v>
      </c>
      <c r="M84" s="56" t="s">
        <v>117</v>
      </c>
      <c r="N84" s="21">
        <v>5984370</v>
      </c>
      <c r="O84" s="55">
        <v>0</v>
      </c>
      <c r="P84" s="58"/>
    </row>
    <row r="85" spans="1:16" x14ac:dyDescent="0.2">
      <c r="A85" s="60"/>
    </row>
    <row r="86" spans="1:16" s="47" customFormat="1" ht="10.5" x14ac:dyDescent="0.15">
      <c r="A86" s="46" t="s">
        <v>107</v>
      </c>
    </row>
    <row r="87" spans="1:16" s="49" customFormat="1" ht="11.25" x14ac:dyDescent="0.2">
      <c r="A87" s="48" t="s">
        <v>108</v>
      </c>
    </row>
    <row r="88" spans="1:16" s="49" customFormat="1" ht="11.25" x14ac:dyDescent="0.2">
      <c r="A88" s="48" t="s">
        <v>109</v>
      </c>
    </row>
    <row r="90" spans="1:16" x14ac:dyDescent="0.2">
      <c r="A90" s="3" t="s">
        <v>130</v>
      </c>
      <c r="L90" s="63"/>
      <c r="M90" s="63"/>
      <c r="N90" s="63"/>
      <c r="P90" s="61"/>
    </row>
    <row r="91" spans="1:16" x14ac:dyDescent="0.2">
      <c r="L91" s="64" t="s">
        <v>131</v>
      </c>
      <c r="M91" s="64"/>
      <c r="N91" s="64"/>
      <c r="P91" s="62" t="s">
        <v>132</v>
      </c>
    </row>
    <row r="92" spans="1:16" x14ac:dyDescent="0.2">
      <c r="A92" s="3" t="s">
        <v>133</v>
      </c>
      <c r="L92" s="63"/>
      <c r="M92" s="63"/>
      <c r="N92" s="63"/>
      <c r="P92" s="61"/>
    </row>
    <row r="93" spans="1:16" x14ac:dyDescent="0.2">
      <c r="L93" s="64" t="s">
        <v>131</v>
      </c>
      <c r="M93" s="64"/>
      <c r="N93" s="64"/>
      <c r="P93" s="62" t="s">
        <v>132</v>
      </c>
    </row>
    <row r="97" spans="4:15" x14ac:dyDescent="0.2">
      <c r="D97" s="5"/>
      <c r="E97" s="5"/>
      <c r="F97" s="5"/>
      <c r="G97" s="5"/>
      <c r="I97" s="5"/>
      <c r="J97" s="5"/>
      <c r="K97" s="5"/>
      <c r="L97" s="5"/>
      <c r="M97" s="5"/>
      <c r="O97" s="5"/>
    </row>
    <row r="98" spans="4:15" x14ac:dyDescent="0.2">
      <c r="D98" s="5"/>
      <c r="E98" s="5"/>
      <c r="F98" s="5"/>
      <c r="G98" s="5"/>
      <c r="I98" s="5"/>
      <c r="J98" s="5"/>
      <c r="K98" s="5"/>
      <c r="L98" s="5"/>
      <c r="M98" s="5"/>
      <c r="O98" s="5"/>
    </row>
    <row r="100" spans="4:15" x14ac:dyDescent="0.2"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4:15" x14ac:dyDescent="0.2"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</sheetData>
  <mergeCells count="33">
    <mergeCell ref="L14:P14"/>
    <mergeCell ref="A3:P3"/>
    <mergeCell ref="A4:P4"/>
    <mergeCell ref="L11:P11"/>
    <mergeCell ref="L12:P12"/>
    <mergeCell ref="L13:P13"/>
    <mergeCell ref="P18:P19"/>
    <mergeCell ref="A58:P58"/>
    <mergeCell ref="A74:P74"/>
    <mergeCell ref="L15:P1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P75:P76"/>
    <mergeCell ref="L90:N90"/>
    <mergeCell ref="L91:N91"/>
    <mergeCell ref="A75:A76"/>
    <mergeCell ref="B75:B76"/>
    <mergeCell ref="C75:C76"/>
    <mergeCell ref="D75:D76"/>
    <mergeCell ref="E75:E76"/>
    <mergeCell ref="F75:I75"/>
    <mergeCell ref="L92:N92"/>
    <mergeCell ref="L93:N93"/>
    <mergeCell ref="J75:J76"/>
    <mergeCell ref="K75:K76"/>
    <mergeCell ref="L75:O75"/>
  </mergeCells>
  <pageMargins left="0.78740157480314965" right="0.70866141732283472" top="0.59055118110236227" bottom="0.39370078740157483" header="0.19685039370078741" footer="0.19685039370078741"/>
  <pageSetup paperSize="8" scale="4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</vt:lpstr>
      <vt:lpstr>'табл. 1.6'!Область_печати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2014-11-17T14:04:02Z</dcterms:created>
  <dcterms:modified xsi:type="dcterms:W3CDTF">2015-05-19T13:51:23Z</dcterms:modified>
</cp:coreProperties>
</file>