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21" i="1" l="1"/>
  <c r="G21" i="1" s="1"/>
  <c r="H25" i="1"/>
  <c r="K29" i="1"/>
  <c r="G29" i="1" s="1"/>
  <c r="H20" i="1"/>
  <c r="G20" i="1" s="1"/>
  <c r="H22" i="1"/>
  <c r="G30" i="1"/>
  <c r="G28" i="1"/>
  <c r="G27" i="1"/>
  <c r="G26" i="1"/>
  <c r="G25" i="1"/>
  <c r="G24" i="1"/>
  <c r="G23" i="1"/>
  <c r="G22" i="1"/>
  <c r="H11" i="1" l="1"/>
  <c r="H6" i="1"/>
  <c r="K7" i="1"/>
  <c r="G7" i="1" l="1"/>
  <c r="K14" i="1" l="1"/>
  <c r="K10" i="1"/>
  <c r="G10" i="1" s="1"/>
  <c r="G15" i="1"/>
  <c r="G14" i="1"/>
  <c r="G13" i="1"/>
  <c r="G12" i="1"/>
  <c r="G11" i="1"/>
  <c r="G9" i="1"/>
  <c r="G8" i="1"/>
  <c r="G6" i="1"/>
  <c r="G5" i="1"/>
  <c r="K31" i="1" l="1"/>
  <c r="J31" i="1"/>
  <c r="I31" i="1"/>
  <c r="H31" i="1"/>
  <c r="F31" i="1"/>
  <c r="E31" i="1"/>
  <c r="D31" i="1"/>
  <c r="C31" i="1"/>
  <c r="B31" i="1"/>
  <c r="K16" i="1"/>
  <c r="J16" i="1"/>
  <c r="I16" i="1"/>
  <c r="H16" i="1"/>
  <c r="G16" i="1"/>
  <c r="F16" i="1"/>
  <c r="E16" i="1"/>
  <c r="D16" i="1"/>
  <c r="C16" i="1"/>
  <c r="B16" i="1"/>
  <c r="G31" i="1" l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G18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<sst xmlns="http://schemas.openxmlformats.org/spreadsheetml/2006/main" count="53" uniqueCount="25">
  <si>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</si>
  <si>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</si>
  <si>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</si>
  <si>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</si>
  <si>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</si>
  <si>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</si>
  <si>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</si>
  <si>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</si>
  <si>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</si>
  <si>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</si>
  <si>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</si>
  <si>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</si>
  <si>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</si>
  <si>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</si>
  <si>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</si>
  <si>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</si>
  <si>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</si>
  <si>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</si>
  <si>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</si>
  <si>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</si>
  <si>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Итого по ОАО "МРСК Центра"</t>
  </si>
  <si>
    <t>МВт</t>
  </si>
  <si>
    <t>Отпуск э/э (мощности) в сеть</t>
  </si>
  <si>
    <t>Отпуск э/э (мощности) из сети 
(полезный отпуск)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</si>
  <si>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2016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</si>
</sst>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0" xfId="0" applyNumberFormat="1" applyFont="1"/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2" fillId="0" borderId="0" xfId="0" applyFont="1" applyFill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G16" sqref="G16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1" ht="46.5" customHeight="1" x14ac:dyDescent="0.2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1" ht="18.75" customHeight="1" x14ac:dyDescent="0.2">
      <c r="A3" s="51" t="s">
        <v>1</v>
      </c>
      <c r="B3" s="47" t="s">
        <v>18</v>
      </c>
      <c r="C3" s="48"/>
      <c r="D3" s="48"/>
      <c r="E3" s="48"/>
      <c r="F3" s="49"/>
      <c r="G3" s="47" t="s">
        <v>19</v>
      </c>
      <c r="H3" s="48"/>
      <c r="I3" s="48"/>
      <c r="J3" s="48"/>
      <c r="K3" s="49"/>
    </row>
    <row r="4" spans="1:11" ht="18.75" customHeight="1" x14ac:dyDescent="0.2">
      <c r="A4" s="52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1" ht="15" x14ac:dyDescent="0.2">
      <c r="A5" s="24" t="s">
        <v>2</v>
      </c>
      <c r="B5" s="20">
        <v>12275.727500000001</v>
      </c>
      <c r="C5" s="9">
        <v>11514.891399999997</v>
      </c>
      <c r="D5" s="10">
        <v>1984.8830879700349</v>
      </c>
      <c r="E5" s="10">
        <v>4838.6778535806097</v>
      </c>
      <c r="F5" s="11">
        <v>2527.8578750710722</v>
      </c>
      <c r="G5" s="20">
        <f>SUM(H5:K5)</f>
        <v>11436.552798359924</v>
      </c>
      <c r="H5" s="9">
        <v>6732.7327999999961</v>
      </c>
      <c r="I5" s="10">
        <v>405.7</v>
      </c>
      <c r="J5" s="10">
        <v>1975.5450599999999</v>
      </c>
      <c r="K5" s="11">
        <v>2322.5749383599295</v>
      </c>
    </row>
    <row r="6" spans="1:11" ht="15" x14ac:dyDescent="0.2">
      <c r="A6" s="25" t="s">
        <v>3</v>
      </c>
      <c r="B6" s="21">
        <v>3761.2114999999999</v>
      </c>
      <c r="C6" s="12">
        <v>3471.7294999999999</v>
      </c>
      <c r="D6" s="13">
        <v>775.34500000000003</v>
      </c>
      <c r="E6" s="13">
        <v>690.44500000000073</v>
      </c>
      <c r="F6" s="14">
        <v>407.67599999999999</v>
      </c>
      <c r="G6" s="20">
        <f t="shared" ref="G6:G15" si="0">SUM(H6:K6)</f>
        <v>3543.2015000000001</v>
      </c>
      <c r="H6" s="12">
        <f>2533.0015+8.42</f>
        <v>2541.4214999999999</v>
      </c>
      <c r="I6" s="13">
        <v>475.73</v>
      </c>
      <c r="J6" s="13">
        <v>209.13</v>
      </c>
      <c r="K6" s="14">
        <v>316.92</v>
      </c>
    </row>
    <row r="7" spans="1:11" ht="15" x14ac:dyDescent="0.2">
      <c r="A7" s="25" t="s">
        <v>4</v>
      </c>
      <c r="B7" s="21">
        <v>8951.3742949999996</v>
      </c>
      <c r="C7" s="12">
        <v>8714.6577649999999</v>
      </c>
      <c r="D7" s="13">
        <v>2900.965236</v>
      </c>
      <c r="E7" s="13">
        <v>5810.588393</v>
      </c>
      <c r="F7" s="14">
        <v>1338.6222540000001</v>
      </c>
      <c r="G7" s="20">
        <f t="shared" si="0"/>
        <v>8144.4471948844002</v>
      </c>
      <c r="H7" s="12">
        <v>2411.2896540000002</v>
      </c>
      <c r="I7" s="13">
        <v>352.68730499999998</v>
      </c>
      <c r="J7" s="13">
        <v>4210.9337638843999</v>
      </c>
      <c r="K7" s="14">
        <f>1163.865472+5.671</f>
        <v>1169.536472</v>
      </c>
    </row>
    <row r="8" spans="1:11" ht="15" x14ac:dyDescent="0.2">
      <c r="A8" s="25" t="s">
        <v>5</v>
      </c>
      <c r="B8" s="21">
        <v>2741.759035</v>
      </c>
      <c r="C8" s="12">
        <v>2203.6456338121634</v>
      </c>
      <c r="D8" s="13">
        <v>444.74613605878454</v>
      </c>
      <c r="E8" s="13">
        <v>1703.9917174964448</v>
      </c>
      <c r="F8" s="14">
        <v>952.86551171270344</v>
      </c>
      <c r="G8" s="20">
        <f t="shared" si="0"/>
        <v>2380.0590350000002</v>
      </c>
      <c r="H8" s="12">
        <v>908.56639195702542</v>
      </c>
      <c r="I8" s="13">
        <v>54.07606360514383</v>
      </c>
      <c r="J8" s="13">
        <v>642.09090312808439</v>
      </c>
      <c r="K8" s="14">
        <v>775.32567630974665</v>
      </c>
    </row>
    <row r="9" spans="1:11" ht="15" x14ac:dyDescent="0.2">
      <c r="A9" s="25" t="s">
        <v>6</v>
      </c>
      <c r="B9" s="21">
        <v>6056.6210999999994</v>
      </c>
      <c r="C9" s="12">
        <v>5777.5520999999999</v>
      </c>
      <c r="D9" s="13">
        <v>1028.7860000000003</v>
      </c>
      <c r="E9" s="13">
        <v>1315.1680000000001</v>
      </c>
      <c r="F9" s="14">
        <v>744.9899999999999</v>
      </c>
      <c r="G9" s="20">
        <f t="shared" si="0"/>
        <v>5570.1680999999999</v>
      </c>
      <c r="H9" s="12">
        <v>4153.9830999999995</v>
      </c>
      <c r="I9" s="13">
        <v>333.73399999999998</v>
      </c>
      <c r="J9" s="13">
        <v>467.78700000000003</v>
      </c>
      <c r="K9" s="14">
        <v>614.66399999999999</v>
      </c>
    </row>
    <row r="10" spans="1:11" s="46" customFormat="1" ht="15" x14ac:dyDescent="0.2">
      <c r="A10" s="25" t="s">
        <v>7</v>
      </c>
      <c r="B10" s="26">
        <v>7710.03</v>
      </c>
      <c r="C10" s="27">
        <v>6816.5599999999995</v>
      </c>
      <c r="D10" s="28">
        <v>1400.9378999999999</v>
      </c>
      <c r="E10" s="28">
        <v>1700.2491</v>
      </c>
      <c r="F10" s="29">
        <v>951.04</v>
      </c>
      <c r="G10" s="20">
        <f t="shared" si="0"/>
        <v>7036.0602010000002</v>
      </c>
      <c r="H10" s="27">
        <v>5406.7160409999997</v>
      </c>
      <c r="I10" s="28">
        <v>250.64716000000001</v>
      </c>
      <c r="J10" s="28">
        <v>602.91139099999998</v>
      </c>
      <c r="K10" s="29">
        <f>659.885609+115.9</f>
        <v>775.78560900000002</v>
      </c>
    </row>
    <row r="11" spans="1:11" ht="15" x14ac:dyDescent="0.2">
      <c r="A11" s="25" t="s">
        <v>8</v>
      </c>
      <c r="B11" s="26">
        <v>2429.1570523599999</v>
      </c>
      <c r="C11" s="27">
        <v>2278.0078170000002</v>
      </c>
      <c r="D11" s="28">
        <v>349.820313346109</v>
      </c>
      <c r="E11" s="28">
        <v>1910.43102799965</v>
      </c>
      <c r="F11" s="29">
        <v>486.96872559791501</v>
      </c>
      <c r="G11" s="20">
        <f t="shared" si="0"/>
        <v>2158.5570000000002</v>
      </c>
      <c r="H11" s="27">
        <f>396.169249+2.9+0.247</f>
        <v>399.31624899999997</v>
      </c>
      <c r="I11" s="28">
        <v>9.4890329999999992</v>
      </c>
      <c r="J11" s="28">
        <v>1346.4331400000001</v>
      </c>
      <c r="K11" s="29">
        <v>403.318578</v>
      </c>
    </row>
    <row r="12" spans="1:11" ht="15" x14ac:dyDescent="0.2">
      <c r="A12" s="25" t="s">
        <v>9</v>
      </c>
      <c r="B12" s="26">
        <v>3854.5727770000008</v>
      </c>
      <c r="C12" s="27">
        <v>3624.126311</v>
      </c>
      <c r="D12" s="28">
        <v>782.41313500000001</v>
      </c>
      <c r="E12" s="28">
        <v>2219.3777719999998</v>
      </c>
      <c r="F12" s="29">
        <v>1348.4213359999999</v>
      </c>
      <c r="G12" s="20">
        <f t="shared" si="0"/>
        <v>3318.4627769999997</v>
      </c>
      <c r="H12" s="27">
        <v>1371.1184289999999</v>
      </c>
      <c r="I12" s="28">
        <v>83.471149999999994</v>
      </c>
      <c r="J12" s="28">
        <v>737.80433300000004</v>
      </c>
      <c r="K12" s="29">
        <v>1126.068865</v>
      </c>
    </row>
    <row r="13" spans="1:11" ht="15" x14ac:dyDescent="0.2">
      <c r="A13" s="25" t="s">
        <v>10</v>
      </c>
      <c r="B13" s="26">
        <v>3113.04</v>
      </c>
      <c r="C13" s="27">
        <v>2869</v>
      </c>
      <c r="D13" s="28">
        <v>947.21</v>
      </c>
      <c r="E13" s="28">
        <v>1025.6549103065461</v>
      </c>
      <c r="F13" s="29">
        <v>511.20621780972334</v>
      </c>
      <c r="G13" s="20">
        <f t="shared" si="0"/>
        <v>2878.0035000000003</v>
      </c>
      <c r="H13" s="27">
        <v>1657.588</v>
      </c>
      <c r="I13" s="28">
        <v>296.44299999999998</v>
      </c>
      <c r="J13" s="28">
        <v>444.91199999999998</v>
      </c>
      <c r="K13" s="29">
        <v>479.06050000000033</v>
      </c>
    </row>
    <row r="14" spans="1:11" ht="15" x14ac:dyDescent="0.2">
      <c r="A14" s="25" t="s">
        <v>11</v>
      </c>
      <c r="B14" s="26">
        <v>5511.22</v>
      </c>
      <c r="C14" s="27">
        <v>4808.24</v>
      </c>
      <c r="D14" s="28">
        <v>2736.35</v>
      </c>
      <c r="E14" s="28">
        <v>3303.86</v>
      </c>
      <c r="F14" s="29">
        <v>900</v>
      </c>
      <c r="G14" s="20">
        <f t="shared" si="0"/>
        <v>4645.42</v>
      </c>
      <c r="H14" s="27">
        <v>1290.82</v>
      </c>
      <c r="I14" s="28">
        <v>471.17</v>
      </c>
      <c r="J14" s="28">
        <v>2110.09</v>
      </c>
      <c r="K14" s="29">
        <f>757.64+15.7</f>
        <v>773.34</v>
      </c>
    </row>
    <row r="15" spans="1:11" ht="15" x14ac:dyDescent="0.2">
      <c r="A15" s="25" t="s">
        <v>0</v>
      </c>
      <c r="B15" s="30">
        <v>6664.8472000000002</v>
      </c>
      <c r="C15" s="31">
        <v>5780.586049813468</v>
      </c>
      <c r="D15" s="32">
        <v>1367.5295785846763</v>
      </c>
      <c r="E15" s="32">
        <v>2925.8173029871145</v>
      </c>
      <c r="F15" s="33">
        <v>1632.1241421298703</v>
      </c>
      <c r="G15" s="20">
        <f t="shared" si="0"/>
        <v>5947.4371999999985</v>
      </c>
      <c r="H15" s="31">
        <v>3315.774725656217</v>
      </c>
      <c r="I15" s="32">
        <v>400.509126527256</v>
      </c>
      <c r="J15" s="32">
        <v>987.42732665120286</v>
      </c>
      <c r="K15" s="33">
        <v>1243.7260211653233</v>
      </c>
    </row>
    <row r="16" spans="1:11" ht="15" x14ac:dyDescent="0.2">
      <c r="A16" s="18" t="s">
        <v>20</v>
      </c>
      <c r="B16" s="34">
        <f>SUM(B5:B15)</f>
        <v>63069.56045936</v>
      </c>
      <c r="C16" s="35">
        <f>SUM(C5:C15)</f>
        <v>57858.996576625621</v>
      </c>
      <c r="D16" s="35">
        <f t="shared" ref="D16:F16" si="1">SUM(D5:D15)</f>
        <v>14718.986386959603</v>
      </c>
      <c r="E16" s="35">
        <f t="shared" si="1"/>
        <v>27444.261077370364</v>
      </c>
      <c r="F16" s="35">
        <f t="shared" si="1"/>
        <v>11801.772062321286</v>
      </c>
      <c r="G16" s="34">
        <f>SUM(G5:G15)</f>
        <v>57058.36930624432</v>
      </c>
      <c r="H16" s="35">
        <f>SUM(H5:H15)</f>
        <v>30189.326890613236</v>
      </c>
      <c r="I16" s="35">
        <f t="shared" ref="I16" si="2">SUM(I5:I15)</f>
        <v>3133.6568381323996</v>
      </c>
      <c r="J16" s="35">
        <f t="shared" ref="J16" si="3">SUM(J5:J15)</f>
        <v>13735.064917663687</v>
      </c>
      <c r="K16" s="35">
        <f t="shared" ref="K16" si="4">SUM(K5:K15)</f>
        <v>10000.320659835001</v>
      </c>
    </row>
    <row r="17" spans="1:12" ht="19.5" customHeight="1" x14ac:dyDescent="0.25">
      <c r="A17" s="19"/>
      <c r="B17" s="36"/>
      <c r="C17" s="36"/>
      <c r="D17" s="36"/>
      <c r="E17" s="36"/>
      <c r="F17" s="36"/>
      <c r="G17" s="36"/>
      <c r="H17" s="36"/>
      <c r="I17" s="36"/>
      <c r="J17" s="36"/>
      <c r="K17" s="37" t="s">
        <v>21</v>
      </c>
    </row>
    <row r="18" spans="1:12" ht="29.25" customHeight="1" x14ac:dyDescent="0.2">
      <c r="A18" s="51" t="s">
        <v>1</v>
      </c>
      <c r="B18" s="53" t="s">
        <v>22</v>
      </c>
      <c r="C18" s="54"/>
      <c r="D18" s="54"/>
      <c r="E18" s="54"/>
      <c r="F18" s="55"/>
      <c r="G18" s="56" t="s">
        <v>23</v>
      </c>
      <c r="H18" s="57"/>
      <c r="I18" s="57"/>
      <c r="J18" s="57"/>
      <c r="K18" s="58"/>
    </row>
    <row r="19" spans="1:12" ht="15" x14ac:dyDescent="0.2">
      <c r="A19" s="52"/>
      <c r="B19" s="38" t="s">
        <v>12</v>
      </c>
      <c r="C19" s="39" t="s">
        <v>13</v>
      </c>
      <c r="D19" s="40" t="s">
        <v>14</v>
      </c>
      <c r="E19" s="40" t="s">
        <v>15</v>
      </c>
      <c r="F19" s="41" t="s">
        <v>16</v>
      </c>
      <c r="G19" s="38" t="s">
        <v>12</v>
      </c>
      <c r="H19" s="39" t="s">
        <v>13</v>
      </c>
      <c r="I19" s="40" t="s">
        <v>14</v>
      </c>
      <c r="J19" s="40" t="s">
        <v>15</v>
      </c>
      <c r="K19" s="41" t="s">
        <v>16</v>
      </c>
    </row>
    <row r="20" spans="1:12" ht="15" x14ac:dyDescent="0.2">
      <c r="A20" s="24" t="s">
        <v>2</v>
      </c>
      <c r="B20" s="42">
        <v>1681.0853138888899</v>
      </c>
      <c r="C20" s="43">
        <v>1580.4827053888889</v>
      </c>
      <c r="D20" s="44">
        <v>256.76822313719157</v>
      </c>
      <c r="E20" s="44">
        <v>752.40733256490296</v>
      </c>
      <c r="F20" s="45">
        <v>452.22724902751747</v>
      </c>
      <c r="G20" s="20">
        <f t="shared" ref="G20:G31" si="5">SUM(H20:K20)</f>
        <v>1560.6893638888887</v>
      </c>
      <c r="H20" s="43">
        <f>251.66+587.47</f>
        <v>839.13</v>
      </c>
      <c r="I20" s="44">
        <v>46.5</v>
      </c>
      <c r="J20" s="44">
        <v>252.46100000000001</v>
      </c>
      <c r="K20" s="45">
        <v>422.59836388888891</v>
      </c>
      <c r="L20" s="23"/>
    </row>
    <row r="21" spans="1:12" ht="15" x14ac:dyDescent="0.2">
      <c r="A21" s="25" t="s">
        <v>3</v>
      </c>
      <c r="B21" s="26">
        <v>532.65313723539862</v>
      </c>
      <c r="C21" s="27">
        <v>494.53604880002456</v>
      </c>
      <c r="D21" s="28">
        <v>105.48911564625857</v>
      </c>
      <c r="E21" s="28">
        <v>97.664397563257765</v>
      </c>
      <c r="F21" s="29">
        <v>57.75221320970396</v>
      </c>
      <c r="G21" s="20">
        <f t="shared" si="5"/>
        <v>502.23017210221667</v>
      </c>
      <c r="H21" s="27">
        <f>358.909641724778+1.18</f>
        <v>360.08964172477801</v>
      </c>
      <c r="I21" s="28">
        <v>67.421262826640884</v>
      </c>
      <c r="J21" s="28">
        <v>29.633921380033129</v>
      </c>
      <c r="K21" s="29">
        <v>45.085346170764609</v>
      </c>
    </row>
    <row r="22" spans="1:12" ht="15" x14ac:dyDescent="0.2">
      <c r="A22" s="25" t="s">
        <v>4</v>
      </c>
      <c r="B22" s="26">
        <v>1374.8471796674792</v>
      </c>
      <c r="C22" s="27">
        <v>1338.4897390313668</v>
      </c>
      <c r="D22" s="28">
        <v>439.33927952092239</v>
      </c>
      <c r="E22" s="28">
        <v>910.32478489978655</v>
      </c>
      <c r="F22" s="29">
        <v>219.50415495074</v>
      </c>
      <c r="G22" s="20">
        <f t="shared" si="5"/>
        <v>1250.8176431121492</v>
      </c>
      <c r="H22" s="27">
        <f>358.531269592326+66</f>
        <v>424.531269592326</v>
      </c>
      <c r="I22" s="28">
        <v>48.471600350453357</v>
      </c>
      <c r="J22" s="28">
        <v>585.85412353987624</v>
      </c>
      <c r="K22" s="29">
        <v>191.96064962949373</v>
      </c>
    </row>
    <row r="23" spans="1:12" ht="15" x14ac:dyDescent="0.2">
      <c r="A23" s="25" t="s">
        <v>5</v>
      </c>
      <c r="B23" s="26">
        <v>392.61046763419063</v>
      </c>
      <c r="C23" s="27">
        <v>315.55049395181106</v>
      </c>
      <c r="D23" s="28">
        <v>67.5395228624662</v>
      </c>
      <c r="E23" s="28">
        <v>258.21491708399066</v>
      </c>
      <c r="F23" s="29">
        <v>160.53525419390874</v>
      </c>
      <c r="G23" s="20">
        <f t="shared" si="5"/>
        <v>347.52396763419063</v>
      </c>
      <c r="H23" s="27">
        <v>124.46685964979289</v>
      </c>
      <c r="I23" s="28">
        <v>4.917939403512773</v>
      </c>
      <c r="J23" s="28">
        <v>85.249727730685677</v>
      </c>
      <c r="K23" s="29">
        <v>132.88944085019929</v>
      </c>
    </row>
    <row r="24" spans="1:12" ht="15" x14ac:dyDescent="0.2">
      <c r="A24" s="25" t="s">
        <v>6</v>
      </c>
      <c r="B24" s="26">
        <v>802.53215000000012</v>
      </c>
      <c r="C24" s="27">
        <v>765.84119999999996</v>
      </c>
      <c r="D24" s="28">
        <v>135.2611</v>
      </c>
      <c r="E24" s="28">
        <v>173.14850000000001</v>
      </c>
      <c r="F24" s="29">
        <v>98.07950000000001</v>
      </c>
      <c r="G24" s="20">
        <f t="shared" si="5"/>
        <v>737.7509</v>
      </c>
      <c r="H24" s="27">
        <v>551.76379999999995</v>
      </c>
      <c r="I24" s="28">
        <v>43.829049999999995</v>
      </c>
      <c r="J24" s="28">
        <v>61.434100000000001</v>
      </c>
      <c r="K24" s="29">
        <v>80.723950000000002</v>
      </c>
    </row>
    <row r="25" spans="1:12" ht="15" x14ac:dyDescent="0.2">
      <c r="A25" s="25" t="s">
        <v>7</v>
      </c>
      <c r="B25" s="26">
        <v>1031.97765</v>
      </c>
      <c r="C25" s="27">
        <v>952.97398399999997</v>
      </c>
      <c r="D25" s="28">
        <v>152.432468</v>
      </c>
      <c r="E25" s="28">
        <v>230.93480600000001</v>
      </c>
      <c r="F25" s="29">
        <v>130.28436199999999</v>
      </c>
      <c r="G25" s="20">
        <f t="shared" si="5"/>
        <v>941.58110800000009</v>
      </c>
      <c r="H25" s="27">
        <f>725.950266+0.52</f>
        <v>726.47026600000004</v>
      </c>
      <c r="I25" s="28">
        <v>29.925837999999999</v>
      </c>
      <c r="J25" s="28">
        <v>77.010118000000006</v>
      </c>
      <c r="K25" s="28">
        <v>108.174886</v>
      </c>
    </row>
    <row r="26" spans="1:12" ht="15" x14ac:dyDescent="0.2">
      <c r="A26" s="25" t="s">
        <v>8</v>
      </c>
      <c r="B26" s="26">
        <v>390.03</v>
      </c>
      <c r="C26" s="27">
        <v>382.85845663865547</v>
      </c>
      <c r="D26" s="28">
        <v>63.603693335656182</v>
      </c>
      <c r="E26" s="28">
        <v>293.91246584610002</v>
      </c>
      <c r="F26" s="29">
        <v>85.43310975402018</v>
      </c>
      <c r="G26" s="20">
        <f t="shared" si="5"/>
        <v>353.9076995232349</v>
      </c>
      <c r="H26" s="27">
        <v>68.363977394305351</v>
      </c>
      <c r="I26" s="28">
        <v>1.725278727272727</v>
      </c>
      <c r="J26" s="28">
        <v>214.28075753958782</v>
      </c>
      <c r="K26" s="29">
        <v>69.537685862068969</v>
      </c>
    </row>
    <row r="27" spans="1:12" ht="15" x14ac:dyDescent="0.2">
      <c r="A27" s="25" t="s">
        <v>9</v>
      </c>
      <c r="B27" s="26">
        <v>581.13300000000004</v>
      </c>
      <c r="C27" s="27">
        <v>545.76099999999997</v>
      </c>
      <c r="D27" s="28">
        <v>119.2745314</v>
      </c>
      <c r="E27" s="28">
        <v>337.68749999999994</v>
      </c>
      <c r="F27" s="29">
        <v>211.26049999999995</v>
      </c>
      <c r="G27" s="20">
        <f t="shared" si="5"/>
        <v>498.09900000000005</v>
      </c>
      <c r="H27" s="27">
        <v>203.98400000000001</v>
      </c>
      <c r="I27" s="28">
        <v>14.2355</v>
      </c>
      <c r="J27" s="28">
        <v>106.501</v>
      </c>
      <c r="K27" s="29">
        <v>173.3785</v>
      </c>
    </row>
    <row r="28" spans="1:12" ht="15" x14ac:dyDescent="0.2">
      <c r="A28" s="25" t="s">
        <v>10</v>
      </c>
      <c r="B28" s="21">
        <v>459.63430000000051</v>
      </c>
      <c r="C28" s="12">
        <v>425.78630000000049</v>
      </c>
      <c r="D28" s="13">
        <v>163.26650000000001</v>
      </c>
      <c r="E28" s="13">
        <v>150.92757863157215</v>
      </c>
      <c r="F28" s="14">
        <v>75.60663923214986</v>
      </c>
      <c r="G28" s="20">
        <f t="shared" si="5"/>
        <v>429.24450000000058</v>
      </c>
      <c r="H28" s="12">
        <v>247.2236507933367</v>
      </c>
      <c r="I28" s="13">
        <v>44.213472052240434</v>
      </c>
      <c r="J28" s="13">
        <v>66.357121867294538</v>
      </c>
      <c r="K28" s="14">
        <v>71.450255287128854</v>
      </c>
    </row>
    <row r="29" spans="1:12" ht="15" x14ac:dyDescent="0.2">
      <c r="A29" s="25" t="s">
        <v>11</v>
      </c>
      <c r="B29" s="21">
        <v>799.25</v>
      </c>
      <c r="C29" s="12">
        <v>684.95</v>
      </c>
      <c r="D29" s="13">
        <v>416.4</v>
      </c>
      <c r="E29" s="13">
        <v>493.73</v>
      </c>
      <c r="F29" s="14">
        <v>123.33</v>
      </c>
      <c r="G29" s="20">
        <f t="shared" si="5"/>
        <v>674.13</v>
      </c>
      <c r="H29" s="12">
        <v>175.28</v>
      </c>
      <c r="I29" s="13">
        <v>65.77</v>
      </c>
      <c r="J29" s="13">
        <v>328.04</v>
      </c>
      <c r="K29" s="14">
        <f>102.75+2.29</f>
        <v>105.04</v>
      </c>
    </row>
    <row r="30" spans="1:12" ht="15" x14ac:dyDescent="0.2">
      <c r="A30" s="25" t="s">
        <v>0</v>
      </c>
      <c r="B30" s="22">
        <v>930.71929999999998</v>
      </c>
      <c r="C30" s="15">
        <v>807.2357610647332</v>
      </c>
      <c r="D30" s="16">
        <v>190.9700453612237</v>
      </c>
      <c r="E30" s="16">
        <v>408.57870412453792</v>
      </c>
      <c r="F30" s="17">
        <v>227.91961968403615</v>
      </c>
      <c r="G30" s="20">
        <f t="shared" si="5"/>
        <v>819.78980000000001</v>
      </c>
      <c r="H30" s="15">
        <v>457.04363203545302</v>
      </c>
      <c r="I30" s="16">
        <v>55.205845088024454</v>
      </c>
      <c r="J30" s="16">
        <v>136.10616193306325</v>
      </c>
      <c r="K30" s="17">
        <v>171.43416094345918</v>
      </c>
    </row>
    <row r="31" spans="1:12" ht="15" x14ac:dyDescent="0.2">
      <c r="A31" s="18" t="s">
        <v>20</v>
      </c>
      <c r="B31" s="34">
        <f>SUM(B20:B30)</f>
        <v>8976.4724984259592</v>
      </c>
      <c r="C31" s="35">
        <f>SUM(C20:C30)</f>
        <v>8294.4656888754798</v>
      </c>
      <c r="D31" s="35">
        <f t="shared" ref="D31" si="6">SUM(D20:D30)</f>
        <v>2110.3444792637183</v>
      </c>
      <c r="E31" s="35">
        <f t="shared" ref="E31" si="7">SUM(E20:E30)</f>
        <v>4107.5309867141477</v>
      </c>
      <c r="F31" s="35">
        <f t="shared" ref="F31" si="8">SUM(F20:F30)</f>
        <v>1841.9326020520762</v>
      </c>
      <c r="G31" s="20">
        <f t="shared" si="5"/>
        <v>8115.7641542606807</v>
      </c>
      <c r="H31" s="35">
        <f>SUM(H20:H30)</f>
        <v>4178.3470971899924</v>
      </c>
      <c r="I31" s="35">
        <f t="shared" ref="I31" si="9">SUM(I20:I30)</f>
        <v>422.21578644814457</v>
      </c>
      <c r="J31" s="35">
        <f t="shared" ref="J31" si="10">SUM(J20:J30)</f>
        <v>1942.9280319905406</v>
      </c>
      <c r="K31" s="35">
        <f t="shared" ref="K31" si="11">SUM(K20:K30)</f>
        <v>1572.2732386320033</v>
      </c>
    </row>
  </sheetData>
  <mergeCells count="7">
    <mergeCell ref="B3:F3"/>
    <mergeCell ref="G3:K3"/>
    <mergeCell ref="A1:K1"/>
    <mergeCell ref="A3:A4"/>
    <mergeCell ref="A18:A19"/>
    <mergeCell ref="B18:F18"/>
    <mergeCell ref="G18:K18"/>
  </mergeCells>
  <pageMargins left="0.9055118110236221" right="0.70866141732283472" top="0.74803149606299213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2016-02-26T12:44:31Z</dcterms:modified>
</cp:coreProperties>
</file>