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закл.договоров'!$A$4:$H$165</definedName>
    <definedName name="_xlnm.Print_Area" localSheetId="1">'Реестр закл.договоров'!$A$1:$H$165</definedName>
    <definedName name="_xlnm.Print_Area" localSheetId="0">Свод!$A$1:$K$105</definedName>
  </definedNames>
  <calcPr calcId="145621"/>
</workbook>
</file>

<file path=xl/calcChain.xml><?xml version="1.0" encoding="utf-8"?>
<calcChain xmlns="http://schemas.openxmlformats.org/spreadsheetml/2006/main">
  <c r="E74" i="2" l="1"/>
  <c r="F74" i="2"/>
  <c r="G74" i="2"/>
  <c r="H74" i="2"/>
  <c r="I74" i="2"/>
  <c r="J74" i="2"/>
  <c r="K74" i="2"/>
  <c r="D74" i="2"/>
  <c r="E5" i="2"/>
  <c r="F5" i="2"/>
  <c r="G5" i="2"/>
  <c r="H5" i="2"/>
  <c r="I5" i="2"/>
  <c r="J5" i="2"/>
  <c r="K5" i="2"/>
  <c r="D5" i="2"/>
  <c r="G72" i="3" l="1"/>
  <c r="G71" i="3"/>
  <c r="G70" i="3"/>
  <c r="G69" i="3"/>
  <c r="G68" i="3"/>
  <c r="G51" i="3"/>
  <c r="G42" i="3"/>
  <c r="G26" i="3"/>
  <c r="G17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0" i="3"/>
  <c r="G49" i="3"/>
  <c r="G48" i="3"/>
  <c r="G47" i="3"/>
  <c r="G46" i="3"/>
  <c r="G45" i="3"/>
  <c r="G44" i="3"/>
  <c r="G43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5" i="3"/>
  <c r="G24" i="3"/>
  <c r="G23" i="3"/>
  <c r="G22" i="3"/>
  <c r="G21" i="3"/>
  <c r="G20" i="3"/>
  <c r="G19" i="3"/>
  <c r="G18" i="3"/>
  <c r="G7" i="3"/>
  <c r="G8" i="3"/>
  <c r="G9" i="3"/>
  <c r="G10" i="3"/>
  <c r="G11" i="3"/>
  <c r="G12" i="3"/>
  <c r="G13" i="3"/>
  <c r="G14" i="3"/>
  <c r="G15" i="3"/>
  <c r="G16" i="3"/>
  <c r="G6" i="3"/>
  <c r="G5" i="3"/>
</calcChain>
</file>

<file path=xl/sharedStrings.xml><?xml version="1.0" encoding="utf-8"?>
<sst xmlns="http://schemas.openxmlformats.org/spreadsheetml/2006/main" count="872" uniqueCount="278">
  <si>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</si>
  <si>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</si>
  <si>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</si>
  <si>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</si>
  <si>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</si>
  <si>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</si>
  <si>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</si>
  <si>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</si>
  <si>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</si>
  <si>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</si>
  <si>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</si>
  <si>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</si>
  <si>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</si>
  <si>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</si>
  <si>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</si>
  <si>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</si>
  <si>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</si>
  <si>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</si>
  <si>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</si>
  <si>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</si>
  <si>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</si>
  <si>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35/10 кВ "Тулиновская"</t>
  </si>
  <si>
    <t>ПС 110/6 кВ "Тамбовская № 8"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</si>
  <si>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</si>
  <si>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</si>
  <si>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</si>
  <si>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</si>
  <si>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</si>
  <si>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</si>
  <si>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</si>
  <si>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</si>
  <si>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110/10 кВ "Малоталинская"</t>
  </si>
  <si>
    <t>ПС 35/10 кВ "Столовская"</t>
  </si>
  <si>
    <t>ПС 35/10 кВ "Серебряковская"</t>
  </si>
  <si>
    <t>4 месяца</t>
  </si>
  <si>
    <t>ПС 35/10 кВ "Верхоценская"</t>
  </si>
  <si>
    <t>ПС 35/10 кВ "Суравская"</t>
  </si>
  <si>
    <t>ПС 35/10 кВ "Сухотинская"</t>
  </si>
  <si>
    <t>ПС 110/35/10 кВ "Промышленная"</t>
  </si>
  <si>
    <t>ПС 110/6 кВ "Тамбовская № 3"</t>
  </si>
  <si>
    <t>ПС 35/10 кВ "П.Пригородная"</t>
  </si>
  <si>
    <t>ПС 110/35/10 кВ "Комсомольская"</t>
  </si>
  <si>
    <t>Усков Михаил Павлович</t>
  </si>
  <si>
    <t>Кравцов Сергей Александрович</t>
  </si>
  <si>
    <t>Булычева Вера Александровна</t>
  </si>
  <si>
    <t>Мальцева Ольга Петровна</t>
  </si>
  <si>
    <t>Каширина Виктория Викторовна</t>
  </si>
  <si>
    <t>Савичев Владимир Павлович</t>
  </si>
  <si>
    <t>Дубовицкая Ольга Александровна</t>
  </si>
  <si>
    <t>Лаврентьева Татьяна Петровна</t>
  </si>
  <si>
    <t>Старичков Станислав Сергеевич</t>
  </si>
  <si>
    <t>Толстошеин Сергей Серафимович</t>
  </si>
  <si>
    <t>Федулов Олег Валерьевич</t>
  </si>
  <si>
    <t>Попова Евдокия Сергеевна</t>
  </si>
  <si>
    <t>Мишунин Сергей Леонидович</t>
  </si>
  <si>
    <t>Полякова Светлана Владимировна</t>
  </si>
  <si>
    <t>Калужская Любовь Михайловна</t>
  </si>
  <si>
    <t>Брянкина Валентина Дмитриевна</t>
  </si>
  <si>
    <t>Ярошенко Валентина Васильевна</t>
  </si>
  <si>
    <t>Манин Николай Васильевич</t>
  </si>
  <si>
    <t>Легостаева Галина Сергеевна</t>
  </si>
  <si>
    <t>Илларионов Сергей Васильевич</t>
  </si>
  <si>
    <t>Дружкин Егор Сергеевич</t>
  </si>
  <si>
    <t>Тузиков Сергей Петрович</t>
  </si>
  <si>
    <t>Кожевникова Надежда Валентиновна</t>
  </si>
  <si>
    <t>Семилетова Любовь Николаевна</t>
  </si>
  <si>
    <t>ООО "Строитель-Ю"</t>
  </si>
  <si>
    <t>ООО Капитал</t>
  </si>
  <si>
    <t>ПС 35/10 кВ "Пятилетка"</t>
  </si>
  <si>
    <t>12 месяцев</t>
  </si>
  <si>
    <t>ПС 110/10 кВ "М. Талинская"</t>
  </si>
  <si>
    <t>Стукалина Елена Викторовна</t>
  </si>
  <si>
    <t>Верина Елена Васильевна</t>
  </si>
  <si>
    <t>Черемисина Татьяна Анатольевна</t>
  </si>
  <si>
    <t>Мордовина Наталия Борисовна</t>
  </si>
  <si>
    <t>Попов Михаил Викторович</t>
  </si>
  <si>
    <t>Дьяконов Сергей Владимирович</t>
  </si>
  <si>
    <t>Метлин Валерий Валерьевич</t>
  </si>
  <si>
    <t>Зябликов Александр Алексеевич</t>
  </si>
  <si>
    <t>Старков Дмитрий Николаевич</t>
  </si>
  <si>
    <t>Назаркин Сергей Анатольевич</t>
  </si>
  <si>
    <t>Любина Мария Васильевна</t>
  </si>
  <si>
    <t>Смолева Надежда Анатольевна</t>
  </si>
  <si>
    <t>Шарова Зоя Александровна</t>
  </si>
  <si>
    <t>Кузьмина Ольга Александровна</t>
  </si>
  <si>
    <t>Елизарова Елена Николаевна</t>
  </si>
  <si>
    <t>Казарин Дмитрий Николаевич</t>
  </si>
  <si>
    <t xml:space="preserve"> Бакулин Владимир Николаевич</t>
  </si>
  <si>
    <t xml:space="preserve"> Попов Александр Вячеславович</t>
  </si>
  <si>
    <t>Покровская Ольга Анатольевна</t>
  </si>
  <si>
    <t>Милосердов Иван Геннадьевич</t>
  </si>
  <si>
    <t>Гришина Мария Михайловна</t>
  </si>
  <si>
    <t>Грициенко Валерий Федорович</t>
  </si>
  <si>
    <t>Сивков Петр Петрович</t>
  </si>
  <si>
    <t>Казарина Татьяна Викторовна</t>
  </si>
  <si>
    <t>Бакоян Эрикназ Мразовна</t>
  </si>
  <si>
    <t xml:space="preserve"> Орешников Алексей Борисович</t>
  </si>
  <si>
    <t>Деревуз Михаил Михайлович</t>
  </si>
  <si>
    <t>Илларионов Денис Борисович</t>
  </si>
  <si>
    <t>Егоров Роман Павлович</t>
  </si>
  <si>
    <t>Верченов Александр Анатольевич</t>
  </si>
  <si>
    <t>Чичканов Алексей Юрьевич</t>
  </si>
  <si>
    <t>Попов Руслан Викторович</t>
  </si>
  <si>
    <t>Куров Дмитрий Владимирович</t>
  </si>
  <si>
    <t>Мармышов Михаил Борисович</t>
  </si>
  <si>
    <t>Климова Светлана Александровна</t>
  </si>
  <si>
    <t>Синевский Илья Юрьевич</t>
  </si>
  <si>
    <t>Денисова Татьяна Николаевна</t>
  </si>
  <si>
    <t>Корытникова Валентина Ивановна</t>
  </si>
  <si>
    <t xml:space="preserve">
ООО "Профиль-строй"</t>
  </si>
  <si>
    <t>ООО "Элвис-М"</t>
  </si>
  <si>
    <t>"ПС 110/6 кВ Октябрь"</t>
  </si>
  <si>
    <t>ПС 110/35/6 кВ "Пигмент"</t>
  </si>
  <si>
    <t>ПС 110/35/10 кВ "Сампурская"</t>
  </si>
  <si>
    <t>ПС 35/10 кВ "Степная"</t>
  </si>
  <si>
    <t>Ноготкова Надежда Викторовна</t>
  </si>
  <si>
    <t>ООО ЛукПол-Тамбов</t>
  </si>
  <si>
    <t>ОАО "Газпром газораспределение Тамбов"</t>
  </si>
  <si>
    <t>ПС 35/10 кВ "Изосимовская"</t>
  </si>
  <si>
    <t>ПС 35/10 кВ "Тарбеевская"</t>
  </si>
  <si>
    <t>ПС 35/10 кВ "Петровская"</t>
  </si>
  <si>
    <t>ПС 35/10 кВ "Коминтерн"</t>
  </si>
  <si>
    <t>ПС 35/10 кВ "Жидиловская"</t>
  </si>
  <si>
    <t>ПС 35/10 кВ "Ситовская"</t>
  </si>
  <si>
    <t>ПС 35/10 кВ "Юрловская"</t>
  </si>
  <si>
    <t>ПС 35/10 кВ "Козьмодемьянская"</t>
  </si>
  <si>
    <t>ПС 35/10 кВ "Глазковская"</t>
  </si>
  <si>
    <t>ПС 35/10 кВ "Кочетовская"</t>
  </si>
  <si>
    <t>ПС 35/10 кВ "Устьинская "</t>
  </si>
  <si>
    <t>ПС 35/10 кВ "Вырубовская"</t>
  </si>
  <si>
    <t>ПС 35/10 кВ "Ранинская"</t>
  </si>
  <si>
    <t>ПС 35/10 кВ "Екатерининская"</t>
  </si>
  <si>
    <t>ПС 35/10 кВ "Б.Избердеевская"</t>
  </si>
  <si>
    <t>ПС 35/10 кВ "Дружба"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</si>
  <si>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</si>
  <si>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</si>
  <si>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</si>
  <si>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</si>
  <si>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"Хоботовская"</t>
  </si>
  <si>
    <t>ПС 110/10 кВ "Н.Сеславинская"</t>
  </si>
  <si>
    <t>Фортуна ООО</t>
  </si>
  <si>
    <t>Администрация Озeрского сельсовета</t>
  </si>
  <si>
    <t>ПС 110/35/10 кВ "Староюрьевская"</t>
  </si>
  <si>
    <t>Николай Пыльнев</t>
  </si>
  <si>
    <t>Владимир Дрожжин</t>
  </si>
  <si>
    <t>Староюрьевское сельское потребитель ское общество</t>
  </si>
  <si>
    <t>Юлия Минакова</t>
  </si>
  <si>
    <t>Юлия Гребенюк</t>
  </si>
  <si>
    <t>Марина Соловьева</t>
  </si>
  <si>
    <t>Администрация Екатерининского сельс овета</t>
  </si>
  <si>
    <t>Наталия Епифанова</t>
  </si>
  <si>
    <t>Александр Подольский</t>
  </si>
  <si>
    <t>Владимир Рычин</t>
  </si>
  <si>
    <t>Вотек Мобайл ЗАО</t>
  </si>
  <si>
    <t>Михаил Хасое</t>
  </si>
  <si>
    <t>Курбан Асанов</t>
  </si>
  <si>
    <t>Сайра Касымова</t>
  </si>
  <si>
    <t>Михаил Мацнев</t>
  </si>
  <si>
    <t>Светлана Балашова</t>
  </si>
  <si>
    <t>Администрация Кочетовского сельсове та</t>
  </si>
  <si>
    <t>Наталия Ерохина</t>
  </si>
  <si>
    <t>Николай Буцких</t>
  </si>
  <si>
    <t>Олег Мушахоев</t>
  </si>
  <si>
    <t>Сергей Караулов</t>
  </si>
  <si>
    <t>Наталия Зайцева</t>
  </si>
  <si>
    <t>Геннадий Горбунов</t>
  </si>
  <si>
    <t>Алексей Поляков</t>
  </si>
  <si>
    <t>Роман Аршанский</t>
  </si>
  <si>
    <t>Денис Честных</t>
  </si>
  <si>
    <t>Игорь Обелец</t>
  </si>
  <si>
    <t>Светлана Мосягина</t>
  </si>
  <si>
    <t>ПС 35/10 кВ "Устьинская"</t>
  </si>
  <si>
    <t>Елена Шмакова</t>
  </si>
  <si>
    <t>Евсеев Александр Васильевич</t>
  </si>
  <si>
    <t>Администрация Юрловского сельсовета</t>
  </si>
  <si>
    <t>ПС 35/10 кВ "Львовская"</t>
  </si>
  <si>
    <t>ПС 35/10 кВ "Шульгинская"</t>
  </si>
  <si>
    <t>ПС 35/10 кВ "В. Вершинская"</t>
  </si>
  <si>
    <t>ПС 35/10 кВ "Бурнакская"</t>
  </si>
  <si>
    <t>ПС 35/10 кВ "Ольшанская"</t>
  </si>
  <si>
    <t>ПС 35/10 кВ "Моздокская"</t>
  </si>
  <si>
    <t>ПС 35/10 кВ "РСХО"</t>
  </si>
  <si>
    <t>ПС 35/10 кВ "Артемовская"</t>
  </si>
  <si>
    <t>ПС 35/10 кВ "Сукмановская"</t>
  </si>
  <si>
    <t>ПС 35/10 кВ "Каменская"</t>
  </si>
  <si>
    <t>ПС 35/10 кВ "Чакинская"</t>
  </si>
  <si>
    <t>ПС 35/10 кВ "Черняевская"</t>
  </si>
  <si>
    <t>ПС 35/10 кВ "Кулеватовская"</t>
  </si>
  <si>
    <t>ПС 35/10 кВ "Крюковская"</t>
  </si>
  <si>
    <t>ПС 35/10 кВ "Чернитовская"</t>
  </si>
  <si>
    <t>ПС 35/10 кВ "Рыбинская"</t>
  </si>
  <si>
    <t>ПС 35/10 кВ "Серповская"</t>
  </si>
  <si>
    <t>ПС 35/10 кВ "Гагаринская"</t>
  </si>
  <si>
    <t>ПС 35/10 кВ "Агропром"</t>
  </si>
  <si>
    <t>ПС 35/10 кВ "Ракшинская"</t>
  </si>
  <si>
    <t>ПС 35/10 кВ "Северная"</t>
  </si>
  <si>
    <t>ПС 35/10 кВ "Рудовская"</t>
  </si>
  <si>
    <t>ПС 35/10 кВ "Подлесная"</t>
  </si>
  <si>
    <t>ПС 35/10 кВ "Верхняя Ярославская"</t>
  </si>
  <si>
    <t>ПС 35/10 кВ "Троицко Росляйская"</t>
  </si>
  <si>
    <t>ПС 35/10 кВ "Покрово Васильевская"</t>
  </si>
  <si>
    <t>ПС 35/10 кВ "Дегтянская"</t>
  </si>
  <si>
    <t>ПС 35/10 кВ "Алексеевская"</t>
  </si>
  <si>
    <t>ПС 35/10 кВ "Ламская"</t>
  </si>
  <si>
    <t>ПС 35/10 кВ "Кёршинская"</t>
  </si>
  <si>
    <t>ПС 110/35/6 кВ "Моршанская"</t>
  </si>
  <si>
    <t>ПС 110/35/10 кВ "Сосновская"</t>
  </si>
  <si>
    <t>ПС 110/35/10 кВ "Пичаевская"</t>
  </si>
  <si>
    <t>Общество с ограниченной ответственностью  "Капиталъ - Агро "Сосновский" _строительные механизмы_ по 10 кВ</t>
  </si>
  <si>
    <t>Попов Николай Яковлевич</t>
  </si>
  <si>
    <t>Попов Дмитрий Андреевич</t>
  </si>
  <si>
    <t>Паршина Людмила Михайловна</t>
  </si>
  <si>
    <t>Открытое акционерное общество "Газпром газораспределение Тамбов" _ г. Моршанск, ул. Ленина_ ГРП 17</t>
  </si>
  <si>
    <t>Открытое акционерное общество "Газпром газораспределение Тамбов" _ с. Пичаево _ ГРП 2</t>
  </si>
  <si>
    <t>Топорков Юрий Сергеевич</t>
  </si>
  <si>
    <t>Анюхин Андрей Васильевич</t>
  </si>
  <si>
    <t>Прохоров Александр Михайлович</t>
  </si>
  <si>
    <t>Кундашкина Татьяна Михайловна</t>
  </si>
  <si>
    <t>Зотникова Марина Николаевна</t>
  </si>
  <si>
    <t>Солькин Валерий Иванович</t>
  </si>
  <si>
    <t>Плаксин Александр Иванович</t>
  </si>
  <si>
    <t>Пилюгина Лия Ивановна</t>
  </si>
  <si>
    <t xml:space="preserve"> 6 месяцев</t>
  </si>
  <si>
    <t>Филиал Федерального государственного унитарного предприятия "Российская телевизионная и радиовещательная сеть" "Тамбовский областной радиотелевизионный передающий центр".  _  с. 2-е Гагарино _ ув. мощности</t>
  </si>
  <si>
    <t>Открытое акционерное общество "МегаФон"  г. Моршанск, ул. Белинского</t>
  </si>
  <si>
    <t>ПС 35/10 кВ "Калаисская"</t>
  </si>
  <si>
    <t>ПС 35/10 кВ "Восточная"</t>
  </si>
  <si>
    <t>ПС 35/10 кВ "Уметская"</t>
  </si>
  <si>
    <t>ПС 35/10 кВ "Заводская"</t>
  </si>
  <si>
    <t>ПС 35/10 кВ "Гавриловская"</t>
  </si>
  <si>
    <t>ПС 35/10 кВ "Марьинская"</t>
  </si>
  <si>
    <t>ПС 35/10 кВ "Романовская"</t>
  </si>
  <si>
    <t>ПС 35/10 кВ "Никитинская"</t>
  </si>
  <si>
    <t>ПС 110/35/10 кВ "Кирсановская"</t>
  </si>
  <si>
    <t>ПС 110/35/10 кВ "Инжавинская"</t>
  </si>
  <si>
    <t>Общество с ограниченной ответственностью «Агрокомбинат Тамбовкрахмал»</t>
  </si>
  <si>
    <t>Тюленева Надежда Алексеевна</t>
  </si>
  <si>
    <t>Закрытое акционерное общество "Инжавинская Нива"</t>
  </si>
  <si>
    <t>Администрация Инжавинского района Тамбовской области</t>
  </si>
  <si>
    <t>Сутормин Сергей Сергеевич</t>
  </si>
  <si>
    <t>Федосеев Максим Вячеславович</t>
  </si>
  <si>
    <t>Сычев Олег Юрьевич</t>
  </si>
  <si>
    <t>Иванов Юрий Валентинович</t>
  </si>
  <si>
    <t>Крапива Анатолий Михайлович</t>
  </si>
  <si>
    <t>Корецкий Николай Владимирович</t>
  </si>
  <si>
    <t>Панферов Геннадий Васильевич</t>
  </si>
  <si>
    <t>Рачковский Михаил Александрович</t>
  </si>
  <si>
    <t>Устинов Александр Александрович</t>
  </si>
  <si>
    <t>ПС 110/35/10 кВ "Мордовская"</t>
  </si>
  <si>
    <t>ПС 110/35/10 кВ "Богдановская"</t>
  </si>
  <si>
    <t>ПС 110/35/10 кВ "Жердевская"</t>
  </si>
  <si>
    <t>ПС 110/10 кВ "М. Алабушская"</t>
  </si>
  <si>
    <t>ПС 110/35/10 кВ "Ржаксинская"</t>
  </si>
  <si>
    <t>ПС 110/35/10 кВ "Мучкапская"</t>
  </si>
  <si>
    <t>ПС 110/35/10 кВ "М.Горьковская"</t>
  </si>
  <si>
    <t>ПС 110/35/10 кВ "Уваровская"</t>
  </si>
  <si>
    <t>ПС 110/35/10 кВ "Токаревская"</t>
  </si>
  <si>
    <t xml:space="preserve">ОАО Ростелеком </t>
  </si>
  <si>
    <t>Усков Иван Борисович</t>
  </si>
  <si>
    <t>Долгов Николай Васильевич</t>
  </si>
  <si>
    <t>Зелепукин Николай Борисович</t>
  </si>
  <si>
    <t>Рзянин Алексей Александрович</t>
  </si>
  <si>
    <t>ООО "Мучкапский дорожник"</t>
  </si>
  <si>
    <t>МПРО Приход Космодамиановского храма с. Степановка Ржаксинского района Тамбовской области Уваровской Епархии Русской Православной Церкви (Московский Патриархат)</t>
  </si>
  <si>
    <t>ООО "Первомайское"</t>
  </si>
  <si>
    <t>Лычкина Светлана Николаевна</t>
  </si>
  <si>
    <t>Администрация Ленинского сельсовета Мордовского района Тамбовской области</t>
  </si>
  <si>
    <t>Шабалкин Алексей Владимирович</t>
  </si>
  <si>
    <t>Попов Константин Викторович</t>
  </si>
  <si>
    <t>Мегафон ОАО</t>
  </si>
  <si>
    <t>Ранчина Галина Ивановна</t>
  </si>
  <si>
    <t>6 месяцев</t>
  </si>
  <si>
    <t>№</t>
  </si>
  <si>
    <t>Тамбовэнерго</t>
  </si>
  <si>
    <t>Сведения о деятельности филиала ОАО " МРСК Центра" - "Тамбовэнерго" по технологическому присоединению за Июнь 2014г.</t>
  </si>
  <si>
    <t>Пообъектная информация по заключенным договорам ТП за Июнь 2014 г.</t>
  </si>
  <si>
    <t xml:space="preserve">Максимальная мощность, кВт </t>
  </si>
  <si>
    <t>15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</si>
</sst>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51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/>
    <xf numFmtId="0" fontId="8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1" xfId="0" applyFont="1" applyBorder="1" applyAlignment="1">
      <alignment horizontal="center" vertical="center"/>
    </xf>
    <xf numFmtId="0" fontId="10" fillId="4" borderId="0" xfId="0" applyFont="1" applyFill="1"/>
    <xf numFmtId="0" fontId="10" fillId="4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11" applyFont="1" applyBorder="1" applyAlignment="1">
      <alignment horizontal="center" vertical="center" wrapText="1"/>
    </xf>
    <xf numFmtId="0" fontId="5" fillId="4" borderId="1" xfId="1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1" fillId="0" borderId="0" xfId="0" applyFont="1"/>
    <xf numFmtId="164" fontId="12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8" fillId="0" borderId="1" xfId="145" applyNumberFormat="1" applyFont="1" applyFill="1" applyBorder="1" applyAlignment="1">
      <alignment horizontal="center" vertical="center" wrapText="1"/>
    </xf>
    <xf numFmtId="164" fontId="8" fillId="0" borderId="1" xfId="146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5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4" fontId="5" fillId="0" borderId="1" xfId="14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148" applyFont="1" applyFill="1" applyBorder="1" applyAlignment="1">
      <alignment horizontal="center" vertical="center" wrapText="1"/>
    </xf>
    <xf numFmtId="0" fontId="8" fillId="0" borderId="1" xfId="15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4" fontId="14" fillId="0" borderId="1" xfId="46" applyNumberFormat="1" applyFont="1" applyFill="1" applyBorder="1" applyAlignment="1">
      <alignment horizontal="center" vertical="center" wrapText="1"/>
    </xf>
    <xf numFmtId="4" fontId="5" fillId="0" borderId="1" xfId="142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" xfId="149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</cellXfs>
  <cellStyles count="151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7"/>
    <cellStyle name="Обычный 36" xfId="69"/>
    <cellStyle name="Обычный 37" xfId="70"/>
    <cellStyle name="Обычный 376" xfId="146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78" xfId="145"/>
    <cellStyle name="Обычный 78" xfId="117"/>
    <cellStyle name="Обычный 786" xfId="150"/>
    <cellStyle name="Обычный 79" xfId="118"/>
    <cellStyle name="Обычный 791" xfId="149"/>
    <cellStyle name="Обычный 793" xfId="14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view="pageBreakPreview" zoomScaleNormal="100" zoomScaleSheetLayoutView="100" workbookViewId="0">
      <pane ySplit="4" topLeftCell="A5" activePane="bottomLeft" state="frozen"/>
      <selection pane="bottomLeft" activeCell="D6" sqref="D6"/>
    </sheetView>
  </sheetViews>
  <sheetFormatPr defaultRowHeight="15" x14ac:dyDescent="0.25"/>
  <cols>
    <col min="1" max="1" width="37.42578125" customWidth="1"/>
    <col min="2" max="2" width="6.5703125" customWidth="1"/>
    <col min="3" max="3" width="44.28515625" customWidth="1"/>
    <col min="4" max="4" width="9.140625" customWidth="1"/>
    <col min="5" max="5" width="11.7109375" style="45" customWidth="1"/>
    <col min="6" max="6" width="9.140625" customWidth="1"/>
    <col min="7" max="7" width="10.140625" style="45" customWidth="1"/>
    <col min="9" max="9" width="10.85546875" style="45" customWidth="1"/>
    <col min="11" max="11" width="15.7109375" style="45" customWidth="1"/>
  </cols>
  <sheetData>
    <row r="1" spans="1:11" s="4" customFormat="1" ht="15.75" thickBot="1" x14ac:dyDescent="0.3">
      <c r="A1" s="75" t="s">
        <v>274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s="4" customFormat="1" ht="15.75" customHeight="1" thickBot="1" x14ac:dyDescent="0.3">
      <c r="A2" s="76" t="s">
        <v>2</v>
      </c>
      <c r="B2" s="16"/>
      <c r="C2" s="76" t="s">
        <v>14</v>
      </c>
      <c r="D2" s="78" t="s">
        <v>3</v>
      </c>
      <c r="E2" s="78"/>
      <c r="F2" s="78" t="s">
        <v>4</v>
      </c>
      <c r="G2" s="78"/>
      <c r="H2" s="78" t="s">
        <v>5</v>
      </c>
      <c r="I2" s="79"/>
      <c r="J2" s="78" t="s">
        <v>6</v>
      </c>
      <c r="K2" s="78"/>
    </row>
    <row r="3" spans="1:11" s="4" customFormat="1" ht="46.5" customHeight="1" thickBot="1" x14ac:dyDescent="0.3">
      <c r="A3" s="77"/>
      <c r="B3" s="17" t="s">
        <v>272</v>
      </c>
      <c r="C3" s="77"/>
      <c r="D3" s="78"/>
      <c r="E3" s="78"/>
      <c r="F3" s="78"/>
      <c r="G3" s="78"/>
      <c r="H3" s="78"/>
      <c r="I3" s="79"/>
      <c r="J3" s="78"/>
      <c r="K3" s="78"/>
    </row>
    <row r="4" spans="1:11" s="4" customFormat="1" x14ac:dyDescent="0.25">
      <c r="A4" s="77"/>
      <c r="B4" s="17"/>
      <c r="C4" s="77"/>
      <c r="D4" s="18" t="s">
        <v>7</v>
      </c>
      <c r="E4" s="19" t="s">
        <v>8</v>
      </c>
      <c r="F4" s="18" t="s">
        <v>7</v>
      </c>
      <c r="G4" s="19" t="s">
        <v>8</v>
      </c>
      <c r="H4" s="18" t="s">
        <v>7</v>
      </c>
      <c r="I4" s="19" t="s">
        <v>8</v>
      </c>
      <c r="J4" s="18" t="s">
        <v>7</v>
      </c>
      <c r="K4" s="19" t="s">
        <v>8</v>
      </c>
    </row>
    <row r="5" spans="1:11" s="35" customFormat="1" x14ac:dyDescent="0.25">
      <c r="A5" s="31" t="s">
        <v>273</v>
      </c>
      <c r="B5" s="31"/>
      <c r="C5" s="31" t="s">
        <v>15</v>
      </c>
      <c r="D5" s="32">
        <f>SUM(D6:D73)</f>
        <v>82</v>
      </c>
      <c r="E5" s="36">
        <f t="shared" ref="E5:K5" si="0">SUM(E6:E73)</f>
        <v>9.4525900000000131</v>
      </c>
      <c r="F5" s="32">
        <f t="shared" si="0"/>
        <v>80</v>
      </c>
      <c r="G5" s="36">
        <f t="shared" si="0"/>
        <v>1.6671499999999995</v>
      </c>
      <c r="H5" s="32">
        <f t="shared" si="0"/>
        <v>32</v>
      </c>
      <c r="I5" s="36">
        <f t="shared" si="0"/>
        <v>0.31930000000000003</v>
      </c>
      <c r="J5" s="32">
        <f t="shared" si="0"/>
        <v>10</v>
      </c>
      <c r="K5" s="36">
        <f t="shared" si="0"/>
        <v>0.1145</v>
      </c>
    </row>
    <row r="6" spans="1:11" s="12" customFormat="1" x14ac:dyDescent="0.25">
      <c r="A6" s="20" t="s">
        <v>273</v>
      </c>
      <c r="B6" s="21">
        <v>1</v>
      </c>
      <c r="C6" s="20" t="s">
        <v>25</v>
      </c>
      <c r="D6" s="20">
        <v>5</v>
      </c>
      <c r="E6" s="37">
        <v>0.53725999999999996</v>
      </c>
      <c r="F6" s="20">
        <v>2</v>
      </c>
      <c r="G6" s="37">
        <v>2.1299999999999999E-2</v>
      </c>
      <c r="H6" s="20">
        <v>0</v>
      </c>
      <c r="I6" s="37">
        <v>0</v>
      </c>
      <c r="J6" s="20">
        <v>0</v>
      </c>
      <c r="K6" s="37">
        <v>0</v>
      </c>
    </row>
    <row r="7" spans="1:11" s="12" customFormat="1" x14ac:dyDescent="0.25">
      <c r="A7" s="20" t="s">
        <v>273</v>
      </c>
      <c r="B7" s="21">
        <v>2</v>
      </c>
      <c r="C7" s="20" t="s">
        <v>27</v>
      </c>
      <c r="D7" s="20">
        <v>2</v>
      </c>
      <c r="E7" s="37">
        <v>1.95E-2</v>
      </c>
      <c r="F7" s="20">
        <v>1</v>
      </c>
      <c r="G7" s="37">
        <v>5.0000000000000001E-3</v>
      </c>
      <c r="H7" s="20">
        <v>0</v>
      </c>
      <c r="I7" s="37">
        <v>0</v>
      </c>
      <c r="J7" s="20">
        <v>0</v>
      </c>
      <c r="K7" s="37">
        <v>0</v>
      </c>
    </row>
    <row r="8" spans="1:11" s="2" customFormat="1" x14ac:dyDescent="0.25">
      <c r="A8" s="20" t="s">
        <v>273</v>
      </c>
      <c r="B8" s="21">
        <v>3</v>
      </c>
      <c r="C8" s="20" t="s">
        <v>26</v>
      </c>
      <c r="D8" s="20">
        <v>4</v>
      </c>
      <c r="E8" s="37">
        <v>6.5839999999999996E-2</v>
      </c>
      <c r="F8" s="20">
        <v>5</v>
      </c>
      <c r="G8" s="37">
        <v>5.5E-2</v>
      </c>
      <c r="H8" s="20">
        <v>0</v>
      </c>
      <c r="I8" s="37">
        <v>0</v>
      </c>
      <c r="J8" s="20">
        <v>0</v>
      </c>
      <c r="K8" s="37">
        <v>0</v>
      </c>
    </row>
    <row r="9" spans="1:11" s="2" customFormat="1" x14ac:dyDescent="0.25">
      <c r="A9" s="20" t="s">
        <v>273</v>
      </c>
      <c r="B9" s="21">
        <v>4</v>
      </c>
      <c r="C9" s="20" t="s">
        <v>28</v>
      </c>
      <c r="D9" s="20">
        <v>4</v>
      </c>
      <c r="E9" s="37">
        <v>8.1147399999999994</v>
      </c>
      <c r="F9" s="20">
        <v>5</v>
      </c>
      <c r="G9" s="37">
        <v>3.6299999999999999E-2</v>
      </c>
      <c r="H9" s="20">
        <v>3</v>
      </c>
      <c r="I9" s="37">
        <v>2.3E-2</v>
      </c>
      <c r="J9" s="20">
        <v>0</v>
      </c>
      <c r="K9" s="37">
        <v>0</v>
      </c>
    </row>
    <row r="10" spans="1:11" s="2" customFormat="1" x14ac:dyDescent="0.25">
      <c r="A10" s="20" t="s">
        <v>273</v>
      </c>
      <c r="B10" s="21">
        <v>5</v>
      </c>
      <c r="C10" s="20" t="s">
        <v>33</v>
      </c>
      <c r="D10" s="20">
        <v>0</v>
      </c>
      <c r="E10" s="37">
        <v>0</v>
      </c>
      <c r="F10" s="20">
        <v>2</v>
      </c>
      <c r="G10" s="37">
        <v>2.1299999999999999E-2</v>
      </c>
      <c r="H10" s="20">
        <v>1</v>
      </c>
      <c r="I10" s="37">
        <v>5.0000000000000001E-3</v>
      </c>
      <c r="J10" s="20">
        <v>0</v>
      </c>
      <c r="K10" s="37">
        <v>0</v>
      </c>
    </row>
    <row r="11" spans="1:11" s="2" customFormat="1" x14ac:dyDescent="0.25">
      <c r="A11" s="20" t="s">
        <v>273</v>
      </c>
      <c r="B11" s="21">
        <v>6</v>
      </c>
      <c r="C11" s="20" t="s">
        <v>32</v>
      </c>
      <c r="D11" s="20">
        <v>0</v>
      </c>
      <c r="E11" s="37">
        <v>0</v>
      </c>
      <c r="F11" s="20">
        <v>0</v>
      </c>
      <c r="G11" s="37">
        <v>0</v>
      </c>
      <c r="H11" s="20">
        <v>1</v>
      </c>
      <c r="I11" s="37">
        <v>5.0000000000000001E-3</v>
      </c>
      <c r="J11" s="20">
        <v>1</v>
      </c>
      <c r="K11" s="37">
        <v>0.03</v>
      </c>
    </row>
    <row r="12" spans="1:11" s="2" customFormat="1" x14ac:dyDescent="0.25">
      <c r="A12" s="20" t="s">
        <v>273</v>
      </c>
      <c r="B12" s="21">
        <v>7</v>
      </c>
      <c r="C12" s="22" t="s">
        <v>30</v>
      </c>
      <c r="D12" s="20">
        <v>2</v>
      </c>
      <c r="E12" s="37">
        <v>2.1299999999999999E-2</v>
      </c>
      <c r="F12" s="20">
        <v>1</v>
      </c>
      <c r="G12" s="37">
        <v>1.4999999999999999E-2</v>
      </c>
      <c r="H12" s="20">
        <v>2</v>
      </c>
      <c r="I12" s="37">
        <v>3.6999999999999998E-2</v>
      </c>
      <c r="J12" s="20">
        <v>0</v>
      </c>
      <c r="K12" s="37">
        <v>0</v>
      </c>
    </row>
    <row r="13" spans="1:11" s="2" customFormat="1" x14ac:dyDescent="0.25">
      <c r="A13" s="20" t="s">
        <v>273</v>
      </c>
      <c r="B13" s="21">
        <v>8</v>
      </c>
      <c r="C13" s="22" t="s">
        <v>23</v>
      </c>
      <c r="D13" s="20">
        <v>8</v>
      </c>
      <c r="E13" s="37">
        <v>8.2600000000000007E-2</v>
      </c>
      <c r="F13" s="20">
        <v>3</v>
      </c>
      <c r="G13" s="37">
        <v>2.4299999999999999E-2</v>
      </c>
      <c r="H13" s="20">
        <v>0</v>
      </c>
      <c r="I13" s="37">
        <v>0</v>
      </c>
      <c r="J13" s="20">
        <v>2</v>
      </c>
      <c r="K13" s="37">
        <v>0.03</v>
      </c>
    </row>
    <row r="14" spans="1:11" s="2" customFormat="1" x14ac:dyDescent="0.25">
      <c r="A14" s="20" t="s">
        <v>273</v>
      </c>
      <c r="B14" s="21">
        <v>9</v>
      </c>
      <c r="C14" s="22" t="s">
        <v>37</v>
      </c>
      <c r="D14" s="20">
        <v>3</v>
      </c>
      <c r="E14" s="37">
        <v>2.4E-2</v>
      </c>
      <c r="F14" s="20">
        <v>3</v>
      </c>
      <c r="G14" s="37">
        <v>2.4E-2</v>
      </c>
      <c r="H14" s="20">
        <v>0</v>
      </c>
      <c r="I14" s="37">
        <v>0</v>
      </c>
      <c r="J14" s="20">
        <v>0</v>
      </c>
      <c r="K14" s="37">
        <v>0</v>
      </c>
    </row>
    <row r="15" spans="1:11" s="2" customFormat="1" x14ac:dyDescent="0.25">
      <c r="A15" s="20" t="s">
        <v>273</v>
      </c>
      <c r="B15" s="21">
        <v>10</v>
      </c>
      <c r="C15" s="22" t="s">
        <v>21</v>
      </c>
      <c r="D15" s="20">
        <v>1</v>
      </c>
      <c r="E15" s="37">
        <v>1.4999999999999999E-2</v>
      </c>
      <c r="F15" s="20">
        <v>1</v>
      </c>
      <c r="G15" s="37">
        <v>5.0000000000000001E-3</v>
      </c>
      <c r="H15" s="20">
        <v>2</v>
      </c>
      <c r="I15" s="37">
        <v>2.7E-2</v>
      </c>
      <c r="J15" s="20">
        <v>1</v>
      </c>
      <c r="K15" s="37">
        <v>1.4999999999999999E-2</v>
      </c>
    </row>
    <row r="16" spans="1:11" s="2" customFormat="1" x14ac:dyDescent="0.25">
      <c r="A16" s="20" t="s">
        <v>273</v>
      </c>
      <c r="B16" s="21">
        <v>11</v>
      </c>
      <c r="C16" s="22" t="s">
        <v>35</v>
      </c>
      <c r="D16" s="20">
        <v>1</v>
      </c>
      <c r="E16" s="37">
        <v>5.0000000000000001E-3</v>
      </c>
      <c r="F16" s="20">
        <v>0</v>
      </c>
      <c r="G16" s="37">
        <v>0</v>
      </c>
      <c r="H16" s="20">
        <v>0</v>
      </c>
      <c r="I16" s="37">
        <v>0</v>
      </c>
      <c r="J16" s="20">
        <v>0</v>
      </c>
      <c r="K16" s="37">
        <v>0</v>
      </c>
    </row>
    <row r="17" spans="1:11" s="2" customFormat="1" x14ac:dyDescent="0.25">
      <c r="A17" s="20" t="s">
        <v>273</v>
      </c>
      <c r="B17" s="21">
        <v>12</v>
      </c>
      <c r="C17" s="22" t="s">
        <v>36</v>
      </c>
      <c r="D17" s="20">
        <v>2</v>
      </c>
      <c r="E17" s="37">
        <v>1.26E-2</v>
      </c>
      <c r="F17" s="20">
        <v>1</v>
      </c>
      <c r="G17" s="37">
        <v>6.3E-3</v>
      </c>
      <c r="H17" s="20">
        <v>1</v>
      </c>
      <c r="I17" s="37">
        <v>6.3E-3</v>
      </c>
      <c r="J17" s="20">
        <v>0</v>
      </c>
      <c r="K17" s="37">
        <v>0</v>
      </c>
    </row>
    <row r="18" spans="1:11" s="2" customFormat="1" x14ac:dyDescent="0.25">
      <c r="A18" s="20" t="s">
        <v>273</v>
      </c>
      <c r="B18" s="21">
        <v>13</v>
      </c>
      <c r="C18" s="22" t="s">
        <v>68</v>
      </c>
      <c r="D18" s="20">
        <v>0</v>
      </c>
      <c r="E18" s="37">
        <v>0</v>
      </c>
      <c r="F18" s="20">
        <v>0</v>
      </c>
      <c r="G18" s="37">
        <v>0</v>
      </c>
      <c r="H18" s="20">
        <v>0</v>
      </c>
      <c r="I18" s="37">
        <v>0</v>
      </c>
      <c r="J18" s="20">
        <v>1</v>
      </c>
      <c r="K18" s="37">
        <v>1.5E-3</v>
      </c>
    </row>
    <row r="19" spans="1:11" s="2" customFormat="1" x14ac:dyDescent="0.25">
      <c r="A19" s="20" t="s">
        <v>273</v>
      </c>
      <c r="B19" s="21">
        <v>14</v>
      </c>
      <c r="C19" s="22" t="s">
        <v>114</v>
      </c>
      <c r="D19" s="20">
        <v>1</v>
      </c>
      <c r="E19" s="37">
        <v>5.0000000000000001E-3</v>
      </c>
      <c r="F19" s="20">
        <v>0</v>
      </c>
      <c r="G19" s="37">
        <v>0</v>
      </c>
      <c r="H19" s="20">
        <v>0</v>
      </c>
      <c r="I19" s="37">
        <v>0</v>
      </c>
      <c r="J19" s="20">
        <v>0</v>
      </c>
      <c r="K19" s="37">
        <v>0</v>
      </c>
    </row>
    <row r="20" spans="1:11" s="2" customFormat="1" x14ac:dyDescent="0.25">
      <c r="A20" s="20" t="s">
        <v>273</v>
      </c>
      <c r="B20" s="21">
        <v>15</v>
      </c>
      <c r="C20" s="23" t="s">
        <v>118</v>
      </c>
      <c r="D20" s="22">
        <v>1</v>
      </c>
      <c r="E20" s="38">
        <v>6.0000000000000001E-3</v>
      </c>
      <c r="F20" s="22">
        <v>4</v>
      </c>
      <c r="G20" s="38">
        <v>0.03</v>
      </c>
      <c r="H20" s="22">
        <v>0</v>
      </c>
      <c r="I20" s="37">
        <v>0</v>
      </c>
      <c r="J20" s="22">
        <v>0</v>
      </c>
      <c r="K20" s="37">
        <v>0</v>
      </c>
    </row>
    <row r="21" spans="1:11" s="2" customFormat="1" x14ac:dyDescent="0.25">
      <c r="A21" s="20" t="s">
        <v>273</v>
      </c>
      <c r="B21" s="21">
        <v>16</v>
      </c>
      <c r="C21" s="20" t="s">
        <v>119</v>
      </c>
      <c r="D21" s="22">
        <v>4</v>
      </c>
      <c r="E21" s="38">
        <v>0.02</v>
      </c>
      <c r="F21" s="22">
        <v>5</v>
      </c>
      <c r="G21" s="38">
        <v>0.04</v>
      </c>
      <c r="H21" s="22">
        <v>0</v>
      </c>
      <c r="I21" s="37">
        <v>0</v>
      </c>
      <c r="J21" s="22">
        <v>0</v>
      </c>
      <c r="K21" s="38">
        <v>0</v>
      </c>
    </row>
    <row r="22" spans="1:11" s="14" customFormat="1" x14ac:dyDescent="0.2">
      <c r="A22" s="20" t="s">
        <v>273</v>
      </c>
      <c r="B22" s="21">
        <v>17</v>
      </c>
      <c r="C22" s="23" t="s">
        <v>120</v>
      </c>
      <c r="D22" s="22">
        <v>1</v>
      </c>
      <c r="E22" s="37">
        <v>5.0000000000000001E-3</v>
      </c>
      <c r="F22" s="22">
        <v>1</v>
      </c>
      <c r="G22" s="46">
        <v>5.0000000000000001E-3</v>
      </c>
      <c r="H22" s="22">
        <v>0</v>
      </c>
      <c r="I22" s="37">
        <v>0</v>
      </c>
      <c r="J22" s="22">
        <v>0</v>
      </c>
      <c r="K22" s="38">
        <v>0</v>
      </c>
    </row>
    <row r="23" spans="1:11" s="4" customFormat="1" x14ac:dyDescent="0.25">
      <c r="A23" s="20" t="s">
        <v>273</v>
      </c>
      <c r="B23" s="21">
        <v>18</v>
      </c>
      <c r="C23" s="23" t="s">
        <v>121</v>
      </c>
      <c r="D23" s="22">
        <v>1</v>
      </c>
      <c r="E23" s="38">
        <v>5.0000000000000001E-3</v>
      </c>
      <c r="F23" s="22">
        <v>0</v>
      </c>
      <c r="G23" s="37">
        <v>0</v>
      </c>
      <c r="H23" s="22">
        <v>0</v>
      </c>
      <c r="I23" s="37">
        <v>0</v>
      </c>
      <c r="J23" s="22">
        <v>0</v>
      </c>
      <c r="K23" s="38">
        <v>0</v>
      </c>
    </row>
    <row r="24" spans="1:11" s="2" customFormat="1" x14ac:dyDescent="0.25">
      <c r="A24" s="20" t="s">
        <v>273</v>
      </c>
      <c r="B24" s="21">
        <v>19</v>
      </c>
      <c r="C24" s="23" t="s">
        <v>122</v>
      </c>
      <c r="D24" s="22">
        <v>2</v>
      </c>
      <c r="E24" s="37">
        <v>0.01</v>
      </c>
      <c r="F24" s="22">
        <v>0</v>
      </c>
      <c r="G24" s="37">
        <v>0</v>
      </c>
      <c r="H24" s="22">
        <v>0</v>
      </c>
      <c r="I24" s="37">
        <v>0</v>
      </c>
      <c r="J24" s="22">
        <v>0</v>
      </c>
      <c r="K24" s="38">
        <v>0</v>
      </c>
    </row>
    <row r="25" spans="1:11" s="2" customFormat="1" x14ac:dyDescent="0.25">
      <c r="A25" s="20" t="s">
        <v>273</v>
      </c>
      <c r="B25" s="21">
        <v>20</v>
      </c>
      <c r="C25" s="23" t="s">
        <v>123</v>
      </c>
      <c r="D25" s="22">
        <v>0</v>
      </c>
      <c r="E25" s="37">
        <v>0</v>
      </c>
      <c r="F25" s="22">
        <v>4</v>
      </c>
      <c r="G25" s="38">
        <v>2.1999999999999999E-2</v>
      </c>
      <c r="H25" s="22">
        <v>0</v>
      </c>
      <c r="I25" s="37">
        <v>0</v>
      </c>
      <c r="J25" s="22">
        <v>1</v>
      </c>
      <c r="K25" s="38">
        <v>1.4999999999999999E-2</v>
      </c>
    </row>
    <row r="26" spans="1:11" s="2" customFormat="1" x14ac:dyDescent="0.25">
      <c r="A26" s="20" t="s">
        <v>273</v>
      </c>
      <c r="B26" s="21">
        <v>21</v>
      </c>
      <c r="C26" s="23" t="s">
        <v>124</v>
      </c>
      <c r="D26" s="22">
        <v>0</v>
      </c>
      <c r="E26" s="37">
        <v>0</v>
      </c>
      <c r="F26" s="22">
        <v>4</v>
      </c>
      <c r="G26" s="38">
        <v>1E-3</v>
      </c>
      <c r="H26" s="22">
        <v>1</v>
      </c>
      <c r="I26" s="38">
        <v>0.01</v>
      </c>
      <c r="J26" s="22">
        <v>0</v>
      </c>
      <c r="K26" s="38">
        <v>0</v>
      </c>
    </row>
    <row r="27" spans="1:11" s="2" customFormat="1" x14ac:dyDescent="0.25">
      <c r="A27" s="20" t="s">
        <v>273</v>
      </c>
      <c r="B27" s="21">
        <v>22</v>
      </c>
      <c r="C27" s="23" t="s">
        <v>125</v>
      </c>
      <c r="D27" s="22">
        <v>0</v>
      </c>
      <c r="E27" s="37">
        <v>0</v>
      </c>
      <c r="F27" s="22">
        <v>1</v>
      </c>
      <c r="G27" s="46">
        <v>5.0000000000000001E-3</v>
      </c>
      <c r="H27" s="22">
        <v>0</v>
      </c>
      <c r="I27" s="37">
        <v>0</v>
      </c>
      <c r="J27" s="22">
        <v>0</v>
      </c>
      <c r="K27" s="38">
        <v>0</v>
      </c>
    </row>
    <row r="28" spans="1:11" s="2" customFormat="1" x14ac:dyDescent="0.25">
      <c r="A28" s="20" t="s">
        <v>273</v>
      </c>
      <c r="B28" s="21">
        <v>23</v>
      </c>
      <c r="C28" s="23" t="s">
        <v>126</v>
      </c>
      <c r="D28" s="22">
        <v>0</v>
      </c>
      <c r="E28" s="37">
        <v>0</v>
      </c>
      <c r="F28" s="22">
        <v>2</v>
      </c>
      <c r="G28" s="38">
        <v>1.7999999999999999E-2</v>
      </c>
      <c r="H28" s="22">
        <v>0</v>
      </c>
      <c r="I28" s="37">
        <v>0</v>
      </c>
      <c r="J28" s="22">
        <v>0</v>
      </c>
      <c r="K28" s="37">
        <v>0</v>
      </c>
    </row>
    <row r="29" spans="1:11" s="2" customFormat="1" x14ac:dyDescent="0.25">
      <c r="A29" s="20" t="s">
        <v>273</v>
      </c>
      <c r="B29" s="21">
        <v>24</v>
      </c>
      <c r="C29" s="20" t="s">
        <v>127</v>
      </c>
      <c r="D29" s="22">
        <v>1</v>
      </c>
      <c r="E29" s="38">
        <v>5.0000000000000001E-3</v>
      </c>
      <c r="F29" s="22">
        <v>3</v>
      </c>
      <c r="G29" s="38">
        <v>1.7000000000000001E-2</v>
      </c>
      <c r="H29" s="22">
        <v>0</v>
      </c>
      <c r="I29" s="37">
        <v>0</v>
      </c>
      <c r="J29" s="22">
        <v>0</v>
      </c>
      <c r="K29" s="38">
        <v>0</v>
      </c>
    </row>
    <row r="30" spans="1:11" s="2" customFormat="1" x14ac:dyDescent="0.25">
      <c r="A30" s="20" t="s">
        <v>273</v>
      </c>
      <c r="B30" s="21">
        <v>25</v>
      </c>
      <c r="C30" s="20" t="s">
        <v>128</v>
      </c>
      <c r="D30" s="22">
        <v>2</v>
      </c>
      <c r="E30" s="38">
        <v>0.01</v>
      </c>
      <c r="F30" s="22">
        <v>2</v>
      </c>
      <c r="G30" s="38">
        <v>1.2E-2</v>
      </c>
      <c r="H30" s="22">
        <v>0</v>
      </c>
      <c r="I30" s="37">
        <v>0</v>
      </c>
      <c r="J30" s="22">
        <v>0</v>
      </c>
      <c r="K30" s="38">
        <v>0</v>
      </c>
    </row>
    <row r="31" spans="1:11" s="2" customFormat="1" x14ac:dyDescent="0.25">
      <c r="A31" s="20" t="s">
        <v>273</v>
      </c>
      <c r="B31" s="21">
        <v>26</v>
      </c>
      <c r="C31" s="20" t="s">
        <v>129</v>
      </c>
      <c r="D31" s="22">
        <v>0</v>
      </c>
      <c r="E31" s="38">
        <v>0</v>
      </c>
      <c r="F31" s="22">
        <v>1</v>
      </c>
      <c r="G31" s="46">
        <v>1.25E-3</v>
      </c>
      <c r="H31" s="22">
        <v>0</v>
      </c>
      <c r="I31" s="37">
        <v>0</v>
      </c>
      <c r="J31" s="22">
        <v>0</v>
      </c>
      <c r="K31" s="38">
        <v>0</v>
      </c>
    </row>
    <row r="32" spans="1:11" s="2" customFormat="1" x14ac:dyDescent="0.25">
      <c r="A32" s="20" t="s">
        <v>273</v>
      </c>
      <c r="B32" s="21">
        <v>27</v>
      </c>
      <c r="C32" s="23" t="s">
        <v>130</v>
      </c>
      <c r="D32" s="22">
        <v>1</v>
      </c>
      <c r="E32" s="38">
        <v>0.01</v>
      </c>
      <c r="F32" s="22">
        <v>1</v>
      </c>
      <c r="G32" s="46">
        <v>6.0000000000000001E-3</v>
      </c>
      <c r="H32" s="22">
        <v>0</v>
      </c>
      <c r="I32" s="37">
        <v>0</v>
      </c>
      <c r="J32" s="22">
        <v>0</v>
      </c>
      <c r="K32" s="38">
        <v>0</v>
      </c>
    </row>
    <row r="33" spans="1:11" s="2" customFormat="1" x14ac:dyDescent="0.25">
      <c r="A33" s="20" t="s">
        <v>273</v>
      </c>
      <c r="B33" s="21">
        <v>28</v>
      </c>
      <c r="C33" s="20" t="s">
        <v>131</v>
      </c>
      <c r="D33" s="22">
        <v>1</v>
      </c>
      <c r="E33" s="38">
        <v>5.0000000000000001E-3</v>
      </c>
      <c r="F33" s="22">
        <v>1</v>
      </c>
      <c r="G33" s="38">
        <v>5.0000000000000001E-3</v>
      </c>
      <c r="H33" s="22">
        <v>0</v>
      </c>
      <c r="I33" s="37">
        <v>0</v>
      </c>
      <c r="J33" s="22">
        <v>0</v>
      </c>
      <c r="K33" s="38">
        <v>0</v>
      </c>
    </row>
    <row r="34" spans="1:11" s="2" customFormat="1" x14ac:dyDescent="0.25">
      <c r="A34" s="20" t="s">
        <v>273</v>
      </c>
      <c r="B34" s="21">
        <v>29</v>
      </c>
      <c r="C34" s="23" t="s">
        <v>132</v>
      </c>
      <c r="D34" s="22">
        <v>1</v>
      </c>
      <c r="E34" s="38">
        <v>2.1999999999999999E-2</v>
      </c>
      <c r="F34" s="22">
        <v>0</v>
      </c>
      <c r="G34" s="37">
        <v>0</v>
      </c>
      <c r="H34" s="22">
        <v>0</v>
      </c>
      <c r="I34" s="37">
        <v>0</v>
      </c>
      <c r="J34" s="22">
        <v>0</v>
      </c>
      <c r="K34" s="37">
        <v>0</v>
      </c>
    </row>
    <row r="35" spans="1:11" s="2" customFormat="1" x14ac:dyDescent="0.25">
      <c r="A35" s="20" t="s">
        <v>273</v>
      </c>
      <c r="B35" s="21">
        <v>30</v>
      </c>
      <c r="C35" s="23" t="s">
        <v>133</v>
      </c>
      <c r="D35" s="22">
        <v>0</v>
      </c>
      <c r="E35" s="38">
        <v>0</v>
      </c>
      <c r="F35" s="22">
        <v>1</v>
      </c>
      <c r="G35" s="46">
        <v>1.2E-2</v>
      </c>
      <c r="H35" s="22">
        <v>0</v>
      </c>
      <c r="I35" s="38">
        <v>0</v>
      </c>
      <c r="J35" s="22">
        <v>0</v>
      </c>
      <c r="K35" s="38">
        <v>0</v>
      </c>
    </row>
    <row r="36" spans="1:11" s="4" customFormat="1" x14ac:dyDescent="0.25">
      <c r="A36" s="20" t="s">
        <v>273</v>
      </c>
      <c r="B36" s="21">
        <v>31</v>
      </c>
      <c r="C36" s="20" t="s">
        <v>187</v>
      </c>
      <c r="D36" s="24">
        <v>1</v>
      </c>
      <c r="E36" s="39">
        <v>7.0000000000000001E-3</v>
      </c>
      <c r="F36" s="24">
        <v>2</v>
      </c>
      <c r="G36" s="39">
        <v>1.9E-2</v>
      </c>
      <c r="H36" s="24">
        <v>0</v>
      </c>
      <c r="I36" s="39">
        <v>0</v>
      </c>
      <c r="J36" s="24">
        <v>0</v>
      </c>
      <c r="K36" s="39">
        <v>0</v>
      </c>
    </row>
    <row r="37" spans="1:11" s="4" customFormat="1" x14ac:dyDescent="0.25">
      <c r="A37" s="20" t="s">
        <v>273</v>
      </c>
      <c r="B37" s="21">
        <v>32</v>
      </c>
      <c r="C37" s="20" t="s">
        <v>188</v>
      </c>
      <c r="D37" s="24">
        <v>5</v>
      </c>
      <c r="E37" s="39">
        <v>0.128</v>
      </c>
      <c r="F37" s="24">
        <v>2</v>
      </c>
      <c r="G37" s="39">
        <v>2.3E-2</v>
      </c>
      <c r="H37" s="24">
        <v>2</v>
      </c>
      <c r="I37" s="39">
        <v>2.8999999999999998E-2</v>
      </c>
      <c r="J37" s="24">
        <v>0</v>
      </c>
      <c r="K37" s="39">
        <v>0</v>
      </c>
    </row>
    <row r="38" spans="1:11" s="4" customFormat="1" x14ac:dyDescent="0.25">
      <c r="A38" s="20" t="s">
        <v>273</v>
      </c>
      <c r="B38" s="21">
        <v>33</v>
      </c>
      <c r="C38" s="20" t="s">
        <v>189</v>
      </c>
      <c r="D38" s="24">
        <v>1</v>
      </c>
      <c r="E38" s="39">
        <v>5.0000000000000001E-3</v>
      </c>
      <c r="F38" s="24">
        <v>1</v>
      </c>
      <c r="G38" s="39">
        <v>5.0000000000000001E-3</v>
      </c>
      <c r="H38" s="24">
        <v>0</v>
      </c>
      <c r="I38" s="39">
        <v>0</v>
      </c>
      <c r="J38" s="24">
        <v>0</v>
      </c>
      <c r="K38" s="39">
        <v>0</v>
      </c>
    </row>
    <row r="39" spans="1:11" s="4" customFormat="1" x14ac:dyDescent="0.25">
      <c r="A39" s="20" t="s">
        <v>273</v>
      </c>
      <c r="B39" s="21">
        <v>34</v>
      </c>
      <c r="C39" s="20" t="s">
        <v>190</v>
      </c>
      <c r="D39" s="24">
        <v>1</v>
      </c>
      <c r="E39" s="39">
        <v>5.0000000000000001E-3</v>
      </c>
      <c r="F39" s="24">
        <v>1</v>
      </c>
      <c r="G39" s="39">
        <v>5.0000000000000001E-3</v>
      </c>
      <c r="H39" s="24">
        <v>0</v>
      </c>
      <c r="I39" s="39">
        <v>0</v>
      </c>
      <c r="J39" s="24">
        <v>1</v>
      </c>
      <c r="K39" s="39">
        <v>5.0000000000000001E-3</v>
      </c>
    </row>
    <row r="40" spans="1:11" s="4" customFormat="1" x14ac:dyDescent="0.25">
      <c r="A40" s="20" t="s">
        <v>273</v>
      </c>
      <c r="B40" s="21">
        <v>35</v>
      </c>
      <c r="C40" s="20" t="s">
        <v>191</v>
      </c>
      <c r="D40" s="24">
        <v>3</v>
      </c>
      <c r="E40" s="39">
        <v>2.4999999999999998E-2</v>
      </c>
      <c r="F40" s="24">
        <v>1</v>
      </c>
      <c r="G40" s="39">
        <v>7.0000000000000001E-3</v>
      </c>
      <c r="H40" s="24">
        <v>2</v>
      </c>
      <c r="I40" s="39">
        <v>2.1999999999999999E-2</v>
      </c>
      <c r="J40" s="24">
        <v>0</v>
      </c>
      <c r="K40" s="39">
        <v>0</v>
      </c>
    </row>
    <row r="41" spans="1:11" s="4" customFormat="1" x14ac:dyDescent="0.25">
      <c r="A41" s="20" t="s">
        <v>273</v>
      </c>
      <c r="B41" s="21">
        <v>36</v>
      </c>
      <c r="C41" s="20" t="s">
        <v>192</v>
      </c>
      <c r="D41" s="24">
        <v>1</v>
      </c>
      <c r="E41" s="39">
        <v>1.4999999999999999E-2</v>
      </c>
      <c r="F41" s="24">
        <v>1</v>
      </c>
      <c r="G41" s="39">
        <v>1.4999999999999999E-2</v>
      </c>
      <c r="H41" s="24">
        <v>0</v>
      </c>
      <c r="I41" s="39">
        <v>0</v>
      </c>
      <c r="J41" s="24">
        <v>0</v>
      </c>
      <c r="K41" s="39">
        <v>0</v>
      </c>
    </row>
    <row r="42" spans="1:11" s="4" customFormat="1" x14ac:dyDescent="0.25">
      <c r="A42" s="20" t="s">
        <v>273</v>
      </c>
      <c r="B42" s="21">
        <v>37</v>
      </c>
      <c r="C42" s="20" t="s">
        <v>193</v>
      </c>
      <c r="D42" s="24">
        <v>1</v>
      </c>
      <c r="E42" s="39">
        <v>7.0000000000000001E-3</v>
      </c>
      <c r="F42" s="24">
        <v>0</v>
      </c>
      <c r="G42" s="39">
        <v>0</v>
      </c>
      <c r="H42" s="24">
        <v>0</v>
      </c>
      <c r="I42" s="39">
        <v>0</v>
      </c>
      <c r="J42" s="24">
        <v>0</v>
      </c>
      <c r="K42" s="39">
        <v>0</v>
      </c>
    </row>
    <row r="43" spans="1:11" s="4" customFormat="1" x14ac:dyDescent="0.25">
      <c r="A43" s="20" t="s">
        <v>273</v>
      </c>
      <c r="B43" s="21">
        <v>38</v>
      </c>
      <c r="C43" s="20" t="s">
        <v>194</v>
      </c>
      <c r="D43" s="24">
        <v>1</v>
      </c>
      <c r="E43" s="39">
        <v>7.0000000000000007E-2</v>
      </c>
      <c r="F43" s="24">
        <v>1</v>
      </c>
      <c r="G43" s="39">
        <v>0.01</v>
      </c>
      <c r="H43" s="24">
        <v>3</v>
      </c>
      <c r="I43" s="39">
        <v>2.5000000000000001E-2</v>
      </c>
      <c r="J43" s="24">
        <v>0</v>
      </c>
      <c r="K43" s="39">
        <v>0</v>
      </c>
    </row>
    <row r="44" spans="1:11" s="4" customFormat="1" x14ac:dyDescent="0.25">
      <c r="A44" s="20" t="s">
        <v>273</v>
      </c>
      <c r="B44" s="21">
        <v>39</v>
      </c>
      <c r="C44" s="20" t="s">
        <v>195</v>
      </c>
      <c r="D44" s="24">
        <v>1</v>
      </c>
      <c r="E44" s="39">
        <v>1.2E-2</v>
      </c>
      <c r="F44" s="24">
        <v>1</v>
      </c>
      <c r="G44" s="39">
        <v>1.5E-3</v>
      </c>
      <c r="H44" s="24">
        <v>3</v>
      </c>
      <c r="I44" s="39">
        <v>1.9000000000000003E-2</v>
      </c>
      <c r="J44" s="24">
        <v>0</v>
      </c>
      <c r="K44" s="39">
        <v>0</v>
      </c>
    </row>
    <row r="45" spans="1:11" s="4" customFormat="1" x14ac:dyDescent="0.25">
      <c r="A45" s="20" t="s">
        <v>273</v>
      </c>
      <c r="B45" s="21">
        <v>40</v>
      </c>
      <c r="C45" s="20" t="s">
        <v>196</v>
      </c>
      <c r="D45" s="24">
        <v>1</v>
      </c>
      <c r="E45" s="39">
        <v>5.0000000000000001E-3</v>
      </c>
      <c r="F45" s="24">
        <v>0</v>
      </c>
      <c r="G45" s="39">
        <v>0</v>
      </c>
      <c r="H45" s="24">
        <v>2</v>
      </c>
      <c r="I45" s="39">
        <v>2.1999999999999999E-2</v>
      </c>
      <c r="J45" s="24">
        <v>0</v>
      </c>
      <c r="K45" s="39">
        <v>0</v>
      </c>
    </row>
    <row r="46" spans="1:11" s="4" customFormat="1" x14ac:dyDescent="0.25">
      <c r="A46" s="20" t="s">
        <v>273</v>
      </c>
      <c r="B46" s="21">
        <v>41</v>
      </c>
      <c r="C46" s="20" t="s">
        <v>197</v>
      </c>
      <c r="D46" s="24">
        <v>1</v>
      </c>
      <c r="E46" s="39">
        <v>5.0000000000000001E-3</v>
      </c>
      <c r="F46" s="24">
        <v>0</v>
      </c>
      <c r="G46" s="39">
        <v>0</v>
      </c>
      <c r="H46" s="24">
        <v>0</v>
      </c>
      <c r="I46" s="39">
        <v>0</v>
      </c>
      <c r="J46" s="24">
        <v>0</v>
      </c>
      <c r="K46" s="39">
        <v>0</v>
      </c>
    </row>
    <row r="47" spans="1:11" s="4" customFormat="1" x14ac:dyDescent="0.25">
      <c r="A47" s="20" t="s">
        <v>273</v>
      </c>
      <c r="B47" s="21">
        <v>42</v>
      </c>
      <c r="C47" s="20" t="s">
        <v>198</v>
      </c>
      <c r="D47" s="24">
        <v>1</v>
      </c>
      <c r="E47" s="39">
        <v>5.0000000000000001E-3</v>
      </c>
      <c r="F47" s="24">
        <v>0</v>
      </c>
      <c r="G47" s="39">
        <v>0</v>
      </c>
      <c r="H47" s="24">
        <v>0</v>
      </c>
      <c r="I47" s="39">
        <v>0</v>
      </c>
      <c r="J47" s="24">
        <v>0</v>
      </c>
      <c r="K47" s="39">
        <v>0</v>
      </c>
    </row>
    <row r="48" spans="1:11" s="4" customFormat="1" x14ac:dyDescent="0.25">
      <c r="A48" s="20" t="s">
        <v>273</v>
      </c>
      <c r="B48" s="21">
        <v>43</v>
      </c>
      <c r="C48" s="20" t="s">
        <v>199</v>
      </c>
      <c r="D48" s="24">
        <v>1</v>
      </c>
      <c r="E48" s="39">
        <v>5.0000000000000001E-3</v>
      </c>
      <c r="F48" s="24">
        <v>0</v>
      </c>
      <c r="G48" s="39">
        <v>0</v>
      </c>
      <c r="H48" s="24">
        <v>0</v>
      </c>
      <c r="I48" s="39">
        <v>0</v>
      </c>
      <c r="J48" s="24">
        <v>0</v>
      </c>
      <c r="K48" s="39">
        <v>0</v>
      </c>
    </row>
    <row r="49" spans="1:11" s="4" customFormat="1" x14ac:dyDescent="0.25">
      <c r="A49" s="20" t="s">
        <v>273</v>
      </c>
      <c r="B49" s="21">
        <v>44</v>
      </c>
      <c r="C49" s="20" t="s">
        <v>200</v>
      </c>
      <c r="D49" s="24">
        <v>1</v>
      </c>
      <c r="E49" s="39">
        <v>7.0000000000000001E-3</v>
      </c>
      <c r="F49" s="24">
        <v>0</v>
      </c>
      <c r="G49" s="39">
        <v>0</v>
      </c>
      <c r="H49" s="24">
        <v>0</v>
      </c>
      <c r="I49" s="39">
        <v>0</v>
      </c>
      <c r="J49" s="24">
        <v>0</v>
      </c>
      <c r="K49" s="39">
        <v>0</v>
      </c>
    </row>
    <row r="50" spans="1:11" s="4" customFormat="1" x14ac:dyDescent="0.25">
      <c r="A50" s="20" t="s">
        <v>273</v>
      </c>
      <c r="B50" s="21">
        <v>45</v>
      </c>
      <c r="C50" s="20" t="s">
        <v>201</v>
      </c>
      <c r="D50" s="24">
        <v>1</v>
      </c>
      <c r="E50" s="39">
        <v>6.0000000000000001E-3</v>
      </c>
      <c r="F50" s="24">
        <v>0</v>
      </c>
      <c r="G50" s="39">
        <v>0</v>
      </c>
      <c r="H50" s="24">
        <v>1</v>
      </c>
      <c r="I50" s="39">
        <v>6.0000000000000001E-3</v>
      </c>
      <c r="J50" s="24">
        <v>0</v>
      </c>
      <c r="K50" s="39">
        <v>0</v>
      </c>
    </row>
    <row r="51" spans="1:11" s="4" customFormat="1" x14ac:dyDescent="0.25">
      <c r="A51" s="20" t="s">
        <v>273</v>
      </c>
      <c r="B51" s="21">
        <v>46</v>
      </c>
      <c r="C51" s="20" t="s">
        <v>202</v>
      </c>
      <c r="D51" s="24">
        <v>0</v>
      </c>
      <c r="E51" s="39">
        <v>0</v>
      </c>
      <c r="F51" s="24">
        <v>0</v>
      </c>
      <c r="G51" s="39">
        <v>0</v>
      </c>
      <c r="H51" s="24">
        <v>1</v>
      </c>
      <c r="I51" s="39">
        <v>3.0000000000000001E-3</v>
      </c>
      <c r="J51" s="24">
        <v>0</v>
      </c>
      <c r="K51" s="39">
        <v>0</v>
      </c>
    </row>
    <row r="52" spans="1:11" s="4" customFormat="1" x14ac:dyDescent="0.25">
      <c r="A52" s="20" t="s">
        <v>273</v>
      </c>
      <c r="B52" s="21">
        <v>47</v>
      </c>
      <c r="C52" s="20" t="s">
        <v>203</v>
      </c>
      <c r="D52" s="24">
        <v>0</v>
      </c>
      <c r="E52" s="39">
        <v>0</v>
      </c>
      <c r="F52" s="24">
        <v>1</v>
      </c>
      <c r="G52" s="39">
        <v>0.2374</v>
      </c>
      <c r="H52" s="24">
        <v>0</v>
      </c>
      <c r="I52" s="39">
        <v>0</v>
      </c>
      <c r="J52" s="24">
        <v>0</v>
      </c>
      <c r="K52" s="39">
        <v>0</v>
      </c>
    </row>
    <row r="53" spans="1:11" s="4" customFormat="1" x14ac:dyDescent="0.25">
      <c r="A53" s="20" t="s">
        <v>273</v>
      </c>
      <c r="B53" s="21">
        <v>48</v>
      </c>
      <c r="C53" s="20" t="s">
        <v>204</v>
      </c>
      <c r="D53" s="24">
        <v>0</v>
      </c>
      <c r="E53" s="39">
        <v>0</v>
      </c>
      <c r="F53" s="24">
        <v>1</v>
      </c>
      <c r="G53" s="39">
        <v>5.0000000000000001E-3</v>
      </c>
      <c r="H53" s="24">
        <v>0</v>
      </c>
      <c r="I53" s="39">
        <v>0</v>
      </c>
      <c r="J53" s="24">
        <v>2</v>
      </c>
      <c r="K53" s="39">
        <v>3.0000000000000001E-3</v>
      </c>
    </row>
    <row r="54" spans="1:11" s="4" customFormat="1" x14ac:dyDescent="0.25">
      <c r="A54" s="20" t="s">
        <v>273</v>
      </c>
      <c r="B54" s="21">
        <v>49</v>
      </c>
      <c r="C54" s="20" t="s">
        <v>225</v>
      </c>
      <c r="D54" s="24">
        <v>2</v>
      </c>
      <c r="E54" s="39">
        <v>1.4999999999999999E-2</v>
      </c>
      <c r="F54" s="24">
        <v>2</v>
      </c>
      <c r="G54" s="39">
        <v>1.4999999999999999E-2</v>
      </c>
      <c r="H54" s="24">
        <v>0</v>
      </c>
      <c r="I54" s="39">
        <v>0</v>
      </c>
      <c r="J54" s="24">
        <v>0</v>
      </c>
      <c r="K54" s="39">
        <v>0</v>
      </c>
    </row>
    <row r="55" spans="1:11" s="4" customFormat="1" x14ac:dyDescent="0.25">
      <c r="A55" s="20" t="s">
        <v>273</v>
      </c>
      <c r="B55" s="21">
        <v>50</v>
      </c>
      <c r="C55" s="20" t="s">
        <v>226</v>
      </c>
      <c r="D55" s="24">
        <v>1</v>
      </c>
      <c r="E55" s="39">
        <v>1.4999999999999999E-2</v>
      </c>
      <c r="F55" s="24">
        <v>2</v>
      </c>
      <c r="G55" s="39">
        <v>0.61499999999999999</v>
      </c>
      <c r="H55" s="24">
        <v>0</v>
      </c>
      <c r="I55" s="39">
        <v>0</v>
      </c>
      <c r="J55" s="24">
        <v>0</v>
      </c>
      <c r="K55" s="39">
        <v>0</v>
      </c>
    </row>
    <row r="56" spans="1:11" s="4" customFormat="1" x14ac:dyDescent="0.25">
      <c r="A56" s="20" t="s">
        <v>273</v>
      </c>
      <c r="B56" s="21">
        <v>51</v>
      </c>
      <c r="C56" s="20" t="s">
        <v>227</v>
      </c>
      <c r="D56" s="24">
        <v>1</v>
      </c>
      <c r="E56" s="39">
        <v>5.0000000000000001E-3</v>
      </c>
      <c r="F56" s="24">
        <v>1</v>
      </c>
      <c r="G56" s="39">
        <v>5.0000000000000001E-3</v>
      </c>
      <c r="H56" s="24">
        <v>0</v>
      </c>
      <c r="I56" s="39">
        <v>0</v>
      </c>
      <c r="J56" s="24">
        <v>0</v>
      </c>
      <c r="K56" s="39">
        <v>0</v>
      </c>
    </row>
    <row r="57" spans="1:11" s="4" customFormat="1" x14ac:dyDescent="0.25">
      <c r="A57" s="20" t="s">
        <v>273</v>
      </c>
      <c r="B57" s="21">
        <v>52</v>
      </c>
      <c r="C57" s="20" t="s">
        <v>228</v>
      </c>
      <c r="D57" s="24">
        <v>2</v>
      </c>
      <c r="E57" s="39">
        <v>0.03</v>
      </c>
      <c r="F57" s="24">
        <v>2</v>
      </c>
      <c r="G57" s="39">
        <v>0.03</v>
      </c>
      <c r="H57" s="24">
        <v>0</v>
      </c>
      <c r="I57" s="39">
        <v>0</v>
      </c>
      <c r="J57" s="24">
        <v>0</v>
      </c>
      <c r="K57" s="39">
        <v>0</v>
      </c>
    </row>
    <row r="58" spans="1:11" s="4" customFormat="1" x14ac:dyDescent="0.25">
      <c r="A58" s="20" t="s">
        <v>273</v>
      </c>
      <c r="B58" s="21">
        <v>53</v>
      </c>
      <c r="C58" s="20" t="s">
        <v>229</v>
      </c>
      <c r="D58" s="24">
        <v>1</v>
      </c>
      <c r="E58" s="39">
        <v>5.0000000000000001E-3</v>
      </c>
      <c r="F58" s="24">
        <v>0</v>
      </c>
      <c r="G58" s="39">
        <v>0</v>
      </c>
      <c r="H58" s="24">
        <v>0</v>
      </c>
      <c r="I58" s="39">
        <v>0</v>
      </c>
      <c r="J58" s="24">
        <v>0</v>
      </c>
      <c r="K58" s="39">
        <v>0</v>
      </c>
    </row>
    <row r="59" spans="1:11" s="4" customFormat="1" x14ac:dyDescent="0.25">
      <c r="A59" s="20" t="s">
        <v>273</v>
      </c>
      <c r="B59" s="21">
        <v>54</v>
      </c>
      <c r="C59" s="20" t="s">
        <v>230</v>
      </c>
      <c r="D59" s="24">
        <v>1</v>
      </c>
      <c r="E59" s="39">
        <v>5.0000000000000001E-3</v>
      </c>
      <c r="F59" s="24">
        <v>0</v>
      </c>
      <c r="G59" s="39">
        <v>0</v>
      </c>
      <c r="H59" s="24">
        <v>2</v>
      </c>
      <c r="I59" s="39">
        <v>0.01</v>
      </c>
      <c r="J59" s="24">
        <v>0</v>
      </c>
      <c r="K59" s="39">
        <v>0</v>
      </c>
    </row>
    <row r="60" spans="1:11" s="4" customFormat="1" x14ac:dyDescent="0.25">
      <c r="A60" s="20" t="s">
        <v>273</v>
      </c>
      <c r="B60" s="21">
        <v>55</v>
      </c>
      <c r="C60" s="20" t="s">
        <v>231</v>
      </c>
      <c r="D60" s="24">
        <v>0</v>
      </c>
      <c r="E60" s="39">
        <v>0</v>
      </c>
      <c r="F60" s="24">
        <v>1</v>
      </c>
      <c r="G60" s="39">
        <v>0.01</v>
      </c>
      <c r="H60" s="24">
        <v>0</v>
      </c>
      <c r="I60" s="39">
        <v>0</v>
      </c>
      <c r="J60" s="24">
        <v>0</v>
      </c>
      <c r="K60" s="39">
        <v>0</v>
      </c>
    </row>
    <row r="61" spans="1:11" s="4" customFormat="1" x14ac:dyDescent="0.25">
      <c r="A61" s="20" t="s">
        <v>273</v>
      </c>
      <c r="B61" s="21">
        <v>56</v>
      </c>
      <c r="C61" s="20" t="s">
        <v>232</v>
      </c>
      <c r="D61" s="24">
        <v>0</v>
      </c>
      <c r="E61" s="39">
        <v>0</v>
      </c>
      <c r="F61" s="24">
        <v>1</v>
      </c>
      <c r="G61" s="39">
        <v>0.23250000000000001</v>
      </c>
      <c r="H61" s="24">
        <v>0</v>
      </c>
      <c r="I61" s="39">
        <v>0</v>
      </c>
      <c r="J61" s="24">
        <v>0</v>
      </c>
      <c r="K61" s="39">
        <v>0</v>
      </c>
    </row>
    <row r="62" spans="1:11" s="15" customFormat="1" x14ac:dyDescent="0.25">
      <c r="A62" s="20" t="s">
        <v>273</v>
      </c>
      <c r="B62" s="21">
        <v>57</v>
      </c>
      <c r="C62" s="25" t="s">
        <v>175</v>
      </c>
      <c r="D62" s="26">
        <v>0</v>
      </c>
      <c r="E62" s="40">
        <v>0</v>
      </c>
      <c r="F62" s="26">
        <v>0</v>
      </c>
      <c r="G62" s="40">
        <v>0</v>
      </c>
      <c r="H62" s="26">
        <v>1</v>
      </c>
      <c r="I62" s="40">
        <v>5.0000000000000001E-3</v>
      </c>
      <c r="J62" s="26">
        <v>0</v>
      </c>
      <c r="K62" s="40">
        <v>0</v>
      </c>
    </row>
    <row r="63" spans="1:11" s="15" customFormat="1" x14ac:dyDescent="0.25">
      <c r="A63" s="20" t="s">
        <v>273</v>
      </c>
      <c r="B63" s="21">
        <v>58</v>
      </c>
      <c r="C63" s="25" t="s">
        <v>176</v>
      </c>
      <c r="D63" s="26">
        <v>0</v>
      </c>
      <c r="E63" s="40">
        <v>0</v>
      </c>
      <c r="F63" s="26">
        <v>2</v>
      </c>
      <c r="G63" s="40">
        <v>1E-3</v>
      </c>
      <c r="H63" s="26">
        <v>0</v>
      </c>
      <c r="I63" s="40">
        <v>0</v>
      </c>
      <c r="J63" s="26">
        <v>0</v>
      </c>
      <c r="K63" s="40">
        <v>0</v>
      </c>
    </row>
    <row r="64" spans="1:11" s="15" customFormat="1" x14ac:dyDescent="0.25">
      <c r="A64" s="20" t="s">
        <v>273</v>
      </c>
      <c r="B64" s="21">
        <v>59</v>
      </c>
      <c r="C64" s="25" t="s">
        <v>177</v>
      </c>
      <c r="D64" s="26">
        <v>0</v>
      </c>
      <c r="E64" s="40">
        <v>0</v>
      </c>
      <c r="F64" s="26">
        <v>1</v>
      </c>
      <c r="G64" s="40">
        <v>1.2999999999999999E-2</v>
      </c>
      <c r="H64" s="26">
        <v>0</v>
      </c>
      <c r="I64" s="40">
        <v>0</v>
      </c>
      <c r="J64" s="26">
        <v>0</v>
      </c>
      <c r="K64" s="40">
        <v>0</v>
      </c>
    </row>
    <row r="65" spans="1:11" s="15" customFormat="1" x14ac:dyDescent="0.25">
      <c r="A65" s="20" t="s">
        <v>273</v>
      </c>
      <c r="B65" s="21">
        <v>60</v>
      </c>
      <c r="C65" s="25" t="s">
        <v>178</v>
      </c>
      <c r="D65" s="26">
        <v>1</v>
      </c>
      <c r="E65" s="40">
        <v>0.01</v>
      </c>
      <c r="F65" s="26">
        <v>0</v>
      </c>
      <c r="G65" s="40">
        <v>0</v>
      </c>
      <c r="H65" s="26">
        <v>1</v>
      </c>
      <c r="I65" s="40">
        <v>8.0000000000000002E-3</v>
      </c>
      <c r="J65" s="26">
        <v>0</v>
      </c>
      <c r="K65" s="40">
        <v>0</v>
      </c>
    </row>
    <row r="66" spans="1:11" s="15" customFormat="1" x14ac:dyDescent="0.25">
      <c r="A66" s="20" t="s">
        <v>273</v>
      </c>
      <c r="B66" s="21">
        <v>61</v>
      </c>
      <c r="C66" s="25" t="s">
        <v>179</v>
      </c>
      <c r="D66" s="26">
        <v>1</v>
      </c>
      <c r="E66" s="40">
        <v>1.4999999999999999E-2</v>
      </c>
      <c r="F66" s="26">
        <v>0</v>
      </c>
      <c r="G66" s="40">
        <v>0</v>
      </c>
      <c r="H66" s="26">
        <v>0</v>
      </c>
      <c r="I66" s="40">
        <v>0</v>
      </c>
      <c r="J66" s="26">
        <v>0</v>
      </c>
      <c r="K66" s="40">
        <v>0</v>
      </c>
    </row>
    <row r="67" spans="1:11" s="15" customFormat="1" x14ac:dyDescent="0.25">
      <c r="A67" s="20" t="s">
        <v>273</v>
      </c>
      <c r="B67" s="21">
        <v>62</v>
      </c>
      <c r="C67" s="25" t="s">
        <v>180</v>
      </c>
      <c r="D67" s="26">
        <v>1</v>
      </c>
      <c r="E67" s="40">
        <v>1.4999999999999999E-2</v>
      </c>
      <c r="F67" s="26">
        <v>0</v>
      </c>
      <c r="G67" s="40">
        <v>0</v>
      </c>
      <c r="H67" s="26">
        <v>0</v>
      </c>
      <c r="I67" s="40">
        <v>0</v>
      </c>
      <c r="J67" s="26">
        <v>1</v>
      </c>
      <c r="K67" s="40">
        <v>1.4999999999999999E-2</v>
      </c>
    </row>
    <row r="68" spans="1:11" s="15" customFormat="1" x14ac:dyDescent="0.25">
      <c r="A68" s="20" t="s">
        <v>273</v>
      </c>
      <c r="B68" s="21">
        <v>63</v>
      </c>
      <c r="C68" s="25" t="s">
        <v>181</v>
      </c>
      <c r="D68" s="26">
        <v>1</v>
      </c>
      <c r="E68" s="41">
        <v>1.4749999999999999E-2</v>
      </c>
      <c r="F68" s="26">
        <v>0</v>
      </c>
      <c r="G68" s="40">
        <v>0</v>
      </c>
      <c r="H68" s="26">
        <v>0</v>
      </c>
      <c r="I68" s="40">
        <v>0</v>
      </c>
      <c r="J68" s="26">
        <v>0</v>
      </c>
      <c r="K68" s="40">
        <v>0</v>
      </c>
    </row>
    <row r="69" spans="1:11" s="15" customFormat="1" x14ac:dyDescent="0.25">
      <c r="A69" s="20" t="s">
        <v>273</v>
      </c>
      <c r="B69" s="21">
        <v>64</v>
      </c>
      <c r="C69" s="25" t="s">
        <v>182</v>
      </c>
      <c r="D69" s="26">
        <v>0</v>
      </c>
      <c r="E69" s="40">
        <v>0</v>
      </c>
      <c r="F69" s="26">
        <v>1</v>
      </c>
      <c r="G69" s="40">
        <v>1.4999999999999999E-2</v>
      </c>
      <c r="H69" s="26">
        <v>0</v>
      </c>
      <c r="I69" s="40">
        <v>0</v>
      </c>
      <c r="J69" s="26">
        <v>0</v>
      </c>
      <c r="K69" s="40">
        <v>0</v>
      </c>
    </row>
    <row r="70" spans="1:11" s="15" customFormat="1" x14ac:dyDescent="0.25">
      <c r="A70" s="20" t="s">
        <v>273</v>
      </c>
      <c r="B70" s="21">
        <v>65</v>
      </c>
      <c r="C70" s="25" t="s">
        <v>183</v>
      </c>
      <c r="D70" s="26">
        <v>0</v>
      </c>
      <c r="E70" s="40">
        <v>0</v>
      </c>
      <c r="F70" s="26">
        <v>0</v>
      </c>
      <c r="G70" s="40">
        <v>0</v>
      </c>
      <c r="H70" s="26">
        <v>1</v>
      </c>
      <c r="I70" s="40">
        <v>2.1999999999999999E-2</v>
      </c>
      <c r="J70" s="26">
        <v>0</v>
      </c>
      <c r="K70" s="40">
        <v>0</v>
      </c>
    </row>
    <row r="71" spans="1:11" s="15" customFormat="1" x14ac:dyDescent="0.25">
      <c r="A71" s="20" t="s">
        <v>273</v>
      </c>
      <c r="B71" s="21">
        <v>66</v>
      </c>
      <c r="C71" s="25" t="s">
        <v>184</v>
      </c>
      <c r="D71" s="26">
        <v>0</v>
      </c>
      <c r="E71" s="40">
        <v>0</v>
      </c>
      <c r="F71" s="26">
        <v>0</v>
      </c>
      <c r="G71" s="40">
        <v>0</v>
      </c>
      <c r="H71" s="26">
        <v>1</v>
      </c>
      <c r="I71" s="40">
        <v>7.0000000000000001E-3</v>
      </c>
      <c r="J71" s="26">
        <v>0</v>
      </c>
      <c r="K71" s="40">
        <v>0</v>
      </c>
    </row>
    <row r="72" spans="1:11" s="15" customFormat="1" x14ac:dyDescent="0.25">
      <c r="A72" s="20" t="s">
        <v>273</v>
      </c>
      <c r="B72" s="21">
        <v>67</v>
      </c>
      <c r="C72" s="25" t="s">
        <v>185</v>
      </c>
      <c r="D72" s="26">
        <v>1</v>
      </c>
      <c r="E72" s="40">
        <v>1.4999999999999999E-2</v>
      </c>
      <c r="F72" s="26">
        <v>1</v>
      </c>
      <c r="G72" s="40">
        <v>1.4999999999999999E-2</v>
      </c>
      <c r="H72" s="26">
        <v>0</v>
      </c>
      <c r="I72" s="40">
        <v>0</v>
      </c>
      <c r="J72" s="26">
        <v>0</v>
      </c>
      <c r="K72" s="40">
        <v>0</v>
      </c>
    </row>
    <row r="73" spans="1:11" s="15" customFormat="1" x14ac:dyDescent="0.25">
      <c r="A73" s="20" t="s">
        <v>273</v>
      </c>
      <c r="B73" s="21">
        <v>68</v>
      </c>
      <c r="C73" s="25" t="s">
        <v>186</v>
      </c>
      <c r="D73" s="26">
        <v>0</v>
      </c>
      <c r="E73" s="40">
        <v>0</v>
      </c>
      <c r="F73" s="26">
        <v>0</v>
      </c>
      <c r="G73" s="40">
        <v>0</v>
      </c>
      <c r="H73" s="26">
        <v>1</v>
      </c>
      <c r="I73" s="40">
        <v>2.8000000000000001E-2</v>
      </c>
      <c r="J73" s="26">
        <v>0</v>
      </c>
      <c r="K73" s="40">
        <v>0</v>
      </c>
    </row>
    <row r="74" spans="1:11" s="35" customFormat="1" x14ac:dyDescent="0.25">
      <c r="A74" s="33" t="s">
        <v>273</v>
      </c>
      <c r="B74" s="34"/>
      <c r="C74" s="34" t="s">
        <v>16</v>
      </c>
      <c r="D74" s="33">
        <f>SUM(D75:D105)</f>
        <v>70</v>
      </c>
      <c r="E74" s="42">
        <f t="shared" ref="E74:K74" si="1">SUM(E75:E105)</f>
        <v>22.126949999999997</v>
      </c>
      <c r="F74" s="33">
        <f t="shared" si="1"/>
        <v>81</v>
      </c>
      <c r="G74" s="42">
        <f t="shared" si="1"/>
        <v>1.3347999999999998</v>
      </c>
      <c r="H74" s="33">
        <f t="shared" si="1"/>
        <v>67</v>
      </c>
      <c r="I74" s="42">
        <f t="shared" si="1"/>
        <v>0.26916000000000001</v>
      </c>
      <c r="J74" s="33">
        <f t="shared" si="1"/>
        <v>14</v>
      </c>
      <c r="K74" s="42">
        <f t="shared" si="1"/>
        <v>19.725300000000001</v>
      </c>
    </row>
    <row r="75" spans="1:11" s="2" customFormat="1" x14ac:dyDescent="0.25">
      <c r="A75" s="20" t="s">
        <v>273</v>
      </c>
      <c r="B75" s="21">
        <v>1</v>
      </c>
      <c r="C75" s="22" t="s">
        <v>31</v>
      </c>
      <c r="D75" s="22">
        <v>2</v>
      </c>
      <c r="E75" s="38">
        <v>1.6E-2</v>
      </c>
      <c r="F75" s="22">
        <v>2</v>
      </c>
      <c r="G75" s="38">
        <v>0.17</v>
      </c>
      <c r="H75" s="22">
        <v>1</v>
      </c>
      <c r="I75" s="38">
        <v>1.4999999999999999E-2</v>
      </c>
      <c r="J75" s="22">
        <v>0</v>
      </c>
      <c r="K75" s="38">
        <v>0</v>
      </c>
    </row>
    <row r="76" spans="1:11" s="2" customFormat="1" x14ac:dyDescent="0.25">
      <c r="A76" s="20" t="s">
        <v>273</v>
      </c>
      <c r="B76" s="21">
        <v>2</v>
      </c>
      <c r="C76" s="22" t="s">
        <v>19</v>
      </c>
      <c r="D76" s="22">
        <v>3</v>
      </c>
      <c r="E76" s="38">
        <v>0.17399999999999999</v>
      </c>
      <c r="F76" s="22">
        <v>3</v>
      </c>
      <c r="G76" s="38">
        <v>3.6299999999999999E-2</v>
      </c>
      <c r="H76" s="22">
        <v>3</v>
      </c>
      <c r="I76" s="38">
        <v>2.1299999999999999E-2</v>
      </c>
      <c r="J76" s="22">
        <v>2</v>
      </c>
      <c r="K76" s="38">
        <v>2.1299999999999999E-2</v>
      </c>
    </row>
    <row r="77" spans="1:11" s="2" customFormat="1" x14ac:dyDescent="0.25">
      <c r="A77" s="20" t="s">
        <v>273</v>
      </c>
      <c r="B77" s="21">
        <v>3</v>
      </c>
      <c r="C77" s="22" t="s">
        <v>20</v>
      </c>
      <c r="D77" s="22">
        <v>16</v>
      </c>
      <c r="E77" s="38">
        <v>2.4136000000000002</v>
      </c>
      <c r="F77" s="22">
        <v>14</v>
      </c>
      <c r="G77" s="38">
        <v>0.15329999999999999</v>
      </c>
      <c r="H77" s="22">
        <v>6</v>
      </c>
      <c r="I77" s="38">
        <v>4.4600000000000001E-2</v>
      </c>
      <c r="J77" s="22">
        <v>0</v>
      </c>
      <c r="K77" s="38">
        <v>0</v>
      </c>
    </row>
    <row r="78" spans="1:11" s="2" customFormat="1" x14ac:dyDescent="0.25">
      <c r="A78" s="20" t="s">
        <v>273</v>
      </c>
      <c r="B78" s="21">
        <v>4</v>
      </c>
      <c r="C78" s="22" t="s">
        <v>18</v>
      </c>
      <c r="D78" s="22">
        <v>5</v>
      </c>
      <c r="E78" s="38">
        <v>0.1183</v>
      </c>
      <c r="F78" s="22">
        <v>7</v>
      </c>
      <c r="G78" s="38">
        <v>0.16200000000000001</v>
      </c>
      <c r="H78" s="22">
        <v>2</v>
      </c>
      <c r="I78" s="38">
        <v>1.1299999999999999E-2</v>
      </c>
      <c r="J78" s="22">
        <v>0</v>
      </c>
      <c r="K78" s="38">
        <v>0</v>
      </c>
    </row>
    <row r="79" spans="1:11" s="2" customFormat="1" x14ac:dyDescent="0.25">
      <c r="A79" s="20" t="s">
        <v>273</v>
      </c>
      <c r="B79" s="21">
        <v>5</v>
      </c>
      <c r="C79" s="22" t="s">
        <v>29</v>
      </c>
      <c r="D79" s="22">
        <v>1</v>
      </c>
      <c r="E79" s="38">
        <v>8.0000000000000002E-3</v>
      </c>
      <c r="F79" s="22">
        <v>1</v>
      </c>
      <c r="G79" s="38">
        <v>8.0000000000000002E-3</v>
      </c>
      <c r="H79" s="22">
        <v>1</v>
      </c>
      <c r="I79" s="38">
        <v>1.4999999999999999E-2</v>
      </c>
      <c r="J79" s="22">
        <v>0</v>
      </c>
      <c r="K79" s="38">
        <v>0</v>
      </c>
    </row>
    <row r="80" spans="1:11" s="2" customFormat="1" x14ac:dyDescent="0.25">
      <c r="A80" s="20" t="s">
        <v>273</v>
      </c>
      <c r="B80" s="21">
        <v>6</v>
      </c>
      <c r="C80" s="20" t="s">
        <v>24</v>
      </c>
      <c r="D80" s="22">
        <v>4</v>
      </c>
      <c r="E80" s="38">
        <v>7.9850000000000003</v>
      </c>
      <c r="F80" s="22">
        <v>3</v>
      </c>
      <c r="G80" s="38">
        <v>1.7000000000000001E-2</v>
      </c>
      <c r="H80" s="22">
        <v>1</v>
      </c>
      <c r="I80" s="38">
        <v>0.1</v>
      </c>
      <c r="J80" s="22">
        <v>3</v>
      </c>
      <c r="K80" s="38">
        <v>8.7829999999999995</v>
      </c>
    </row>
    <row r="81" spans="1:11" s="2" customFormat="1" x14ac:dyDescent="0.25">
      <c r="A81" s="20" t="s">
        <v>273</v>
      </c>
      <c r="B81" s="21">
        <v>7</v>
      </c>
      <c r="C81" s="20" t="s">
        <v>39</v>
      </c>
      <c r="D81" s="22">
        <v>0</v>
      </c>
      <c r="E81" s="38">
        <v>0</v>
      </c>
      <c r="F81" s="22">
        <v>0</v>
      </c>
      <c r="G81" s="38">
        <v>0</v>
      </c>
      <c r="H81" s="22">
        <v>0</v>
      </c>
      <c r="I81" s="38">
        <v>0</v>
      </c>
      <c r="J81" s="22">
        <v>1</v>
      </c>
      <c r="K81" s="38">
        <v>2</v>
      </c>
    </row>
    <row r="82" spans="1:11" s="2" customFormat="1" x14ac:dyDescent="0.25">
      <c r="A82" s="20" t="s">
        <v>273</v>
      </c>
      <c r="B82" s="21">
        <v>8</v>
      </c>
      <c r="C82" s="20" t="s">
        <v>22</v>
      </c>
      <c r="D82" s="22">
        <v>11</v>
      </c>
      <c r="E82" s="38">
        <v>0.52559999999999996</v>
      </c>
      <c r="F82" s="22">
        <v>15</v>
      </c>
      <c r="G82" s="38">
        <v>0.57330000000000003</v>
      </c>
      <c r="H82" s="22">
        <v>4</v>
      </c>
      <c r="I82" s="38">
        <v>3.6999999999999998E-2</v>
      </c>
      <c r="J82" s="22">
        <v>5</v>
      </c>
      <c r="K82" s="38">
        <v>8.6010000000000009</v>
      </c>
    </row>
    <row r="83" spans="1:11" s="2" customFormat="1" x14ac:dyDescent="0.25">
      <c r="A83" s="20" t="s">
        <v>273</v>
      </c>
      <c r="B83" s="21">
        <v>9</v>
      </c>
      <c r="C83" s="20" t="s">
        <v>111</v>
      </c>
      <c r="D83" s="22">
        <v>1</v>
      </c>
      <c r="E83" s="38">
        <v>0.55000000000000004</v>
      </c>
      <c r="F83" s="22">
        <v>0</v>
      </c>
      <c r="G83" s="38">
        <v>0</v>
      </c>
      <c r="H83" s="22">
        <v>0</v>
      </c>
      <c r="I83" s="38">
        <v>0</v>
      </c>
      <c r="J83" s="22">
        <v>0</v>
      </c>
      <c r="K83" s="38">
        <v>0</v>
      </c>
    </row>
    <row r="84" spans="1:11" s="2" customFormat="1" x14ac:dyDescent="0.25">
      <c r="A84" s="20" t="s">
        <v>273</v>
      </c>
      <c r="B84" s="21">
        <v>10</v>
      </c>
      <c r="C84" s="22" t="s">
        <v>113</v>
      </c>
      <c r="D84" s="22">
        <v>1</v>
      </c>
      <c r="E84" s="38">
        <v>3.6</v>
      </c>
      <c r="F84" s="22">
        <v>0</v>
      </c>
      <c r="G84" s="38">
        <v>0</v>
      </c>
      <c r="H84" s="22">
        <v>0</v>
      </c>
      <c r="I84" s="38">
        <v>0</v>
      </c>
      <c r="J84" s="22">
        <v>0</v>
      </c>
      <c r="K84" s="38">
        <v>0</v>
      </c>
    </row>
    <row r="85" spans="1:11" s="2" customFormat="1" x14ac:dyDescent="0.25">
      <c r="A85" s="20" t="s">
        <v>273</v>
      </c>
      <c r="B85" s="21">
        <v>11</v>
      </c>
      <c r="C85" s="20" t="s">
        <v>112</v>
      </c>
      <c r="D85" s="22">
        <v>1</v>
      </c>
      <c r="E85" s="38">
        <v>6</v>
      </c>
      <c r="F85" s="22">
        <v>0</v>
      </c>
      <c r="G85" s="38">
        <v>0</v>
      </c>
      <c r="H85" s="22">
        <v>0</v>
      </c>
      <c r="I85" s="38">
        <v>0</v>
      </c>
      <c r="J85" s="22">
        <v>0</v>
      </c>
      <c r="K85" s="38">
        <v>0</v>
      </c>
    </row>
    <row r="86" spans="1:11" s="2" customFormat="1" x14ac:dyDescent="0.25">
      <c r="A86" s="20" t="s">
        <v>273</v>
      </c>
      <c r="B86" s="21">
        <v>12</v>
      </c>
      <c r="C86" s="27" t="s">
        <v>134</v>
      </c>
      <c r="D86" s="22">
        <v>2</v>
      </c>
      <c r="E86" s="38">
        <v>1.6E-2</v>
      </c>
      <c r="F86" s="22">
        <v>1</v>
      </c>
      <c r="G86" s="46">
        <v>0.01</v>
      </c>
      <c r="H86" s="22">
        <v>0</v>
      </c>
      <c r="I86" s="38">
        <v>0</v>
      </c>
      <c r="J86" s="22">
        <v>0</v>
      </c>
      <c r="K86" s="38">
        <v>0</v>
      </c>
    </row>
    <row r="87" spans="1:11" s="2" customFormat="1" x14ac:dyDescent="0.25">
      <c r="A87" s="20" t="s">
        <v>273</v>
      </c>
      <c r="B87" s="21">
        <v>13</v>
      </c>
      <c r="C87" s="27" t="s">
        <v>135</v>
      </c>
      <c r="D87" s="22">
        <v>3</v>
      </c>
      <c r="E87" s="38">
        <v>2.8000000000000001E-2</v>
      </c>
      <c r="F87" s="22">
        <v>1</v>
      </c>
      <c r="G87" s="46">
        <v>5.0000000000000001E-4</v>
      </c>
      <c r="H87" s="22">
        <v>0</v>
      </c>
      <c r="I87" s="38">
        <v>0</v>
      </c>
      <c r="J87" s="22">
        <v>0</v>
      </c>
      <c r="K87" s="38">
        <v>0</v>
      </c>
    </row>
    <row r="88" spans="1:11" s="2" customFormat="1" x14ac:dyDescent="0.25">
      <c r="A88" s="20" t="s">
        <v>273</v>
      </c>
      <c r="B88" s="21">
        <v>14</v>
      </c>
      <c r="C88" s="30" t="s">
        <v>136</v>
      </c>
      <c r="D88" s="22">
        <v>1</v>
      </c>
      <c r="E88" s="38">
        <v>0.02</v>
      </c>
      <c r="F88" s="22">
        <v>3</v>
      </c>
      <c r="G88" s="38">
        <v>0.03</v>
      </c>
      <c r="H88" s="22">
        <v>0</v>
      </c>
      <c r="I88" s="38">
        <v>0</v>
      </c>
      <c r="J88" s="22">
        <v>0</v>
      </c>
      <c r="K88" s="38">
        <v>0</v>
      </c>
    </row>
    <row r="89" spans="1:11" s="2" customFormat="1" x14ac:dyDescent="0.25">
      <c r="A89" s="20" t="s">
        <v>273</v>
      </c>
      <c r="B89" s="21">
        <v>15</v>
      </c>
      <c r="C89" s="28" t="s">
        <v>137</v>
      </c>
      <c r="D89" s="22">
        <v>2</v>
      </c>
      <c r="E89" s="38">
        <v>0.155</v>
      </c>
      <c r="F89" s="22">
        <v>2</v>
      </c>
      <c r="G89" s="38">
        <v>0.01</v>
      </c>
      <c r="H89" s="22">
        <v>0</v>
      </c>
      <c r="I89" s="38">
        <v>0</v>
      </c>
      <c r="J89" s="22">
        <v>0</v>
      </c>
      <c r="K89" s="38">
        <v>0</v>
      </c>
    </row>
    <row r="90" spans="1:11" s="4" customFormat="1" x14ac:dyDescent="0.25">
      <c r="A90" s="20" t="s">
        <v>273</v>
      </c>
      <c r="B90" s="21">
        <v>16</v>
      </c>
      <c r="C90" s="20" t="s">
        <v>138</v>
      </c>
      <c r="D90" s="22">
        <v>0</v>
      </c>
      <c r="E90" s="43">
        <v>0</v>
      </c>
      <c r="F90" s="22">
        <v>1</v>
      </c>
      <c r="G90" s="46">
        <v>5.0000000000000001E-3</v>
      </c>
      <c r="H90" s="22">
        <v>0</v>
      </c>
      <c r="I90" s="38">
        <v>0</v>
      </c>
      <c r="J90" s="22">
        <v>0</v>
      </c>
      <c r="K90" s="38">
        <v>0</v>
      </c>
    </row>
    <row r="91" spans="1:11" s="14" customFormat="1" x14ac:dyDescent="0.2">
      <c r="A91" s="20" t="s">
        <v>273</v>
      </c>
      <c r="B91" s="21">
        <v>17</v>
      </c>
      <c r="C91" s="21" t="s">
        <v>139</v>
      </c>
      <c r="D91" s="22">
        <v>2</v>
      </c>
      <c r="E91" s="44">
        <v>2.1999999999999999E-2</v>
      </c>
      <c r="F91" s="22">
        <v>0</v>
      </c>
      <c r="G91" s="38">
        <v>0</v>
      </c>
      <c r="H91" s="22">
        <v>0</v>
      </c>
      <c r="I91" s="38">
        <v>0</v>
      </c>
      <c r="J91" s="22">
        <v>0</v>
      </c>
      <c r="K91" s="38">
        <v>0</v>
      </c>
    </row>
    <row r="92" spans="1:11" s="4" customFormat="1" x14ac:dyDescent="0.25">
      <c r="A92" s="20" t="s">
        <v>273</v>
      </c>
      <c r="B92" s="21">
        <v>18</v>
      </c>
      <c r="C92" s="24" t="s">
        <v>205</v>
      </c>
      <c r="D92" s="24">
        <v>1</v>
      </c>
      <c r="E92" s="39">
        <v>5.1999999999999998E-3</v>
      </c>
      <c r="F92" s="24">
        <v>1</v>
      </c>
      <c r="G92" s="39">
        <v>5.1999999999999998E-3</v>
      </c>
      <c r="H92" s="24">
        <v>0</v>
      </c>
      <c r="I92" s="39">
        <v>0</v>
      </c>
      <c r="J92" s="24">
        <v>0</v>
      </c>
      <c r="K92" s="39">
        <v>0</v>
      </c>
    </row>
    <row r="93" spans="1:11" s="4" customFormat="1" x14ac:dyDescent="0.25">
      <c r="A93" s="20" t="s">
        <v>273</v>
      </c>
      <c r="B93" s="21">
        <v>19</v>
      </c>
      <c r="C93" s="24" t="s">
        <v>206</v>
      </c>
      <c r="D93" s="24">
        <v>0</v>
      </c>
      <c r="E93" s="39">
        <v>0</v>
      </c>
      <c r="F93" s="24">
        <v>2</v>
      </c>
      <c r="G93" s="39">
        <v>1.9E-2</v>
      </c>
      <c r="H93" s="24">
        <v>0</v>
      </c>
      <c r="I93" s="39">
        <v>0</v>
      </c>
      <c r="J93" s="24">
        <v>1</v>
      </c>
      <c r="K93" s="39">
        <v>0.3</v>
      </c>
    </row>
    <row r="94" spans="1:11" s="4" customFormat="1" x14ac:dyDescent="0.25">
      <c r="A94" s="20" t="s">
        <v>273</v>
      </c>
      <c r="B94" s="21">
        <v>20</v>
      </c>
      <c r="C94" s="24" t="s">
        <v>207</v>
      </c>
      <c r="D94" s="24">
        <v>0</v>
      </c>
      <c r="E94" s="39">
        <v>0</v>
      </c>
      <c r="F94" s="24">
        <v>1</v>
      </c>
      <c r="G94" s="39">
        <v>1.5E-3</v>
      </c>
      <c r="H94" s="24">
        <v>0</v>
      </c>
      <c r="I94" s="39">
        <v>0</v>
      </c>
      <c r="J94" s="24">
        <v>0</v>
      </c>
      <c r="K94" s="39">
        <v>0</v>
      </c>
    </row>
    <row r="95" spans="1:11" s="4" customFormat="1" x14ac:dyDescent="0.25">
      <c r="A95" s="20" t="s">
        <v>273</v>
      </c>
      <c r="B95" s="21">
        <v>21</v>
      </c>
      <c r="C95" s="24" t="s">
        <v>233</v>
      </c>
      <c r="D95" s="24">
        <v>4</v>
      </c>
      <c r="E95" s="39">
        <v>0.03</v>
      </c>
      <c r="F95" s="24">
        <v>3</v>
      </c>
      <c r="G95" s="39">
        <v>2.5000000000000001E-2</v>
      </c>
      <c r="H95" s="24">
        <v>2</v>
      </c>
      <c r="I95" s="39">
        <v>1.4E-2</v>
      </c>
      <c r="J95" s="24">
        <v>0</v>
      </c>
      <c r="K95" s="39">
        <v>0</v>
      </c>
    </row>
    <row r="96" spans="1:11" s="4" customFormat="1" x14ac:dyDescent="0.25">
      <c r="A96" s="20" t="s">
        <v>273</v>
      </c>
      <c r="B96" s="21">
        <v>22</v>
      </c>
      <c r="C96" s="24" t="s">
        <v>234</v>
      </c>
      <c r="D96" s="24">
        <v>1</v>
      </c>
      <c r="E96" s="39">
        <v>0.42</v>
      </c>
      <c r="F96" s="24">
        <v>1</v>
      </c>
      <c r="G96" s="39">
        <v>1.4999999999999999E-2</v>
      </c>
      <c r="H96" s="24">
        <v>45</v>
      </c>
      <c r="I96" s="39">
        <v>9.60000000000001E-4</v>
      </c>
      <c r="J96" s="24">
        <v>0</v>
      </c>
      <c r="K96" s="39">
        <v>0</v>
      </c>
    </row>
    <row r="97" spans="1:11" s="15" customFormat="1" x14ac:dyDescent="0.25">
      <c r="A97" s="20" t="s">
        <v>273</v>
      </c>
      <c r="B97" s="21">
        <v>23</v>
      </c>
      <c r="C97" s="29" t="s">
        <v>248</v>
      </c>
      <c r="D97" s="26">
        <v>0</v>
      </c>
      <c r="E97" s="40">
        <v>0</v>
      </c>
      <c r="F97" s="26">
        <v>11</v>
      </c>
      <c r="G97" s="40">
        <v>1.0199999999999999E-2</v>
      </c>
      <c r="H97" s="26">
        <v>0</v>
      </c>
      <c r="I97" s="40">
        <v>0</v>
      </c>
      <c r="J97" s="26">
        <v>0</v>
      </c>
      <c r="K97" s="40">
        <v>0</v>
      </c>
    </row>
    <row r="98" spans="1:11" s="15" customFormat="1" x14ac:dyDescent="0.25">
      <c r="A98" s="20" t="s">
        <v>273</v>
      </c>
      <c r="B98" s="21">
        <v>24</v>
      </c>
      <c r="C98" s="29" t="s">
        <v>249</v>
      </c>
      <c r="D98" s="26">
        <v>1</v>
      </c>
      <c r="E98" s="40">
        <v>5.0000000000000001E-3</v>
      </c>
      <c r="F98" s="26">
        <v>0</v>
      </c>
      <c r="G98" s="40">
        <v>0</v>
      </c>
      <c r="H98" s="26">
        <v>0</v>
      </c>
      <c r="I98" s="40">
        <v>0</v>
      </c>
      <c r="J98" s="26">
        <v>1</v>
      </c>
      <c r="K98" s="40">
        <v>5.0000000000000001E-3</v>
      </c>
    </row>
    <row r="99" spans="1:11" s="15" customFormat="1" x14ac:dyDescent="0.25">
      <c r="A99" s="20" t="s">
        <v>273</v>
      </c>
      <c r="B99" s="21">
        <v>25</v>
      </c>
      <c r="C99" s="29" t="s">
        <v>250</v>
      </c>
      <c r="D99" s="26">
        <v>0</v>
      </c>
      <c r="E99" s="40">
        <v>0</v>
      </c>
      <c r="F99" s="26">
        <v>1</v>
      </c>
      <c r="G99" s="40">
        <v>1.4999999999999999E-2</v>
      </c>
      <c r="H99" s="26">
        <v>1</v>
      </c>
      <c r="I99" s="40">
        <v>5.0000000000000001E-3</v>
      </c>
      <c r="J99" s="26">
        <v>0</v>
      </c>
      <c r="K99" s="40">
        <v>0</v>
      </c>
    </row>
    <row r="100" spans="1:11" s="15" customFormat="1" x14ac:dyDescent="0.25">
      <c r="A100" s="20" t="s">
        <v>273</v>
      </c>
      <c r="B100" s="21">
        <v>26</v>
      </c>
      <c r="C100" s="29" t="s">
        <v>251</v>
      </c>
      <c r="D100" s="26">
        <v>1</v>
      </c>
      <c r="E100" s="40">
        <v>5.0000000000000001E-3</v>
      </c>
      <c r="F100" s="26">
        <v>0</v>
      </c>
      <c r="G100" s="40">
        <v>0</v>
      </c>
      <c r="H100" s="26">
        <v>0</v>
      </c>
      <c r="I100" s="40">
        <v>0</v>
      </c>
      <c r="J100" s="26">
        <v>0</v>
      </c>
      <c r="K100" s="40">
        <v>0</v>
      </c>
    </row>
    <row r="101" spans="1:11" s="15" customFormat="1" x14ac:dyDescent="0.25">
      <c r="A101" s="20" t="s">
        <v>273</v>
      </c>
      <c r="B101" s="21">
        <v>27</v>
      </c>
      <c r="C101" s="29" t="s">
        <v>252</v>
      </c>
      <c r="D101" s="26">
        <v>1</v>
      </c>
      <c r="E101" s="40">
        <v>5.0000000000000001E-3</v>
      </c>
      <c r="F101" s="26">
        <v>5</v>
      </c>
      <c r="G101" s="40">
        <v>2.9499999999999998E-2</v>
      </c>
      <c r="H101" s="26">
        <v>0</v>
      </c>
      <c r="I101" s="40">
        <v>0</v>
      </c>
      <c r="J101" s="26">
        <v>0</v>
      </c>
      <c r="K101" s="40">
        <v>0</v>
      </c>
    </row>
    <row r="102" spans="1:11" s="15" customFormat="1" x14ac:dyDescent="0.25">
      <c r="A102" s="20" t="s">
        <v>273</v>
      </c>
      <c r="B102" s="21">
        <v>28</v>
      </c>
      <c r="C102" s="29" t="s">
        <v>253</v>
      </c>
      <c r="D102" s="26">
        <v>5</v>
      </c>
      <c r="E102" s="40">
        <v>1.6250000000000001E-2</v>
      </c>
      <c r="F102" s="26">
        <v>2</v>
      </c>
      <c r="G102" s="40">
        <v>0.03</v>
      </c>
      <c r="H102" s="26">
        <v>0</v>
      </c>
      <c r="I102" s="40">
        <v>0</v>
      </c>
      <c r="J102" s="26">
        <v>0</v>
      </c>
      <c r="K102" s="40">
        <v>0</v>
      </c>
    </row>
    <row r="103" spans="1:11" s="15" customFormat="1" x14ac:dyDescent="0.25">
      <c r="A103" s="20" t="s">
        <v>273</v>
      </c>
      <c r="B103" s="21">
        <v>29</v>
      </c>
      <c r="C103" s="29" t="s">
        <v>254</v>
      </c>
      <c r="D103" s="26">
        <v>0</v>
      </c>
      <c r="E103" s="40">
        <v>0</v>
      </c>
      <c r="F103" s="26">
        <v>0</v>
      </c>
      <c r="G103" s="40">
        <v>0</v>
      </c>
      <c r="H103" s="26">
        <v>1</v>
      </c>
      <c r="I103" s="40">
        <v>5.0000000000000001E-3</v>
      </c>
      <c r="J103" s="26">
        <v>0</v>
      </c>
      <c r="K103" s="40">
        <v>0</v>
      </c>
    </row>
    <row r="104" spans="1:11" s="15" customFormat="1" x14ac:dyDescent="0.25">
      <c r="A104" s="20" t="s">
        <v>273</v>
      </c>
      <c r="B104" s="21">
        <v>30</v>
      </c>
      <c r="C104" s="29" t="s">
        <v>255</v>
      </c>
      <c r="D104" s="26">
        <v>0</v>
      </c>
      <c r="E104" s="40">
        <v>0</v>
      </c>
      <c r="F104" s="26">
        <v>0</v>
      </c>
      <c r="G104" s="40">
        <v>0</v>
      </c>
      <c r="H104" s="26">
        <v>0</v>
      </c>
      <c r="I104" s="40">
        <v>0</v>
      </c>
      <c r="J104" s="26">
        <v>1</v>
      </c>
      <c r="K104" s="40">
        <v>1.4999999999999999E-2</v>
      </c>
    </row>
    <row r="105" spans="1:11" s="15" customFormat="1" x14ac:dyDescent="0.25">
      <c r="A105" s="20" t="s">
        <v>273</v>
      </c>
      <c r="B105" s="21">
        <v>31</v>
      </c>
      <c r="C105" s="29" t="s">
        <v>256</v>
      </c>
      <c r="D105" s="26">
        <v>1</v>
      </c>
      <c r="E105" s="40">
        <v>8.9999999999999993E-3</v>
      </c>
      <c r="F105" s="26">
        <v>1</v>
      </c>
      <c r="G105" s="40">
        <v>8.9999999999999993E-3</v>
      </c>
      <c r="H105" s="26">
        <v>0</v>
      </c>
      <c r="I105" s="40">
        <v>0</v>
      </c>
      <c r="J105" s="26">
        <v>0</v>
      </c>
      <c r="K105" s="40">
        <v>0</v>
      </c>
    </row>
  </sheetData>
  <sortState ref="C24:C34">
    <sortCondition ref="C24"/>
  </sortState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5748031496062992" top="0.74803149606299213" bottom="0.74803149606299213" header="0.31496062992125984" footer="0.31496062992125984"/>
  <pageSetup paperSize="9" scale="53" fitToHeight="9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9"/>
  <sheetViews>
    <sheetView tabSelected="1" view="pageBreakPreview" zoomScaleNormal="80" zoomScaleSheetLayoutView="100" workbookViewId="0">
      <pane ySplit="4" topLeftCell="A5" activePane="bottomLeft" state="frozen"/>
      <selection pane="bottomLeft" activeCell="A2" sqref="A2:H2"/>
    </sheetView>
  </sheetViews>
  <sheetFormatPr defaultRowHeight="15" x14ac:dyDescent="0.25"/>
  <cols>
    <col min="1" max="1" width="31.7109375" customWidth="1"/>
    <col min="2" max="2" width="12.85546875" customWidth="1"/>
    <col min="3" max="3" width="14.5703125" style="3" customWidth="1"/>
    <col min="4" max="4" width="15" style="3" customWidth="1"/>
    <col min="5" max="5" width="20.7109375" style="3" customWidth="1"/>
    <col min="6" max="6" width="13.42578125" style="3" customWidth="1"/>
    <col min="7" max="7" width="13.140625" style="3" customWidth="1"/>
    <col min="8" max="8" width="44.140625" style="1" customWidth="1"/>
    <col min="9" max="9" width="36.85546875" hidden="1" customWidth="1"/>
  </cols>
  <sheetData>
    <row r="1" spans="1:9" s="4" customFormat="1" x14ac:dyDescent="0.25">
      <c r="A1" s="6"/>
      <c r="B1" s="6"/>
      <c r="C1" s="6"/>
      <c r="D1" s="6"/>
      <c r="E1" s="6"/>
      <c r="F1" s="6"/>
      <c r="G1" s="6"/>
      <c r="H1" s="47" t="s">
        <v>17</v>
      </c>
    </row>
    <row r="2" spans="1:9" s="4" customFormat="1" ht="15.75" thickBot="1" x14ac:dyDescent="0.3">
      <c r="A2" s="80" t="s">
        <v>275</v>
      </c>
      <c r="B2" s="80"/>
      <c r="C2" s="80"/>
      <c r="D2" s="80"/>
      <c r="E2" s="80"/>
      <c r="F2" s="80"/>
      <c r="G2" s="80"/>
      <c r="H2" s="80"/>
    </row>
    <row r="3" spans="1:9" s="4" customFormat="1" ht="60" x14ac:dyDescent="0.25">
      <c r="A3" s="48" t="s">
        <v>0</v>
      </c>
      <c r="B3" s="48" t="s">
        <v>1</v>
      </c>
      <c r="C3" s="48" t="s">
        <v>9</v>
      </c>
      <c r="D3" s="48" t="s">
        <v>10</v>
      </c>
      <c r="E3" s="48" t="s">
        <v>11</v>
      </c>
      <c r="F3" s="49" t="s">
        <v>276</v>
      </c>
      <c r="G3" s="49" t="s">
        <v>12</v>
      </c>
      <c r="H3" s="48" t="s">
        <v>13</v>
      </c>
    </row>
    <row r="4" spans="1:9" s="4" customFormat="1" x14ac:dyDescent="0.25">
      <c r="A4" s="13">
        <v>1</v>
      </c>
      <c r="B4" s="50">
        <v>2</v>
      </c>
      <c r="C4" s="50">
        <v>3</v>
      </c>
      <c r="D4" s="50">
        <v>4</v>
      </c>
      <c r="E4" s="50">
        <v>5</v>
      </c>
      <c r="F4" s="51">
        <v>6</v>
      </c>
      <c r="G4" s="51">
        <v>7</v>
      </c>
      <c r="H4" s="20">
        <v>8</v>
      </c>
    </row>
    <row r="5" spans="1:9" s="67" customFormat="1" ht="15" customHeight="1" x14ac:dyDescent="0.25">
      <c r="A5" s="20" t="s">
        <v>273</v>
      </c>
      <c r="B5" s="52">
        <v>1</v>
      </c>
      <c r="C5" s="50">
        <v>40889224</v>
      </c>
      <c r="D5" s="53">
        <v>41792</v>
      </c>
      <c r="E5" s="54" t="s">
        <v>34</v>
      </c>
      <c r="F5" s="69">
        <v>15</v>
      </c>
      <c r="G5" s="70">
        <f>550/1.18</f>
        <v>466.10169491525426</v>
      </c>
      <c r="H5" s="21" t="s">
        <v>41</v>
      </c>
      <c r="I5" s="20" t="s">
        <v>115</v>
      </c>
    </row>
    <row r="6" spans="1:9" s="67" customFormat="1" ht="15" customHeight="1" x14ac:dyDescent="0.25">
      <c r="A6" s="20" t="s">
        <v>273</v>
      </c>
      <c r="B6" s="52">
        <v>2</v>
      </c>
      <c r="C6" s="50">
        <v>40901059</v>
      </c>
      <c r="D6" s="53">
        <v>41814</v>
      </c>
      <c r="E6" s="54" t="s">
        <v>34</v>
      </c>
      <c r="F6" s="69">
        <v>15</v>
      </c>
      <c r="G6" s="70">
        <f>550/1.18</f>
        <v>466.10169491525426</v>
      </c>
      <c r="H6" s="21" t="s">
        <v>40</v>
      </c>
      <c r="I6" s="20" t="s">
        <v>43</v>
      </c>
    </row>
    <row r="7" spans="1:9" s="67" customFormat="1" ht="15" customHeight="1" x14ac:dyDescent="0.25">
      <c r="A7" s="20" t="s">
        <v>273</v>
      </c>
      <c r="B7" s="52">
        <v>3</v>
      </c>
      <c r="C7" s="50">
        <v>40901728</v>
      </c>
      <c r="D7" s="53">
        <v>41796</v>
      </c>
      <c r="E7" s="54" t="s">
        <v>34</v>
      </c>
      <c r="F7" s="69">
        <v>15</v>
      </c>
      <c r="G7" s="70">
        <f t="shared" ref="G7:G67" si="0">550/1.18</f>
        <v>466.10169491525426</v>
      </c>
      <c r="H7" s="21" t="s">
        <v>33</v>
      </c>
      <c r="I7" s="20" t="s">
        <v>44</v>
      </c>
    </row>
    <row r="8" spans="1:9" s="67" customFormat="1" ht="15" customHeight="1" x14ac:dyDescent="0.25">
      <c r="A8" s="20" t="s">
        <v>273</v>
      </c>
      <c r="B8" s="52">
        <v>4</v>
      </c>
      <c r="C8" s="50">
        <v>40905960</v>
      </c>
      <c r="D8" s="53">
        <v>41793</v>
      </c>
      <c r="E8" s="54" t="s">
        <v>34</v>
      </c>
      <c r="F8" s="69">
        <v>5</v>
      </c>
      <c r="G8" s="70">
        <f t="shared" si="0"/>
        <v>466.10169491525426</v>
      </c>
      <c r="H8" s="21" t="s">
        <v>22</v>
      </c>
      <c r="I8" s="20" t="s">
        <v>45</v>
      </c>
    </row>
    <row r="9" spans="1:9" s="67" customFormat="1" ht="15" customHeight="1" x14ac:dyDescent="0.25">
      <c r="A9" s="20" t="s">
        <v>273</v>
      </c>
      <c r="B9" s="52">
        <v>5</v>
      </c>
      <c r="C9" s="50">
        <v>40905983</v>
      </c>
      <c r="D9" s="53">
        <v>41806</v>
      </c>
      <c r="E9" s="54" t="s">
        <v>34</v>
      </c>
      <c r="F9" s="69">
        <v>5</v>
      </c>
      <c r="G9" s="70">
        <f t="shared" si="0"/>
        <v>466.10169491525426</v>
      </c>
      <c r="H9" s="21" t="s">
        <v>22</v>
      </c>
      <c r="I9" s="20" t="s">
        <v>46</v>
      </c>
    </row>
    <row r="10" spans="1:9" s="67" customFormat="1" ht="15" customHeight="1" x14ac:dyDescent="0.25">
      <c r="A10" s="20" t="s">
        <v>273</v>
      </c>
      <c r="B10" s="52">
        <v>6</v>
      </c>
      <c r="C10" s="50">
        <v>40905996</v>
      </c>
      <c r="D10" s="53">
        <v>41793</v>
      </c>
      <c r="E10" s="54" t="s">
        <v>34</v>
      </c>
      <c r="F10" s="69">
        <v>10</v>
      </c>
      <c r="G10" s="70">
        <f t="shared" si="0"/>
        <v>466.10169491525426</v>
      </c>
      <c r="H10" s="21" t="s">
        <v>22</v>
      </c>
      <c r="I10" s="20" t="s">
        <v>47</v>
      </c>
    </row>
    <row r="11" spans="1:9" s="67" customFormat="1" ht="15" customHeight="1" x14ac:dyDescent="0.25">
      <c r="A11" s="20" t="s">
        <v>273</v>
      </c>
      <c r="B11" s="52">
        <v>7</v>
      </c>
      <c r="C11" s="50">
        <v>40906012</v>
      </c>
      <c r="D11" s="53">
        <v>41792</v>
      </c>
      <c r="E11" s="54" t="s">
        <v>34</v>
      </c>
      <c r="F11" s="69">
        <v>15</v>
      </c>
      <c r="G11" s="70">
        <f t="shared" si="0"/>
        <v>466.10169491525426</v>
      </c>
      <c r="H11" s="21" t="s">
        <v>22</v>
      </c>
      <c r="I11" s="20" t="s">
        <v>48</v>
      </c>
    </row>
    <row r="12" spans="1:9" s="67" customFormat="1" ht="15" customHeight="1" x14ac:dyDescent="0.25">
      <c r="A12" s="20" t="s">
        <v>273</v>
      </c>
      <c r="B12" s="52">
        <v>8</v>
      </c>
      <c r="C12" s="50">
        <v>40907948</v>
      </c>
      <c r="D12" s="53">
        <v>41792</v>
      </c>
      <c r="E12" s="54" t="s">
        <v>34</v>
      </c>
      <c r="F12" s="69">
        <v>5</v>
      </c>
      <c r="G12" s="70">
        <f t="shared" si="0"/>
        <v>466.10169491525426</v>
      </c>
      <c r="H12" s="21" t="s">
        <v>38</v>
      </c>
      <c r="I12" s="20" t="s">
        <v>49</v>
      </c>
    </row>
    <row r="13" spans="1:9" s="67" customFormat="1" ht="15" customHeight="1" x14ac:dyDescent="0.25">
      <c r="A13" s="20" t="s">
        <v>273</v>
      </c>
      <c r="B13" s="52">
        <v>9</v>
      </c>
      <c r="C13" s="50">
        <v>40906435</v>
      </c>
      <c r="D13" s="53">
        <v>41795</v>
      </c>
      <c r="E13" s="54" t="s">
        <v>34</v>
      </c>
      <c r="F13" s="69">
        <v>6.3</v>
      </c>
      <c r="G13" s="70">
        <f t="shared" si="0"/>
        <v>466.10169491525426</v>
      </c>
      <c r="H13" s="21" t="s">
        <v>28</v>
      </c>
      <c r="I13" s="20" t="s">
        <v>50</v>
      </c>
    </row>
    <row r="14" spans="1:9" s="67" customFormat="1" ht="15" customHeight="1" x14ac:dyDescent="0.25">
      <c r="A14" s="20" t="s">
        <v>273</v>
      </c>
      <c r="B14" s="52">
        <v>10</v>
      </c>
      <c r="C14" s="50">
        <v>40906595</v>
      </c>
      <c r="D14" s="53">
        <v>41794</v>
      </c>
      <c r="E14" s="54" t="s">
        <v>34</v>
      </c>
      <c r="F14" s="69">
        <v>10</v>
      </c>
      <c r="G14" s="70">
        <f t="shared" si="0"/>
        <v>466.10169491525426</v>
      </c>
      <c r="H14" s="21" t="s">
        <v>40</v>
      </c>
      <c r="I14" s="20" t="s">
        <v>51</v>
      </c>
    </row>
    <row r="15" spans="1:9" s="67" customFormat="1" ht="15" customHeight="1" x14ac:dyDescent="0.25">
      <c r="A15" s="20" t="s">
        <v>273</v>
      </c>
      <c r="B15" s="52">
        <v>11</v>
      </c>
      <c r="C15" s="50">
        <v>40907162</v>
      </c>
      <c r="D15" s="53">
        <v>41794</v>
      </c>
      <c r="E15" s="54" t="s">
        <v>34</v>
      </c>
      <c r="F15" s="69">
        <v>6.3</v>
      </c>
      <c r="G15" s="70">
        <f t="shared" si="0"/>
        <v>466.10169491525426</v>
      </c>
      <c r="H15" s="21" t="s">
        <v>25</v>
      </c>
      <c r="I15" s="20" t="s">
        <v>52</v>
      </c>
    </row>
    <row r="16" spans="1:9" s="67" customFormat="1" ht="15" customHeight="1" x14ac:dyDescent="0.25">
      <c r="A16" s="20" t="s">
        <v>273</v>
      </c>
      <c r="B16" s="52">
        <v>12</v>
      </c>
      <c r="C16" s="50">
        <v>40907191</v>
      </c>
      <c r="D16" s="53">
        <v>41800</v>
      </c>
      <c r="E16" s="54" t="s">
        <v>34</v>
      </c>
      <c r="F16" s="69">
        <v>6.3</v>
      </c>
      <c r="G16" s="70">
        <f t="shared" si="0"/>
        <v>466.10169491525426</v>
      </c>
      <c r="H16" s="21" t="s">
        <v>33</v>
      </c>
      <c r="I16" s="20" t="s">
        <v>53</v>
      </c>
    </row>
    <row r="17" spans="1:9" s="67" customFormat="1" ht="15" customHeight="1" x14ac:dyDescent="0.25">
      <c r="A17" s="20" t="s">
        <v>273</v>
      </c>
      <c r="B17" s="52">
        <v>13</v>
      </c>
      <c r="C17" s="50">
        <v>40907264</v>
      </c>
      <c r="D17" s="53">
        <v>41795</v>
      </c>
      <c r="E17" s="54" t="s">
        <v>34</v>
      </c>
      <c r="F17" s="69">
        <v>24</v>
      </c>
      <c r="G17" s="70">
        <f>15130.24/1.18</f>
        <v>12822.237288135593</v>
      </c>
      <c r="H17" s="21" t="s">
        <v>22</v>
      </c>
      <c r="I17" s="20" t="s">
        <v>42</v>
      </c>
    </row>
    <row r="18" spans="1:9" s="67" customFormat="1" ht="15" customHeight="1" x14ac:dyDescent="0.25">
      <c r="A18" s="20" t="s">
        <v>273</v>
      </c>
      <c r="B18" s="52">
        <v>14</v>
      </c>
      <c r="C18" s="50">
        <v>40907700</v>
      </c>
      <c r="D18" s="53">
        <v>41795</v>
      </c>
      <c r="E18" s="54" t="s">
        <v>34</v>
      </c>
      <c r="F18" s="69">
        <v>15</v>
      </c>
      <c r="G18" s="70">
        <f t="shared" si="0"/>
        <v>466.10169491525426</v>
      </c>
      <c r="H18" s="21" t="s">
        <v>18</v>
      </c>
      <c r="I18" s="20" t="s">
        <v>54</v>
      </c>
    </row>
    <row r="19" spans="1:9" s="67" customFormat="1" ht="15" customHeight="1" x14ac:dyDescent="0.25">
      <c r="A19" s="20" t="s">
        <v>273</v>
      </c>
      <c r="B19" s="52">
        <v>15</v>
      </c>
      <c r="C19" s="50">
        <v>40907723</v>
      </c>
      <c r="D19" s="53">
        <v>41792</v>
      </c>
      <c r="E19" s="54" t="s">
        <v>34</v>
      </c>
      <c r="F19" s="69">
        <v>5</v>
      </c>
      <c r="G19" s="70">
        <f t="shared" si="0"/>
        <v>466.10169491525426</v>
      </c>
      <c r="H19" s="21" t="s">
        <v>24</v>
      </c>
      <c r="I19" s="20" t="s">
        <v>55</v>
      </c>
    </row>
    <row r="20" spans="1:9" s="67" customFormat="1" ht="15" customHeight="1" x14ac:dyDescent="0.25">
      <c r="A20" s="20" t="s">
        <v>273</v>
      </c>
      <c r="B20" s="52">
        <v>16</v>
      </c>
      <c r="C20" s="50">
        <v>40908589</v>
      </c>
      <c r="D20" s="53">
        <v>41795</v>
      </c>
      <c r="E20" s="54" t="s">
        <v>34</v>
      </c>
      <c r="F20" s="69">
        <v>5</v>
      </c>
      <c r="G20" s="70">
        <f t="shared" si="0"/>
        <v>466.10169491525426</v>
      </c>
      <c r="H20" s="21" t="s">
        <v>38</v>
      </c>
      <c r="I20" s="20" t="s">
        <v>56</v>
      </c>
    </row>
    <row r="21" spans="1:9" s="67" customFormat="1" ht="15" customHeight="1" x14ac:dyDescent="0.25">
      <c r="A21" s="20" t="s">
        <v>273</v>
      </c>
      <c r="B21" s="52">
        <v>17</v>
      </c>
      <c r="C21" s="50">
        <v>40908601</v>
      </c>
      <c r="D21" s="53">
        <v>41795</v>
      </c>
      <c r="E21" s="54" t="s">
        <v>34</v>
      </c>
      <c r="F21" s="69">
        <v>5</v>
      </c>
      <c r="G21" s="70">
        <f t="shared" si="0"/>
        <v>466.10169491525426</v>
      </c>
      <c r="H21" s="21" t="s">
        <v>38</v>
      </c>
      <c r="I21" s="20" t="s">
        <v>57</v>
      </c>
    </row>
    <row r="22" spans="1:9" s="67" customFormat="1" ht="15" customHeight="1" x14ac:dyDescent="0.25">
      <c r="A22" s="20" t="s">
        <v>273</v>
      </c>
      <c r="B22" s="52">
        <v>18</v>
      </c>
      <c r="C22" s="50">
        <v>40908612</v>
      </c>
      <c r="D22" s="53">
        <v>41795</v>
      </c>
      <c r="E22" s="54" t="s">
        <v>34</v>
      </c>
      <c r="F22" s="69">
        <v>10</v>
      </c>
      <c r="G22" s="70">
        <f t="shared" si="0"/>
        <v>466.10169491525426</v>
      </c>
      <c r="H22" s="21" t="s">
        <v>24</v>
      </c>
      <c r="I22" s="20" t="s">
        <v>58</v>
      </c>
    </row>
    <row r="23" spans="1:9" s="67" customFormat="1" ht="15" customHeight="1" x14ac:dyDescent="0.25">
      <c r="A23" s="20" t="s">
        <v>273</v>
      </c>
      <c r="B23" s="52">
        <v>19</v>
      </c>
      <c r="C23" s="50">
        <v>40908617</v>
      </c>
      <c r="D23" s="53">
        <v>41795</v>
      </c>
      <c r="E23" s="54" t="s">
        <v>34</v>
      </c>
      <c r="F23" s="69">
        <v>5</v>
      </c>
      <c r="G23" s="70">
        <f t="shared" si="0"/>
        <v>466.10169491525426</v>
      </c>
      <c r="H23" s="21" t="s">
        <v>38</v>
      </c>
      <c r="I23" s="20" t="s">
        <v>59</v>
      </c>
    </row>
    <row r="24" spans="1:9" s="67" customFormat="1" ht="15" customHeight="1" x14ac:dyDescent="0.25">
      <c r="A24" s="20" t="s">
        <v>273</v>
      </c>
      <c r="B24" s="52">
        <v>20</v>
      </c>
      <c r="C24" s="50">
        <v>40908750</v>
      </c>
      <c r="D24" s="53">
        <v>41799</v>
      </c>
      <c r="E24" s="54" t="s">
        <v>34</v>
      </c>
      <c r="F24" s="69">
        <v>5</v>
      </c>
      <c r="G24" s="70">
        <f t="shared" si="0"/>
        <v>466.10169491525426</v>
      </c>
      <c r="H24" s="21" t="s">
        <v>21</v>
      </c>
      <c r="I24" s="20" t="s">
        <v>60</v>
      </c>
    </row>
    <row r="25" spans="1:9" s="67" customFormat="1" ht="15" customHeight="1" x14ac:dyDescent="0.25">
      <c r="A25" s="20" t="s">
        <v>273</v>
      </c>
      <c r="B25" s="52">
        <v>21</v>
      </c>
      <c r="C25" s="50">
        <v>40908824</v>
      </c>
      <c r="D25" s="53">
        <v>41796</v>
      </c>
      <c r="E25" s="54" t="s">
        <v>34</v>
      </c>
      <c r="F25" s="69">
        <v>6.3</v>
      </c>
      <c r="G25" s="70">
        <f t="shared" si="0"/>
        <v>466.10169491525426</v>
      </c>
      <c r="H25" s="21" t="s">
        <v>41</v>
      </c>
      <c r="I25" s="20" t="s">
        <v>61</v>
      </c>
    </row>
    <row r="26" spans="1:9" s="67" customFormat="1" ht="15" customHeight="1" x14ac:dyDescent="0.25">
      <c r="A26" s="20" t="s">
        <v>273</v>
      </c>
      <c r="B26" s="52">
        <v>22</v>
      </c>
      <c r="C26" s="50">
        <v>40908926</v>
      </c>
      <c r="D26" s="53">
        <v>41795</v>
      </c>
      <c r="E26" s="54" t="s">
        <v>34</v>
      </c>
      <c r="F26" s="69">
        <v>5</v>
      </c>
      <c r="G26" s="70">
        <f>3152.13/1.18</f>
        <v>2671.2966101694919</v>
      </c>
      <c r="H26" s="21" t="s">
        <v>18</v>
      </c>
      <c r="I26" s="20" t="s">
        <v>62</v>
      </c>
    </row>
    <row r="27" spans="1:9" s="67" customFormat="1" ht="15" customHeight="1" x14ac:dyDescent="0.25">
      <c r="A27" s="20" t="s">
        <v>273</v>
      </c>
      <c r="B27" s="52">
        <v>23</v>
      </c>
      <c r="C27" s="50">
        <v>40909172</v>
      </c>
      <c r="D27" s="53">
        <v>41796</v>
      </c>
      <c r="E27" s="52" t="s">
        <v>222</v>
      </c>
      <c r="F27" s="69">
        <v>5</v>
      </c>
      <c r="G27" s="70">
        <f t="shared" si="0"/>
        <v>466.10169491525426</v>
      </c>
      <c r="H27" s="21" t="s">
        <v>28</v>
      </c>
      <c r="I27" s="20" t="s">
        <v>63</v>
      </c>
    </row>
    <row r="28" spans="1:9" s="67" customFormat="1" ht="15" customHeight="1" x14ac:dyDescent="0.25">
      <c r="A28" s="20" t="s">
        <v>273</v>
      </c>
      <c r="B28" s="52">
        <v>24</v>
      </c>
      <c r="C28" s="50">
        <v>40909185</v>
      </c>
      <c r="D28" s="53">
        <v>41796</v>
      </c>
      <c r="E28" s="52" t="s">
        <v>222</v>
      </c>
      <c r="F28" s="69">
        <v>5</v>
      </c>
      <c r="G28" s="70">
        <f t="shared" si="0"/>
        <v>466.10169491525426</v>
      </c>
      <c r="H28" s="21" t="s">
        <v>28</v>
      </c>
      <c r="I28" s="20" t="s">
        <v>64</v>
      </c>
    </row>
    <row r="29" spans="1:9" s="67" customFormat="1" ht="15" customHeight="1" x14ac:dyDescent="0.25">
      <c r="A29" s="20" t="s">
        <v>273</v>
      </c>
      <c r="B29" s="52">
        <v>25</v>
      </c>
      <c r="C29" s="50">
        <v>40909193</v>
      </c>
      <c r="D29" s="53">
        <v>41796</v>
      </c>
      <c r="E29" s="52" t="s">
        <v>222</v>
      </c>
      <c r="F29" s="69">
        <v>5</v>
      </c>
      <c r="G29" s="70">
        <f t="shared" si="0"/>
        <v>466.10169491525426</v>
      </c>
      <c r="H29" s="21" t="s">
        <v>28</v>
      </c>
      <c r="I29" s="20" t="s">
        <v>65</v>
      </c>
    </row>
    <row r="30" spans="1:9" s="67" customFormat="1" ht="15" customHeight="1" x14ac:dyDescent="0.25">
      <c r="A30" s="20" t="s">
        <v>273</v>
      </c>
      <c r="B30" s="52">
        <v>26</v>
      </c>
      <c r="C30" s="50">
        <v>40909823</v>
      </c>
      <c r="D30" s="53">
        <v>41796</v>
      </c>
      <c r="E30" s="54" t="s">
        <v>34</v>
      </c>
      <c r="F30" s="69">
        <v>15</v>
      </c>
      <c r="G30" s="70">
        <f t="shared" si="0"/>
        <v>466.10169491525426</v>
      </c>
      <c r="H30" s="21" t="s">
        <v>22</v>
      </c>
      <c r="I30" s="20" t="s">
        <v>71</v>
      </c>
    </row>
    <row r="31" spans="1:9" s="67" customFormat="1" ht="15" customHeight="1" x14ac:dyDescent="0.25">
      <c r="A31" s="20" t="s">
        <v>273</v>
      </c>
      <c r="B31" s="52">
        <v>27</v>
      </c>
      <c r="C31" s="50">
        <v>40909830</v>
      </c>
      <c r="D31" s="53">
        <v>41800</v>
      </c>
      <c r="E31" s="54" t="s">
        <v>34</v>
      </c>
      <c r="F31" s="69">
        <v>12</v>
      </c>
      <c r="G31" s="70">
        <f t="shared" si="0"/>
        <v>466.10169491525426</v>
      </c>
      <c r="H31" s="21" t="s">
        <v>22</v>
      </c>
      <c r="I31" s="20" t="s">
        <v>72</v>
      </c>
    </row>
    <row r="32" spans="1:9" s="67" customFormat="1" ht="15" customHeight="1" x14ac:dyDescent="0.25">
      <c r="A32" s="20" t="s">
        <v>273</v>
      </c>
      <c r="B32" s="52">
        <v>28</v>
      </c>
      <c r="C32" s="50">
        <v>40909841</v>
      </c>
      <c r="D32" s="53">
        <v>41795</v>
      </c>
      <c r="E32" s="54" t="s">
        <v>34</v>
      </c>
      <c r="F32" s="69">
        <v>15</v>
      </c>
      <c r="G32" s="70">
        <f t="shared" si="0"/>
        <v>466.10169491525426</v>
      </c>
      <c r="H32" s="21" t="s">
        <v>18</v>
      </c>
      <c r="I32" s="20" t="s">
        <v>73</v>
      </c>
    </row>
    <row r="33" spans="1:9" s="67" customFormat="1" ht="15" customHeight="1" x14ac:dyDescent="0.25">
      <c r="A33" s="20" t="s">
        <v>273</v>
      </c>
      <c r="B33" s="52">
        <v>29</v>
      </c>
      <c r="C33" s="50">
        <v>40909929</v>
      </c>
      <c r="D33" s="53">
        <v>41799</v>
      </c>
      <c r="E33" s="54" t="s">
        <v>34</v>
      </c>
      <c r="F33" s="69">
        <v>15</v>
      </c>
      <c r="G33" s="70">
        <f t="shared" si="0"/>
        <v>466.10169491525426</v>
      </c>
      <c r="H33" s="21" t="s">
        <v>41</v>
      </c>
      <c r="I33" s="20" t="s">
        <v>74</v>
      </c>
    </row>
    <row r="34" spans="1:9" s="67" customFormat="1" ht="15" customHeight="1" x14ac:dyDescent="0.25">
      <c r="A34" s="20" t="s">
        <v>273</v>
      </c>
      <c r="B34" s="52">
        <v>30</v>
      </c>
      <c r="C34" s="50">
        <v>40909934</v>
      </c>
      <c r="D34" s="53">
        <v>41796</v>
      </c>
      <c r="E34" s="54" t="s">
        <v>34</v>
      </c>
      <c r="F34" s="69">
        <v>5</v>
      </c>
      <c r="G34" s="70">
        <f t="shared" si="0"/>
        <v>466.10169491525426</v>
      </c>
      <c r="H34" s="21" t="s">
        <v>22</v>
      </c>
      <c r="I34" s="20" t="s">
        <v>75</v>
      </c>
    </row>
    <row r="35" spans="1:9" s="67" customFormat="1" ht="15" customHeight="1" x14ac:dyDescent="0.25">
      <c r="A35" s="20" t="s">
        <v>273</v>
      </c>
      <c r="B35" s="52">
        <v>31</v>
      </c>
      <c r="C35" s="50">
        <v>40910082</v>
      </c>
      <c r="D35" s="53">
        <v>41799</v>
      </c>
      <c r="E35" s="54" t="s">
        <v>34</v>
      </c>
      <c r="F35" s="69">
        <v>6</v>
      </c>
      <c r="G35" s="70">
        <f t="shared" si="0"/>
        <v>466.10169491525426</v>
      </c>
      <c r="H35" s="21" t="s">
        <v>22</v>
      </c>
      <c r="I35" s="20" t="s">
        <v>76</v>
      </c>
    </row>
    <row r="36" spans="1:9" s="67" customFormat="1" ht="15" customHeight="1" x14ac:dyDescent="0.25">
      <c r="A36" s="20" t="s">
        <v>273</v>
      </c>
      <c r="B36" s="52">
        <v>32</v>
      </c>
      <c r="C36" s="50">
        <v>40910099</v>
      </c>
      <c r="D36" s="53">
        <v>41800</v>
      </c>
      <c r="E36" s="54" t="s">
        <v>34</v>
      </c>
      <c r="F36" s="69">
        <v>12</v>
      </c>
      <c r="G36" s="70">
        <f t="shared" si="0"/>
        <v>466.10169491525426</v>
      </c>
      <c r="H36" s="21" t="s">
        <v>18</v>
      </c>
      <c r="I36" s="20" t="s">
        <v>77</v>
      </c>
    </row>
    <row r="37" spans="1:9" s="67" customFormat="1" ht="15" customHeight="1" x14ac:dyDescent="0.25">
      <c r="A37" s="20" t="s">
        <v>273</v>
      </c>
      <c r="B37" s="52">
        <v>33</v>
      </c>
      <c r="C37" s="50">
        <v>40910232</v>
      </c>
      <c r="D37" s="53">
        <v>41799</v>
      </c>
      <c r="E37" s="54" t="s">
        <v>34</v>
      </c>
      <c r="F37" s="69">
        <v>15</v>
      </c>
      <c r="G37" s="70">
        <f t="shared" si="0"/>
        <v>466.10169491525426</v>
      </c>
      <c r="H37" s="21" t="s">
        <v>22</v>
      </c>
      <c r="I37" s="20" t="s">
        <v>78</v>
      </c>
    </row>
    <row r="38" spans="1:9" s="67" customFormat="1" ht="15" customHeight="1" x14ac:dyDescent="0.25">
      <c r="A38" s="20" t="s">
        <v>273</v>
      </c>
      <c r="B38" s="52">
        <v>34</v>
      </c>
      <c r="C38" s="50">
        <v>40910368</v>
      </c>
      <c r="D38" s="53">
        <v>41815</v>
      </c>
      <c r="E38" s="54" t="s">
        <v>34</v>
      </c>
      <c r="F38" s="69">
        <v>6.3</v>
      </c>
      <c r="G38" s="70">
        <f t="shared" si="0"/>
        <v>466.10169491525426</v>
      </c>
      <c r="H38" s="21" t="s">
        <v>22</v>
      </c>
      <c r="I38" s="20" t="s">
        <v>79</v>
      </c>
    </row>
    <row r="39" spans="1:9" s="67" customFormat="1" ht="15" customHeight="1" x14ac:dyDescent="0.25">
      <c r="A39" s="20" t="s">
        <v>273</v>
      </c>
      <c r="B39" s="52">
        <v>35</v>
      </c>
      <c r="C39" s="50">
        <v>40910531</v>
      </c>
      <c r="D39" s="53">
        <v>41801</v>
      </c>
      <c r="E39" s="54" t="s">
        <v>34</v>
      </c>
      <c r="F39" s="69">
        <v>15</v>
      </c>
      <c r="G39" s="70">
        <f t="shared" si="0"/>
        <v>466.10169491525426</v>
      </c>
      <c r="H39" s="21" t="s">
        <v>23</v>
      </c>
      <c r="I39" s="20" t="s">
        <v>80</v>
      </c>
    </row>
    <row r="40" spans="1:9" s="67" customFormat="1" ht="15" customHeight="1" x14ac:dyDescent="0.25">
      <c r="A40" s="20" t="s">
        <v>273</v>
      </c>
      <c r="B40" s="52">
        <v>36</v>
      </c>
      <c r="C40" s="50">
        <v>40911550</v>
      </c>
      <c r="D40" s="53">
        <v>41800</v>
      </c>
      <c r="E40" s="54" t="s">
        <v>34</v>
      </c>
      <c r="F40" s="69">
        <v>5</v>
      </c>
      <c r="G40" s="70">
        <f t="shared" si="0"/>
        <v>466.10169491525426</v>
      </c>
      <c r="H40" s="21" t="s">
        <v>38</v>
      </c>
      <c r="I40" s="20" t="s">
        <v>81</v>
      </c>
    </row>
    <row r="41" spans="1:9" s="67" customFormat="1" ht="15" customHeight="1" x14ac:dyDescent="0.25">
      <c r="A41" s="20" t="s">
        <v>273</v>
      </c>
      <c r="B41" s="52">
        <v>37</v>
      </c>
      <c r="C41" s="50">
        <v>40911572</v>
      </c>
      <c r="D41" s="53">
        <v>41801</v>
      </c>
      <c r="E41" s="52" t="s">
        <v>222</v>
      </c>
      <c r="F41" s="69">
        <v>15</v>
      </c>
      <c r="G41" s="70">
        <f t="shared" si="0"/>
        <v>466.10169491525426</v>
      </c>
      <c r="H41" s="21" t="s">
        <v>18</v>
      </c>
      <c r="I41" s="20" t="s">
        <v>82</v>
      </c>
    </row>
    <row r="42" spans="1:9" s="67" customFormat="1" ht="15" customHeight="1" x14ac:dyDescent="0.25">
      <c r="A42" s="20" t="s">
        <v>273</v>
      </c>
      <c r="B42" s="52">
        <v>38</v>
      </c>
      <c r="C42" s="50">
        <v>40911787</v>
      </c>
      <c r="D42" s="53">
        <v>41801</v>
      </c>
      <c r="E42" s="54" t="s">
        <v>34</v>
      </c>
      <c r="F42" s="69">
        <v>3</v>
      </c>
      <c r="G42" s="70">
        <f>1891.28/1.18</f>
        <v>1602.7796610169491</v>
      </c>
      <c r="H42" s="21" t="s">
        <v>23</v>
      </c>
      <c r="I42" s="20" t="s">
        <v>83</v>
      </c>
    </row>
    <row r="43" spans="1:9" s="67" customFormat="1" ht="15" customHeight="1" x14ac:dyDescent="0.25">
      <c r="A43" s="20" t="s">
        <v>273</v>
      </c>
      <c r="B43" s="52">
        <v>39</v>
      </c>
      <c r="C43" s="50">
        <v>40911848</v>
      </c>
      <c r="D43" s="53">
        <v>41800</v>
      </c>
      <c r="E43" s="54" t="s">
        <v>34</v>
      </c>
      <c r="F43" s="69">
        <v>5</v>
      </c>
      <c r="G43" s="70">
        <f t="shared" si="0"/>
        <v>466.10169491525426</v>
      </c>
      <c r="H43" s="21" t="s">
        <v>38</v>
      </c>
      <c r="I43" s="20" t="s">
        <v>84</v>
      </c>
    </row>
    <row r="44" spans="1:9" s="67" customFormat="1" ht="15" customHeight="1" x14ac:dyDescent="0.25">
      <c r="A44" s="20" t="s">
        <v>273</v>
      </c>
      <c r="B44" s="52">
        <v>40</v>
      </c>
      <c r="C44" s="50">
        <v>40912756</v>
      </c>
      <c r="D44" s="53">
        <v>41801</v>
      </c>
      <c r="E44" s="54" t="s">
        <v>34</v>
      </c>
      <c r="F44" s="69">
        <v>6.3</v>
      </c>
      <c r="G44" s="70">
        <f t="shared" si="0"/>
        <v>466.10169491525426</v>
      </c>
      <c r="H44" s="21" t="s">
        <v>23</v>
      </c>
      <c r="I44" s="20" t="s">
        <v>85</v>
      </c>
    </row>
    <row r="45" spans="1:9" s="67" customFormat="1" ht="15" customHeight="1" x14ac:dyDescent="0.25">
      <c r="A45" s="20" t="s">
        <v>273</v>
      </c>
      <c r="B45" s="52">
        <v>41</v>
      </c>
      <c r="C45" s="50">
        <v>40910810</v>
      </c>
      <c r="D45" s="53">
        <v>41801</v>
      </c>
      <c r="E45" s="54" t="s">
        <v>34</v>
      </c>
      <c r="F45" s="69">
        <v>15</v>
      </c>
      <c r="G45" s="70">
        <f t="shared" si="0"/>
        <v>466.10169491525426</v>
      </c>
      <c r="H45" s="21" t="s">
        <v>30</v>
      </c>
      <c r="I45" s="20" t="s">
        <v>86</v>
      </c>
    </row>
    <row r="46" spans="1:9" s="67" customFormat="1" ht="15" customHeight="1" x14ac:dyDescent="0.25">
      <c r="A46" s="20" t="s">
        <v>273</v>
      </c>
      <c r="B46" s="52">
        <v>42</v>
      </c>
      <c r="C46" s="50">
        <v>40913614</v>
      </c>
      <c r="D46" s="53">
        <v>41809</v>
      </c>
      <c r="E46" s="54" t="s">
        <v>34</v>
      </c>
      <c r="F46" s="69">
        <v>12</v>
      </c>
      <c r="G46" s="70">
        <f t="shared" si="0"/>
        <v>466.10169491525426</v>
      </c>
      <c r="H46" s="21" t="s">
        <v>38</v>
      </c>
      <c r="I46" s="20" t="s">
        <v>87</v>
      </c>
    </row>
    <row r="47" spans="1:9" s="67" customFormat="1" ht="15" customHeight="1" x14ac:dyDescent="0.25">
      <c r="A47" s="20" t="s">
        <v>273</v>
      </c>
      <c r="B47" s="52">
        <v>43</v>
      </c>
      <c r="C47" s="50">
        <v>40913872</v>
      </c>
      <c r="D47" s="53">
        <v>41814</v>
      </c>
      <c r="E47" s="54" t="s">
        <v>34</v>
      </c>
      <c r="F47" s="69">
        <v>5</v>
      </c>
      <c r="G47" s="70">
        <f t="shared" si="0"/>
        <v>466.10169491525426</v>
      </c>
      <c r="H47" s="21" t="s">
        <v>38</v>
      </c>
      <c r="I47" s="20" t="s">
        <v>88</v>
      </c>
    </row>
    <row r="48" spans="1:9" s="67" customFormat="1" ht="15" customHeight="1" x14ac:dyDescent="0.25">
      <c r="A48" s="20" t="s">
        <v>273</v>
      </c>
      <c r="B48" s="52">
        <v>44</v>
      </c>
      <c r="C48" s="50">
        <v>40914160</v>
      </c>
      <c r="D48" s="53">
        <v>41816</v>
      </c>
      <c r="E48" s="54" t="s">
        <v>34</v>
      </c>
      <c r="F48" s="69">
        <v>15</v>
      </c>
      <c r="G48" s="70">
        <f t="shared" si="0"/>
        <v>466.10169491525426</v>
      </c>
      <c r="H48" s="21" t="s">
        <v>40</v>
      </c>
      <c r="I48" s="20" t="s">
        <v>89</v>
      </c>
    </row>
    <row r="49" spans="1:9" s="67" customFormat="1" ht="15" customHeight="1" x14ac:dyDescent="0.25">
      <c r="A49" s="20" t="s">
        <v>273</v>
      </c>
      <c r="B49" s="52">
        <v>45</v>
      </c>
      <c r="C49" s="50">
        <v>40916408</v>
      </c>
      <c r="D49" s="53">
        <v>41809</v>
      </c>
      <c r="E49" s="54" t="s">
        <v>34</v>
      </c>
      <c r="F49" s="69">
        <v>5</v>
      </c>
      <c r="G49" s="70">
        <f t="shared" si="0"/>
        <v>466.10169491525426</v>
      </c>
      <c r="H49" s="21" t="s">
        <v>38</v>
      </c>
      <c r="I49" s="20" t="s">
        <v>90</v>
      </c>
    </row>
    <row r="50" spans="1:9" s="67" customFormat="1" ht="15" customHeight="1" x14ac:dyDescent="0.25">
      <c r="A50" s="20" t="s">
        <v>273</v>
      </c>
      <c r="B50" s="52">
        <v>46</v>
      </c>
      <c r="C50" s="50">
        <v>40916463</v>
      </c>
      <c r="D50" s="53">
        <v>41810</v>
      </c>
      <c r="E50" s="54" t="s">
        <v>34</v>
      </c>
      <c r="F50" s="69">
        <v>5</v>
      </c>
      <c r="G50" s="70">
        <f t="shared" si="0"/>
        <v>466.10169491525426</v>
      </c>
      <c r="H50" s="21" t="s">
        <v>38</v>
      </c>
      <c r="I50" s="20" t="s">
        <v>91</v>
      </c>
    </row>
    <row r="51" spans="1:9" s="67" customFormat="1" ht="15" customHeight="1" x14ac:dyDescent="0.25">
      <c r="A51" s="20" t="s">
        <v>273</v>
      </c>
      <c r="B51" s="52">
        <v>47</v>
      </c>
      <c r="C51" s="50">
        <v>40916424</v>
      </c>
      <c r="D51" s="53">
        <v>41815</v>
      </c>
      <c r="E51" s="54" t="s">
        <v>34</v>
      </c>
      <c r="F51" s="69">
        <v>10</v>
      </c>
      <c r="G51" s="70">
        <f>6304.27/1.18</f>
        <v>5342.6016949152545</v>
      </c>
      <c r="H51" s="21" t="s">
        <v>40</v>
      </c>
      <c r="I51" s="20" t="s">
        <v>92</v>
      </c>
    </row>
    <row r="52" spans="1:9" s="67" customFormat="1" ht="15" customHeight="1" x14ac:dyDescent="0.25">
      <c r="A52" s="20" t="s">
        <v>273</v>
      </c>
      <c r="B52" s="52">
        <v>48</v>
      </c>
      <c r="C52" s="50">
        <v>40916714</v>
      </c>
      <c r="D52" s="53">
        <v>41810</v>
      </c>
      <c r="E52" s="54" t="s">
        <v>34</v>
      </c>
      <c r="F52" s="69">
        <v>10</v>
      </c>
      <c r="G52" s="70">
        <f t="shared" si="0"/>
        <v>466.10169491525426</v>
      </c>
      <c r="H52" s="21" t="s">
        <v>70</v>
      </c>
      <c r="I52" s="20" t="s">
        <v>93</v>
      </c>
    </row>
    <row r="53" spans="1:9" s="67" customFormat="1" ht="15" customHeight="1" x14ac:dyDescent="0.25">
      <c r="A53" s="20" t="s">
        <v>273</v>
      </c>
      <c r="B53" s="52">
        <v>49</v>
      </c>
      <c r="C53" s="50">
        <v>40916555</v>
      </c>
      <c r="D53" s="53">
        <v>41809</v>
      </c>
      <c r="E53" s="54" t="s">
        <v>34</v>
      </c>
      <c r="F53" s="69">
        <v>15</v>
      </c>
      <c r="G53" s="70">
        <f t="shared" si="0"/>
        <v>466.10169491525426</v>
      </c>
      <c r="H53" s="21" t="s">
        <v>25</v>
      </c>
      <c r="I53" s="20" t="s">
        <v>94</v>
      </c>
    </row>
    <row r="54" spans="1:9" s="67" customFormat="1" ht="15" customHeight="1" x14ac:dyDescent="0.25">
      <c r="A54" s="20" t="s">
        <v>273</v>
      </c>
      <c r="B54" s="52">
        <v>50</v>
      </c>
      <c r="C54" s="50">
        <v>40916693</v>
      </c>
      <c r="D54" s="53">
        <v>41815</v>
      </c>
      <c r="E54" s="54" t="s">
        <v>34</v>
      </c>
      <c r="F54" s="69">
        <v>6.3</v>
      </c>
      <c r="G54" s="70">
        <f t="shared" si="0"/>
        <v>466.10169491525426</v>
      </c>
      <c r="H54" s="21" t="s">
        <v>36</v>
      </c>
      <c r="I54" s="20" t="s">
        <v>95</v>
      </c>
    </row>
    <row r="55" spans="1:9" s="67" customFormat="1" ht="15" customHeight="1" x14ac:dyDescent="0.25">
      <c r="A55" s="20" t="s">
        <v>273</v>
      </c>
      <c r="B55" s="52">
        <v>51</v>
      </c>
      <c r="C55" s="50">
        <v>40916686</v>
      </c>
      <c r="D55" s="53">
        <v>41815</v>
      </c>
      <c r="E55" s="54" t="s">
        <v>34</v>
      </c>
      <c r="F55" s="69">
        <v>6.3</v>
      </c>
      <c r="G55" s="70">
        <f t="shared" si="0"/>
        <v>466.10169491525426</v>
      </c>
      <c r="H55" s="21" t="s">
        <v>38</v>
      </c>
      <c r="I55" s="20" t="s">
        <v>96</v>
      </c>
    </row>
    <row r="56" spans="1:9" s="67" customFormat="1" ht="15" customHeight="1" x14ac:dyDescent="0.25">
      <c r="A56" s="20" t="s">
        <v>273</v>
      </c>
      <c r="B56" s="52">
        <v>52</v>
      </c>
      <c r="C56" s="50">
        <v>40917277</v>
      </c>
      <c r="D56" s="53">
        <v>41815</v>
      </c>
      <c r="E56" s="54" t="s">
        <v>34</v>
      </c>
      <c r="F56" s="69">
        <v>5</v>
      </c>
      <c r="G56" s="70">
        <f t="shared" si="0"/>
        <v>466.10169491525426</v>
      </c>
      <c r="H56" s="21" t="s">
        <v>40</v>
      </c>
      <c r="I56" s="20" t="s">
        <v>97</v>
      </c>
    </row>
    <row r="57" spans="1:9" s="67" customFormat="1" ht="15" customHeight="1" x14ac:dyDescent="0.25">
      <c r="A57" s="20" t="s">
        <v>273</v>
      </c>
      <c r="B57" s="52">
        <v>53</v>
      </c>
      <c r="C57" s="50">
        <v>40917262</v>
      </c>
      <c r="D57" s="53">
        <v>41816</v>
      </c>
      <c r="E57" s="54" t="s">
        <v>34</v>
      </c>
      <c r="F57" s="69">
        <v>15</v>
      </c>
      <c r="G57" s="70">
        <f t="shared" si="0"/>
        <v>466.10169491525426</v>
      </c>
      <c r="H57" s="21" t="s">
        <v>38</v>
      </c>
      <c r="I57" s="20" t="s">
        <v>98</v>
      </c>
    </row>
    <row r="58" spans="1:9" s="67" customFormat="1" ht="15" customHeight="1" x14ac:dyDescent="0.25">
      <c r="A58" s="20" t="s">
        <v>273</v>
      </c>
      <c r="B58" s="52">
        <v>54</v>
      </c>
      <c r="C58" s="50">
        <v>40917432</v>
      </c>
      <c r="D58" s="53">
        <v>41816</v>
      </c>
      <c r="E58" s="54" t="s">
        <v>34</v>
      </c>
      <c r="F58" s="69">
        <v>5</v>
      </c>
      <c r="G58" s="70">
        <f t="shared" si="0"/>
        <v>466.10169491525426</v>
      </c>
      <c r="H58" s="21" t="s">
        <v>27</v>
      </c>
      <c r="I58" s="20" t="s">
        <v>99</v>
      </c>
    </row>
    <row r="59" spans="1:9" s="67" customFormat="1" ht="15" customHeight="1" x14ac:dyDescent="0.25">
      <c r="A59" s="20" t="s">
        <v>273</v>
      </c>
      <c r="B59" s="52">
        <v>55</v>
      </c>
      <c r="C59" s="50">
        <v>40917396</v>
      </c>
      <c r="D59" s="53">
        <v>41814</v>
      </c>
      <c r="E59" s="54" t="s">
        <v>34</v>
      </c>
      <c r="F59" s="69">
        <v>15</v>
      </c>
      <c r="G59" s="70">
        <f t="shared" si="0"/>
        <v>466.10169491525426</v>
      </c>
      <c r="H59" s="21" t="s">
        <v>28</v>
      </c>
      <c r="I59" s="20" t="s">
        <v>100</v>
      </c>
    </row>
    <row r="60" spans="1:9" s="67" customFormat="1" ht="15" customHeight="1" x14ac:dyDescent="0.25">
      <c r="A60" s="20" t="s">
        <v>273</v>
      </c>
      <c r="B60" s="52">
        <v>56</v>
      </c>
      <c r="C60" s="50">
        <v>40917631</v>
      </c>
      <c r="D60" s="55">
        <v>41817</v>
      </c>
      <c r="E60" s="54" t="s">
        <v>34</v>
      </c>
      <c r="F60" s="69">
        <v>7</v>
      </c>
      <c r="G60" s="70">
        <f t="shared" si="0"/>
        <v>466.10169491525426</v>
      </c>
      <c r="H60" s="21" t="s">
        <v>37</v>
      </c>
      <c r="I60" s="20" t="s">
        <v>101</v>
      </c>
    </row>
    <row r="61" spans="1:9" s="67" customFormat="1" ht="15" customHeight="1" x14ac:dyDescent="0.25">
      <c r="A61" s="20" t="s">
        <v>273</v>
      </c>
      <c r="B61" s="52">
        <v>57</v>
      </c>
      <c r="C61" s="50">
        <v>40917519</v>
      </c>
      <c r="D61" s="53">
        <v>41816</v>
      </c>
      <c r="E61" s="54" t="s">
        <v>34</v>
      </c>
      <c r="F61" s="69">
        <v>2</v>
      </c>
      <c r="G61" s="70">
        <f t="shared" si="0"/>
        <v>466.10169491525426</v>
      </c>
      <c r="H61" s="21" t="s">
        <v>24</v>
      </c>
      <c r="I61" s="20" t="s">
        <v>102</v>
      </c>
    </row>
    <row r="62" spans="1:9" s="67" customFormat="1" ht="15" customHeight="1" x14ac:dyDescent="0.25">
      <c r="A62" s="20" t="s">
        <v>273</v>
      </c>
      <c r="B62" s="52">
        <v>58</v>
      </c>
      <c r="C62" s="50">
        <v>40917562</v>
      </c>
      <c r="D62" s="53">
        <v>41815</v>
      </c>
      <c r="E62" s="54" t="s">
        <v>34</v>
      </c>
      <c r="F62" s="69">
        <v>5</v>
      </c>
      <c r="G62" s="70">
        <f t="shared" si="0"/>
        <v>466.10169491525426</v>
      </c>
      <c r="H62" s="21" t="s">
        <v>37</v>
      </c>
      <c r="I62" s="20" t="s">
        <v>103</v>
      </c>
    </row>
    <row r="63" spans="1:9" s="67" customFormat="1" ht="15" customHeight="1" x14ac:dyDescent="0.25">
      <c r="A63" s="20" t="s">
        <v>273</v>
      </c>
      <c r="B63" s="52">
        <v>59</v>
      </c>
      <c r="C63" s="50">
        <v>40917791</v>
      </c>
      <c r="D63" s="53">
        <v>41817</v>
      </c>
      <c r="E63" s="54" t="s">
        <v>34</v>
      </c>
      <c r="F63" s="69">
        <v>12</v>
      </c>
      <c r="G63" s="70">
        <f t="shared" si="0"/>
        <v>466.10169491525426</v>
      </c>
      <c r="H63" s="21" t="s">
        <v>37</v>
      </c>
      <c r="I63" s="20" t="s">
        <v>104</v>
      </c>
    </row>
    <row r="64" spans="1:9" s="67" customFormat="1" ht="15" customHeight="1" x14ac:dyDescent="0.25">
      <c r="A64" s="20" t="s">
        <v>273</v>
      </c>
      <c r="B64" s="52">
        <v>60</v>
      </c>
      <c r="C64" s="50">
        <v>40917816</v>
      </c>
      <c r="D64" s="53">
        <v>41816</v>
      </c>
      <c r="E64" s="54" t="s">
        <v>34</v>
      </c>
      <c r="F64" s="69">
        <v>15</v>
      </c>
      <c r="G64" s="70">
        <f t="shared" si="0"/>
        <v>466.10169491525426</v>
      </c>
      <c r="H64" s="21" t="s">
        <v>22</v>
      </c>
      <c r="I64" s="20" t="s">
        <v>105</v>
      </c>
    </row>
    <row r="65" spans="1:9" s="67" customFormat="1" ht="15" customHeight="1" x14ac:dyDescent="0.25">
      <c r="A65" s="20" t="s">
        <v>273</v>
      </c>
      <c r="B65" s="52">
        <v>61</v>
      </c>
      <c r="C65" s="50">
        <v>40917835</v>
      </c>
      <c r="D65" s="53">
        <v>41815</v>
      </c>
      <c r="E65" s="54" t="s">
        <v>34</v>
      </c>
      <c r="F65" s="69">
        <v>15</v>
      </c>
      <c r="G65" s="70">
        <f t="shared" si="0"/>
        <v>466.10169491525426</v>
      </c>
      <c r="H65" s="21" t="s">
        <v>22</v>
      </c>
      <c r="I65" s="20" t="s">
        <v>106</v>
      </c>
    </row>
    <row r="66" spans="1:9" s="67" customFormat="1" ht="15" customHeight="1" x14ac:dyDescent="0.25">
      <c r="A66" s="20" t="s">
        <v>273</v>
      </c>
      <c r="B66" s="52">
        <v>62</v>
      </c>
      <c r="C66" s="50">
        <v>40917865</v>
      </c>
      <c r="D66" s="55">
        <v>41817</v>
      </c>
      <c r="E66" s="54" t="s">
        <v>34</v>
      </c>
      <c r="F66" s="69">
        <v>5</v>
      </c>
      <c r="G66" s="70">
        <f t="shared" si="0"/>
        <v>466.10169491525426</v>
      </c>
      <c r="H66" s="21" t="s">
        <v>38</v>
      </c>
      <c r="I66" s="20" t="s">
        <v>107</v>
      </c>
    </row>
    <row r="67" spans="1:9" s="67" customFormat="1" ht="15" customHeight="1" x14ac:dyDescent="0.25">
      <c r="A67" s="20" t="s">
        <v>273</v>
      </c>
      <c r="B67" s="52">
        <v>63</v>
      </c>
      <c r="C67" s="50">
        <v>40917990</v>
      </c>
      <c r="D67" s="55">
        <v>41817</v>
      </c>
      <c r="E67" s="54" t="s">
        <v>34</v>
      </c>
      <c r="F67" s="69">
        <v>8</v>
      </c>
      <c r="G67" s="70">
        <f t="shared" si="0"/>
        <v>466.10169491525426</v>
      </c>
      <c r="H67" s="21" t="s">
        <v>29</v>
      </c>
      <c r="I67" s="20" t="s">
        <v>108</v>
      </c>
    </row>
    <row r="68" spans="1:9" s="67" customFormat="1" ht="15" customHeight="1" x14ac:dyDescent="0.25">
      <c r="A68" s="20" t="s">
        <v>273</v>
      </c>
      <c r="B68" s="52">
        <v>64</v>
      </c>
      <c r="C68" s="50">
        <v>40890138</v>
      </c>
      <c r="D68" s="56">
        <v>41795</v>
      </c>
      <c r="E68" s="54" t="s">
        <v>69</v>
      </c>
      <c r="F68" s="70">
        <v>30</v>
      </c>
      <c r="G68" s="71">
        <f>808217.23/1.18</f>
        <v>684929.85593220335</v>
      </c>
      <c r="H68" s="21" t="s">
        <v>18</v>
      </c>
      <c r="I68" s="20" t="s">
        <v>116</v>
      </c>
    </row>
    <row r="69" spans="1:9" s="67" customFormat="1" ht="15" customHeight="1" x14ac:dyDescent="0.25">
      <c r="A69" s="20" t="s">
        <v>273</v>
      </c>
      <c r="B69" s="52">
        <v>65</v>
      </c>
      <c r="C69" s="50">
        <v>40905366</v>
      </c>
      <c r="D69" s="56">
        <v>41792</v>
      </c>
      <c r="E69" s="54" t="s">
        <v>34</v>
      </c>
      <c r="F69" s="70">
        <v>160</v>
      </c>
      <c r="G69" s="71">
        <f>100868.29/1.18</f>
        <v>85481.601694915254</v>
      </c>
      <c r="H69" s="21" t="s">
        <v>70</v>
      </c>
      <c r="I69" s="20" t="s">
        <v>66</v>
      </c>
    </row>
    <row r="70" spans="1:9" s="67" customFormat="1" ht="15" customHeight="1" x14ac:dyDescent="0.25">
      <c r="A70" s="20" t="s">
        <v>273</v>
      </c>
      <c r="B70" s="52">
        <v>66</v>
      </c>
      <c r="C70" s="50">
        <v>40906255</v>
      </c>
      <c r="D70" s="56">
        <v>41809</v>
      </c>
      <c r="E70" s="57" t="s">
        <v>277</v>
      </c>
      <c r="F70" s="70">
        <v>70</v>
      </c>
      <c r="G70" s="71">
        <f>44129.88/1.18</f>
        <v>37398.203389830509</v>
      </c>
      <c r="H70" s="21" t="s">
        <v>18</v>
      </c>
      <c r="I70" s="20" t="s">
        <v>109</v>
      </c>
    </row>
    <row r="71" spans="1:9" s="67" customFormat="1" ht="15" customHeight="1" x14ac:dyDescent="0.25">
      <c r="A71" s="20" t="s">
        <v>273</v>
      </c>
      <c r="B71" s="52">
        <v>67</v>
      </c>
      <c r="C71" s="50">
        <v>40908686</v>
      </c>
      <c r="D71" s="56">
        <v>41799</v>
      </c>
      <c r="E71" s="54" t="s">
        <v>277</v>
      </c>
      <c r="F71" s="70">
        <v>70</v>
      </c>
      <c r="G71" s="71">
        <f>44129.88/1.18</f>
        <v>37398.203389830509</v>
      </c>
      <c r="H71" s="21" t="s">
        <v>38</v>
      </c>
      <c r="I71" s="20" t="s">
        <v>67</v>
      </c>
    </row>
    <row r="72" spans="1:9" s="67" customFormat="1" ht="15" customHeight="1" x14ac:dyDescent="0.25">
      <c r="A72" s="20" t="s">
        <v>273</v>
      </c>
      <c r="B72" s="52">
        <v>68</v>
      </c>
      <c r="C72" s="50">
        <v>40917483</v>
      </c>
      <c r="D72" s="56">
        <v>41810</v>
      </c>
      <c r="E72" s="54" t="s">
        <v>34</v>
      </c>
      <c r="F72" s="70">
        <v>415</v>
      </c>
      <c r="G72" s="71">
        <f>261627.12/1.18</f>
        <v>221717.89830508476</v>
      </c>
      <c r="H72" s="21" t="s">
        <v>22</v>
      </c>
      <c r="I72" s="20" t="s">
        <v>110</v>
      </c>
    </row>
    <row r="73" spans="1:9" s="68" customFormat="1" ht="15" customHeight="1" x14ac:dyDescent="0.25">
      <c r="A73" s="20" t="s">
        <v>273</v>
      </c>
      <c r="B73" s="52">
        <v>69</v>
      </c>
      <c r="C73" s="22">
        <v>40915611</v>
      </c>
      <c r="D73" s="58">
        <v>41814</v>
      </c>
      <c r="E73" s="54" t="s">
        <v>34</v>
      </c>
      <c r="F73" s="72">
        <v>10</v>
      </c>
      <c r="G73" s="71">
        <v>466.1</v>
      </c>
      <c r="H73" s="50" t="s">
        <v>134</v>
      </c>
      <c r="I73" s="22" t="s">
        <v>140</v>
      </c>
    </row>
    <row r="74" spans="1:9" s="68" customFormat="1" ht="15" customHeight="1" x14ac:dyDescent="0.25">
      <c r="A74" s="20" t="s">
        <v>273</v>
      </c>
      <c r="B74" s="52">
        <v>70</v>
      </c>
      <c r="C74" s="59">
        <v>40879502</v>
      </c>
      <c r="D74" s="58">
        <v>41796</v>
      </c>
      <c r="E74" s="54" t="s">
        <v>34</v>
      </c>
      <c r="F74" s="73">
        <v>0.5</v>
      </c>
      <c r="G74" s="71">
        <v>466.1</v>
      </c>
      <c r="H74" s="50" t="s">
        <v>135</v>
      </c>
      <c r="I74" s="60" t="s">
        <v>141</v>
      </c>
    </row>
    <row r="75" spans="1:9" s="68" customFormat="1" ht="15" customHeight="1" x14ac:dyDescent="0.25">
      <c r="A75" s="20" t="s">
        <v>273</v>
      </c>
      <c r="B75" s="52">
        <v>71</v>
      </c>
      <c r="C75" s="22">
        <v>40899528</v>
      </c>
      <c r="D75" s="58">
        <v>41808</v>
      </c>
      <c r="E75" s="54" t="s">
        <v>34</v>
      </c>
      <c r="F75" s="72">
        <v>15</v>
      </c>
      <c r="G75" s="71">
        <v>466.1</v>
      </c>
      <c r="H75" s="50" t="s">
        <v>142</v>
      </c>
      <c r="I75" s="22" t="s">
        <v>143</v>
      </c>
    </row>
    <row r="76" spans="1:9" s="68" customFormat="1" ht="15" customHeight="1" x14ac:dyDescent="0.25">
      <c r="A76" s="20" t="s">
        <v>273</v>
      </c>
      <c r="B76" s="52">
        <v>72</v>
      </c>
      <c r="C76" s="22">
        <v>40903685</v>
      </c>
      <c r="D76" s="58">
        <v>41800</v>
      </c>
      <c r="E76" s="54" t="s">
        <v>34</v>
      </c>
      <c r="F76" s="72">
        <v>5</v>
      </c>
      <c r="G76" s="71">
        <v>466.1</v>
      </c>
      <c r="H76" s="50" t="s">
        <v>142</v>
      </c>
      <c r="I76" s="22" t="s">
        <v>144</v>
      </c>
    </row>
    <row r="77" spans="1:9" s="68" customFormat="1" ht="15" customHeight="1" x14ac:dyDescent="0.25">
      <c r="A77" s="20" t="s">
        <v>273</v>
      </c>
      <c r="B77" s="52">
        <v>73</v>
      </c>
      <c r="C77" s="22">
        <v>40903677</v>
      </c>
      <c r="D77" s="58">
        <v>41793</v>
      </c>
      <c r="E77" s="54" t="s">
        <v>34</v>
      </c>
      <c r="F77" s="72">
        <v>10</v>
      </c>
      <c r="G77" s="71">
        <v>466.1</v>
      </c>
      <c r="H77" s="50" t="s">
        <v>142</v>
      </c>
      <c r="I77" s="22" t="s">
        <v>145</v>
      </c>
    </row>
    <row r="78" spans="1:9" s="68" customFormat="1" ht="15" customHeight="1" x14ac:dyDescent="0.25">
      <c r="A78" s="20" t="s">
        <v>273</v>
      </c>
      <c r="B78" s="52">
        <v>74</v>
      </c>
      <c r="C78" s="22">
        <v>40905963</v>
      </c>
      <c r="D78" s="58">
        <v>41796</v>
      </c>
      <c r="E78" s="54" t="s">
        <v>34</v>
      </c>
      <c r="F78" s="72">
        <v>5</v>
      </c>
      <c r="G78" s="71">
        <v>466.1</v>
      </c>
      <c r="H78" s="50" t="s">
        <v>137</v>
      </c>
      <c r="I78" s="22" t="s">
        <v>146</v>
      </c>
    </row>
    <row r="79" spans="1:9" s="68" customFormat="1" ht="15" customHeight="1" x14ac:dyDescent="0.25">
      <c r="A79" s="20" t="s">
        <v>273</v>
      </c>
      <c r="B79" s="52">
        <v>75</v>
      </c>
      <c r="C79" s="22">
        <v>40909048</v>
      </c>
      <c r="D79" s="58">
        <v>41806</v>
      </c>
      <c r="E79" s="54" t="s">
        <v>34</v>
      </c>
      <c r="F79" s="72">
        <v>5</v>
      </c>
      <c r="G79" s="71">
        <v>466.1</v>
      </c>
      <c r="H79" s="50" t="s">
        <v>137</v>
      </c>
      <c r="I79" s="22" t="s">
        <v>147</v>
      </c>
    </row>
    <row r="80" spans="1:9" s="68" customFormat="1" ht="15" customHeight="1" x14ac:dyDescent="0.25">
      <c r="A80" s="20" t="s">
        <v>273</v>
      </c>
      <c r="B80" s="52">
        <v>76</v>
      </c>
      <c r="C80" s="22">
        <v>40909173</v>
      </c>
      <c r="D80" s="58">
        <v>41799</v>
      </c>
      <c r="E80" s="54" t="s">
        <v>34</v>
      </c>
      <c r="F80" s="72">
        <v>5</v>
      </c>
      <c r="G80" s="71">
        <v>466.1</v>
      </c>
      <c r="H80" s="50" t="s">
        <v>138</v>
      </c>
      <c r="I80" s="22" t="s">
        <v>148</v>
      </c>
    </row>
    <row r="81" spans="1:9" s="68" customFormat="1" ht="15" customHeight="1" x14ac:dyDescent="0.25">
      <c r="A81" s="20" t="s">
        <v>273</v>
      </c>
      <c r="B81" s="52">
        <v>77</v>
      </c>
      <c r="C81" s="22">
        <v>40907509</v>
      </c>
      <c r="D81" s="58">
        <v>41806</v>
      </c>
      <c r="E81" s="54" t="s">
        <v>34</v>
      </c>
      <c r="F81" s="72">
        <v>1.25</v>
      </c>
      <c r="G81" s="71">
        <v>667.83</v>
      </c>
      <c r="H81" s="50" t="s">
        <v>129</v>
      </c>
      <c r="I81" s="22" t="s">
        <v>149</v>
      </c>
    </row>
    <row r="82" spans="1:9" s="67" customFormat="1" ht="15" customHeight="1" x14ac:dyDescent="0.25">
      <c r="A82" s="20" t="s">
        <v>273</v>
      </c>
      <c r="B82" s="52">
        <v>78</v>
      </c>
      <c r="C82" s="22">
        <v>40897329</v>
      </c>
      <c r="D82" s="58">
        <v>41793</v>
      </c>
      <c r="E82" s="54" t="s">
        <v>34</v>
      </c>
      <c r="F82" s="72">
        <v>6</v>
      </c>
      <c r="G82" s="71">
        <v>466.1</v>
      </c>
      <c r="H82" s="50" t="s">
        <v>126</v>
      </c>
      <c r="I82" s="22" t="s">
        <v>150</v>
      </c>
    </row>
    <row r="83" spans="1:9" s="68" customFormat="1" ht="15" customHeight="1" x14ac:dyDescent="0.25">
      <c r="A83" s="20" t="s">
        <v>273</v>
      </c>
      <c r="B83" s="52">
        <v>79</v>
      </c>
      <c r="C83" s="22">
        <v>40905976</v>
      </c>
      <c r="D83" s="58">
        <v>41799</v>
      </c>
      <c r="E83" s="54" t="s">
        <v>34</v>
      </c>
      <c r="F83" s="72">
        <v>12</v>
      </c>
      <c r="G83" s="71">
        <v>466.1</v>
      </c>
      <c r="H83" s="50" t="s">
        <v>126</v>
      </c>
      <c r="I83" s="22" t="s">
        <v>151</v>
      </c>
    </row>
    <row r="84" spans="1:9" s="68" customFormat="1" ht="15" customHeight="1" x14ac:dyDescent="0.25">
      <c r="A84" s="20" t="s">
        <v>273</v>
      </c>
      <c r="B84" s="52">
        <v>80</v>
      </c>
      <c r="C84" s="22">
        <v>40905969</v>
      </c>
      <c r="D84" s="58">
        <v>41806</v>
      </c>
      <c r="E84" s="54" t="s">
        <v>34</v>
      </c>
      <c r="F84" s="72">
        <v>12</v>
      </c>
      <c r="G84" s="71">
        <v>466.1</v>
      </c>
      <c r="H84" s="50" t="s">
        <v>133</v>
      </c>
      <c r="I84" s="22" t="s">
        <v>152</v>
      </c>
    </row>
    <row r="85" spans="1:9" s="68" customFormat="1" ht="15" customHeight="1" x14ac:dyDescent="0.25">
      <c r="A85" s="20" t="s">
        <v>273</v>
      </c>
      <c r="B85" s="52">
        <v>81</v>
      </c>
      <c r="C85" s="22">
        <v>40918581</v>
      </c>
      <c r="D85" s="56">
        <v>41817</v>
      </c>
      <c r="E85" s="54" t="s">
        <v>34</v>
      </c>
      <c r="F85" s="72">
        <v>5</v>
      </c>
      <c r="G85" s="71">
        <v>2671.3</v>
      </c>
      <c r="H85" s="50" t="s">
        <v>131</v>
      </c>
      <c r="I85" s="22" t="s">
        <v>153</v>
      </c>
    </row>
    <row r="86" spans="1:9" s="68" customFormat="1" ht="15" customHeight="1" x14ac:dyDescent="0.25">
      <c r="A86" s="20" t="s">
        <v>273</v>
      </c>
      <c r="B86" s="52">
        <v>82</v>
      </c>
      <c r="C86" s="22">
        <v>40905487</v>
      </c>
      <c r="D86" s="58">
        <v>41800</v>
      </c>
      <c r="E86" s="54" t="s">
        <v>34</v>
      </c>
      <c r="F86" s="72">
        <v>5</v>
      </c>
      <c r="G86" s="71">
        <v>466.1</v>
      </c>
      <c r="H86" s="50" t="s">
        <v>118</v>
      </c>
      <c r="I86" s="22" t="s">
        <v>154</v>
      </c>
    </row>
    <row r="87" spans="1:9" s="68" customFormat="1" ht="15" customHeight="1" x14ac:dyDescent="0.25">
      <c r="A87" s="20" t="s">
        <v>273</v>
      </c>
      <c r="B87" s="52">
        <v>83</v>
      </c>
      <c r="C87" s="22">
        <v>40905485</v>
      </c>
      <c r="D87" s="58">
        <v>41809</v>
      </c>
      <c r="E87" s="54" t="s">
        <v>34</v>
      </c>
      <c r="F87" s="72">
        <v>5</v>
      </c>
      <c r="G87" s="71">
        <v>466.1</v>
      </c>
      <c r="H87" s="50" t="s">
        <v>118</v>
      </c>
      <c r="I87" s="22" t="s">
        <v>155</v>
      </c>
    </row>
    <row r="88" spans="1:9" s="68" customFormat="1" ht="15" customHeight="1" x14ac:dyDescent="0.25">
      <c r="A88" s="20" t="s">
        <v>273</v>
      </c>
      <c r="B88" s="52">
        <v>84</v>
      </c>
      <c r="C88" s="22">
        <v>40905483</v>
      </c>
      <c r="D88" s="58">
        <v>41809</v>
      </c>
      <c r="E88" s="54" t="s">
        <v>34</v>
      </c>
      <c r="F88" s="72">
        <v>5</v>
      </c>
      <c r="G88" s="71">
        <v>466.1</v>
      </c>
      <c r="H88" s="50" t="s">
        <v>118</v>
      </c>
      <c r="I88" s="22" t="s">
        <v>156</v>
      </c>
    </row>
    <row r="89" spans="1:9" s="68" customFormat="1" ht="15" customHeight="1" x14ac:dyDescent="0.25">
      <c r="A89" s="20" t="s">
        <v>273</v>
      </c>
      <c r="B89" s="52">
        <v>85</v>
      </c>
      <c r="C89" s="22">
        <v>40908706</v>
      </c>
      <c r="D89" s="58">
        <v>41816</v>
      </c>
      <c r="E89" s="54" t="s">
        <v>34</v>
      </c>
      <c r="F89" s="72">
        <v>15</v>
      </c>
      <c r="G89" s="71">
        <v>466.1</v>
      </c>
      <c r="H89" s="50" t="s">
        <v>118</v>
      </c>
      <c r="I89" s="22" t="s">
        <v>157</v>
      </c>
    </row>
    <row r="90" spans="1:9" s="68" customFormat="1" ht="15" customHeight="1" x14ac:dyDescent="0.25">
      <c r="A90" s="20" t="s">
        <v>273</v>
      </c>
      <c r="B90" s="52">
        <v>86</v>
      </c>
      <c r="C90" s="22">
        <v>40910280</v>
      </c>
      <c r="D90" s="58">
        <v>41809</v>
      </c>
      <c r="E90" s="54" t="s">
        <v>34</v>
      </c>
      <c r="F90" s="72">
        <v>5</v>
      </c>
      <c r="G90" s="71">
        <v>466.1</v>
      </c>
      <c r="H90" s="50" t="s">
        <v>125</v>
      </c>
      <c r="I90" s="22" t="s">
        <v>158</v>
      </c>
    </row>
    <row r="91" spans="1:9" s="68" customFormat="1" ht="15" customHeight="1" x14ac:dyDescent="0.25">
      <c r="A91" s="20" t="s">
        <v>273</v>
      </c>
      <c r="B91" s="52">
        <v>87</v>
      </c>
      <c r="C91" s="22">
        <v>40851439</v>
      </c>
      <c r="D91" s="58">
        <v>41795</v>
      </c>
      <c r="E91" s="54" t="s">
        <v>34</v>
      </c>
      <c r="F91" s="72">
        <v>6</v>
      </c>
      <c r="G91" s="71">
        <v>47606.76</v>
      </c>
      <c r="H91" s="50" t="s">
        <v>127</v>
      </c>
      <c r="I91" s="22" t="s">
        <v>159</v>
      </c>
    </row>
    <row r="92" spans="1:9" s="68" customFormat="1" ht="15" customHeight="1" x14ac:dyDescent="0.25">
      <c r="A92" s="20" t="s">
        <v>273</v>
      </c>
      <c r="B92" s="52">
        <v>88</v>
      </c>
      <c r="C92" s="22">
        <v>40851445</v>
      </c>
      <c r="D92" s="58">
        <v>41795</v>
      </c>
      <c r="E92" s="54" t="s">
        <v>34</v>
      </c>
      <c r="F92" s="72">
        <v>6</v>
      </c>
      <c r="G92" s="71">
        <v>47606.76</v>
      </c>
      <c r="H92" s="50" t="s">
        <v>127</v>
      </c>
      <c r="I92" s="22" t="s">
        <v>159</v>
      </c>
    </row>
    <row r="93" spans="1:9" s="68" customFormat="1" ht="15" customHeight="1" x14ac:dyDescent="0.25">
      <c r="A93" s="20" t="s">
        <v>273</v>
      </c>
      <c r="B93" s="52">
        <v>89</v>
      </c>
      <c r="C93" s="22">
        <v>40914247</v>
      </c>
      <c r="D93" s="58">
        <v>41816</v>
      </c>
      <c r="E93" s="54" t="s">
        <v>34</v>
      </c>
      <c r="F93" s="72">
        <v>5</v>
      </c>
      <c r="G93" s="71">
        <v>63480.58</v>
      </c>
      <c r="H93" s="50" t="s">
        <v>127</v>
      </c>
      <c r="I93" s="22" t="s">
        <v>159</v>
      </c>
    </row>
    <row r="94" spans="1:9" s="68" customFormat="1" ht="15" customHeight="1" x14ac:dyDescent="0.25">
      <c r="A94" s="20" t="s">
        <v>273</v>
      </c>
      <c r="B94" s="52">
        <v>90</v>
      </c>
      <c r="C94" s="22">
        <v>40908915</v>
      </c>
      <c r="D94" s="58">
        <v>41800</v>
      </c>
      <c r="E94" s="52" t="s">
        <v>222</v>
      </c>
      <c r="F94" s="72">
        <v>5</v>
      </c>
      <c r="G94" s="71">
        <v>466.1</v>
      </c>
      <c r="H94" s="50" t="s">
        <v>120</v>
      </c>
      <c r="I94" s="22" t="s">
        <v>160</v>
      </c>
    </row>
    <row r="95" spans="1:9" s="67" customFormat="1" ht="15" customHeight="1" x14ac:dyDescent="0.25">
      <c r="A95" s="20" t="s">
        <v>273</v>
      </c>
      <c r="B95" s="52">
        <v>91</v>
      </c>
      <c r="C95" s="22">
        <v>40905390</v>
      </c>
      <c r="D95" s="58">
        <v>41806</v>
      </c>
      <c r="E95" s="54" t="s">
        <v>34</v>
      </c>
      <c r="F95" s="72">
        <v>6</v>
      </c>
      <c r="G95" s="71">
        <v>466.1</v>
      </c>
      <c r="H95" s="50" t="s">
        <v>130</v>
      </c>
      <c r="I95" s="22" t="s">
        <v>161</v>
      </c>
    </row>
    <row r="96" spans="1:9" s="67" customFormat="1" ht="15" customHeight="1" x14ac:dyDescent="0.25">
      <c r="A96" s="20" t="s">
        <v>273</v>
      </c>
      <c r="B96" s="52">
        <v>92</v>
      </c>
      <c r="C96" s="22">
        <v>40896211</v>
      </c>
      <c r="D96" s="61">
        <v>41813</v>
      </c>
      <c r="E96" s="54" t="s">
        <v>34</v>
      </c>
      <c r="F96" s="72">
        <v>7</v>
      </c>
      <c r="G96" s="71">
        <v>466.1</v>
      </c>
      <c r="H96" s="50" t="s">
        <v>123</v>
      </c>
      <c r="I96" s="22" t="s">
        <v>162</v>
      </c>
    </row>
    <row r="97" spans="1:9" s="67" customFormat="1" ht="15" customHeight="1" x14ac:dyDescent="0.25">
      <c r="A97" s="20" t="s">
        <v>273</v>
      </c>
      <c r="B97" s="52">
        <v>93</v>
      </c>
      <c r="C97" s="22">
        <v>40900180</v>
      </c>
      <c r="D97" s="58">
        <v>41817</v>
      </c>
      <c r="E97" s="54" t="s">
        <v>34</v>
      </c>
      <c r="F97" s="72">
        <v>5</v>
      </c>
      <c r="G97" s="71">
        <v>466.1</v>
      </c>
      <c r="H97" s="50" t="s">
        <v>123</v>
      </c>
      <c r="I97" s="22" t="s">
        <v>163</v>
      </c>
    </row>
    <row r="98" spans="1:9" s="67" customFormat="1" ht="15" customHeight="1" x14ac:dyDescent="0.25">
      <c r="A98" s="20" t="s">
        <v>273</v>
      </c>
      <c r="B98" s="52">
        <v>94</v>
      </c>
      <c r="C98" s="22">
        <v>40905995</v>
      </c>
      <c r="D98" s="58">
        <v>41814</v>
      </c>
      <c r="E98" s="54" t="s">
        <v>34</v>
      </c>
      <c r="F98" s="72">
        <v>5</v>
      </c>
      <c r="G98" s="71">
        <v>466.1</v>
      </c>
      <c r="H98" s="50" t="s">
        <v>123</v>
      </c>
      <c r="I98" s="22" t="s">
        <v>164</v>
      </c>
    </row>
    <row r="99" spans="1:9" s="67" customFormat="1" ht="15" customHeight="1" x14ac:dyDescent="0.25">
      <c r="A99" s="20" t="s">
        <v>273</v>
      </c>
      <c r="B99" s="52">
        <v>95</v>
      </c>
      <c r="C99" s="22">
        <v>40912337</v>
      </c>
      <c r="D99" s="58">
        <v>41809</v>
      </c>
      <c r="E99" s="54" t="s">
        <v>34</v>
      </c>
      <c r="F99" s="72">
        <v>5</v>
      </c>
      <c r="G99" s="71">
        <v>466.1</v>
      </c>
      <c r="H99" s="50" t="s">
        <v>123</v>
      </c>
      <c r="I99" s="22" t="s">
        <v>165</v>
      </c>
    </row>
    <row r="100" spans="1:9" s="68" customFormat="1" ht="15" customHeight="1" x14ac:dyDescent="0.25">
      <c r="A100" s="20" t="s">
        <v>273</v>
      </c>
      <c r="B100" s="52">
        <v>96</v>
      </c>
      <c r="C100" s="59">
        <v>40882947</v>
      </c>
      <c r="D100" s="58">
        <v>41793</v>
      </c>
      <c r="E100" s="54" t="s">
        <v>34</v>
      </c>
      <c r="F100" s="73">
        <v>6</v>
      </c>
      <c r="G100" s="71">
        <v>466.1</v>
      </c>
      <c r="H100" s="50" t="s">
        <v>119</v>
      </c>
      <c r="I100" s="60" t="s">
        <v>166</v>
      </c>
    </row>
    <row r="101" spans="1:9" s="68" customFormat="1" ht="15" customHeight="1" x14ac:dyDescent="0.25">
      <c r="A101" s="20" t="s">
        <v>273</v>
      </c>
      <c r="B101" s="52">
        <v>97</v>
      </c>
      <c r="C101" s="22">
        <v>40897899</v>
      </c>
      <c r="D101" s="58">
        <v>41808</v>
      </c>
      <c r="E101" s="54" t="s">
        <v>34</v>
      </c>
      <c r="F101" s="72">
        <v>12</v>
      </c>
      <c r="G101" s="71">
        <v>466.1</v>
      </c>
      <c r="H101" s="50" t="s">
        <v>119</v>
      </c>
      <c r="I101" s="22" t="s">
        <v>167</v>
      </c>
    </row>
    <row r="102" spans="1:9" s="68" customFormat="1" ht="15" customHeight="1" x14ac:dyDescent="0.25">
      <c r="A102" s="20" t="s">
        <v>273</v>
      </c>
      <c r="B102" s="52">
        <v>98</v>
      </c>
      <c r="C102" s="22">
        <v>40907530</v>
      </c>
      <c r="D102" s="58">
        <v>41820</v>
      </c>
      <c r="E102" s="54" t="s">
        <v>34</v>
      </c>
      <c r="F102" s="72">
        <v>12</v>
      </c>
      <c r="G102" s="71">
        <v>466.1</v>
      </c>
      <c r="H102" s="50" t="s">
        <v>119</v>
      </c>
      <c r="I102" s="22" t="s">
        <v>168</v>
      </c>
    </row>
    <row r="103" spans="1:9" s="68" customFormat="1" ht="15" customHeight="1" x14ac:dyDescent="0.25">
      <c r="A103" s="20" t="s">
        <v>273</v>
      </c>
      <c r="B103" s="52">
        <v>99</v>
      </c>
      <c r="C103" s="22">
        <v>40907522</v>
      </c>
      <c r="D103" s="58">
        <v>41814</v>
      </c>
      <c r="E103" s="54" t="s">
        <v>34</v>
      </c>
      <c r="F103" s="72">
        <v>5</v>
      </c>
      <c r="G103" s="71">
        <v>466.1</v>
      </c>
      <c r="H103" s="50" t="s">
        <v>119</v>
      </c>
      <c r="I103" s="22" t="s">
        <v>169</v>
      </c>
    </row>
    <row r="104" spans="1:9" s="68" customFormat="1" ht="15" customHeight="1" x14ac:dyDescent="0.25">
      <c r="A104" s="20" t="s">
        <v>273</v>
      </c>
      <c r="B104" s="52">
        <v>100</v>
      </c>
      <c r="C104" s="22">
        <v>40909842</v>
      </c>
      <c r="D104" s="58">
        <v>41801</v>
      </c>
      <c r="E104" s="54" t="s">
        <v>34</v>
      </c>
      <c r="F104" s="72">
        <v>5</v>
      </c>
      <c r="G104" s="71">
        <v>466.1</v>
      </c>
      <c r="H104" s="50" t="s">
        <v>119</v>
      </c>
      <c r="I104" s="22" t="s">
        <v>170</v>
      </c>
    </row>
    <row r="105" spans="1:9" s="68" customFormat="1" ht="15" customHeight="1" x14ac:dyDescent="0.25">
      <c r="A105" s="20" t="s">
        <v>273</v>
      </c>
      <c r="B105" s="52">
        <v>101</v>
      </c>
      <c r="C105" s="22">
        <v>40897878</v>
      </c>
      <c r="D105" s="58">
        <v>41820</v>
      </c>
      <c r="E105" s="54" t="s">
        <v>34</v>
      </c>
      <c r="F105" s="72">
        <v>7</v>
      </c>
      <c r="G105" s="71">
        <v>466.1</v>
      </c>
      <c r="H105" s="50" t="s">
        <v>171</v>
      </c>
      <c r="I105" s="22" t="s">
        <v>172</v>
      </c>
    </row>
    <row r="106" spans="1:9" s="68" customFormat="1" ht="15" customHeight="1" x14ac:dyDescent="0.25">
      <c r="A106" s="20" t="s">
        <v>273</v>
      </c>
      <c r="B106" s="52">
        <v>102</v>
      </c>
      <c r="C106" s="22">
        <v>40919507</v>
      </c>
      <c r="D106" s="58">
        <v>41820</v>
      </c>
      <c r="E106" s="54" t="s">
        <v>34</v>
      </c>
      <c r="F106" s="72">
        <v>5</v>
      </c>
      <c r="G106" s="71">
        <v>466.1</v>
      </c>
      <c r="H106" s="50" t="s">
        <v>171</v>
      </c>
      <c r="I106" s="22" t="s">
        <v>173</v>
      </c>
    </row>
    <row r="107" spans="1:9" s="68" customFormat="1" ht="15" customHeight="1" x14ac:dyDescent="0.25">
      <c r="A107" s="20" t="s">
        <v>273</v>
      </c>
      <c r="B107" s="52">
        <v>103</v>
      </c>
      <c r="C107" s="59">
        <v>40883300</v>
      </c>
      <c r="D107" s="58">
        <v>41796</v>
      </c>
      <c r="E107" s="54" t="s">
        <v>34</v>
      </c>
      <c r="F107" s="73">
        <v>0.25</v>
      </c>
      <c r="G107" s="71">
        <v>466.1</v>
      </c>
      <c r="H107" s="50" t="s">
        <v>124</v>
      </c>
      <c r="I107" s="60" t="s">
        <v>174</v>
      </c>
    </row>
    <row r="108" spans="1:9" s="68" customFormat="1" ht="15" customHeight="1" x14ac:dyDescent="0.25">
      <c r="A108" s="20" t="s">
        <v>273</v>
      </c>
      <c r="B108" s="52">
        <v>104</v>
      </c>
      <c r="C108" s="59">
        <v>40883296</v>
      </c>
      <c r="D108" s="58">
        <v>41796</v>
      </c>
      <c r="E108" s="54" t="s">
        <v>34</v>
      </c>
      <c r="F108" s="73">
        <v>0.25</v>
      </c>
      <c r="G108" s="71">
        <v>466.1</v>
      </c>
      <c r="H108" s="50" t="s">
        <v>124</v>
      </c>
      <c r="I108" s="60" t="s">
        <v>174</v>
      </c>
    </row>
    <row r="109" spans="1:9" s="68" customFormat="1" ht="15" customHeight="1" x14ac:dyDescent="0.25">
      <c r="A109" s="20" t="s">
        <v>273</v>
      </c>
      <c r="B109" s="52">
        <v>105</v>
      </c>
      <c r="C109" s="59">
        <v>40883293</v>
      </c>
      <c r="D109" s="58">
        <v>41796</v>
      </c>
      <c r="E109" s="54" t="s">
        <v>34</v>
      </c>
      <c r="F109" s="73">
        <v>0.25</v>
      </c>
      <c r="G109" s="71">
        <v>466.1</v>
      </c>
      <c r="H109" s="50" t="s">
        <v>124</v>
      </c>
      <c r="I109" s="60" t="s">
        <v>174</v>
      </c>
    </row>
    <row r="110" spans="1:9" s="68" customFormat="1" ht="15" customHeight="1" x14ac:dyDescent="0.25">
      <c r="A110" s="20" t="s">
        <v>273</v>
      </c>
      <c r="B110" s="52">
        <v>106</v>
      </c>
      <c r="C110" s="59">
        <v>40883287</v>
      </c>
      <c r="D110" s="58">
        <v>41796</v>
      </c>
      <c r="E110" s="54" t="s">
        <v>34</v>
      </c>
      <c r="F110" s="73">
        <v>0.25</v>
      </c>
      <c r="G110" s="71">
        <v>466.1</v>
      </c>
      <c r="H110" s="50" t="s">
        <v>124</v>
      </c>
      <c r="I110" s="60" t="s">
        <v>174</v>
      </c>
    </row>
    <row r="111" spans="1:9" s="6" customFormat="1" ht="15" customHeight="1" x14ac:dyDescent="0.25">
      <c r="A111" s="20" t="s">
        <v>273</v>
      </c>
      <c r="B111" s="52">
        <v>107</v>
      </c>
      <c r="C111" s="52">
        <v>40882911</v>
      </c>
      <c r="D111" s="62">
        <v>41793</v>
      </c>
      <c r="E111" s="54" t="s">
        <v>34</v>
      </c>
      <c r="F111" s="74">
        <v>237.4</v>
      </c>
      <c r="G111" s="74">
        <v>126833.32</v>
      </c>
      <c r="H111" s="22" t="s">
        <v>203</v>
      </c>
      <c r="I111" s="52" t="s">
        <v>208</v>
      </c>
    </row>
    <row r="112" spans="1:9" s="6" customFormat="1" ht="15" customHeight="1" x14ac:dyDescent="0.25">
      <c r="A112" s="20" t="s">
        <v>273</v>
      </c>
      <c r="B112" s="52">
        <v>108</v>
      </c>
      <c r="C112" s="52">
        <v>40906464</v>
      </c>
      <c r="D112" s="62">
        <v>41806</v>
      </c>
      <c r="E112" s="54" t="s">
        <v>34</v>
      </c>
      <c r="F112" s="74">
        <v>12</v>
      </c>
      <c r="G112" s="74">
        <v>466.1</v>
      </c>
      <c r="H112" s="22" t="s">
        <v>187</v>
      </c>
      <c r="I112" s="52" t="s">
        <v>209</v>
      </c>
    </row>
    <row r="113" spans="1:9" s="6" customFormat="1" ht="15" customHeight="1" x14ac:dyDescent="0.25">
      <c r="A113" s="20" t="s">
        <v>273</v>
      </c>
      <c r="B113" s="52">
        <v>109</v>
      </c>
      <c r="C113" s="52">
        <v>40905369</v>
      </c>
      <c r="D113" s="62">
        <v>41807</v>
      </c>
      <c r="E113" s="54" t="s">
        <v>34</v>
      </c>
      <c r="F113" s="74">
        <v>10</v>
      </c>
      <c r="G113" s="74">
        <v>466.1</v>
      </c>
      <c r="H113" s="22" t="s">
        <v>206</v>
      </c>
      <c r="I113" s="52" t="s">
        <v>210</v>
      </c>
    </row>
    <row r="114" spans="1:9" s="6" customFormat="1" ht="15" customHeight="1" x14ac:dyDescent="0.25">
      <c r="A114" s="20" t="s">
        <v>273</v>
      </c>
      <c r="B114" s="52">
        <v>110</v>
      </c>
      <c r="C114" s="52">
        <v>40901565</v>
      </c>
      <c r="D114" s="62">
        <v>41796</v>
      </c>
      <c r="E114" s="54" t="s">
        <v>34</v>
      </c>
      <c r="F114" s="74">
        <v>5</v>
      </c>
      <c r="G114" s="74">
        <v>466.1</v>
      </c>
      <c r="H114" s="22" t="s">
        <v>204</v>
      </c>
      <c r="I114" s="52" t="s">
        <v>211</v>
      </c>
    </row>
    <row r="115" spans="1:9" s="6" customFormat="1" ht="15" customHeight="1" x14ac:dyDescent="0.25">
      <c r="A115" s="20" t="s">
        <v>273</v>
      </c>
      <c r="B115" s="52">
        <v>111</v>
      </c>
      <c r="C115" s="52">
        <v>40902380</v>
      </c>
      <c r="D115" s="62">
        <v>41808</v>
      </c>
      <c r="E115" s="54" t="s">
        <v>34</v>
      </c>
      <c r="F115" s="74">
        <v>1.5</v>
      </c>
      <c r="G115" s="74">
        <v>801.06</v>
      </c>
      <c r="H115" s="22" t="s">
        <v>195</v>
      </c>
      <c r="I115" s="52" t="s">
        <v>212</v>
      </c>
    </row>
    <row r="116" spans="1:9" s="6" customFormat="1" ht="15" customHeight="1" x14ac:dyDescent="0.25">
      <c r="A116" s="20" t="s">
        <v>273</v>
      </c>
      <c r="B116" s="52">
        <v>112</v>
      </c>
      <c r="C116" s="52">
        <v>40902233</v>
      </c>
      <c r="D116" s="62">
        <v>41808</v>
      </c>
      <c r="E116" s="54" t="s">
        <v>34</v>
      </c>
      <c r="F116" s="74">
        <v>1.5</v>
      </c>
      <c r="G116" s="74">
        <v>801.06</v>
      </c>
      <c r="H116" s="52" t="s">
        <v>207</v>
      </c>
      <c r="I116" s="52" t="s">
        <v>213</v>
      </c>
    </row>
    <row r="117" spans="1:9" s="6" customFormat="1" ht="15" customHeight="1" x14ac:dyDescent="0.25">
      <c r="A117" s="20" t="s">
        <v>273</v>
      </c>
      <c r="B117" s="52">
        <v>113</v>
      </c>
      <c r="C117" s="52">
        <v>40908503</v>
      </c>
      <c r="D117" s="62">
        <v>41813</v>
      </c>
      <c r="E117" s="54" t="s">
        <v>34</v>
      </c>
      <c r="F117" s="74">
        <v>9</v>
      </c>
      <c r="G117" s="74">
        <v>466.1</v>
      </c>
      <c r="H117" s="22" t="s">
        <v>206</v>
      </c>
      <c r="I117" s="52" t="s">
        <v>214</v>
      </c>
    </row>
    <row r="118" spans="1:9" s="6" customFormat="1" ht="15" customHeight="1" x14ac:dyDescent="0.25">
      <c r="A118" s="20" t="s">
        <v>273</v>
      </c>
      <c r="B118" s="52">
        <v>114</v>
      </c>
      <c r="C118" s="52">
        <v>40907572</v>
      </c>
      <c r="D118" s="62">
        <v>41795</v>
      </c>
      <c r="E118" s="54" t="s">
        <v>34</v>
      </c>
      <c r="F118" s="74">
        <v>10</v>
      </c>
      <c r="G118" s="74">
        <v>5342.6</v>
      </c>
      <c r="H118" s="22" t="s">
        <v>194</v>
      </c>
      <c r="I118" s="52" t="s">
        <v>215</v>
      </c>
    </row>
    <row r="119" spans="1:9" s="6" customFormat="1" ht="15" customHeight="1" x14ac:dyDescent="0.25">
      <c r="A119" s="20" t="s">
        <v>273</v>
      </c>
      <c r="B119" s="52">
        <v>115</v>
      </c>
      <c r="C119" s="52">
        <v>40910028</v>
      </c>
      <c r="D119" s="62">
        <v>41808</v>
      </c>
      <c r="E119" s="54" t="s">
        <v>34</v>
      </c>
      <c r="F119" s="74">
        <v>7</v>
      </c>
      <c r="G119" s="74">
        <v>3739.82</v>
      </c>
      <c r="H119" s="22" t="s">
        <v>187</v>
      </c>
      <c r="I119" s="52" t="s">
        <v>216</v>
      </c>
    </row>
    <row r="120" spans="1:9" s="6" customFormat="1" ht="15" customHeight="1" x14ac:dyDescent="0.25">
      <c r="A120" s="20" t="s">
        <v>273</v>
      </c>
      <c r="B120" s="52">
        <v>116</v>
      </c>
      <c r="C120" s="52">
        <v>40910936</v>
      </c>
      <c r="D120" s="62">
        <v>41800</v>
      </c>
      <c r="E120" s="54" t="s">
        <v>34</v>
      </c>
      <c r="F120" s="74">
        <v>5</v>
      </c>
      <c r="G120" s="74">
        <v>466.1</v>
      </c>
      <c r="H120" s="22" t="s">
        <v>188</v>
      </c>
      <c r="I120" s="52" t="s">
        <v>217</v>
      </c>
    </row>
    <row r="121" spans="1:9" s="6" customFormat="1" ht="15" customHeight="1" x14ac:dyDescent="0.25">
      <c r="A121" s="20" t="s">
        <v>273</v>
      </c>
      <c r="B121" s="52">
        <v>117</v>
      </c>
      <c r="C121" s="52">
        <v>40912751</v>
      </c>
      <c r="D121" s="62">
        <v>41807</v>
      </c>
      <c r="E121" s="54" t="s">
        <v>34</v>
      </c>
      <c r="F121" s="74">
        <v>18</v>
      </c>
      <c r="G121" s="74">
        <v>9616.68</v>
      </c>
      <c r="H121" s="22" t="s">
        <v>188</v>
      </c>
      <c r="I121" s="52" t="s">
        <v>218</v>
      </c>
    </row>
    <row r="122" spans="1:9" s="6" customFormat="1" ht="15" customHeight="1" x14ac:dyDescent="0.25">
      <c r="A122" s="20" t="s">
        <v>273</v>
      </c>
      <c r="B122" s="52">
        <v>118</v>
      </c>
      <c r="C122" s="52">
        <v>40913534</v>
      </c>
      <c r="D122" s="62">
        <v>41809</v>
      </c>
      <c r="E122" s="54" t="s">
        <v>34</v>
      </c>
      <c r="F122" s="74">
        <v>5</v>
      </c>
      <c r="G122" s="74">
        <v>466.1</v>
      </c>
      <c r="H122" s="22" t="s">
        <v>189</v>
      </c>
      <c r="I122" s="52" t="s">
        <v>219</v>
      </c>
    </row>
    <row r="123" spans="1:9" s="6" customFormat="1" ht="15" customHeight="1" x14ac:dyDescent="0.25">
      <c r="A123" s="20" t="s">
        <v>273</v>
      </c>
      <c r="B123" s="52">
        <v>119</v>
      </c>
      <c r="C123" s="52">
        <v>40914002</v>
      </c>
      <c r="D123" s="62">
        <v>41808</v>
      </c>
      <c r="E123" s="54" t="s">
        <v>34</v>
      </c>
      <c r="F123" s="74">
        <v>5</v>
      </c>
      <c r="G123" s="74">
        <v>466.1</v>
      </c>
      <c r="H123" s="22" t="s">
        <v>190</v>
      </c>
      <c r="I123" s="52" t="s">
        <v>220</v>
      </c>
    </row>
    <row r="124" spans="1:9" s="6" customFormat="1" ht="15" customHeight="1" x14ac:dyDescent="0.25">
      <c r="A124" s="20" t="s">
        <v>273</v>
      </c>
      <c r="B124" s="52">
        <v>120</v>
      </c>
      <c r="C124" s="52">
        <v>40914610</v>
      </c>
      <c r="D124" s="62">
        <v>41808</v>
      </c>
      <c r="E124" s="54" t="s">
        <v>34</v>
      </c>
      <c r="F124" s="74">
        <v>7</v>
      </c>
      <c r="G124" s="74">
        <v>466.1</v>
      </c>
      <c r="H124" s="22" t="s">
        <v>191</v>
      </c>
      <c r="I124" s="52" t="s">
        <v>221</v>
      </c>
    </row>
    <row r="125" spans="1:9" s="6" customFormat="1" ht="15" customHeight="1" x14ac:dyDescent="0.25">
      <c r="A125" s="20" t="s">
        <v>273</v>
      </c>
      <c r="B125" s="52">
        <v>121</v>
      </c>
      <c r="C125" s="52">
        <v>40917399</v>
      </c>
      <c r="D125" s="62">
        <v>41817</v>
      </c>
      <c r="E125" s="52" t="s">
        <v>271</v>
      </c>
      <c r="F125" s="74">
        <v>15</v>
      </c>
      <c r="G125" s="74">
        <v>8013.9</v>
      </c>
      <c r="H125" s="22" t="s">
        <v>192</v>
      </c>
      <c r="I125" s="52" t="s">
        <v>223</v>
      </c>
    </row>
    <row r="126" spans="1:9" s="6" customFormat="1" ht="15" customHeight="1" x14ac:dyDescent="0.25">
      <c r="A126" s="20" t="s">
        <v>273</v>
      </c>
      <c r="B126" s="52">
        <v>122</v>
      </c>
      <c r="C126" s="52">
        <v>40918639</v>
      </c>
      <c r="D126" s="62">
        <v>41820</v>
      </c>
      <c r="E126" s="54" t="s">
        <v>34</v>
      </c>
      <c r="F126" s="74">
        <v>5.2</v>
      </c>
      <c r="G126" s="74">
        <v>466.1</v>
      </c>
      <c r="H126" s="22" t="s">
        <v>205</v>
      </c>
      <c r="I126" s="52" t="s">
        <v>224</v>
      </c>
    </row>
    <row r="127" spans="1:9" s="6" customFormat="1" ht="15" customHeight="1" x14ac:dyDescent="0.25">
      <c r="A127" s="20" t="s">
        <v>273</v>
      </c>
      <c r="B127" s="52">
        <v>123</v>
      </c>
      <c r="C127" s="52">
        <v>40888017</v>
      </c>
      <c r="D127" s="62">
        <v>41793</v>
      </c>
      <c r="E127" s="54" t="s">
        <v>34</v>
      </c>
      <c r="F127" s="74">
        <v>600</v>
      </c>
      <c r="G127" s="74">
        <v>320556</v>
      </c>
      <c r="H127" s="22" t="s">
        <v>226</v>
      </c>
      <c r="I127" s="52" t="s">
        <v>235</v>
      </c>
    </row>
    <row r="128" spans="1:9" s="6" customFormat="1" ht="15" customHeight="1" x14ac:dyDescent="0.25">
      <c r="A128" s="20" t="s">
        <v>273</v>
      </c>
      <c r="B128" s="52">
        <v>124</v>
      </c>
      <c r="C128" s="52">
        <v>40900621</v>
      </c>
      <c r="D128" s="62">
        <v>41815</v>
      </c>
      <c r="E128" s="54" t="s">
        <v>34</v>
      </c>
      <c r="F128" s="74">
        <v>10</v>
      </c>
      <c r="G128" s="74">
        <v>466.1</v>
      </c>
      <c r="H128" s="22" t="s">
        <v>231</v>
      </c>
      <c r="I128" s="52" t="s">
        <v>236</v>
      </c>
    </row>
    <row r="129" spans="1:9" s="6" customFormat="1" ht="15" customHeight="1" x14ac:dyDescent="0.25">
      <c r="A129" s="20" t="s">
        <v>273</v>
      </c>
      <c r="B129" s="52">
        <v>125</v>
      </c>
      <c r="C129" s="52">
        <v>40905590</v>
      </c>
      <c r="D129" s="62">
        <v>41799</v>
      </c>
      <c r="E129" s="54" t="s">
        <v>34</v>
      </c>
      <c r="F129" s="74">
        <v>232.5</v>
      </c>
      <c r="G129" s="74">
        <v>124215.45</v>
      </c>
      <c r="H129" s="22" t="s">
        <v>232</v>
      </c>
      <c r="I129" s="52" t="s">
        <v>237</v>
      </c>
    </row>
    <row r="130" spans="1:9" s="6" customFormat="1" ht="15" customHeight="1" x14ac:dyDescent="0.25">
      <c r="A130" s="20" t="s">
        <v>273</v>
      </c>
      <c r="B130" s="52">
        <v>126</v>
      </c>
      <c r="C130" s="52">
        <v>40905623</v>
      </c>
      <c r="D130" s="62">
        <v>41801</v>
      </c>
      <c r="E130" s="54" t="s">
        <v>34</v>
      </c>
      <c r="F130" s="74">
        <v>15</v>
      </c>
      <c r="G130" s="74">
        <v>466.1</v>
      </c>
      <c r="H130" s="22" t="s">
        <v>234</v>
      </c>
      <c r="I130" s="52" t="s">
        <v>238</v>
      </c>
    </row>
    <row r="131" spans="1:9" s="6" customFormat="1" ht="15" customHeight="1" x14ac:dyDescent="0.25">
      <c r="A131" s="20" t="s">
        <v>273</v>
      </c>
      <c r="B131" s="52">
        <v>127</v>
      </c>
      <c r="C131" s="52">
        <v>40910043</v>
      </c>
      <c r="D131" s="62">
        <v>41801</v>
      </c>
      <c r="E131" s="54" t="s">
        <v>34</v>
      </c>
      <c r="F131" s="74">
        <v>10</v>
      </c>
      <c r="G131" s="74">
        <v>466.1</v>
      </c>
      <c r="H131" s="22" t="s">
        <v>225</v>
      </c>
      <c r="I131" s="52" t="s">
        <v>239</v>
      </c>
    </row>
    <row r="132" spans="1:9" s="6" customFormat="1" ht="15" customHeight="1" x14ac:dyDescent="0.25">
      <c r="A132" s="20" t="s">
        <v>273</v>
      </c>
      <c r="B132" s="52">
        <v>128</v>
      </c>
      <c r="C132" s="52">
        <v>40910241</v>
      </c>
      <c r="D132" s="62">
        <v>41801</v>
      </c>
      <c r="E132" s="54" t="s">
        <v>34</v>
      </c>
      <c r="F132" s="74">
        <v>5</v>
      </c>
      <c r="G132" s="74">
        <v>466.1</v>
      </c>
      <c r="H132" s="52" t="s">
        <v>233</v>
      </c>
      <c r="I132" s="52" t="s">
        <v>240</v>
      </c>
    </row>
    <row r="133" spans="1:9" s="6" customFormat="1" ht="15" customHeight="1" x14ac:dyDescent="0.25">
      <c r="A133" s="20" t="s">
        <v>273</v>
      </c>
      <c r="B133" s="52">
        <v>129</v>
      </c>
      <c r="C133" s="52">
        <v>40910305</v>
      </c>
      <c r="D133" s="62">
        <v>41801</v>
      </c>
      <c r="E133" s="54" t="s">
        <v>34</v>
      </c>
      <c r="F133" s="74">
        <v>15</v>
      </c>
      <c r="G133" s="74">
        <v>466.1</v>
      </c>
      <c r="H133" s="22" t="s">
        <v>226</v>
      </c>
      <c r="I133" s="52" t="s">
        <v>241</v>
      </c>
    </row>
    <row r="134" spans="1:9" s="6" customFormat="1" ht="15" customHeight="1" x14ac:dyDescent="0.25">
      <c r="A134" s="20" t="s">
        <v>273</v>
      </c>
      <c r="B134" s="52">
        <v>130</v>
      </c>
      <c r="C134" s="52">
        <v>40911374</v>
      </c>
      <c r="D134" s="62">
        <v>41801</v>
      </c>
      <c r="E134" s="54" t="s">
        <v>34</v>
      </c>
      <c r="F134" s="74">
        <v>5</v>
      </c>
      <c r="G134" s="74">
        <v>466.1</v>
      </c>
      <c r="H134" s="22" t="s">
        <v>233</v>
      </c>
      <c r="I134" s="52" t="s">
        <v>242</v>
      </c>
    </row>
    <row r="135" spans="1:9" s="6" customFormat="1" ht="15" customHeight="1" x14ac:dyDescent="0.25">
      <c r="A135" s="20" t="s">
        <v>273</v>
      </c>
      <c r="B135" s="52">
        <v>131</v>
      </c>
      <c r="C135" s="52">
        <v>40911406</v>
      </c>
      <c r="D135" s="62">
        <v>41801</v>
      </c>
      <c r="E135" s="54" t="s">
        <v>34</v>
      </c>
      <c r="F135" s="74">
        <v>5</v>
      </c>
      <c r="G135" s="74">
        <v>466.1</v>
      </c>
      <c r="H135" s="22" t="s">
        <v>225</v>
      </c>
      <c r="I135" s="52" t="s">
        <v>243</v>
      </c>
    </row>
    <row r="136" spans="1:9" s="6" customFormat="1" ht="15" customHeight="1" x14ac:dyDescent="0.25">
      <c r="A136" s="20" t="s">
        <v>273</v>
      </c>
      <c r="B136" s="52">
        <v>132</v>
      </c>
      <c r="C136" s="52">
        <v>40911417</v>
      </c>
      <c r="D136" s="62">
        <v>41806</v>
      </c>
      <c r="E136" s="54" t="s">
        <v>34</v>
      </c>
      <c r="F136" s="74">
        <v>5</v>
      </c>
      <c r="G136" s="74">
        <v>466.1</v>
      </c>
      <c r="H136" s="22" t="s">
        <v>227</v>
      </c>
      <c r="I136" s="52" t="s">
        <v>244</v>
      </c>
    </row>
    <row r="137" spans="1:9" s="6" customFormat="1" ht="15" customHeight="1" x14ac:dyDescent="0.25">
      <c r="A137" s="20" t="s">
        <v>273</v>
      </c>
      <c r="B137" s="52">
        <v>133</v>
      </c>
      <c r="C137" s="52">
        <v>40917321</v>
      </c>
      <c r="D137" s="62">
        <v>41816</v>
      </c>
      <c r="E137" s="54" t="s">
        <v>34</v>
      </c>
      <c r="F137" s="74">
        <v>15</v>
      </c>
      <c r="G137" s="74">
        <v>466.1</v>
      </c>
      <c r="H137" s="22" t="s">
        <v>233</v>
      </c>
      <c r="I137" s="52" t="s">
        <v>245</v>
      </c>
    </row>
    <row r="138" spans="1:9" s="6" customFormat="1" ht="15" customHeight="1" x14ac:dyDescent="0.25">
      <c r="A138" s="20" t="s">
        <v>273</v>
      </c>
      <c r="B138" s="52">
        <v>134</v>
      </c>
      <c r="C138" s="52">
        <v>40917760</v>
      </c>
      <c r="D138" s="62">
        <v>41817</v>
      </c>
      <c r="E138" s="54" t="s">
        <v>34</v>
      </c>
      <c r="F138" s="74">
        <v>15</v>
      </c>
      <c r="G138" s="74">
        <v>466.1</v>
      </c>
      <c r="H138" s="22" t="s">
        <v>228</v>
      </c>
      <c r="I138" s="52" t="s">
        <v>246</v>
      </c>
    </row>
    <row r="139" spans="1:9" s="6" customFormat="1" ht="15" customHeight="1" x14ac:dyDescent="0.25">
      <c r="A139" s="20" t="s">
        <v>273</v>
      </c>
      <c r="B139" s="52">
        <v>135</v>
      </c>
      <c r="C139" s="52">
        <v>40919800</v>
      </c>
      <c r="D139" s="62">
        <v>41820</v>
      </c>
      <c r="E139" s="54" t="s">
        <v>34</v>
      </c>
      <c r="F139" s="74">
        <v>15</v>
      </c>
      <c r="G139" s="74">
        <v>466.1</v>
      </c>
      <c r="H139" s="22" t="s">
        <v>228</v>
      </c>
      <c r="I139" s="52" t="s">
        <v>247</v>
      </c>
    </row>
    <row r="140" spans="1:9" s="63" customFormat="1" ht="15" customHeight="1" x14ac:dyDescent="0.25">
      <c r="A140" s="20" t="s">
        <v>273</v>
      </c>
      <c r="B140" s="52">
        <v>136</v>
      </c>
      <c r="C140" s="22">
        <v>40868665</v>
      </c>
      <c r="D140" s="62">
        <v>41800</v>
      </c>
      <c r="E140" s="54" t="s">
        <v>34</v>
      </c>
      <c r="F140" s="72">
        <v>0.02</v>
      </c>
      <c r="G140" s="74">
        <v>466.1</v>
      </c>
      <c r="H140" s="22" t="s">
        <v>248</v>
      </c>
      <c r="I140" s="22" t="s">
        <v>257</v>
      </c>
    </row>
    <row r="141" spans="1:9" s="63" customFormat="1" ht="15" customHeight="1" x14ac:dyDescent="0.25">
      <c r="A141" s="20" t="s">
        <v>273</v>
      </c>
      <c r="B141" s="52">
        <v>137</v>
      </c>
      <c r="C141" s="22">
        <v>40868755</v>
      </c>
      <c r="D141" s="62">
        <v>41800</v>
      </c>
      <c r="E141" s="54" t="s">
        <v>34</v>
      </c>
      <c r="F141" s="72">
        <v>0.02</v>
      </c>
      <c r="G141" s="74">
        <v>466.1</v>
      </c>
      <c r="H141" s="22" t="s">
        <v>248</v>
      </c>
      <c r="I141" s="22" t="s">
        <v>257</v>
      </c>
    </row>
    <row r="142" spans="1:9" s="63" customFormat="1" ht="15" customHeight="1" x14ac:dyDescent="0.25">
      <c r="A142" s="20" t="s">
        <v>273</v>
      </c>
      <c r="B142" s="52">
        <v>138</v>
      </c>
      <c r="C142" s="22">
        <v>40868839</v>
      </c>
      <c r="D142" s="62">
        <v>41800</v>
      </c>
      <c r="E142" s="54" t="s">
        <v>34</v>
      </c>
      <c r="F142" s="72">
        <v>0.02</v>
      </c>
      <c r="G142" s="74">
        <v>466.1</v>
      </c>
      <c r="H142" s="22" t="s">
        <v>248</v>
      </c>
      <c r="I142" s="22" t="s">
        <v>257</v>
      </c>
    </row>
    <row r="143" spans="1:9" s="63" customFormat="1" ht="15" customHeight="1" x14ac:dyDescent="0.25">
      <c r="A143" s="20" t="s">
        <v>273</v>
      </c>
      <c r="B143" s="52">
        <v>139</v>
      </c>
      <c r="C143" s="22">
        <v>40868908</v>
      </c>
      <c r="D143" s="62">
        <v>41800</v>
      </c>
      <c r="E143" s="54" t="s">
        <v>34</v>
      </c>
      <c r="F143" s="72">
        <v>0.02</v>
      </c>
      <c r="G143" s="74">
        <v>466.1</v>
      </c>
      <c r="H143" s="22" t="s">
        <v>248</v>
      </c>
      <c r="I143" s="22" t="s">
        <v>257</v>
      </c>
    </row>
    <row r="144" spans="1:9" s="63" customFormat="1" ht="15" customHeight="1" x14ac:dyDescent="0.25">
      <c r="A144" s="20" t="s">
        <v>273</v>
      </c>
      <c r="B144" s="52">
        <v>140</v>
      </c>
      <c r="C144" s="22">
        <v>40869042</v>
      </c>
      <c r="D144" s="62">
        <v>41800</v>
      </c>
      <c r="E144" s="54" t="s">
        <v>34</v>
      </c>
      <c r="F144" s="72">
        <v>0.02</v>
      </c>
      <c r="G144" s="74">
        <v>466.1</v>
      </c>
      <c r="H144" s="22" t="s">
        <v>248</v>
      </c>
      <c r="I144" s="22" t="s">
        <v>257</v>
      </c>
    </row>
    <row r="145" spans="1:9" s="63" customFormat="1" ht="15" customHeight="1" x14ac:dyDescent="0.25">
      <c r="A145" s="20" t="s">
        <v>273</v>
      </c>
      <c r="B145" s="52">
        <v>141</v>
      </c>
      <c r="C145" s="22">
        <v>40869102</v>
      </c>
      <c r="D145" s="62">
        <v>41800</v>
      </c>
      <c r="E145" s="54" t="s">
        <v>34</v>
      </c>
      <c r="F145" s="72">
        <v>0.02</v>
      </c>
      <c r="G145" s="74">
        <v>466.1</v>
      </c>
      <c r="H145" s="22" t="s">
        <v>248</v>
      </c>
      <c r="I145" s="22" t="s">
        <v>257</v>
      </c>
    </row>
    <row r="146" spans="1:9" s="63" customFormat="1" ht="15" customHeight="1" x14ac:dyDescent="0.25">
      <c r="A146" s="20" t="s">
        <v>273</v>
      </c>
      <c r="B146" s="52">
        <v>142</v>
      </c>
      <c r="C146" s="22">
        <v>40869143</v>
      </c>
      <c r="D146" s="62">
        <v>41800</v>
      </c>
      <c r="E146" s="54" t="s">
        <v>34</v>
      </c>
      <c r="F146" s="72">
        <v>0.02</v>
      </c>
      <c r="G146" s="74">
        <v>466.1</v>
      </c>
      <c r="H146" s="22" t="s">
        <v>248</v>
      </c>
      <c r="I146" s="22" t="s">
        <v>257</v>
      </c>
    </row>
    <row r="147" spans="1:9" s="63" customFormat="1" ht="15" customHeight="1" x14ac:dyDescent="0.25">
      <c r="A147" s="20" t="s">
        <v>273</v>
      </c>
      <c r="B147" s="52">
        <v>143</v>
      </c>
      <c r="C147" s="22">
        <v>40869187</v>
      </c>
      <c r="D147" s="62">
        <v>41800</v>
      </c>
      <c r="E147" s="54" t="s">
        <v>34</v>
      </c>
      <c r="F147" s="72">
        <v>0.02</v>
      </c>
      <c r="G147" s="74">
        <v>466.1</v>
      </c>
      <c r="H147" s="22" t="s">
        <v>248</v>
      </c>
      <c r="I147" s="22" t="s">
        <v>257</v>
      </c>
    </row>
    <row r="148" spans="1:9" s="64" customFormat="1" ht="15" customHeight="1" x14ac:dyDescent="0.25">
      <c r="A148" s="20" t="s">
        <v>273</v>
      </c>
      <c r="B148" s="52">
        <v>144</v>
      </c>
      <c r="C148" s="22">
        <v>40869225</v>
      </c>
      <c r="D148" s="62">
        <v>41800</v>
      </c>
      <c r="E148" s="54" t="s">
        <v>34</v>
      </c>
      <c r="F148" s="72">
        <v>0.02</v>
      </c>
      <c r="G148" s="74">
        <v>466.1</v>
      </c>
      <c r="H148" s="22" t="s">
        <v>248</v>
      </c>
      <c r="I148" s="22" t="s">
        <v>257</v>
      </c>
    </row>
    <row r="149" spans="1:9" s="64" customFormat="1" ht="15" customHeight="1" x14ac:dyDescent="0.25">
      <c r="A149" s="20" t="s">
        <v>273</v>
      </c>
      <c r="B149" s="52">
        <v>145</v>
      </c>
      <c r="C149" s="22">
        <v>40869252</v>
      </c>
      <c r="D149" s="62">
        <v>41800</v>
      </c>
      <c r="E149" s="54" t="s">
        <v>34</v>
      </c>
      <c r="F149" s="72">
        <v>0.02</v>
      </c>
      <c r="G149" s="74">
        <v>466.1</v>
      </c>
      <c r="H149" s="22" t="s">
        <v>248</v>
      </c>
      <c r="I149" s="22" t="s">
        <v>257</v>
      </c>
    </row>
    <row r="150" spans="1:9" s="64" customFormat="1" ht="15" customHeight="1" x14ac:dyDescent="0.25">
      <c r="A150" s="20" t="s">
        <v>273</v>
      </c>
      <c r="B150" s="52">
        <v>146</v>
      </c>
      <c r="C150" s="22">
        <v>40898001</v>
      </c>
      <c r="D150" s="62">
        <v>41793</v>
      </c>
      <c r="E150" s="54" t="s">
        <v>34</v>
      </c>
      <c r="F150" s="72">
        <v>15</v>
      </c>
      <c r="G150" s="74">
        <v>466.1</v>
      </c>
      <c r="H150" s="22" t="s">
        <v>182</v>
      </c>
      <c r="I150" s="22" t="s">
        <v>258</v>
      </c>
    </row>
    <row r="151" spans="1:9" s="64" customFormat="1" ht="15" customHeight="1" x14ac:dyDescent="0.25">
      <c r="A151" s="20" t="s">
        <v>273</v>
      </c>
      <c r="B151" s="52">
        <v>147</v>
      </c>
      <c r="C151" s="22">
        <v>40898772</v>
      </c>
      <c r="D151" s="62">
        <v>41792</v>
      </c>
      <c r="E151" s="54" t="s">
        <v>34</v>
      </c>
      <c r="F151" s="72">
        <v>15</v>
      </c>
      <c r="G151" s="74">
        <v>466.1</v>
      </c>
      <c r="H151" s="22" t="s">
        <v>252</v>
      </c>
      <c r="I151" s="22" t="s">
        <v>259</v>
      </c>
    </row>
    <row r="152" spans="1:9" s="63" customFormat="1" ht="15" customHeight="1" x14ac:dyDescent="0.25">
      <c r="A152" s="20" t="s">
        <v>273</v>
      </c>
      <c r="B152" s="52">
        <v>148</v>
      </c>
      <c r="C152" s="22">
        <v>40899592</v>
      </c>
      <c r="D152" s="62">
        <v>41795</v>
      </c>
      <c r="E152" s="54" t="s">
        <v>34</v>
      </c>
      <c r="F152" s="72">
        <v>15</v>
      </c>
      <c r="G152" s="74">
        <v>466.1</v>
      </c>
      <c r="H152" s="22" t="s">
        <v>250</v>
      </c>
      <c r="I152" s="22" t="s">
        <v>260</v>
      </c>
    </row>
    <row r="153" spans="1:9" s="63" customFormat="1" ht="15" customHeight="1" x14ac:dyDescent="0.25">
      <c r="A153" s="20" t="s">
        <v>273</v>
      </c>
      <c r="B153" s="52">
        <v>149</v>
      </c>
      <c r="C153" s="22">
        <v>40900936</v>
      </c>
      <c r="D153" s="62">
        <v>41793</v>
      </c>
      <c r="E153" s="54" t="s">
        <v>34</v>
      </c>
      <c r="F153" s="72">
        <v>13</v>
      </c>
      <c r="G153" s="74">
        <v>466.1</v>
      </c>
      <c r="H153" s="22" t="s">
        <v>177</v>
      </c>
      <c r="I153" s="22" t="s">
        <v>261</v>
      </c>
    </row>
    <row r="154" spans="1:9" s="63" customFormat="1" ht="15" customHeight="1" x14ac:dyDescent="0.25">
      <c r="A154" s="20" t="s">
        <v>273</v>
      </c>
      <c r="B154" s="52">
        <v>150</v>
      </c>
      <c r="C154" s="22">
        <v>40901158</v>
      </c>
      <c r="D154" s="62">
        <v>41792</v>
      </c>
      <c r="E154" s="54" t="s">
        <v>34</v>
      </c>
      <c r="F154" s="72">
        <v>15</v>
      </c>
      <c r="G154" s="74">
        <v>8013.89</v>
      </c>
      <c r="H154" s="22" t="s">
        <v>253</v>
      </c>
      <c r="I154" s="22" t="s">
        <v>262</v>
      </c>
    </row>
    <row r="155" spans="1:9" s="63" customFormat="1" ht="15" customHeight="1" x14ac:dyDescent="0.25">
      <c r="A155" s="20" t="s">
        <v>273</v>
      </c>
      <c r="B155" s="52">
        <v>151</v>
      </c>
      <c r="C155" s="22">
        <v>40903323</v>
      </c>
      <c r="D155" s="62">
        <v>41807</v>
      </c>
      <c r="E155" s="54" t="s">
        <v>34</v>
      </c>
      <c r="F155" s="72">
        <v>5</v>
      </c>
      <c r="G155" s="74">
        <v>2671.29</v>
      </c>
      <c r="H155" s="22" t="s">
        <v>252</v>
      </c>
      <c r="I155" s="22" t="s">
        <v>263</v>
      </c>
    </row>
    <row r="156" spans="1:9" s="63" customFormat="1" ht="15" customHeight="1" x14ac:dyDescent="0.25">
      <c r="A156" s="20" t="s">
        <v>273</v>
      </c>
      <c r="B156" s="52">
        <v>152</v>
      </c>
      <c r="C156" s="22">
        <v>40903741</v>
      </c>
      <c r="D156" s="62">
        <v>41796</v>
      </c>
      <c r="E156" s="54" t="s">
        <v>34</v>
      </c>
      <c r="F156" s="72">
        <v>5</v>
      </c>
      <c r="G156" s="74">
        <v>2671.2966101694919</v>
      </c>
      <c r="H156" s="22" t="s">
        <v>252</v>
      </c>
      <c r="I156" s="22" t="s">
        <v>264</v>
      </c>
    </row>
    <row r="157" spans="1:9" s="63" customFormat="1" ht="15" customHeight="1" x14ac:dyDescent="0.25">
      <c r="A157" s="20" t="s">
        <v>273</v>
      </c>
      <c r="B157" s="52">
        <v>153</v>
      </c>
      <c r="C157" s="22">
        <v>40904657</v>
      </c>
      <c r="D157" s="62">
        <v>41809</v>
      </c>
      <c r="E157" s="54" t="s">
        <v>34</v>
      </c>
      <c r="F157" s="72">
        <v>10</v>
      </c>
      <c r="G157" s="74">
        <v>466.1</v>
      </c>
      <c r="H157" s="22" t="s">
        <v>248</v>
      </c>
      <c r="I157" s="22" t="s">
        <v>265</v>
      </c>
    </row>
    <row r="158" spans="1:9" s="63" customFormat="1" ht="15" customHeight="1" x14ac:dyDescent="0.25">
      <c r="A158" s="20" t="s">
        <v>273</v>
      </c>
      <c r="B158" s="52">
        <v>154</v>
      </c>
      <c r="C158" s="22">
        <v>40904858</v>
      </c>
      <c r="D158" s="62">
        <v>41810</v>
      </c>
      <c r="E158" s="54" t="s">
        <v>34</v>
      </c>
      <c r="F158" s="72">
        <v>0.5</v>
      </c>
      <c r="G158" s="74">
        <v>466.1</v>
      </c>
      <c r="H158" s="22" t="s">
        <v>176</v>
      </c>
      <c r="I158" s="22" t="s">
        <v>266</v>
      </c>
    </row>
    <row r="159" spans="1:9" s="63" customFormat="1" ht="15" customHeight="1" x14ac:dyDescent="0.25">
      <c r="A159" s="20" t="s">
        <v>273</v>
      </c>
      <c r="B159" s="52">
        <v>155</v>
      </c>
      <c r="C159" s="22">
        <v>40904934</v>
      </c>
      <c r="D159" s="62">
        <v>41810</v>
      </c>
      <c r="E159" s="54" t="s">
        <v>34</v>
      </c>
      <c r="F159" s="72">
        <v>0.5</v>
      </c>
      <c r="G159" s="74">
        <v>466.1</v>
      </c>
      <c r="H159" s="22" t="s">
        <v>176</v>
      </c>
      <c r="I159" s="22" t="s">
        <v>266</v>
      </c>
    </row>
    <row r="160" spans="1:9" s="63" customFormat="1" ht="15" customHeight="1" x14ac:dyDescent="0.25">
      <c r="A160" s="20" t="s">
        <v>273</v>
      </c>
      <c r="B160" s="52">
        <v>156</v>
      </c>
      <c r="C160" s="22">
        <v>40907677</v>
      </c>
      <c r="D160" s="62">
        <v>41808</v>
      </c>
      <c r="E160" s="54" t="s">
        <v>34</v>
      </c>
      <c r="F160" s="72">
        <v>1.5</v>
      </c>
      <c r="G160" s="74">
        <v>801.38</v>
      </c>
      <c r="H160" s="22" t="s">
        <v>252</v>
      </c>
      <c r="I160" s="22" t="s">
        <v>117</v>
      </c>
    </row>
    <row r="161" spans="1:9" s="63" customFormat="1" ht="15" customHeight="1" x14ac:dyDescent="0.25">
      <c r="A161" s="20" t="s">
        <v>273</v>
      </c>
      <c r="B161" s="52">
        <v>157</v>
      </c>
      <c r="C161" s="22">
        <v>40907691</v>
      </c>
      <c r="D161" s="62">
        <v>41808</v>
      </c>
      <c r="E161" s="54" t="s">
        <v>34</v>
      </c>
      <c r="F161" s="72">
        <v>3</v>
      </c>
      <c r="G161" s="74">
        <v>1602.77</v>
      </c>
      <c r="H161" s="22" t="s">
        <v>252</v>
      </c>
      <c r="I161" s="22" t="s">
        <v>117</v>
      </c>
    </row>
    <row r="162" spans="1:9" s="64" customFormat="1" ht="15" customHeight="1" x14ac:dyDescent="0.25">
      <c r="A162" s="20" t="s">
        <v>273</v>
      </c>
      <c r="B162" s="52">
        <v>158</v>
      </c>
      <c r="C162" s="22">
        <v>40909794</v>
      </c>
      <c r="D162" s="58">
        <v>41807</v>
      </c>
      <c r="E162" s="54" t="s">
        <v>34</v>
      </c>
      <c r="F162" s="72">
        <v>15</v>
      </c>
      <c r="G162" s="74">
        <v>466.1</v>
      </c>
      <c r="H162" s="22" t="s">
        <v>185</v>
      </c>
      <c r="I162" s="22" t="s">
        <v>267</v>
      </c>
    </row>
    <row r="163" spans="1:9" s="63" customFormat="1" ht="15" customHeight="1" x14ac:dyDescent="0.25">
      <c r="A163" s="20" t="s">
        <v>273</v>
      </c>
      <c r="B163" s="52">
        <v>159</v>
      </c>
      <c r="C163" s="22">
        <v>40916023</v>
      </c>
      <c r="D163" s="58">
        <v>41814</v>
      </c>
      <c r="E163" s="54" t="s">
        <v>34</v>
      </c>
      <c r="F163" s="72">
        <v>15</v>
      </c>
      <c r="G163" s="74">
        <v>466.1</v>
      </c>
      <c r="H163" s="22" t="s">
        <v>253</v>
      </c>
      <c r="I163" s="22" t="s">
        <v>268</v>
      </c>
    </row>
    <row r="164" spans="1:9" s="63" customFormat="1" ht="15" customHeight="1" x14ac:dyDescent="0.25">
      <c r="A164" s="20" t="s">
        <v>273</v>
      </c>
      <c r="B164" s="52">
        <v>160</v>
      </c>
      <c r="C164" s="23">
        <v>40899245</v>
      </c>
      <c r="D164" s="65">
        <v>41817</v>
      </c>
      <c r="E164" s="54" t="s">
        <v>34</v>
      </c>
      <c r="F164" s="72">
        <v>10</v>
      </c>
      <c r="G164" s="74">
        <v>466.1</v>
      </c>
      <c r="H164" s="21" t="s">
        <v>22</v>
      </c>
      <c r="I164" s="66" t="s">
        <v>270</v>
      </c>
    </row>
    <row r="165" spans="1:9" s="63" customFormat="1" ht="15" customHeight="1" x14ac:dyDescent="0.25">
      <c r="A165" s="20" t="s">
        <v>273</v>
      </c>
      <c r="B165" s="52">
        <v>161</v>
      </c>
      <c r="C165" s="22">
        <v>40920710</v>
      </c>
      <c r="D165" s="58">
        <v>41820</v>
      </c>
      <c r="E165" s="54" t="s">
        <v>34</v>
      </c>
      <c r="F165" s="72">
        <v>9</v>
      </c>
      <c r="G165" s="74">
        <v>4808.34</v>
      </c>
      <c r="H165" s="22" t="s">
        <v>256</v>
      </c>
      <c r="I165" s="22" t="s">
        <v>269</v>
      </c>
    </row>
    <row r="166" spans="1:9" x14ac:dyDescent="0.25">
      <c r="I166" s="7"/>
    </row>
    <row r="167" spans="1:9" x14ac:dyDescent="0.25">
      <c r="F167" s="9"/>
      <c r="G167" s="11"/>
      <c r="H167" s="10"/>
      <c r="I167" s="7"/>
    </row>
    <row r="168" spans="1:9" x14ac:dyDescent="0.25">
      <c r="F168" s="9"/>
      <c r="G168" s="8"/>
      <c r="H168" s="10"/>
      <c r="I168" s="7"/>
    </row>
    <row r="169" spans="1:9" x14ac:dyDescent="0.25">
      <c r="I169" s="7"/>
    </row>
    <row r="170" spans="1:9" x14ac:dyDescent="0.25">
      <c r="I170" s="7"/>
    </row>
    <row r="171" spans="1:9" x14ac:dyDescent="0.25">
      <c r="I171" s="7"/>
    </row>
    <row r="172" spans="1:9" x14ac:dyDescent="0.25">
      <c r="I172" s="7"/>
    </row>
    <row r="173" spans="1:9" x14ac:dyDescent="0.25">
      <c r="I173" s="7"/>
    </row>
    <row r="174" spans="1:9" x14ac:dyDescent="0.25">
      <c r="I174" s="7"/>
    </row>
    <row r="175" spans="1:9" x14ac:dyDescent="0.25">
      <c r="I175" s="7"/>
    </row>
    <row r="176" spans="1:9" x14ac:dyDescent="0.25">
      <c r="I176" s="7"/>
    </row>
    <row r="177" spans="9:9" x14ac:dyDescent="0.25">
      <c r="I177" s="7"/>
    </row>
    <row r="178" spans="9:9" x14ac:dyDescent="0.25">
      <c r="I178" s="7"/>
    </row>
    <row r="179" spans="9:9" x14ac:dyDescent="0.25">
      <c r="I179" s="7"/>
    </row>
    <row r="180" spans="9:9" x14ac:dyDescent="0.25">
      <c r="I180" s="7"/>
    </row>
    <row r="181" spans="9:9" x14ac:dyDescent="0.25">
      <c r="I181" s="7"/>
    </row>
    <row r="182" spans="9:9" x14ac:dyDescent="0.25">
      <c r="I182" s="7"/>
    </row>
    <row r="183" spans="9:9" x14ac:dyDescent="0.25">
      <c r="I183" s="7"/>
    </row>
    <row r="184" spans="9:9" x14ac:dyDescent="0.25">
      <c r="I184" s="7"/>
    </row>
    <row r="185" spans="9:9" x14ac:dyDescent="0.25">
      <c r="I185" s="7"/>
    </row>
    <row r="186" spans="9:9" x14ac:dyDescent="0.25">
      <c r="I186" s="7"/>
    </row>
    <row r="187" spans="9:9" x14ac:dyDescent="0.25">
      <c r="I187" s="7"/>
    </row>
    <row r="188" spans="9:9" x14ac:dyDescent="0.25">
      <c r="I188" s="7"/>
    </row>
    <row r="189" spans="9:9" x14ac:dyDescent="0.25">
      <c r="I189" s="5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9" fitToHeight="999" orientation="landscape" r:id="rId1"/>
  <ignoredErrors>
    <ignoredError sqref="G17 G26 G42:G16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2013-12-05T05:12:25Z</cp:lastPrinted>
  <dcterms:created xsi:type="dcterms:W3CDTF">2010-04-23T14:29:34Z</dcterms:created>
  <dcterms:modified xsi:type="dcterms:W3CDTF">2014-07-30T13:47:51Z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