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585" yWindow="-30" windowWidth="12525" windowHeight="12495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закл.договоров'!$A$4:$N$289</definedName>
    <definedName name="_xlnm._FilterDatabase" localSheetId="0" hidden="1">Свод!$A$84:$N$144</definedName>
    <definedName name="_xlnm.Print_Area" localSheetId="0">Свод!$A$1:$K$144</definedName>
  </definedNames>
  <calcPr calcId="145621"/>
</workbook>
</file>

<file path=xl/calcChain.xml><?xml version="1.0" encoding="utf-8"?>
<calcChain xmlns="http://schemas.openxmlformats.org/spreadsheetml/2006/main">
  <c r="E37" i="2" l="1"/>
  <c r="J123" i="2" l="1"/>
  <c r="J86" i="2" l="1"/>
  <c r="H32" i="2"/>
  <c r="H127" i="2"/>
  <c r="H123" i="2"/>
  <c r="F125" i="2" l="1"/>
  <c r="F123" i="2"/>
  <c r="F122" i="2"/>
  <c r="F103" i="2"/>
  <c r="F97" i="2"/>
  <c r="F95" i="2"/>
  <c r="D86" i="2"/>
  <c r="D85" i="2"/>
  <c r="E6" i="2" l="1"/>
  <c r="J6" i="2" l="1"/>
  <c r="K84" i="2"/>
  <c r="K6" i="2"/>
  <c r="D6" i="2" l="1"/>
  <c r="G6" i="2"/>
  <c r="I84" i="2"/>
  <c r="J84" i="2"/>
  <c r="H84" i="2"/>
  <c r="E84" i="2"/>
  <c r="F6" i="2"/>
  <c r="D84" i="2"/>
  <c r="G84" i="2"/>
  <c r="F84" i="2"/>
  <c r="I6" i="2" l="1"/>
  <c r="H6" i="2"/>
  <c r="B87" i="2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l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98" i="2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</calcChain>
</file>

<file path=xl/sharedStrings.xml><?xml version="1.0" encoding="utf-8"?>
<sst xmlns="http://schemas.openxmlformats.org/spreadsheetml/2006/main" count="1160" uniqueCount="166">
  <si>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</si>
  <si>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</si>
  <si>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</si>
  <si>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</si>
  <si>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</si>
  <si>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</si>
  <si>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</si>
  <si>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</si>
  <si>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</si>
  <si>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</si>
  <si>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</si>
  <si>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</si>
  <si>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</si>
  <si>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Наименование ПС 35-110 кВ</t>
  </si>
  <si>
    <t>Приложение №1</t>
  </si>
  <si>
    <t>Итого ПС 35 кВ</t>
  </si>
  <si>
    <t>Итого ПС 110 кВ</t>
  </si>
  <si>
    <t>Приложение №2</t>
  </si>
  <si>
    <t>Смоленскэнерго</t>
  </si>
  <si>
    <t>ПС 110/35/6 кВ "Южная"</t>
  </si>
  <si>
    <t>ПС 110/35/10 кВ "Вязьма-1"</t>
  </si>
  <si>
    <t>ПС 110/35/10 кВ "Заводская"</t>
  </si>
  <si>
    <t>ПС 110/35/6 кВ "Северная"</t>
  </si>
  <si>
    <t>ПС 110/6/6 кВ "Диффузион"</t>
  </si>
  <si>
    <t>ПС 35/10 кВ "Пушкино"</t>
  </si>
  <si>
    <t>ПС 110/10 кВ "Вязьма-2"</t>
  </si>
  <si>
    <t>ПС 110/10 кВ "Диво"</t>
  </si>
  <si>
    <t>ПС 110/10 кВ "Макшеево"</t>
  </si>
  <si>
    <t>ПС 110/10 кВ "Сапрыкино"</t>
  </si>
  <si>
    <t>ПС 110/10 кВ "Серго-Ивановская-Тяговая"</t>
  </si>
  <si>
    <t>ПС 110/10 кВ "Трубная"</t>
  </si>
  <si>
    <t>ПС 110/10 кВ "Угра"</t>
  </si>
  <si>
    <t>ПС 110/10 кВ "Ярцево-1"</t>
  </si>
  <si>
    <t>ПС 110/10 кВ "Ярцево-2"</t>
  </si>
  <si>
    <t>ПС 110/10/6 кВ "Центральная"</t>
  </si>
  <si>
    <t>ПС 110/10/6 кВ "Чернушки"</t>
  </si>
  <si>
    <t>ПС 110/35/10 кВ "Велиж"</t>
  </si>
  <si>
    <t>ПС 110/35/10 кВ "Гагарин"</t>
  </si>
  <si>
    <t>ПС 110/35/10 кВ "Ельня"</t>
  </si>
  <si>
    <t>ПС 110/35/10 кВ "Ершичи"</t>
  </si>
  <si>
    <t>ПС 110/35/10 кВ "Кардымово"</t>
  </si>
  <si>
    <t>ПС 110/35/10 кВ "Катынь-2"</t>
  </si>
  <si>
    <t>ПС 110/35/10 кВ "Козино"</t>
  </si>
  <si>
    <t>ПС 110/35/10 кВ "Красный"</t>
  </si>
  <si>
    <t>ПС 110/35/10 кВ "Мишино"</t>
  </si>
  <si>
    <t>ПС 110/35/10 кВ "Новодугино"</t>
  </si>
  <si>
    <t>ПС 110/35/10 кВ "Починок"</t>
  </si>
  <si>
    <t>ПС 110/35/10 кВ "Светотехника"</t>
  </si>
  <si>
    <t>ПС 110/35/10 кВ "Темкино"</t>
  </si>
  <si>
    <t>ПС 110/35/10 кВ "Туманово"</t>
  </si>
  <si>
    <t>ПС 110/35/6 кВ "Голынки"</t>
  </si>
  <si>
    <t>ПС 110/35/6 кВ "Горная"</t>
  </si>
  <si>
    <t>ПС 110/35/6 кВ "Индустриальная"</t>
  </si>
  <si>
    <t>ПС 110/35/6 кВ "Пронино"</t>
  </si>
  <si>
    <t>ПС 110/35/6 кВ "Рославль"</t>
  </si>
  <si>
    <t>ПС 110/6 кВ "Восточная"</t>
  </si>
  <si>
    <t>ПС 110/6 кВ "Западная"</t>
  </si>
  <si>
    <t>ПС 110/6 кВ "Сафоново"</t>
  </si>
  <si>
    <t>ПС 110/6/6 кВ "Смоленск-2"</t>
  </si>
  <si>
    <t>ПС 35/10 кВ "Аврора"</t>
  </si>
  <si>
    <t>ПС 35/10 кВ "Акатово"</t>
  </si>
  <si>
    <t>ПС 35/10 кВ "Бекрино"</t>
  </si>
  <si>
    <t>ПС 35/10 кВ "Богданово"</t>
  </si>
  <si>
    <t>ПС 35/10 кВ "Гаристово"</t>
  </si>
  <si>
    <t>ПС 35/10 кВ "Екимовичи"</t>
  </si>
  <si>
    <t>ПС 35/10 кВ "Жуковская"</t>
  </si>
  <si>
    <t>ПС 35/10 кВ "Каменка"</t>
  </si>
  <si>
    <t>ПС 35/10 кВ "Карманово"</t>
  </si>
  <si>
    <t>ПС 35/10 кВ "Катынь-1"</t>
  </si>
  <si>
    <t>ПС 35/10 кВ "Кикино"</t>
  </si>
  <si>
    <t>ПС 35/10 кВ "Кириллы"</t>
  </si>
  <si>
    <t>ПС 35/10 кВ "Кощино"</t>
  </si>
  <si>
    <t>ПС 35/10 кВ "Липецы"</t>
  </si>
  <si>
    <t>ПС 35/10 кВ "Лубня"</t>
  </si>
  <si>
    <t>ПС 35/10 кВ "Мелькомбинат"</t>
  </si>
  <si>
    <t>ПС 35/10 кВ "Никольское"</t>
  </si>
  <si>
    <t>ПС 35/10 кВ "Одинцово"</t>
  </si>
  <si>
    <t>ПС 35/10 кВ "Озерный"</t>
  </si>
  <si>
    <t>ПС 35/10 кВ "Рябцево"</t>
  </si>
  <si>
    <t>ПС 35/10 кВ "Савеево"</t>
  </si>
  <si>
    <t>ПС 35/10 кВ "Сапшо"</t>
  </si>
  <si>
    <t>ПС 35/10 кВ "Сверчково"</t>
  </si>
  <si>
    <t>ПС 35/10 кВ "Семлево"</t>
  </si>
  <si>
    <t>ПС 35/10 кВ "Трудилово"</t>
  </si>
  <si>
    <t>ПС 35/10 кВ "Тычинино"</t>
  </si>
  <si>
    <t>ПС 35/10 кВ "Холм-Жирки"</t>
  </si>
  <si>
    <t>ПС 35/6 кВ "В.Ясенная"</t>
  </si>
  <si>
    <t>ПС 35/6 кВ "Водозабор"</t>
  </si>
  <si>
    <t>ПС 35/6 кВ "Гнездово"</t>
  </si>
  <si>
    <t>ПС 35/6 кВ "Егорьево"</t>
  </si>
  <si>
    <t>ПС 35/6 кВ "Колодня"</t>
  </si>
  <si>
    <t>ПС 35/6 кВ "Красный Бор"</t>
  </si>
  <si>
    <t>ПС 35/6 кВ "Печерск"</t>
  </si>
  <si>
    <t>ПС 35/6 кВ "Ясенная"</t>
  </si>
  <si>
    <t>ПС 110/35/10 кВ "Михайловская"</t>
  </si>
  <si>
    <t>ПС 110/6 кВ "Электромашины"</t>
  </si>
  <si>
    <t>ПС 35/10 кВ "Ризское"</t>
  </si>
  <si>
    <t>ПС 110/35/10 кВ "Всходы"</t>
  </si>
  <si>
    <t>ПС 110/35/10 кВ "Канютино"</t>
  </si>
  <si>
    <t>ПС 110/35/10 кВ "Каспля"</t>
  </si>
  <si>
    <t>ПС 110/35/10 кВ "Монастырщина"</t>
  </si>
  <si>
    <t>ПС 110/35/10 кВ "Рудня"</t>
  </si>
  <si>
    <t>ПС 110/35/10 кВ "Сычевка"</t>
  </si>
  <si>
    <t>ПС 35/10 кВ "Дружба"</t>
  </si>
  <si>
    <t>ПС 35/10 кВ "Клушино"</t>
  </si>
  <si>
    <t>ПС 35/10 кВ "Миганово"</t>
  </si>
  <si>
    <t>ПС 35/10 кВ "Тесово"</t>
  </si>
  <si>
    <t>ПС 110/35/10 кВ "Издешково"</t>
  </si>
  <si>
    <t>ПС 110/35/10 кВ "Стодолище"</t>
  </si>
  <si>
    <t>ПС 35/10 кВ "Каськово"</t>
  </si>
  <si>
    <t>ПС 35/10 кВ "Ушаково"</t>
  </si>
  <si>
    <t>ПС 110/35/10 кВ "Демидов"</t>
  </si>
  <si>
    <t>ПС 110/6 кВ "Пластмасс"</t>
  </si>
  <si>
    <t>ПС 35/10 кВ "Белеи"</t>
  </si>
  <si>
    <t>ПС 35/10 кВ "Замошье"</t>
  </si>
  <si>
    <t>ПС 35/10 кВ "Кайдаково"</t>
  </si>
  <si>
    <t>ПС 35/10 кВ "Коммунар"</t>
  </si>
  <si>
    <t>ПС 35/10 кВ "Микулино"</t>
  </si>
  <si>
    <t>ПС 35/6 кВ "ЗССК"</t>
  </si>
  <si>
    <t>ПС 110/10/6 кВ "Промышленная"</t>
  </si>
  <si>
    <t>ПС 110/10 кВ "Вязьма-Тяговая"</t>
  </si>
  <si>
    <t>ПС 110/35/10 кВ "Глинка"</t>
  </si>
  <si>
    <t>ПС 110/35/10 кВ "Дорогобуж-1"</t>
  </si>
  <si>
    <t>ПС 110/35/10 кВ "Суетово"</t>
  </si>
  <si>
    <t>ПС 35/10 кВ "Аполье"</t>
  </si>
  <si>
    <t>ПС 35/10 кВ "Балтутино"</t>
  </si>
  <si>
    <t>ПС 35/10 кВ "Березка"</t>
  </si>
  <si>
    <t>ПС 35/10 кВ "Жуково"</t>
  </si>
  <si>
    <t>ПС 35/10 кВ "Кляриново"</t>
  </si>
  <si>
    <t>ПС 35/10 кВ "Коробец"</t>
  </si>
  <si>
    <t>ПС 35/10 кВ "Нахимовская"</t>
  </si>
  <si>
    <t>ПС 35/10 кВ "Ольша"</t>
  </si>
  <si>
    <t>ПС 35/10 кВ "Перенка"</t>
  </si>
  <si>
    <t>ПС 35/10 кВ "Студенец"</t>
  </si>
  <si>
    <t>ПС 35/10 кВ "Татарск"</t>
  </si>
  <si>
    <t>ПС 35/10 кВ "Успенское"</t>
  </si>
  <si>
    <t>ПС 35/10 кВ "Шарапово"</t>
  </si>
  <si>
    <t>ПС 35/6 кВ "ВРЗ"</t>
  </si>
  <si>
    <t>ПС 35/6 кВ "ЯО 100/6"</t>
  </si>
  <si>
    <t>ПС 35/10 кВ "Лосьмино"</t>
  </si>
  <si>
    <t>ПС 110/35/10 кВ "Знаменка"</t>
  </si>
  <si>
    <t>ПС 110/35/10 кВ "Мазальцево"</t>
  </si>
  <si>
    <t>ПС 110/35/10 кВ "Россия"</t>
  </si>
  <si>
    <t>ПС 110/35/10 кВ "Хиславичи"</t>
  </si>
  <si>
    <t>ПС 35/10 кВ "Астапковичи"</t>
  </si>
  <si>
    <t>ПС 35/10 кВ "Белик"</t>
  </si>
  <si>
    <t>ПС 35/10 кВ "Боголюбово"</t>
  </si>
  <si>
    <t>ПС 35/10 кВ "Дивинская"</t>
  </si>
  <si>
    <t>ПС 35/10 кВ "Коминтерн"</t>
  </si>
  <si>
    <t>ПС 35/10 кВ "Кузьмичи"</t>
  </si>
  <si>
    <t>ПС 35/10 кВ "Селезни"</t>
  </si>
  <si>
    <t>ПС 35/10 кВ "Черепово"</t>
  </si>
  <si>
    <t>ПС 35/10 кВ "Шпунты"</t>
  </si>
  <si>
    <t>ПС 35/10 кВ "Шуйское"</t>
  </si>
  <si>
    <t>ПС 35/6 кВ "Мясокомбинат"</t>
  </si>
  <si>
    <t>ПС 35/10 кВ "Сож"</t>
  </si>
  <si>
    <t>ПС 35/10кВ "Клушино"</t>
  </si>
  <si>
    <t>15 раб. дней</t>
  </si>
  <si>
    <t>4 месяца</t>
  </si>
  <si>
    <t>6 месяцев</t>
  </si>
  <si>
    <t>12 месяцев</t>
  </si>
  <si>
    <t>Пообъектная информация по заключенным договорам ТП за Март 2014 г.</t>
  </si>
  <si>
    <t xml:space="preserve">Максимальная мощность, кВт </t>
  </si>
  <si>
    <t>Точка присоединения объекта (ПС,ВЛ)</t>
  </si>
  <si>
    <t>№</t>
  </si>
  <si>
    <t>Сведения о деятельности филиала ОАО " МРСК Центра" - "Смоленскэнерго" по технологическому присоединению за Март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</si>
</sst>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0"/>
    <numFmt numFmtId="166" formatCode="0.000"/>
    <numFmt numFmtId="167" formatCode="0.0000"/>
    <numFmt numFmtId="168" formatCode="#,##0.0"/>
    <numFmt numFmtId="169" formatCode="#,##0.000"/>
    <numFmt numFmtId="170" formatCode="#,##0.0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15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7" fontId="6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4" fillId="0" borderId="0" xfId="0" applyFont="1" applyFill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166" fontId="15" fillId="0" borderId="0" xfId="0" applyNumberFormat="1" applyFont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10" fillId="0" borderId="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8" fontId="6" fillId="0" borderId="1" xfId="0" applyNumberFormat="1" applyFont="1" applyBorder="1" applyAlignment="1">
      <alignment horizontal="center" vertical="center" wrapText="1"/>
    </xf>
    <xf numFmtId="168" fontId="6" fillId="0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9" fontId="10" fillId="3" borderId="1" xfId="0" applyNumberFormat="1" applyFont="1" applyFill="1" applyBorder="1" applyAlignment="1">
      <alignment horizontal="center" vertical="center"/>
    </xf>
    <xf numFmtId="0" fontId="16" fillId="0" borderId="0" xfId="0" applyFont="1"/>
    <xf numFmtId="0" fontId="6" fillId="0" borderId="0" xfId="0" applyFont="1"/>
    <xf numFmtId="169" fontId="6" fillId="0" borderId="0" xfId="0" applyNumberFormat="1" applyFont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1" fontId="12" fillId="4" borderId="3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70" fontId="0" fillId="0" borderId="0" xfId="0" applyNumberFormat="1"/>
    <xf numFmtId="1" fontId="5" fillId="0" borderId="0" xfId="0" applyNumberFormat="1" applyFont="1" applyFill="1" applyBorder="1"/>
    <xf numFmtId="0" fontId="0" fillId="0" borderId="0" xfId="0" applyFill="1" applyBorder="1"/>
    <xf numFmtId="0" fontId="12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4" fontId="0" fillId="0" borderId="0" xfId="0" applyNumberFormat="1"/>
    <xf numFmtId="0" fontId="5" fillId="0" borderId="0" xfId="0" applyFont="1" applyFill="1" applyBorder="1"/>
    <xf numFmtId="167" fontId="5" fillId="0" borderId="0" xfId="0" applyNumberFormat="1" applyFont="1" applyFill="1" applyBorder="1"/>
    <xf numFmtId="169" fontId="12" fillId="4" borderId="2" xfId="0" applyNumberFormat="1" applyFont="1" applyFill="1" applyBorder="1" applyAlignment="1">
      <alignment horizontal="center" vertical="center" wrapText="1"/>
    </xf>
    <xf numFmtId="169" fontId="6" fillId="0" borderId="1" xfId="0" applyNumberFormat="1" applyFont="1" applyBorder="1" applyAlignment="1">
      <alignment horizontal="center" vertical="center"/>
    </xf>
    <xf numFmtId="169" fontId="0" fillId="0" borderId="0" xfId="0" applyNumberFormat="1" applyFont="1" applyAlignment="1">
      <alignment horizontal="center"/>
    </xf>
    <xf numFmtId="169" fontId="7" fillId="0" borderId="1" xfId="0" applyNumberFormat="1" applyFont="1" applyFill="1" applyBorder="1" applyAlignment="1">
      <alignment horizontal="center" vertical="center" wrapText="1"/>
    </xf>
    <xf numFmtId="169" fontId="7" fillId="0" borderId="1" xfId="0" applyNumberFormat="1" applyFont="1" applyFill="1" applyBorder="1" applyAlignment="1">
      <alignment horizontal="center" vertical="center"/>
    </xf>
    <xf numFmtId="169" fontId="6" fillId="0" borderId="1" xfId="0" applyNumberFormat="1" applyFont="1" applyFill="1" applyBorder="1" applyAlignment="1">
      <alignment horizontal="center" vertical="center"/>
    </xf>
    <xf numFmtId="169" fontId="6" fillId="0" borderId="1" xfId="0" applyNumberFormat="1" applyFont="1" applyFill="1" applyBorder="1" applyAlignment="1">
      <alignment horizontal="center" vertical="center" wrapText="1"/>
    </xf>
    <xf numFmtId="169" fontId="8" fillId="0" borderId="1" xfId="0" applyNumberFormat="1" applyFont="1" applyFill="1" applyBorder="1" applyAlignment="1">
      <alignment horizontal="center" vertical="center"/>
    </xf>
    <xf numFmtId="169" fontId="0" fillId="0" borderId="0" xfId="0" applyNumberFormat="1" applyFont="1" applyFill="1" applyBorder="1" applyAlignment="1">
      <alignment horizontal="center"/>
    </xf>
    <xf numFmtId="169" fontId="0" fillId="0" borderId="0" xfId="0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169" fontId="9" fillId="0" borderId="1" xfId="0" applyNumberFormat="1" applyFont="1" applyFill="1" applyBorder="1" applyAlignment="1">
      <alignment horizontal="center" vertical="center"/>
    </xf>
    <xf numFmtId="169" fontId="0" fillId="0" borderId="0" xfId="0" applyNumberFormat="1" applyFill="1" applyBorder="1" applyAlignment="1">
      <alignment horizontal="center"/>
    </xf>
  </cellXfs>
  <cellStyles count="47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3" xfId="46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353"/>
      <color rgb="FF33CCCC"/>
      <color rgb="FFCC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B157"/>
  <sheetViews>
    <sheetView view="pageBreakPreview" zoomScale="115" zoomScaleNormal="85" zoomScaleSheetLayoutView="115" workbookViewId="0">
      <pane ySplit="5" topLeftCell="A6" activePane="bottomLeft" state="frozen"/>
      <selection pane="bottomLeft" activeCell="C15" sqref="C15"/>
    </sheetView>
  </sheetViews>
  <sheetFormatPr defaultRowHeight="15" x14ac:dyDescent="0.25"/>
  <cols>
    <col min="1" max="1" width="18.5703125" style="1" customWidth="1"/>
    <col min="2" max="2" width="6.5703125" style="1" customWidth="1"/>
    <col min="3" max="3" width="35" style="1" customWidth="1"/>
    <col min="4" max="4" width="8.85546875" style="1" customWidth="1"/>
    <col min="5" max="5" width="14" style="104" customWidth="1"/>
    <col min="6" max="6" width="10.7109375" style="1" customWidth="1"/>
    <col min="7" max="7" width="14.7109375" style="104" customWidth="1"/>
    <col min="8" max="8" width="10.7109375" style="1" customWidth="1"/>
    <col min="9" max="9" width="14.28515625" style="104" customWidth="1"/>
    <col min="10" max="10" width="8.28515625" style="1" customWidth="1"/>
    <col min="11" max="11" width="13.28515625" style="104" customWidth="1"/>
    <col min="12" max="12" width="32.42578125" style="1" customWidth="1"/>
    <col min="13" max="16384" width="9.140625" style="1"/>
  </cols>
  <sheetData>
    <row r="1" spans="1:28" s="49" customFormat="1" x14ac:dyDescent="0.25">
      <c r="A1" s="85"/>
      <c r="B1" s="85"/>
      <c r="C1" s="85"/>
      <c r="D1" s="85"/>
      <c r="E1" s="86"/>
      <c r="F1" s="85"/>
      <c r="G1" s="86"/>
      <c r="H1" s="87" t="s">
        <v>14</v>
      </c>
      <c r="I1" s="87"/>
      <c r="J1" s="87"/>
      <c r="K1" s="87"/>
    </row>
    <row r="2" spans="1:28" s="49" customFormat="1" ht="15.75" thickBot="1" x14ac:dyDescent="0.3">
      <c r="A2" s="88" t="s">
        <v>165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28" s="49" customFormat="1" ht="15.75" customHeight="1" thickBot="1" x14ac:dyDescent="0.3">
      <c r="A3" s="89" t="s">
        <v>2</v>
      </c>
      <c r="B3" s="90"/>
      <c r="C3" s="89" t="s">
        <v>13</v>
      </c>
      <c r="D3" s="91" t="s">
        <v>3</v>
      </c>
      <c r="E3" s="91"/>
      <c r="F3" s="91" t="s">
        <v>4</v>
      </c>
      <c r="G3" s="91"/>
      <c r="H3" s="91" t="s">
        <v>5</v>
      </c>
      <c r="I3" s="92"/>
      <c r="J3" s="91" t="s">
        <v>6</v>
      </c>
      <c r="K3" s="91"/>
      <c r="L3" s="93"/>
      <c r="M3" s="94"/>
      <c r="N3" s="95"/>
      <c r="O3" s="95"/>
      <c r="P3" s="95"/>
      <c r="Q3" s="96"/>
    </row>
    <row r="4" spans="1:28" s="49" customFormat="1" ht="46.5" customHeight="1" thickBot="1" x14ac:dyDescent="0.3">
      <c r="A4" s="97"/>
      <c r="B4" s="98" t="s">
        <v>164</v>
      </c>
      <c r="C4" s="97"/>
      <c r="D4" s="91"/>
      <c r="E4" s="91"/>
      <c r="F4" s="91"/>
      <c r="G4" s="91"/>
      <c r="H4" s="91"/>
      <c r="I4" s="92"/>
      <c r="J4" s="91"/>
      <c r="K4" s="91"/>
      <c r="L4" s="99"/>
      <c r="M4" s="100"/>
      <c r="N4" s="101"/>
      <c r="O4" s="100"/>
      <c r="P4" s="95"/>
      <c r="Q4" s="96"/>
    </row>
    <row r="5" spans="1:28" s="49" customFormat="1" x14ac:dyDescent="0.25">
      <c r="A5" s="97"/>
      <c r="B5" s="98"/>
      <c r="C5" s="97"/>
      <c r="D5" s="90" t="s">
        <v>7</v>
      </c>
      <c r="E5" s="102" t="s">
        <v>8</v>
      </c>
      <c r="F5" s="90" t="s">
        <v>7</v>
      </c>
      <c r="G5" s="102" t="s">
        <v>8</v>
      </c>
      <c r="H5" s="90" t="s">
        <v>7</v>
      </c>
      <c r="I5" s="102" t="s">
        <v>8</v>
      </c>
      <c r="J5" s="90" t="s">
        <v>7</v>
      </c>
      <c r="K5" s="102" t="s">
        <v>8</v>
      </c>
      <c r="M5" s="100"/>
      <c r="N5" s="100"/>
      <c r="O5" s="100"/>
      <c r="P5" s="100"/>
      <c r="Q5" s="96"/>
    </row>
    <row r="6" spans="1:28" s="84" customFormat="1" x14ac:dyDescent="0.25">
      <c r="A6" s="81" t="s">
        <v>18</v>
      </c>
      <c r="B6" s="81"/>
      <c r="C6" s="81" t="s">
        <v>15</v>
      </c>
      <c r="D6" s="82">
        <f>SUM(D7:D83)</f>
        <v>171</v>
      </c>
      <c r="E6" s="83">
        <f>SUM(E7:E83)</f>
        <v>9.2055999999999987</v>
      </c>
      <c r="F6" s="82">
        <f>SUM(F7:F83)</f>
        <v>149</v>
      </c>
      <c r="G6" s="83">
        <f>SUM(G7:G83)</f>
        <v>2.5301999999999998</v>
      </c>
      <c r="H6" s="82">
        <f>SUM(H7:H83)</f>
        <v>141</v>
      </c>
      <c r="I6" s="83">
        <f>SUM(I7:I83)</f>
        <v>1.9020999999999986</v>
      </c>
      <c r="J6" s="82">
        <f>SUM(J7:J83)</f>
        <v>31</v>
      </c>
      <c r="K6" s="83">
        <f>SUM(K7:K83)</f>
        <v>1.2266999999999999</v>
      </c>
    </row>
    <row r="7" spans="1:28" s="2" customFormat="1" x14ac:dyDescent="0.25">
      <c r="A7" s="5" t="s">
        <v>18</v>
      </c>
      <c r="B7" s="5">
        <v>1</v>
      </c>
      <c r="C7" s="61" t="s">
        <v>60</v>
      </c>
      <c r="D7" s="5">
        <v>3</v>
      </c>
      <c r="E7" s="103">
        <v>3.6999999999999998E-2</v>
      </c>
      <c r="F7" s="5">
        <v>0</v>
      </c>
      <c r="G7" s="105">
        <v>0</v>
      </c>
      <c r="H7" s="6">
        <v>6</v>
      </c>
      <c r="I7" s="107">
        <v>0.22500000000000001</v>
      </c>
      <c r="J7" s="6">
        <v>0</v>
      </c>
      <c r="K7" s="109">
        <v>0</v>
      </c>
      <c r="M7" s="44"/>
      <c r="N7" s="44"/>
      <c r="O7" s="44"/>
      <c r="P7" s="44"/>
      <c r="Q7" s="44"/>
      <c r="R7" s="44"/>
      <c r="S7" s="44"/>
      <c r="T7" s="42"/>
      <c r="U7" s="44"/>
      <c r="V7" s="47"/>
      <c r="W7" s="44"/>
      <c r="X7" s="47"/>
      <c r="Y7" s="44"/>
      <c r="Z7" s="47"/>
      <c r="AA7" s="44"/>
      <c r="AB7" s="47"/>
    </row>
    <row r="8" spans="1:28" x14ac:dyDescent="0.25">
      <c r="A8" s="5" t="s">
        <v>18</v>
      </c>
      <c r="B8" s="5">
        <f>B7+1</f>
        <v>2</v>
      </c>
      <c r="C8" s="61" t="s">
        <v>124</v>
      </c>
      <c r="D8" s="76">
        <v>1</v>
      </c>
      <c r="E8" s="103">
        <v>5.0000000000000001E-3</v>
      </c>
      <c r="F8" s="6">
        <v>0</v>
      </c>
      <c r="G8" s="106">
        <v>0</v>
      </c>
      <c r="H8" s="48">
        <v>1</v>
      </c>
      <c r="I8" s="107">
        <v>5.0000000000000001E-3</v>
      </c>
      <c r="J8" s="48">
        <v>0</v>
      </c>
      <c r="K8" s="108">
        <v>0</v>
      </c>
      <c r="M8" s="44"/>
      <c r="N8" s="44"/>
      <c r="O8" s="44"/>
      <c r="P8" s="44"/>
      <c r="Q8" s="44"/>
      <c r="R8" s="44"/>
      <c r="S8" s="44"/>
      <c r="T8" s="45"/>
      <c r="U8" s="44"/>
      <c r="V8" s="47"/>
      <c r="W8" s="44"/>
      <c r="X8" s="47"/>
      <c r="Y8" s="44"/>
      <c r="Z8" s="47"/>
      <c r="AA8" s="44"/>
      <c r="AB8" s="47"/>
    </row>
    <row r="9" spans="1:28" x14ac:dyDescent="0.25">
      <c r="A9" s="5" t="s">
        <v>18</v>
      </c>
      <c r="B9" s="5">
        <f t="shared" ref="B9:B80" si="0">B8+1</f>
        <v>3</v>
      </c>
      <c r="C9" s="61" t="s">
        <v>125</v>
      </c>
      <c r="D9" s="5">
        <v>2</v>
      </c>
      <c r="E9" s="103">
        <v>1.2E-2</v>
      </c>
      <c r="F9" s="6">
        <v>0</v>
      </c>
      <c r="G9" s="106">
        <v>0</v>
      </c>
      <c r="H9" s="6">
        <v>0</v>
      </c>
      <c r="I9" s="107">
        <v>0</v>
      </c>
      <c r="J9" s="6">
        <v>2</v>
      </c>
      <c r="K9" s="109">
        <v>1.2E-2</v>
      </c>
      <c r="M9" s="44"/>
      <c r="N9" s="44"/>
      <c r="O9" s="44"/>
      <c r="P9" s="44"/>
      <c r="Q9" s="44"/>
      <c r="R9" s="44"/>
      <c r="S9" s="44"/>
      <c r="T9" s="42"/>
      <c r="U9" s="44"/>
      <c r="V9" s="47"/>
      <c r="W9" s="44"/>
      <c r="X9" s="47"/>
      <c r="Y9" s="44"/>
      <c r="Z9" s="47"/>
      <c r="AA9" s="44"/>
      <c r="AB9" s="47"/>
    </row>
    <row r="10" spans="1:28" x14ac:dyDescent="0.25">
      <c r="A10" s="5" t="s">
        <v>18</v>
      </c>
      <c r="B10" s="5">
        <f t="shared" si="0"/>
        <v>4</v>
      </c>
      <c r="C10" s="61" t="s">
        <v>61</v>
      </c>
      <c r="D10" s="5">
        <v>1</v>
      </c>
      <c r="E10" s="103">
        <v>0.66900000000000004</v>
      </c>
      <c r="F10" s="5">
        <v>0</v>
      </c>
      <c r="G10" s="105">
        <v>0</v>
      </c>
      <c r="H10" s="6">
        <v>5</v>
      </c>
      <c r="I10" s="107">
        <v>7.4999999999999997E-2</v>
      </c>
      <c r="J10" s="6">
        <v>0</v>
      </c>
      <c r="K10" s="109">
        <v>0</v>
      </c>
      <c r="M10" s="44"/>
      <c r="N10" s="44"/>
      <c r="O10" s="44"/>
      <c r="P10" s="44"/>
      <c r="Q10" s="44"/>
      <c r="R10" s="44"/>
      <c r="S10" s="44"/>
      <c r="T10" s="42"/>
      <c r="U10" s="44"/>
      <c r="V10" s="47"/>
      <c r="W10" s="44"/>
      <c r="X10" s="47"/>
      <c r="Y10" s="44"/>
      <c r="Z10" s="47"/>
      <c r="AA10" s="44"/>
      <c r="AB10" s="47"/>
    </row>
    <row r="11" spans="1:28" x14ac:dyDescent="0.25">
      <c r="A11" s="5" t="s">
        <v>18</v>
      </c>
      <c r="B11" s="5">
        <f t="shared" si="0"/>
        <v>5</v>
      </c>
      <c r="C11" s="61" t="s">
        <v>113</v>
      </c>
      <c r="D11" s="5">
        <v>2</v>
      </c>
      <c r="E11" s="103">
        <v>0.114</v>
      </c>
      <c r="F11" s="5">
        <v>1</v>
      </c>
      <c r="G11" s="107">
        <v>2E-3</v>
      </c>
      <c r="H11" s="5">
        <v>0</v>
      </c>
      <c r="I11" s="107">
        <v>0</v>
      </c>
      <c r="J11" s="6">
        <v>0</v>
      </c>
      <c r="K11" s="109">
        <v>0</v>
      </c>
      <c r="M11" s="44"/>
      <c r="N11" s="44"/>
      <c r="O11" s="44"/>
      <c r="P11" s="44"/>
      <c r="Q11" s="44"/>
      <c r="R11" s="44"/>
      <c r="S11" s="44"/>
      <c r="T11" s="42"/>
      <c r="U11" s="44"/>
      <c r="V11" s="47"/>
      <c r="W11" s="44"/>
      <c r="X11" s="47"/>
      <c r="Y11" s="44"/>
      <c r="Z11" s="47"/>
      <c r="AA11" s="44"/>
      <c r="AB11" s="47"/>
    </row>
    <row r="12" spans="1:28" x14ac:dyDescent="0.25">
      <c r="A12" s="5" t="s">
        <v>18</v>
      </c>
      <c r="B12" s="5">
        <f t="shared" si="0"/>
        <v>6</v>
      </c>
      <c r="C12" s="61" t="s">
        <v>126</v>
      </c>
      <c r="D12" s="5">
        <v>2</v>
      </c>
      <c r="E12" s="103">
        <v>0.03</v>
      </c>
      <c r="F12" s="5">
        <v>1</v>
      </c>
      <c r="G12" s="107">
        <v>1.4999999999999999E-2</v>
      </c>
      <c r="H12" s="6">
        <v>0</v>
      </c>
      <c r="I12" s="107">
        <v>0</v>
      </c>
      <c r="J12" s="6">
        <v>1</v>
      </c>
      <c r="K12" s="109">
        <v>5.7000000000000002E-2</v>
      </c>
      <c r="M12" s="44"/>
      <c r="N12" s="44"/>
      <c r="O12" s="44"/>
      <c r="P12" s="44"/>
      <c r="Q12" s="44"/>
      <c r="R12" s="44"/>
      <c r="S12" s="44"/>
      <c r="T12" s="42"/>
      <c r="U12" s="44"/>
      <c r="V12" s="47"/>
      <c r="W12" s="44"/>
      <c r="X12" s="47"/>
      <c r="Y12" s="44"/>
      <c r="Z12" s="47"/>
      <c r="AA12" s="44"/>
      <c r="AB12" s="47"/>
    </row>
    <row r="13" spans="1:28" x14ac:dyDescent="0.25">
      <c r="A13" s="5" t="s">
        <v>18</v>
      </c>
      <c r="B13" s="5">
        <f t="shared" si="0"/>
        <v>7</v>
      </c>
      <c r="C13" s="61" t="s">
        <v>63</v>
      </c>
      <c r="D13" s="5">
        <v>1</v>
      </c>
      <c r="E13" s="103">
        <v>1.4999999999999999E-2</v>
      </c>
      <c r="F13" s="5">
        <v>0</v>
      </c>
      <c r="G13" s="107">
        <v>0</v>
      </c>
      <c r="H13" s="6">
        <v>1</v>
      </c>
      <c r="I13" s="107">
        <v>1.4999999999999999E-2</v>
      </c>
      <c r="J13" s="6">
        <v>0</v>
      </c>
      <c r="K13" s="109">
        <v>0</v>
      </c>
      <c r="M13" s="44"/>
      <c r="N13" s="44"/>
      <c r="O13" s="44"/>
      <c r="P13" s="44"/>
      <c r="Q13" s="44"/>
      <c r="R13" s="44"/>
      <c r="S13" s="44"/>
      <c r="T13" s="42"/>
      <c r="U13" s="44"/>
      <c r="V13" s="47"/>
      <c r="W13" s="44"/>
      <c r="X13" s="47"/>
      <c r="Y13" s="44"/>
      <c r="Z13" s="47"/>
      <c r="AA13" s="44"/>
      <c r="AB13" s="47"/>
    </row>
    <row r="14" spans="1:28" x14ac:dyDescent="0.25">
      <c r="A14" s="5" t="s">
        <v>18</v>
      </c>
      <c r="B14" s="5">
        <f t="shared" si="0"/>
        <v>8</v>
      </c>
      <c r="C14" s="61" t="s">
        <v>64</v>
      </c>
      <c r="D14" s="5">
        <v>10</v>
      </c>
      <c r="E14" s="103">
        <v>0.12290000000000001</v>
      </c>
      <c r="F14" s="5">
        <v>7</v>
      </c>
      <c r="G14" s="107">
        <v>9.1799999999999993E-2</v>
      </c>
      <c r="H14" s="6">
        <v>5</v>
      </c>
      <c r="I14" s="107">
        <v>5.8799999999999998E-2</v>
      </c>
      <c r="J14" s="6">
        <v>0</v>
      </c>
      <c r="K14" s="109">
        <v>0</v>
      </c>
      <c r="M14" s="44"/>
      <c r="N14" s="44"/>
      <c r="O14" s="44"/>
      <c r="P14" s="44"/>
      <c r="Q14" s="44"/>
      <c r="R14" s="44"/>
      <c r="S14" s="44"/>
      <c r="T14" s="42"/>
      <c r="U14" s="44"/>
      <c r="V14" s="47"/>
      <c r="W14" s="44"/>
      <c r="X14" s="47"/>
      <c r="Y14" s="44"/>
      <c r="Z14" s="47"/>
      <c r="AA14" s="44"/>
      <c r="AB14" s="47"/>
    </row>
    <row r="15" spans="1:28" x14ac:dyDescent="0.25">
      <c r="A15" s="5" t="s">
        <v>18</v>
      </c>
      <c r="B15" s="5">
        <f t="shared" si="0"/>
        <v>9</v>
      </c>
      <c r="C15" s="61" t="s">
        <v>127</v>
      </c>
      <c r="D15" s="5">
        <v>1</v>
      </c>
      <c r="E15" s="103">
        <v>1.2E-2</v>
      </c>
      <c r="F15" s="5">
        <v>1</v>
      </c>
      <c r="G15" s="107">
        <v>1.2E-2</v>
      </c>
      <c r="H15" s="6">
        <v>0</v>
      </c>
      <c r="I15" s="107">
        <v>0</v>
      </c>
      <c r="J15" s="6">
        <v>0</v>
      </c>
      <c r="K15" s="109">
        <v>0</v>
      </c>
      <c r="M15" s="44"/>
      <c r="N15" s="44"/>
      <c r="O15" s="44"/>
      <c r="P15" s="44"/>
      <c r="Q15" s="44"/>
      <c r="R15" s="44"/>
      <c r="S15" s="44"/>
      <c r="T15" s="42"/>
      <c r="U15" s="44"/>
      <c r="V15" s="47"/>
      <c r="W15" s="44"/>
      <c r="X15" s="47"/>
      <c r="Y15" s="44"/>
      <c r="Z15" s="47"/>
      <c r="AA15" s="44"/>
      <c r="AB15" s="47"/>
    </row>
    <row r="16" spans="1:28" x14ac:dyDescent="0.25">
      <c r="A16" s="5" t="s">
        <v>18</v>
      </c>
      <c r="B16" s="5">
        <f t="shared" si="0"/>
        <v>10</v>
      </c>
      <c r="C16" s="61" t="s">
        <v>65</v>
      </c>
      <c r="D16" s="5">
        <v>4</v>
      </c>
      <c r="E16" s="103">
        <v>5.5500000000000001E-2</v>
      </c>
      <c r="F16" s="5">
        <v>5</v>
      </c>
      <c r="G16" s="107">
        <v>6.25E-2</v>
      </c>
      <c r="H16" s="6">
        <v>9</v>
      </c>
      <c r="I16" s="107">
        <v>9.2999999999999999E-2</v>
      </c>
      <c r="J16" s="6">
        <v>0</v>
      </c>
      <c r="K16" s="109">
        <v>0</v>
      </c>
      <c r="M16" s="44"/>
      <c r="N16" s="44"/>
      <c r="O16" s="44"/>
      <c r="P16" s="44"/>
      <c r="Q16" s="44"/>
      <c r="R16" s="44"/>
      <c r="S16" s="44"/>
      <c r="T16" s="42"/>
      <c r="U16" s="44"/>
      <c r="V16" s="47"/>
      <c r="W16" s="44"/>
      <c r="X16" s="47"/>
      <c r="Y16" s="44"/>
      <c r="Z16" s="47"/>
      <c r="AA16" s="44"/>
      <c r="AB16" s="47"/>
    </row>
    <row r="17" spans="1:28" x14ac:dyDescent="0.25">
      <c r="A17" s="5" t="s">
        <v>18</v>
      </c>
      <c r="B17" s="5">
        <f t="shared" si="0"/>
        <v>11</v>
      </c>
      <c r="C17" s="61" t="s">
        <v>115</v>
      </c>
      <c r="D17" s="5">
        <v>1</v>
      </c>
      <c r="E17" s="103">
        <v>1.4999999999999999E-2</v>
      </c>
      <c r="F17" s="5">
        <v>0</v>
      </c>
      <c r="G17" s="107">
        <v>0</v>
      </c>
      <c r="H17" s="6">
        <v>0</v>
      </c>
      <c r="I17" s="107">
        <v>0</v>
      </c>
      <c r="J17" s="6">
        <v>0</v>
      </c>
      <c r="K17" s="109">
        <v>0</v>
      </c>
      <c r="M17" s="44"/>
      <c r="N17" s="44"/>
      <c r="O17" s="44"/>
      <c r="P17" s="44"/>
      <c r="Q17" s="44"/>
      <c r="R17" s="44"/>
      <c r="S17" s="44"/>
      <c r="T17" s="42"/>
      <c r="U17" s="44"/>
      <c r="V17" s="47"/>
      <c r="W17" s="44"/>
      <c r="X17" s="47"/>
      <c r="Y17" s="44"/>
      <c r="Z17" s="47"/>
      <c r="AA17" s="44"/>
      <c r="AB17" s="47"/>
    </row>
    <row r="18" spans="1:28" x14ac:dyDescent="0.25">
      <c r="A18" s="5" t="s">
        <v>18</v>
      </c>
      <c r="B18" s="5">
        <f t="shared" si="0"/>
        <v>12</v>
      </c>
      <c r="C18" s="61" t="s">
        <v>66</v>
      </c>
      <c r="D18" s="5">
        <v>2</v>
      </c>
      <c r="E18" s="103">
        <v>2.4E-2</v>
      </c>
      <c r="F18" s="5">
        <v>1</v>
      </c>
      <c r="G18" s="107">
        <v>1.2E-2</v>
      </c>
      <c r="H18" s="5">
        <v>0</v>
      </c>
      <c r="I18" s="107">
        <v>0</v>
      </c>
      <c r="J18" s="6">
        <v>1</v>
      </c>
      <c r="K18" s="109">
        <v>1.2E-2</v>
      </c>
      <c r="M18" s="44"/>
      <c r="N18" s="44"/>
      <c r="O18" s="44"/>
      <c r="P18" s="44"/>
      <c r="Q18" s="44"/>
      <c r="R18" s="44"/>
      <c r="S18" s="44"/>
      <c r="T18" s="42"/>
      <c r="U18" s="44"/>
      <c r="V18" s="47"/>
      <c r="W18" s="44"/>
      <c r="X18" s="47"/>
      <c r="Y18" s="44"/>
      <c r="Z18" s="47"/>
      <c r="AA18" s="44"/>
      <c r="AB18" s="47"/>
    </row>
    <row r="19" spans="1:28" x14ac:dyDescent="0.25">
      <c r="A19" s="5" t="s">
        <v>18</v>
      </c>
      <c r="B19" s="5">
        <f t="shared" si="0"/>
        <v>13</v>
      </c>
      <c r="C19" s="61" t="s">
        <v>67</v>
      </c>
      <c r="D19" s="5">
        <v>8</v>
      </c>
      <c r="E19" s="103">
        <v>0.6157999999999999</v>
      </c>
      <c r="F19" s="6">
        <v>6</v>
      </c>
      <c r="G19" s="106">
        <v>5.8000000000000003E-2</v>
      </c>
      <c r="H19" s="6">
        <v>3</v>
      </c>
      <c r="I19" s="107">
        <v>3.2000000000000001E-2</v>
      </c>
      <c r="J19" s="6">
        <v>0</v>
      </c>
      <c r="K19" s="109">
        <v>0</v>
      </c>
      <c r="M19" s="44"/>
      <c r="N19" s="44"/>
      <c r="O19" s="44"/>
      <c r="P19" s="44"/>
      <c r="Q19" s="44"/>
      <c r="R19" s="44"/>
      <c r="S19" s="44"/>
      <c r="T19" s="42"/>
      <c r="U19" s="44"/>
      <c r="V19" s="47"/>
      <c r="W19" s="44"/>
      <c r="X19" s="47"/>
      <c r="Y19" s="44"/>
      <c r="Z19" s="47"/>
      <c r="AA19" s="44"/>
      <c r="AB19" s="47"/>
    </row>
    <row r="20" spans="1:28" s="8" customFormat="1" x14ac:dyDescent="0.25">
      <c r="A20" s="5" t="s">
        <v>18</v>
      </c>
      <c r="B20" s="5">
        <f t="shared" si="0"/>
        <v>14</v>
      </c>
      <c r="C20" s="61" t="s">
        <v>68</v>
      </c>
      <c r="D20" s="5">
        <v>1</v>
      </c>
      <c r="E20" s="103">
        <v>5.0000000000000001E-3</v>
      </c>
      <c r="F20" s="5">
        <v>3</v>
      </c>
      <c r="G20" s="108">
        <v>1.9E-2</v>
      </c>
      <c r="H20" s="6">
        <v>1</v>
      </c>
      <c r="I20" s="107">
        <v>0.01</v>
      </c>
      <c r="J20" s="6">
        <v>1</v>
      </c>
      <c r="K20" s="109">
        <v>7.0000000000000001E-3</v>
      </c>
      <c r="M20" s="44"/>
      <c r="N20" s="44"/>
      <c r="O20" s="44"/>
      <c r="P20" s="44"/>
      <c r="Q20" s="44"/>
      <c r="R20" s="44"/>
      <c r="S20" s="44"/>
      <c r="T20" s="42"/>
      <c r="U20" s="44"/>
      <c r="V20" s="47"/>
      <c r="W20" s="44"/>
      <c r="X20" s="47"/>
      <c r="Y20" s="44"/>
      <c r="Z20" s="47"/>
      <c r="AA20" s="44"/>
      <c r="AB20" s="47"/>
    </row>
    <row r="21" spans="1:28" s="8" customFormat="1" x14ac:dyDescent="0.25">
      <c r="A21" s="5" t="s">
        <v>18</v>
      </c>
      <c r="B21" s="5">
        <f t="shared" si="0"/>
        <v>15</v>
      </c>
      <c r="C21" s="61" t="s">
        <v>69</v>
      </c>
      <c r="D21" s="5">
        <v>4</v>
      </c>
      <c r="E21" s="103">
        <v>5.1999999999999998E-2</v>
      </c>
      <c r="F21" s="5">
        <v>3</v>
      </c>
      <c r="G21" s="108">
        <v>3.7499999999999999E-2</v>
      </c>
      <c r="H21" s="6">
        <v>2</v>
      </c>
      <c r="I21" s="107">
        <v>2.9000000000000001E-2</v>
      </c>
      <c r="J21" s="6">
        <v>0</v>
      </c>
      <c r="K21" s="109">
        <v>0</v>
      </c>
      <c r="M21" s="44"/>
      <c r="N21" s="44"/>
      <c r="O21" s="44"/>
      <c r="P21" s="44"/>
      <c r="Q21" s="44"/>
      <c r="R21" s="44"/>
      <c r="S21" s="44"/>
      <c r="T21" s="42"/>
      <c r="U21" s="44"/>
      <c r="V21" s="47"/>
      <c r="W21" s="44"/>
      <c r="X21" s="47"/>
      <c r="Y21" s="44"/>
      <c r="Z21" s="47"/>
      <c r="AA21" s="44"/>
      <c r="AB21" s="47"/>
    </row>
    <row r="22" spans="1:28" s="9" customFormat="1" x14ac:dyDescent="0.25">
      <c r="A22" s="5" t="s">
        <v>18</v>
      </c>
      <c r="B22" s="5">
        <f t="shared" si="0"/>
        <v>16</v>
      </c>
      <c r="C22" s="61" t="s">
        <v>70</v>
      </c>
      <c r="D22" s="5">
        <v>3</v>
      </c>
      <c r="E22" s="103">
        <v>0.08</v>
      </c>
      <c r="F22" s="5">
        <v>6</v>
      </c>
      <c r="G22" s="108">
        <v>0.09</v>
      </c>
      <c r="H22" s="6">
        <v>0</v>
      </c>
      <c r="I22" s="107">
        <v>0</v>
      </c>
      <c r="J22" s="6">
        <v>1</v>
      </c>
      <c r="K22" s="109">
        <v>2.5000000000000001E-2</v>
      </c>
      <c r="M22" s="44"/>
      <c r="N22" s="44"/>
      <c r="O22" s="44"/>
      <c r="P22" s="44"/>
      <c r="Q22" s="44"/>
      <c r="R22" s="44"/>
      <c r="S22" s="44"/>
      <c r="T22" s="42"/>
      <c r="U22" s="44"/>
      <c r="V22" s="47"/>
      <c r="W22" s="44"/>
      <c r="X22" s="47"/>
      <c r="Y22" s="44"/>
      <c r="Z22" s="47"/>
      <c r="AA22" s="44"/>
      <c r="AB22" s="47"/>
    </row>
    <row r="23" spans="1:28" s="10" customFormat="1" x14ac:dyDescent="0.25">
      <c r="A23" s="5" t="s">
        <v>18</v>
      </c>
      <c r="B23" s="5">
        <f t="shared" si="0"/>
        <v>17</v>
      </c>
      <c r="C23" s="61" t="s">
        <v>104</v>
      </c>
      <c r="D23" s="5">
        <v>1</v>
      </c>
      <c r="E23" s="103">
        <v>1.4999999999999999E-2</v>
      </c>
      <c r="F23" s="6">
        <v>1</v>
      </c>
      <c r="G23" s="106">
        <v>1.4999999999999999E-2</v>
      </c>
      <c r="H23" s="6">
        <v>3</v>
      </c>
      <c r="I23" s="107">
        <v>4.4999999999999998E-2</v>
      </c>
      <c r="J23" s="6">
        <v>0</v>
      </c>
      <c r="K23" s="109">
        <v>0</v>
      </c>
      <c r="M23" s="44"/>
      <c r="N23" s="44"/>
      <c r="O23" s="44"/>
      <c r="P23" s="44"/>
      <c r="Q23" s="44"/>
      <c r="R23" s="44"/>
      <c r="S23" s="44"/>
      <c r="T23" s="42"/>
      <c r="U23" s="44"/>
      <c r="V23" s="47"/>
      <c r="W23" s="44"/>
      <c r="X23" s="47"/>
      <c r="Y23" s="44"/>
      <c r="Z23" s="47"/>
      <c r="AA23" s="44"/>
      <c r="AB23" s="47"/>
    </row>
    <row r="24" spans="1:28" s="10" customFormat="1" x14ac:dyDescent="0.25">
      <c r="A24" s="5" t="s">
        <v>18</v>
      </c>
      <c r="B24" s="5">
        <f t="shared" si="0"/>
        <v>18</v>
      </c>
      <c r="C24" s="61" t="s">
        <v>128</v>
      </c>
      <c r="D24" s="5">
        <v>1</v>
      </c>
      <c r="E24" s="103">
        <v>7.0000000000000001E-3</v>
      </c>
      <c r="F24" s="5">
        <v>1</v>
      </c>
      <c r="G24" s="108">
        <v>7.0000000000000001E-3</v>
      </c>
      <c r="H24" s="6">
        <v>0</v>
      </c>
      <c r="I24" s="107">
        <v>0</v>
      </c>
      <c r="J24" s="6">
        <v>0</v>
      </c>
      <c r="K24" s="109">
        <v>0</v>
      </c>
      <c r="M24" s="44"/>
      <c r="N24" s="44"/>
      <c r="O24" s="44"/>
      <c r="P24" s="44"/>
      <c r="Q24" s="44"/>
      <c r="R24" s="44"/>
      <c r="S24" s="44"/>
      <c r="T24" s="42"/>
      <c r="U24" s="44"/>
      <c r="V24" s="47"/>
      <c r="W24" s="44"/>
      <c r="X24" s="47"/>
      <c r="Y24" s="44"/>
      <c r="Z24" s="47"/>
      <c r="AA24" s="44"/>
      <c r="AB24" s="47"/>
    </row>
    <row r="25" spans="1:28" s="18" customFormat="1" x14ac:dyDescent="0.25">
      <c r="A25" s="5" t="s">
        <v>18</v>
      </c>
      <c r="B25" s="5">
        <f t="shared" si="0"/>
        <v>19</v>
      </c>
      <c r="C25" s="61" t="s">
        <v>116</v>
      </c>
      <c r="D25" s="5">
        <v>1</v>
      </c>
      <c r="E25" s="103">
        <v>1.4999999999999999E-2</v>
      </c>
      <c r="F25" s="5">
        <v>1</v>
      </c>
      <c r="G25" s="108">
        <v>1.4999999999999999E-2</v>
      </c>
      <c r="H25" s="6">
        <v>0</v>
      </c>
      <c r="I25" s="107">
        <v>0</v>
      </c>
      <c r="J25" s="6">
        <v>0</v>
      </c>
      <c r="K25" s="109">
        <v>0</v>
      </c>
      <c r="M25" s="44"/>
      <c r="N25" s="44"/>
      <c r="O25" s="44"/>
      <c r="P25" s="44"/>
      <c r="Q25" s="44"/>
      <c r="R25" s="44"/>
      <c r="S25" s="44"/>
      <c r="T25" s="42"/>
      <c r="U25" s="44"/>
      <c r="V25" s="47"/>
      <c r="W25" s="44"/>
      <c r="X25" s="47"/>
      <c r="Y25" s="44"/>
      <c r="Z25" s="47"/>
      <c r="AA25" s="44"/>
      <c r="AB25" s="47"/>
    </row>
    <row r="26" spans="1:28" s="19" customFormat="1" x14ac:dyDescent="0.25">
      <c r="A26" s="5" t="s">
        <v>18</v>
      </c>
      <c r="B26" s="5">
        <f t="shared" si="0"/>
        <v>20</v>
      </c>
      <c r="C26" s="61" t="s">
        <v>129</v>
      </c>
      <c r="D26" s="5">
        <v>1</v>
      </c>
      <c r="E26" s="103">
        <v>0.01</v>
      </c>
      <c r="F26" s="6">
        <v>1</v>
      </c>
      <c r="G26" s="106">
        <v>0.01</v>
      </c>
      <c r="H26" s="6">
        <v>0</v>
      </c>
      <c r="I26" s="107">
        <v>0</v>
      </c>
      <c r="J26" s="6">
        <v>0</v>
      </c>
      <c r="K26" s="109">
        <v>0</v>
      </c>
      <c r="M26" s="44"/>
      <c r="N26" s="44"/>
      <c r="O26" s="44"/>
      <c r="P26" s="44"/>
      <c r="Q26" s="44"/>
      <c r="R26" s="44"/>
      <c r="S26" s="44"/>
      <c r="T26" s="42"/>
      <c r="U26" s="44"/>
      <c r="V26" s="47"/>
      <c r="W26" s="44"/>
      <c r="X26" s="47"/>
      <c r="Y26" s="44"/>
      <c r="Z26" s="47"/>
      <c r="AA26" s="44"/>
      <c r="AB26" s="47"/>
    </row>
    <row r="27" spans="1:28" s="20" customFormat="1" x14ac:dyDescent="0.25">
      <c r="A27" s="5" t="s">
        <v>18</v>
      </c>
      <c r="B27" s="5">
        <f t="shared" si="0"/>
        <v>21</v>
      </c>
      <c r="C27" s="61" t="s">
        <v>71</v>
      </c>
      <c r="D27" s="5">
        <v>4</v>
      </c>
      <c r="E27" s="103">
        <v>4.7E-2</v>
      </c>
      <c r="F27" s="6">
        <v>4</v>
      </c>
      <c r="G27" s="106">
        <v>3.7999999999999999E-2</v>
      </c>
      <c r="H27" s="5">
        <v>4</v>
      </c>
      <c r="I27" s="107">
        <v>5.0999999999999997E-2</v>
      </c>
      <c r="J27" s="6">
        <v>0</v>
      </c>
      <c r="K27" s="109">
        <v>0</v>
      </c>
      <c r="M27" s="44"/>
      <c r="N27" s="44"/>
      <c r="O27" s="44"/>
      <c r="P27" s="44"/>
      <c r="Q27" s="44"/>
      <c r="R27" s="44"/>
      <c r="S27" s="44"/>
      <c r="T27" s="42"/>
      <c r="U27" s="44"/>
      <c r="V27" s="47"/>
      <c r="W27" s="44"/>
      <c r="X27" s="47"/>
      <c r="Y27" s="44"/>
      <c r="Z27" s="47"/>
      <c r="AA27" s="44"/>
      <c r="AB27" s="47"/>
    </row>
    <row r="28" spans="1:28" s="22" customFormat="1" x14ac:dyDescent="0.25">
      <c r="A28" s="5" t="s">
        <v>18</v>
      </c>
      <c r="B28" s="5">
        <f t="shared" si="0"/>
        <v>22</v>
      </c>
      <c r="C28" s="61" t="s">
        <v>73</v>
      </c>
      <c r="D28" s="5">
        <v>8</v>
      </c>
      <c r="E28" s="103">
        <v>0.11</v>
      </c>
      <c r="F28" s="5">
        <v>9</v>
      </c>
      <c r="G28" s="108">
        <v>0.12</v>
      </c>
      <c r="H28" s="6">
        <v>11</v>
      </c>
      <c r="I28" s="107">
        <v>0.127</v>
      </c>
      <c r="J28" s="6">
        <v>3</v>
      </c>
      <c r="K28" s="109">
        <v>4.4999999999999998E-2</v>
      </c>
      <c r="M28" s="44"/>
      <c r="N28" s="44"/>
      <c r="O28" s="44"/>
      <c r="P28" s="44"/>
      <c r="Q28" s="44"/>
      <c r="R28" s="44"/>
      <c r="S28" s="44"/>
      <c r="T28" s="42"/>
      <c r="U28" s="44"/>
      <c r="V28" s="47"/>
      <c r="W28" s="44"/>
      <c r="X28" s="47"/>
      <c r="Y28" s="44"/>
      <c r="Z28" s="47"/>
      <c r="AA28" s="44"/>
      <c r="AB28" s="47"/>
    </row>
    <row r="29" spans="1:28" s="21" customFormat="1" x14ac:dyDescent="0.25">
      <c r="A29" s="5" t="s">
        <v>18</v>
      </c>
      <c r="B29" s="5">
        <f t="shared" si="0"/>
        <v>23</v>
      </c>
      <c r="C29" s="61" t="s">
        <v>74</v>
      </c>
      <c r="D29" s="76">
        <v>8</v>
      </c>
      <c r="E29" s="103">
        <v>0.19900000000000001</v>
      </c>
      <c r="F29" s="5">
        <v>6</v>
      </c>
      <c r="G29" s="108">
        <v>0.158</v>
      </c>
      <c r="H29" s="6">
        <v>5</v>
      </c>
      <c r="I29" s="107">
        <v>0.06</v>
      </c>
      <c r="J29" s="6">
        <v>1</v>
      </c>
      <c r="K29" s="109">
        <v>8.0000000000000002E-3</v>
      </c>
      <c r="M29" s="44"/>
      <c r="N29" s="44"/>
      <c r="O29" s="44"/>
      <c r="P29" s="44"/>
      <c r="Q29" s="44"/>
      <c r="R29" s="44"/>
      <c r="S29" s="44"/>
      <c r="T29" s="42"/>
      <c r="U29" s="44"/>
      <c r="V29" s="47"/>
      <c r="W29" s="44"/>
      <c r="X29" s="47"/>
      <c r="Y29" s="44"/>
      <c r="Z29" s="47"/>
      <c r="AA29" s="44"/>
      <c r="AB29" s="47"/>
    </row>
    <row r="30" spans="1:28" s="23" customFormat="1" x14ac:dyDescent="0.25">
      <c r="A30" s="5" t="s">
        <v>18</v>
      </c>
      <c r="B30" s="5">
        <f t="shared" si="0"/>
        <v>24</v>
      </c>
      <c r="C30" s="61" t="s">
        <v>117</v>
      </c>
      <c r="D30" s="5">
        <v>1</v>
      </c>
      <c r="E30" s="103">
        <v>6.0000000000000001E-3</v>
      </c>
      <c r="F30" s="5">
        <v>1</v>
      </c>
      <c r="G30" s="108">
        <v>6.0000000000000001E-3</v>
      </c>
      <c r="H30" s="5">
        <v>0</v>
      </c>
      <c r="I30" s="107">
        <v>0</v>
      </c>
      <c r="J30" s="6">
        <v>0</v>
      </c>
      <c r="K30" s="109">
        <v>0</v>
      </c>
      <c r="M30" s="44"/>
      <c r="N30" s="44"/>
      <c r="O30" s="44"/>
      <c r="P30" s="44"/>
      <c r="Q30" s="44"/>
      <c r="R30" s="44"/>
      <c r="S30" s="44"/>
      <c r="T30" s="42"/>
      <c r="U30" s="44"/>
      <c r="V30" s="47"/>
      <c r="W30" s="44"/>
      <c r="X30" s="47"/>
      <c r="Y30" s="44"/>
      <c r="Z30" s="47"/>
      <c r="AA30" s="44"/>
      <c r="AB30" s="47"/>
    </row>
    <row r="31" spans="1:28" s="24" customFormat="1" x14ac:dyDescent="0.25">
      <c r="A31" s="5" t="s">
        <v>18</v>
      </c>
      <c r="B31" s="5">
        <f t="shared" si="0"/>
        <v>25</v>
      </c>
      <c r="C31" s="61" t="s">
        <v>130</v>
      </c>
      <c r="D31" s="5">
        <v>1</v>
      </c>
      <c r="E31" s="103">
        <v>1.4999999999999999E-2</v>
      </c>
      <c r="F31" s="5">
        <v>1</v>
      </c>
      <c r="G31" s="108">
        <v>1.4999999999999999E-2</v>
      </c>
      <c r="H31" s="6">
        <v>0</v>
      </c>
      <c r="I31" s="107">
        <v>0</v>
      </c>
      <c r="J31" s="6">
        <v>0</v>
      </c>
      <c r="K31" s="109">
        <v>0</v>
      </c>
      <c r="M31" s="44"/>
      <c r="N31" s="44"/>
      <c r="O31" s="44"/>
      <c r="P31" s="44"/>
      <c r="Q31" s="44"/>
      <c r="R31" s="44"/>
      <c r="S31" s="44"/>
      <c r="T31" s="42"/>
      <c r="U31" s="44"/>
      <c r="V31" s="47"/>
      <c r="W31" s="44"/>
      <c r="X31" s="47"/>
      <c r="Y31" s="44"/>
      <c r="Z31" s="47"/>
      <c r="AA31" s="44"/>
      <c r="AB31" s="47"/>
    </row>
    <row r="32" spans="1:28" s="26" customFormat="1" x14ac:dyDescent="0.25">
      <c r="A32" s="5" t="s">
        <v>18</v>
      </c>
      <c r="B32" s="5">
        <f t="shared" si="0"/>
        <v>26</v>
      </c>
      <c r="C32" s="65" t="s">
        <v>76</v>
      </c>
      <c r="D32" s="76">
        <v>14</v>
      </c>
      <c r="E32" s="103">
        <v>0.33600000000000002</v>
      </c>
      <c r="F32" s="6">
        <v>16</v>
      </c>
      <c r="G32" s="106">
        <v>0.55000000000000004</v>
      </c>
      <c r="H32" s="6">
        <f>1+6+1</f>
        <v>8</v>
      </c>
      <c r="I32" s="107">
        <v>0.113</v>
      </c>
      <c r="J32" s="6">
        <v>4</v>
      </c>
      <c r="K32" s="109">
        <v>0.16169999999999998</v>
      </c>
      <c r="M32" s="44"/>
      <c r="N32" s="44"/>
      <c r="O32" s="44"/>
      <c r="P32" s="44"/>
      <c r="Q32" s="44"/>
      <c r="R32" s="44"/>
      <c r="S32" s="44"/>
      <c r="T32" s="42"/>
      <c r="U32" s="44"/>
      <c r="V32" s="47"/>
      <c r="W32" s="44"/>
      <c r="X32" s="47"/>
      <c r="Y32" s="44"/>
      <c r="Z32" s="47"/>
      <c r="AA32" s="44"/>
      <c r="AB32" s="47"/>
    </row>
    <row r="33" spans="1:28" s="30" customFormat="1" x14ac:dyDescent="0.25">
      <c r="A33" s="5" t="s">
        <v>18</v>
      </c>
      <c r="B33" s="5">
        <f t="shared" si="0"/>
        <v>27</v>
      </c>
      <c r="C33" s="61" t="s">
        <v>131</v>
      </c>
      <c r="D33" s="5">
        <v>3</v>
      </c>
      <c r="E33" s="103">
        <v>4.0500000000000001E-2</v>
      </c>
      <c r="F33" s="6">
        <v>3</v>
      </c>
      <c r="G33" s="106">
        <v>4.0500000000000001E-2</v>
      </c>
      <c r="H33" s="5">
        <v>0</v>
      </c>
      <c r="I33" s="107">
        <v>0</v>
      </c>
      <c r="J33" s="6">
        <v>0</v>
      </c>
      <c r="K33" s="106">
        <v>0</v>
      </c>
      <c r="M33" s="44"/>
      <c r="N33" s="44"/>
      <c r="O33" s="44"/>
      <c r="P33" s="44"/>
      <c r="Q33" s="44"/>
      <c r="R33" s="44"/>
      <c r="S33" s="44"/>
      <c r="T33" s="46"/>
      <c r="U33" s="44"/>
      <c r="V33" s="47"/>
      <c r="W33" s="44"/>
      <c r="X33" s="47"/>
      <c r="Y33" s="44"/>
      <c r="Z33" s="47"/>
      <c r="AA33" s="44"/>
      <c r="AB33" s="47"/>
    </row>
    <row r="34" spans="1:28" s="30" customFormat="1" x14ac:dyDescent="0.25">
      <c r="A34" s="5" t="s">
        <v>18</v>
      </c>
      <c r="B34" s="5">
        <f t="shared" si="0"/>
        <v>28</v>
      </c>
      <c r="C34" s="61" t="s">
        <v>132</v>
      </c>
      <c r="D34" s="5">
        <v>1</v>
      </c>
      <c r="E34" s="103">
        <v>1.2E-2</v>
      </c>
      <c r="F34" s="6">
        <v>0</v>
      </c>
      <c r="G34" s="106">
        <v>0</v>
      </c>
      <c r="H34" s="5">
        <v>0</v>
      </c>
      <c r="I34" s="107">
        <v>0</v>
      </c>
      <c r="J34" s="6">
        <v>0</v>
      </c>
      <c r="K34" s="106">
        <v>0</v>
      </c>
      <c r="M34" s="44"/>
      <c r="N34" s="44"/>
      <c r="O34" s="44"/>
      <c r="P34" s="44"/>
      <c r="Q34" s="44"/>
      <c r="R34" s="44"/>
      <c r="S34" s="44"/>
      <c r="T34" s="46"/>
      <c r="U34" s="44"/>
      <c r="V34" s="47"/>
      <c r="W34" s="44"/>
      <c r="X34" s="47"/>
      <c r="Y34" s="44"/>
      <c r="Z34" s="47"/>
      <c r="AA34" s="44"/>
      <c r="AB34" s="47"/>
    </row>
    <row r="35" spans="1:28" s="30" customFormat="1" x14ac:dyDescent="0.25">
      <c r="A35" s="5" t="s">
        <v>18</v>
      </c>
      <c r="B35" s="5">
        <f t="shared" si="0"/>
        <v>29</v>
      </c>
      <c r="C35" s="61" t="s">
        <v>96</v>
      </c>
      <c r="D35" s="5">
        <v>1</v>
      </c>
      <c r="E35" s="103">
        <v>1.4999999999999999E-2</v>
      </c>
      <c r="F35" s="6">
        <v>2</v>
      </c>
      <c r="G35" s="106">
        <v>0.03</v>
      </c>
      <c r="H35" s="5">
        <v>0</v>
      </c>
      <c r="I35" s="107">
        <v>0</v>
      </c>
      <c r="J35" s="6">
        <v>0</v>
      </c>
      <c r="K35" s="106">
        <v>0</v>
      </c>
      <c r="M35" s="44"/>
      <c r="N35" s="44"/>
      <c r="O35" s="44"/>
      <c r="P35" s="44"/>
      <c r="Q35" s="44"/>
      <c r="R35" s="44"/>
      <c r="S35" s="44"/>
      <c r="T35" s="46"/>
      <c r="U35" s="44"/>
      <c r="V35" s="47"/>
      <c r="W35" s="44"/>
      <c r="X35" s="47"/>
      <c r="Y35" s="44"/>
      <c r="Z35" s="47"/>
      <c r="AA35" s="44"/>
      <c r="AB35" s="47"/>
    </row>
    <row r="36" spans="1:28" s="27" customFormat="1" x14ac:dyDescent="0.25">
      <c r="A36" s="5" t="s">
        <v>18</v>
      </c>
      <c r="B36" s="5">
        <f t="shared" si="0"/>
        <v>30</v>
      </c>
      <c r="C36" s="61" t="s">
        <v>78</v>
      </c>
      <c r="D36" s="5">
        <v>4</v>
      </c>
      <c r="E36" s="103">
        <v>4.3999999999999997E-2</v>
      </c>
      <c r="F36" s="6">
        <v>4</v>
      </c>
      <c r="G36" s="106">
        <v>5.2999999999999999E-2</v>
      </c>
      <c r="H36" s="5">
        <v>8</v>
      </c>
      <c r="I36" s="107">
        <v>9.7000000000000003E-2</v>
      </c>
      <c r="J36" s="6">
        <v>10</v>
      </c>
      <c r="K36" s="106">
        <v>0.1</v>
      </c>
      <c r="M36" s="44"/>
      <c r="N36" s="44"/>
      <c r="O36" s="44"/>
      <c r="P36" s="44"/>
      <c r="Q36" s="44"/>
      <c r="R36" s="44"/>
      <c r="S36" s="44"/>
      <c r="T36" s="46"/>
      <c r="U36" s="44"/>
      <c r="V36" s="47"/>
      <c r="W36" s="44"/>
      <c r="X36" s="47"/>
      <c r="Y36" s="44"/>
      <c r="Z36" s="47"/>
      <c r="AA36" s="44"/>
      <c r="AB36" s="47"/>
    </row>
    <row r="37" spans="1:28" s="27" customFormat="1" x14ac:dyDescent="0.25">
      <c r="A37" s="5" t="s">
        <v>18</v>
      </c>
      <c r="B37" s="5">
        <f t="shared" si="0"/>
        <v>31</v>
      </c>
      <c r="C37" s="61" t="s">
        <v>79</v>
      </c>
      <c r="D37" s="76">
        <v>4</v>
      </c>
      <c r="E37" s="103">
        <f>0.0599-10/1000</f>
        <v>4.99E-2</v>
      </c>
      <c r="F37" s="5">
        <v>2</v>
      </c>
      <c r="G37" s="108">
        <v>2.69E-2</v>
      </c>
      <c r="H37" s="6">
        <v>6</v>
      </c>
      <c r="I37" s="107">
        <v>3.8899999999999997E-2</v>
      </c>
      <c r="J37" s="6">
        <v>0</v>
      </c>
      <c r="K37" s="106">
        <v>0</v>
      </c>
      <c r="M37" s="44"/>
      <c r="N37" s="44"/>
      <c r="O37" s="44"/>
      <c r="P37" s="44"/>
      <c r="Q37" s="44"/>
      <c r="R37" s="44"/>
      <c r="S37" s="44"/>
      <c r="T37" s="46"/>
      <c r="U37" s="44"/>
      <c r="V37" s="47"/>
      <c r="W37" s="44"/>
      <c r="X37" s="47"/>
      <c r="Y37" s="44"/>
      <c r="Z37" s="47"/>
      <c r="AA37" s="44"/>
      <c r="AB37" s="47"/>
    </row>
    <row r="38" spans="1:28" s="27" customFormat="1" x14ac:dyDescent="0.25">
      <c r="A38" s="5" t="s">
        <v>18</v>
      </c>
      <c r="B38" s="5">
        <f t="shared" si="0"/>
        <v>32</v>
      </c>
      <c r="C38" s="61" t="s">
        <v>81</v>
      </c>
      <c r="D38" s="5">
        <v>2</v>
      </c>
      <c r="E38" s="103">
        <v>4.4999999999999998E-2</v>
      </c>
      <c r="F38" s="5">
        <v>3</v>
      </c>
      <c r="G38" s="108">
        <v>0.04</v>
      </c>
      <c r="H38" s="6">
        <v>0</v>
      </c>
      <c r="I38" s="107">
        <v>0</v>
      </c>
      <c r="J38" s="6">
        <v>0</v>
      </c>
      <c r="K38" s="106">
        <v>0</v>
      </c>
      <c r="M38" s="44"/>
      <c r="N38" s="44"/>
      <c r="O38" s="44"/>
      <c r="P38" s="44"/>
      <c r="Q38" s="44"/>
      <c r="R38" s="44"/>
      <c r="S38" s="44"/>
      <c r="T38" s="46"/>
      <c r="U38" s="44"/>
      <c r="V38" s="47"/>
      <c r="W38" s="44"/>
      <c r="X38" s="47"/>
      <c r="Y38" s="44"/>
      <c r="Z38" s="47"/>
      <c r="AA38" s="44"/>
      <c r="AB38" s="47"/>
    </row>
    <row r="39" spans="1:28" s="32" customFormat="1" x14ac:dyDescent="0.25">
      <c r="A39" s="5" t="s">
        <v>18</v>
      </c>
      <c r="B39" s="5">
        <f t="shared" si="0"/>
        <v>33</v>
      </c>
      <c r="C39" s="61" t="s">
        <v>133</v>
      </c>
      <c r="D39" s="5">
        <v>1</v>
      </c>
      <c r="E39" s="103">
        <v>0.1</v>
      </c>
      <c r="F39" s="5">
        <v>0</v>
      </c>
      <c r="G39" s="108">
        <v>0</v>
      </c>
      <c r="H39" s="6">
        <v>0</v>
      </c>
      <c r="I39" s="107">
        <v>0</v>
      </c>
      <c r="J39" s="6">
        <v>0</v>
      </c>
      <c r="K39" s="106">
        <v>0</v>
      </c>
      <c r="M39" s="44"/>
      <c r="N39" s="44"/>
      <c r="O39" s="44"/>
      <c r="P39" s="44"/>
      <c r="Q39" s="44"/>
      <c r="R39" s="44"/>
      <c r="S39" s="44"/>
      <c r="T39" s="46"/>
      <c r="U39" s="44"/>
      <c r="V39" s="47"/>
      <c r="W39" s="44"/>
      <c r="X39" s="47"/>
      <c r="Y39" s="44"/>
      <c r="Z39" s="47"/>
      <c r="AA39" s="44"/>
      <c r="AB39" s="47"/>
    </row>
    <row r="40" spans="1:28" s="32" customFormat="1" x14ac:dyDescent="0.25">
      <c r="A40" s="5" t="s">
        <v>18</v>
      </c>
      <c r="B40" s="5">
        <f t="shared" si="0"/>
        <v>34</v>
      </c>
      <c r="C40" s="61" t="s">
        <v>134</v>
      </c>
      <c r="D40" s="5">
        <v>1</v>
      </c>
      <c r="E40" s="103">
        <v>0.16</v>
      </c>
      <c r="F40" s="5">
        <v>0</v>
      </c>
      <c r="G40" s="108">
        <v>0</v>
      </c>
      <c r="H40" s="6">
        <v>0</v>
      </c>
      <c r="I40" s="107">
        <v>0</v>
      </c>
      <c r="J40" s="6">
        <v>0</v>
      </c>
      <c r="K40" s="106">
        <v>0</v>
      </c>
      <c r="M40" s="44"/>
      <c r="N40" s="44"/>
      <c r="O40" s="44"/>
      <c r="P40" s="44"/>
      <c r="Q40" s="44"/>
      <c r="R40" s="44"/>
      <c r="S40" s="44"/>
      <c r="T40" s="46"/>
      <c r="U40" s="44"/>
      <c r="V40" s="47"/>
      <c r="W40" s="44"/>
      <c r="X40" s="47"/>
      <c r="Y40" s="44"/>
      <c r="Z40" s="47"/>
      <c r="AA40" s="44"/>
      <c r="AB40" s="47"/>
    </row>
    <row r="41" spans="1:28" s="32" customFormat="1" x14ac:dyDescent="0.25">
      <c r="A41" s="5" t="s">
        <v>18</v>
      </c>
      <c r="B41" s="5">
        <f t="shared" si="0"/>
        <v>35</v>
      </c>
      <c r="C41" s="61" t="s">
        <v>106</v>
      </c>
      <c r="D41" s="5">
        <v>1</v>
      </c>
      <c r="E41" s="103">
        <v>4.4999999999999997E-3</v>
      </c>
      <c r="F41" s="5">
        <v>0</v>
      </c>
      <c r="G41" s="108">
        <v>0</v>
      </c>
      <c r="H41" s="6">
        <v>0</v>
      </c>
      <c r="I41" s="107">
        <v>0</v>
      </c>
      <c r="J41" s="6">
        <v>0</v>
      </c>
      <c r="K41" s="106">
        <v>0</v>
      </c>
      <c r="M41" s="44"/>
      <c r="N41" s="44"/>
      <c r="O41" s="44"/>
      <c r="P41" s="44"/>
      <c r="Q41" s="44"/>
      <c r="R41" s="44"/>
      <c r="S41" s="44"/>
      <c r="T41" s="46"/>
      <c r="U41" s="44"/>
      <c r="V41" s="47"/>
      <c r="W41" s="44"/>
      <c r="X41" s="47"/>
      <c r="Y41" s="44"/>
      <c r="Z41" s="47"/>
      <c r="AA41" s="44"/>
      <c r="AB41" s="47"/>
    </row>
    <row r="42" spans="1:28" s="32" customFormat="1" x14ac:dyDescent="0.25">
      <c r="A42" s="5" t="s">
        <v>18</v>
      </c>
      <c r="B42" s="5">
        <f t="shared" si="0"/>
        <v>36</v>
      </c>
      <c r="C42" s="61" t="s">
        <v>83</v>
      </c>
      <c r="D42" s="5">
        <v>5</v>
      </c>
      <c r="E42" s="103">
        <v>5.1999999999999998E-2</v>
      </c>
      <c r="F42" s="5">
        <v>3</v>
      </c>
      <c r="G42" s="108">
        <v>3.6999999999999998E-2</v>
      </c>
      <c r="H42" s="6">
        <v>1</v>
      </c>
      <c r="I42" s="107">
        <v>0.01</v>
      </c>
      <c r="J42" s="6">
        <v>0</v>
      </c>
      <c r="K42" s="106">
        <v>0</v>
      </c>
      <c r="M42" s="44"/>
      <c r="N42" s="44"/>
      <c r="O42" s="44"/>
      <c r="P42" s="44"/>
      <c r="Q42" s="44"/>
      <c r="R42" s="44"/>
      <c r="S42" s="44"/>
      <c r="T42" s="46"/>
      <c r="U42" s="44"/>
      <c r="V42" s="47"/>
      <c r="W42" s="44"/>
      <c r="X42" s="47"/>
      <c r="Y42" s="44"/>
      <c r="Z42" s="47"/>
      <c r="AA42" s="44"/>
      <c r="AB42" s="47"/>
    </row>
    <row r="43" spans="1:28" s="32" customFormat="1" x14ac:dyDescent="0.25">
      <c r="A43" s="5" t="s">
        <v>18</v>
      </c>
      <c r="B43" s="5">
        <f t="shared" si="0"/>
        <v>37</v>
      </c>
      <c r="C43" s="61" t="s">
        <v>135</v>
      </c>
      <c r="D43" s="5">
        <v>2</v>
      </c>
      <c r="E43" s="103">
        <v>1.6E-2</v>
      </c>
      <c r="F43" s="5">
        <v>1</v>
      </c>
      <c r="G43" s="108">
        <v>8.0000000000000002E-3</v>
      </c>
      <c r="H43" s="6">
        <v>2</v>
      </c>
      <c r="I43" s="107">
        <v>0.115</v>
      </c>
      <c r="J43" s="6">
        <v>0</v>
      </c>
      <c r="K43" s="106">
        <v>0</v>
      </c>
      <c r="M43" s="44"/>
      <c r="N43" s="44"/>
      <c r="O43" s="44"/>
      <c r="P43" s="44"/>
      <c r="Q43" s="44"/>
      <c r="R43" s="44"/>
      <c r="S43" s="44"/>
      <c r="T43" s="46"/>
      <c r="U43" s="44"/>
      <c r="V43" s="47"/>
      <c r="W43" s="44"/>
      <c r="X43" s="47"/>
      <c r="Y43" s="44"/>
      <c r="Z43" s="47"/>
      <c r="AA43" s="44"/>
      <c r="AB43" s="47"/>
    </row>
    <row r="44" spans="1:28" s="32" customFormat="1" x14ac:dyDescent="0.25">
      <c r="A44" s="5" t="s">
        <v>18</v>
      </c>
      <c r="B44" s="5">
        <f t="shared" si="0"/>
        <v>38</v>
      </c>
      <c r="C44" s="61" t="s">
        <v>85</v>
      </c>
      <c r="D44" s="5">
        <v>4</v>
      </c>
      <c r="E44" s="103">
        <v>4.5999999999999999E-2</v>
      </c>
      <c r="F44" s="5">
        <v>4</v>
      </c>
      <c r="G44" s="108">
        <v>4.5999999999999999E-2</v>
      </c>
      <c r="H44" s="6">
        <v>1</v>
      </c>
      <c r="I44" s="107">
        <v>8.0000000000000002E-3</v>
      </c>
      <c r="J44" s="6">
        <v>0</v>
      </c>
      <c r="K44" s="106">
        <v>0</v>
      </c>
      <c r="M44" s="44"/>
      <c r="N44" s="44"/>
      <c r="O44" s="44"/>
      <c r="P44" s="44"/>
      <c r="Q44" s="44"/>
      <c r="R44" s="44"/>
      <c r="S44" s="44"/>
      <c r="T44" s="46"/>
      <c r="U44" s="44"/>
      <c r="V44" s="47"/>
      <c r="W44" s="44"/>
      <c r="X44" s="47"/>
      <c r="Y44" s="44"/>
      <c r="Z44" s="47"/>
      <c r="AA44" s="44"/>
      <c r="AB44" s="47"/>
    </row>
    <row r="45" spans="1:28" s="32" customFormat="1" x14ac:dyDescent="0.25">
      <c r="A45" s="5" t="s">
        <v>18</v>
      </c>
      <c r="B45" s="5">
        <f t="shared" si="0"/>
        <v>39</v>
      </c>
      <c r="C45" s="61" t="s">
        <v>136</v>
      </c>
      <c r="D45" s="5">
        <v>1</v>
      </c>
      <c r="E45" s="103">
        <v>5.0000000000000001E-3</v>
      </c>
      <c r="F45" s="5">
        <v>0</v>
      </c>
      <c r="G45" s="108">
        <v>0</v>
      </c>
      <c r="H45" s="6">
        <v>0</v>
      </c>
      <c r="I45" s="107">
        <v>0</v>
      </c>
      <c r="J45" s="6">
        <v>0</v>
      </c>
      <c r="K45" s="106">
        <v>0</v>
      </c>
      <c r="M45" s="44"/>
      <c r="N45" s="44"/>
      <c r="O45" s="44"/>
      <c r="P45" s="44"/>
      <c r="Q45" s="44"/>
      <c r="R45" s="44"/>
      <c r="S45" s="44"/>
      <c r="T45" s="46"/>
      <c r="U45" s="44"/>
      <c r="V45" s="47"/>
      <c r="W45" s="44"/>
      <c r="X45" s="47"/>
      <c r="Y45" s="44"/>
      <c r="Z45" s="47"/>
      <c r="AA45" s="44"/>
      <c r="AB45" s="47"/>
    </row>
    <row r="46" spans="1:28" s="32" customFormat="1" x14ac:dyDescent="0.25">
      <c r="A46" s="5" t="s">
        <v>18</v>
      </c>
      <c r="B46" s="5">
        <f t="shared" si="0"/>
        <v>40</v>
      </c>
      <c r="C46" s="61" t="s">
        <v>86</v>
      </c>
      <c r="D46" s="5">
        <v>2</v>
      </c>
      <c r="E46" s="103">
        <v>8.0000000000000002E-3</v>
      </c>
      <c r="F46" s="5">
        <v>2</v>
      </c>
      <c r="G46" s="108">
        <v>2.1999999999999999E-2</v>
      </c>
      <c r="H46" s="6">
        <v>0</v>
      </c>
      <c r="I46" s="107">
        <v>0</v>
      </c>
      <c r="J46" s="6">
        <v>0</v>
      </c>
      <c r="K46" s="106">
        <v>0</v>
      </c>
      <c r="M46" s="44"/>
      <c r="N46" s="44"/>
      <c r="O46" s="44"/>
      <c r="P46" s="44"/>
      <c r="Q46" s="44"/>
      <c r="R46" s="44"/>
      <c r="S46" s="44"/>
      <c r="T46" s="46"/>
      <c r="U46" s="44"/>
      <c r="V46" s="47"/>
      <c r="W46" s="44"/>
      <c r="X46" s="47"/>
      <c r="Y46" s="44"/>
      <c r="Z46" s="47"/>
      <c r="AA46" s="44"/>
      <c r="AB46" s="47"/>
    </row>
    <row r="47" spans="1:28" s="32" customFormat="1" x14ac:dyDescent="0.25">
      <c r="A47" s="5" t="s">
        <v>18</v>
      </c>
      <c r="B47" s="5">
        <f t="shared" si="0"/>
        <v>41</v>
      </c>
      <c r="C47" s="61" t="s">
        <v>87</v>
      </c>
      <c r="D47" s="5">
        <v>3</v>
      </c>
      <c r="E47" s="103">
        <v>4.4999999999999998E-2</v>
      </c>
      <c r="F47" s="5">
        <v>1</v>
      </c>
      <c r="G47" s="108">
        <v>5.0000000000000001E-3</v>
      </c>
      <c r="H47" s="6">
        <v>2</v>
      </c>
      <c r="I47" s="107">
        <v>2.5000000000000001E-2</v>
      </c>
      <c r="J47" s="6">
        <v>0</v>
      </c>
      <c r="K47" s="106">
        <v>0</v>
      </c>
      <c r="M47" s="44"/>
      <c r="N47" s="44"/>
      <c r="O47" s="44"/>
      <c r="P47" s="44"/>
      <c r="Q47" s="44"/>
      <c r="R47" s="44"/>
      <c r="S47" s="44"/>
      <c r="T47" s="46"/>
      <c r="U47" s="44"/>
      <c r="V47" s="47"/>
      <c r="W47" s="44"/>
      <c r="X47" s="47"/>
      <c r="Y47" s="44"/>
      <c r="Z47" s="47"/>
      <c r="AA47" s="44"/>
      <c r="AB47" s="47"/>
    </row>
    <row r="48" spans="1:28" s="32" customFormat="1" x14ac:dyDescent="0.25">
      <c r="A48" s="5" t="s">
        <v>18</v>
      </c>
      <c r="B48" s="5">
        <f t="shared" si="0"/>
        <v>42</v>
      </c>
      <c r="C48" s="61" t="s">
        <v>137</v>
      </c>
      <c r="D48" s="5">
        <v>1</v>
      </c>
      <c r="E48" s="103">
        <v>1.2E-2</v>
      </c>
      <c r="F48" s="5">
        <v>0</v>
      </c>
      <c r="G48" s="108">
        <v>0</v>
      </c>
      <c r="H48" s="6">
        <v>1</v>
      </c>
      <c r="I48" s="107">
        <v>0.06</v>
      </c>
      <c r="J48" s="6">
        <v>0</v>
      </c>
      <c r="K48" s="106">
        <v>0</v>
      </c>
      <c r="M48" s="44"/>
      <c r="N48" s="44"/>
      <c r="O48" s="44"/>
      <c r="P48" s="44"/>
      <c r="Q48" s="44"/>
      <c r="R48" s="44"/>
      <c r="S48" s="44"/>
      <c r="T48" s="46"/>
      <c r="U48" s="44"/>
      <c r="V48" s="47"/>
      <c r="W48" s="44"/>
      <c r="X48" s="47"/>
      <c r="Y48" s="44"/>
      <c r="Z48" s="47"/>
      <c r="AA48" s="44"/>
      <c r="AB48" s="47"/>
    </row>
    <row r="49" spans="1:28" s="34" customFormat="1" x14ac:dyDescent="0.25">
      <c r="A49" s="5" t="s">
        <v>18</v>
      </c>
      <c r="B49" s="5">
        <f t="shared" si="0"/>
        <v>43</v>
      </c>
      <c r="C49" s="61" t="s">
        <v>88</v>
      </c>
      <c r="D49" s="5">
        <v>7</v>
      </c>
      <c r="E49" s="103">
        <v>7.6499999999999999E-2</v>
      </c>
      <c r="F49" s="5">
        <v>6</v>
      </c>
      <c r="G49" s="108">
        <v>6.8000000000000005E-2</v>
      </c>
      <c r="H49" s="6">
        <v>2</v>
      </c>
      <c r="I49" s="107">
        <v>2.1999999999999999E-2</v>
      </c>
      <c r="J49" s="6">
        <v>1</v>
      </c>
      <c r="K49" s="106">
        <v>1.2999999999999999E-2</v>
      </c>
      <c r="M49" s="44"/>
      <c r="N49" s="44"/>
      <c r="O49" s="44"/>
      <c r="P49" s="44"/>
      <c r="Q49" s="44"/>
      <c r="R49" s="44"/>
      <c r="S49" s="44"/>
      <c r="T49" s="46"/>
      <c r="U49" s="44"/>
      <c r="V49" s="47"/>
      <c r="W49" s="44"/>
      <c r="X49" s="47"/>
      <c r="Y49" s="44"/>
      <c r="Z49" s="47"/>
      <c r="AA49" s="44"/>
      <c r="AB49" s="47"/>
    </row>
    <row r="50" spans="1:28" s="34" customFormat="1" x14ac:dyDescent="0.25">
      <c r="A50" s="5" t="s">
        <v>18</v>
      </c>
      <c r="B50" s="5">
        <f t="shared" si="0"/>
        <v>44</v>
      </c>
      <c r="C50" s="61" t="s">
        <v>89</v>
      </c>
      <c r="D50" s="5">
        <v>3</v>
      </c>
      <c r="E50" s="103">
        <v>2.1000000000000001E-2</v>
      </c>
      <c r="F50" s="5">
        <v>4</v>
      </c>
      <c r="G50" s="108">
        <v>2.8000000000000001E-2</v>
      </c>
      <c r="H50" s="6">
        <v>1</v>
      </c>
      <c r="I50" s="107">
        <v>7.0000000000000001E-3</v>
      </c>
      <c r="J50" s="6">
        <v>0</v>
      </c>
      <c r="K50" s="106">
        <v>0</v>
      </c>
      <c r="M50" s="44"/>
      <c r="N50" s="44"/>
      <c r="O50" s="44"/>
      <c r="P50" s="44"/>
      <c r="Q50" s="44"/>
      <c r="R50" s="44"/>
      <c r="S50" s="44"/>
      <c r="T50" s="46"/>
      <c r="U50" s="44"/>
      <c r="V50" s="47"/>
      <c r="W50" s="44"/>
      <c r="X50" s="47"/>
      <c r="Y50" s="44"/>
      <c r="Z50" s="47"/>
      <c r="AA50" s="44"/>
      <c r="AB50" s="47"/>
    </row>
    <row r="51" spans="1:28" s="34" customFormat="1" x14ac:dyDescent="0.25">
      <c r="A51" s="5" t="s">
        <v>18</v>
      </c>
      <c r="B51" s="5">
        <f t="shared" si="0"/>
        <v>45</v>
      </c>
      <c r="C51" s="61" t="s">
        <v>118</v>
      </c>
      <c r="D51" s="5">
        <v>3</v>
      </c>
      <c r="E51" s="103">
        <v>3.4000000000000002E-2</v>
      </c>
      <c r="F51" s="5">
        <v>2</v>
      </c>
      <c r="G51" s="108">
        <v>2.4E-2</v>
      </c>
      <c r="H51" s="6">
        <v>1</v>
      </c>
      <c r="I51" s="107">
        <v>8.0000000000000002E-3</v>
      </c>
      <c r="J51" s="6">
        <v>0</v>
      </c>
      <c r="K51" s="106">
        <v>0</v>
      </c>
      <c r="L51" s="16"/>
      <c r="M51" s="44"/>
      <c r="N51" s="44"/>
      <c r="O51" s="44"/>
      <c r="P51" s="44"/>
      <c r="Q51" s="44"/>
      <c r="R51" s="44"/>
      <c r="S51" s="44"/>
      <c r="T51" s="46"/>
      <c r="U51" s="44"/>
      <c r="V51" s="47"/>
      <c r="W51" s="44"/>
      <c r="X51" s="47"/>
      <c r="Y51" s="44"/>
      <c r="Z51" s="47"/>
      <c r="AA51" s="44"/>
      <c r="AB51" s="47"/>
    </row>
    <row r="52" spans="1:28" s="34" customFormat="1" x14ac:dyDescent="0.25">
      <c r="A52" s="5" t="s">
        <v>18</v>
      </c>
      <c r="B52" s="5">
        <f t="shared" si="0"/>
        <v>46</v>
      </c>
      <c r="C52" s="61" t="s">
        <v>90</v>
      </c>
      <c r="D52" s="5">
        <v>6</v>
      </c>
      <c r="E52" s="103">
        <v>5.0670000000000002</v>
      </c>
      <c r="F52" s="5">
        <v>1</v>
      </c>
      <c r="G52" s="108">
        <v>1.4999999999999999E-2</v>
      </c>
      <c r="H52" s="6">
        <v>2</v>
      </c>
      <c r="I52" s="107">
        <v>1.9E-2</v>
      </c>
      <c r="J52" s="6">
        <v>0</v>
      </c>
      <c r="K52" s="106">
        <v>0</v>
      </c>
      <c r="M52" s="44"/>
      <c r="N52" s="44"/>
      <c r="O52" s="44"/>
      <c r="P52" s="44"/>
      <c r="Q52" s="44"/>
      <c r="R52" s="44"/>
      <c r="S52" s="44"/>
      <c r="T52" s="46"/>
      <c r="U52" s="44"/>
      <c r="V52" s="47"/>
      <c r="W52" s="44"/>
      <c r="X52" s="47"/>
      <c r="Y52" s="44"/>
      <c r="Z52" s="47"/>
      <c r="AA52" s="44"/>
      <c r="AB52" s="47"/>
    </row>
    <row r="53" spans="1:28" s="34" customFormat="1" x14ac:dyDescent="0.25">
      <c r="A53" s="5" t="s">
        <v>18</v>
      </c>
      <c r="B53" s="5">
        <f t="shared" si="0"/>
        <v>47</v>
      </c>
      <c r="C53" s="61" t="s">
        <v>91</v>
      </c>
      <c r="D53" s="5">
        <v>10</v>
      </c>
      <c r="E53" s="103">
        <v>0.123</v>
      </c>
      <c r="F53" s="5">
        <v>8</v>
      </c>
      <c r="G53" s="108">
        <v>9.0999999999999998E-2</v>
      </c>
      <c r="H53" s="6">
        <v>9</v>
      </c>
      <c r="I53" s="107">
        <v>8.1000000000000003E-2</v>
      </c>
      <c r="J53" s="6">
        <v>0</v>
      </c>
      <c r="K53" s="106">
        <v>0</v>
      </c>
      <c r="M53" s="44"/>
      <c r="N53" s="44"/>
      <c r="O53" s="44"/>
      <c r="P53" s="44"/>
      <c r="Q53" s="44"/>
      <c r="R53" s="44"/>
      <c r="S53" s="44"/>
      <c r="T53" s="46"/>
      <c r="U53" s="44"/>
      <c r="V53" s="47"/>
      <c r="W53" s="44"/>
      <c r="X53" s="47"/>
      <c r="Y53" s="44"/>
      <c r="Z53" s="47"/>
      <c r="AA53" s="44"/>
      <c r="AB53" s="47"/>
    </row>
    <row r="54" spans="1:28" s="34" customFormat="1" x14ac:dyDescent="0.25">
      <c r="A54" s="5" t="s">
        <v>18</v>
      </c>
      <c r="B54" s="5">
        <f t="shared" si="0"/>
        <v>48</v>
      </c>
      <c r="C54" s="61" t="s">
        <v>92</v>
      </c>
      <c r="D54" s="5">
        <v>19</v>
      </c>
      <c r="E54" s="103">
        <v>0.59299999999999997</v>
      </c>
      <c r="F54" s="5">
        <v>18</v>
      </c>
      <c r="G54" s="108">
        <v>0.20599999999999999</v>
      </c>
      <c r="H54" s="6">
        <v>11</v>
      </c>
      <c r="I54" s="107">
        <v>0.13500000000000001</v>
      </c>
      <c r="J54" s="6">
        <v>2</v>
      </c>
      <c r="K54" s="106">
        <v>1.6E-2</v>
      </c>
      <c r="M54" s="44"/>
      <c r="N54" s="44"/>
      <c r="O54" s="44"/>
      <c r="P54" s="44"/>
      <c r="Q54" s="44"/>
      <c r="R54" s="44"/>
      <c r="S54" s="44"/>
      <c r="T54" s="46"/>
      <c r="U54" s="44"/>
      <c r="V54" s="47"/>
      <c r="W54" s="44"/>
      <c r="X54" s="47"/>
      <c r="Y54" s="44"/>
      <c r="Z54" s="47"/>
      <c r="AA54" s="44"/>
      <c r="AB54" s="47"/>
    </row>
    <row r="55" spans="1:28" s="34" customFormat="1" x14ac:dyDescent="0.25">
      <c r="A55" s="5" t="s">
        <v>18</v>
      </c>
      <c r="B55" s="5">
        <f t="shared" si="0"/>
        <v>49</v>
      </c>
      <c r="C55" s="61" t="s">
        <v>138</v>
      </c>
      <c r="D55" s="5">
        <v>1</v>
      </c>
      <c r="E55" s="103">
        <v>1.2E-2</v>
      </c>
      <c r="F55" s="5">
        <v>1</v>
      </c>
      <c r="G55" s="108">
        <v>1.2E-2</v>
      </c>
      <c r="H55" s="6">
        <v>2</v>
      </c>
      <c r="I55" s="107">
        <v>1.2E-2</v>
      </c>
      <c r="J55" s="6">
        <v>0</v>
      </c>
      <c r="K55" s="106">
        <v>0</v>
      </c>
      <c r="M55" s="44"/>
      <c r="N55" s="44"/>
      <c r="O55" s="44"/>
      <c r="P55" s="44"/>
      <c r="Q55" s="44"/>
      <c r="R55" s="44"/>
      <c r="S55" s="44"/>
      <c r="T55" s="46"/>
      <c r="U55" s="44"/>
      <c r="V55" s="47"/>
      <c r="W55" s="44"/>
      <c r="X55" s="47"/>
      <c r="Y55" s="44"/>
      <c r="Z55" s="47"/>
      <c r="AA55" s="44"/>
      <c r="AB55" s="47"/>
    </row>
    <row r="56" spans="1:28" s="34" customFormat="1" x14ac:dyDescent="0.25">
      <c r="A56" s="5" t="s">
        <v>18</v>
      </c>
      <c r="B56" s="5">
        <f t="shared" si="0"/>
        <v>50</v>
      </c>
      <c r="C56" s="61" t="s">
        <v>62</v>
      </c>
      <c r="D56" s="5">
        <v>0</v>
      </c>
      <c r="E56" s="103">
        <v>0</v>
      </c>
      <c r="F56" s="5">
        <v>1</v>
      </c>
      <c r="G56" s="108">
        <v>1.4999999999999999E-2</v>
      </c>
      <c r="H56" s="6">
        <v>0</v>
      </c>
      <c r="I56" s="107">
        <v>0</v>
      </c>
      <c r="J56" s="6">
        <v>1</v>
      </c>
      <c r="K56" s="106">
        <v>1.4999999999999999E-2</v>
      </c>
      <c r="M56" s="44"/>
      <c r="N56" s="44"/>
      <c r="O56" s="44"/>
      <c r="P56" s="44"/>
      <c r="Q56" s="44"/>
      <c r="R56" s="44"/>
      <c r="S56" s="44"/>
      <c r="T56" s="46"/>
      <c r="U56" s="44"/>
      <c r="V56" s="47"/>
      <c r="W56" s="44"/>
      <c r="X56" s="47"/>
      <c r="Y56" s="44"/>
      <c r="Z56" s="47"/>
      <c r="AA56" s="44"/>
      <c r="AB56" s="47"/>
    </row>
    <row r="57" spans="1:28" s="31" customFormat="1" x14ac:dyDescent="0.25">
      <c r="A57" s="5" t="s">
        <v>18</v>
      </c>
      <c r="B57" s="5">
        <f t="shared" si="0"/>
        <v>51</v>
      </c>
      <c r="C57" s="61" t="s">
        <v>72</v>
      </c>
      <c r="D57" s="5">
        <v>0</v>
      </c>
      <c r="E57" s="103">
        <v>0</v>
      </c>
      <c r="F57" s="5">
        <v>2</v>
      </c>
      <c r="G57" s="108">
        <v>8.9999999999999993E-3</v>
      </c>
      <c r="H57" s="6">
        <v>0</v>
      </c>
      <c r="I57" s="107">
        <v>0</v>
      </c>
      <c r="J57" s="6">
        <v>1</v>
      </c>
      <c r="K57" s="106">
        <v>0.35</v>
      </c>
      <c r="M57" s="44"/>
      <c r="N57" s="44"/>
      <c r="O57" s="44"/>
      <c r="P57" s="44"/>
      <c r="Q57" s="44"/>
      <c r="R57" s="44"/>
      <c r="S57" s="44"/>
      <c r="T57" s="46"/>
      <c r="U57" s="44"/>
      <c r="V57" s="47"/>
      <c r="W57" s="44"/>
      <c r="X57" s="47"/>
      <c r="Y57" s="44"/>
      <c r="Z57" s="47"/>
      <c r="AA57" s="44"/>
      <c r="AB57" s="47"/>
    </row>
    <row r="58" spans="1:28" s="31" customFormat="1" x14ac:dyDescent="0.25">
      <c r="A58" s="5" t="s">
        <v>18</v>
      </c>
      <c r="B58" s="5">
        <f t="shared" si="0"/>
        <v>52</v>
      </c>
      <c r="C58" s="61" t="s">
        <v>139</v>
      </c>
      <c r="D58" s="5">
        <v>0</v>
      </c>
      <c r="E58" s="103">
        <v>0</v>
      </c>
      <c r="F58" s="5">
        <v>1</v>
      </c>
      <c r="G58" s="108">
        <v>1.4999999999999999E-2</v>
      </c>
      <c r="H58" s="6">
        <v>0</v>
      </c>
      <c r="I58" s="107">
        <v>0</v>
      </c>
      <c r="J58" s="6">
        <v>0</v>
      </c>
      <c r="K58" s="106">
        <v>0</v>
      </c>
      <c r="M58" s="44"/>
      <c r="N58" s="44"/>
      <c r="O58" s="44"/>
      <c r="P58" s="44"/>
      <c r="Q58" s="44"/>
      <c r="R58" s="44"/>
      <c r="S58" s="44"/>
      <c r="T58" s="46"/>
      <c r="U58" s="44"/>
      <c r="V58" s="47"/>
      <c r="W58" s="44"/>
      <c r="X58" s="47"/>
      <c r="Y58" s="44"/>
      <c r="Z58" s="47"/>
      <c r="AA58" s="44"/>
      <c r="AB58" s="47"/>
    </row>
    <row r="59" spans="1:28" s="31" customFormat="1" x14ac:dyDescent="0.25">
      <c r="A59" s="5" t="s">
        <v>18</v>
      </c>
      <c r="B59" s="5">
        <f t="shared" si="0"/>
        <v>53</v>
      </c>
      <c r="C59" s="61" t="s">
        <v>75</v>
      </c>
      <c r="D59" s="5">
        <v>0</v>
      </c>
      <c r="E59" s="103">
        <v>0</v>
      </c>
      <c r="F59" s="5">
        <v>1</v>
      </c>
      <c r="G59" s="108">
        <v>2E-3</v>
      </c>
      <c r="H59" s="6">
        <v>2</v>
      </c>
      <c r="I59" s="107">
        <v>2.7E-2</v>
      </c>
      <c r="J59" s="6">
        <v>0</v>
      </c>
      <c r="K59" s="106">
        <v>0</v>
      </c>
      <c r="M59" s="44"/>
      <c r="N59" s="44"/>
      <c r="O59" s="44"/>
      <c r="P59" s="44"/>
      <c r="Q59" s="44"/>
      <c r="R59" s="44"/>
      <c r="S59" s="44"/>
      <c r="T59" s="46"/>
      <c r="U59" s="44"/>
      <c r="V59" s="47"/>
      <c r="W59" s="44"/>
      <c r="X59" s="47"/>
      <c r="Y59" s="44"/>
      <c r="Z59" s="47"/>
      <c r="AA59" s="44"/>
      <c r="AB59" s="47"/>
    </row>
    <row r="60" spans="1:28" s="31" customFormat="1" x14ac:dyDescent="0.25">
      <c r="A60" s="5" t="s">
        <v>18</v>
      </c>
      <c r="B60" s="5">
        <f t="shared" si="0"/>
        <v>54</v>
      </c>
      <c r="C60" s="61" t="s">
        <v>77</v>
      </c>
      <c r="D60" s="5">
        <v>0</v>
      </c>
      <c r="E60" s="103">
        <v>0</v>
      </c>
      <c r="F60" s="5">
        <v>1</v>
      </c>
      <c r="G60" s="108">
        <v>3.0000000000000001E-3</v>
      </c>
      <c r="H60" s="6">
        <v>0</v>
      </c>
      <c r="I60" s="107">
        <v>0</v>
      </c>
      <c r="J60" s="6">
        <v>0</v>
      </c>
      <c r="K60" s="106">
        <v>0</v>
      </c>
      <c r="M60" s="44"/>
      <c r="N60" s="44"/>
      <c r="O60" s="44"/>
      <c r="P60" s="44"/>
      <c r="Q60" s="44"/>
      <c r="R60" s="44"/>
      <c r="S60" s="44"/>
      <c r="T60" s="46"/>
      <c r="U60" s="44"/>
      <c r="V60" s="47"/>
      <c r="W60" s="44"/>
      <c r="X60" s="47"/>
      <c r="Y60" s="44"/>
      <c r="Z60" s="47"/>
      <c r="AA60" s="44"/>
      <c r="AB60" s="47"/>
    </row>
    <row r="61" spans="1:28" s="31" customFormat="1" x14ac:dyDescent="0.25">
      <c r="A61" s="5" t="s">
        <v>18</v>
      </c>
      <c r="B61" s="5">
        <f t="shared" si="0"/>
        <v>55</v>
      </c>
      <c r="C61" s="61" t="s">
        <v>24</v>
      </c>
      <c r="D61" s="5">
        <v>0</v>
      </c>
      <c r="E61" s="103">
        <v>0</v>
      </c>
      <c r="F61" s="5">
        <v>1</v>
      </c>
      <c r="G61" s="108">
        <v>0.19900000000000001</v>
      </c>
      <c r="H61" s="6">
        <v>1</v>
      </c>
      <c r="I61" s="107">
        <v>1.2E-2</v>
      </c>
      <c r="J61" s="6">
        <v>0</v>
      </c>
      <c r="K61" s="106">
        <v>0</v>
      </c>
      <c r="M61" s="44"/>
      <c r="N61" s="44"/>
      <c r="O61" s="44"/>
      <c r="P61" s="44"/>
      <c r="Q61" s="44"/>
      <c r="R61" s="44"/>
      <c r="S61" s="44"/>
      <c r="T61" s="46"/>
      <c r="U61" s="44"/>
      <c r="V61" s="47"/>
      <c r="W61" s="44"/>
      <c r="X61" s="47"/>
      <c r="Y61" s="44"/>
      <c r="Z61" s="47"/>
      <c r="AA61" s="44"/>
      <c r="AB61" s="47"/>
    </row>
    <row r="62" spans="1:28" s="31" customFormat="1" x14ac:dyDescent="0.25">
      <c r="A62" s="5" t="s">
        <v>18</v>
      </c>
      <c r="B62" s="5">
        <f t="shared" si="0"/>
        <v>56</v>
      </c>
      <c r="C62" s="61" t="s">
        <v>82</v>
      </c>
      <c r="D62" s="5">
        <v>0</v>
      </c>
      <c r="E62" s="103">
        <v>0</v>
      </c>
      <c r="F62" s="5">
        <v>1</v>
      </c>
      <c r="G62" s="108">
        <v>1.4999999999999999E-2</v>
      </c>
      <c r="H62" s="6">
        <v>1</v>
      </c>
      <c r="I62" s="107">
        <v>7.0000000000000001E-3</v>
      </c>
      <c r="J62" s="6">
        <v>0</v>
      </c>
      <c r="K62" s="106">
        <v>0</v>
      </c>
      <c r="M62" s="44"/>
      <c r="N62" s="44"/>
      <c r="O62" s="44"/>
      <c r="P62" s="44"/>
      <c r="Q62" s="44"/>
      <c r="R62" s="44"/>
      <c r="S62" s="44"/>
      <c r="T62" s="46"/>
      <c r="U62" s="44"/>
      <c r="V62" s="47"/>
      <c r="W62" s="44"/>
      <c r="X62" s="47"/>
      <c r="Y62" s="44"/>
      <c r="Z62" s="47"/>
      <c r="AA62" s="44"/>
      <c r="AB62" s="47"/>
    </row>
    <row r="63" spans="1:28" s="31" customFormat="1" x14ac:dyDescent="0.25">
      <c r="A63" s="5" t="s">
        <v>18</v>
      </c>
      <c r="B63" s="5">
        <f t="shared" si="0"/>
        <v>57</v>
      </c>
      <c r="C63" s="61" t="s">
        <v>110</v>
      </c>
      <c r="D63" s="5">
        <v>0</v>
      </c>
      <c r="E63" s="103">
        <v>0</v>
      </c>
      <c r="F63" s="5">
        <v>1</v>
      </c>
      <c r="G63" s="108">
        <v>0.186</v>
      </c>
      <c r="H63" s="6">
        <v>0</v>
      </c>
      <c r="I63" s="107">
        <v>0</v>
      </c>
      <c r="J63" s="6">
        <v>0</v>
      </c>
      <c r="K63" s="106">
        <v>0</v>
      </c>
      <c r="M63" s="44"/>
      <c r="N63" s="44"/>
      <c r="O63" s="44"/>
      <c r="P63" s="44"/>
      <c r="Q63" s="44"/>
      <c r="R63" s="44"/>
      <c r="S63" s="44"/>
      <c r="T63" s="46"/>
      <c r="U63" s="44"/>
      <c r="V63" s="47"/>
      <c r="W63" s="44"/>
      <c r="X63" s="47"/>
      <c r="Y63" s="44"/>
      <c r="Z63" s="47"/>
      <c r="AA63" s="44"/>
      <c r="AB63" s="47"/>
    </row>
    <row r="64" spans="1:28" s="29" customFormat="1" x14ac:dyDescent="0.25">
      <c r="A64" s="5" t="s">
        <v>18</v>
      </c>
      <c r="B64" s="5">
        <f t="shared" si="0"/>
        <v>58</v>
      </c>
      <c r="C64" s="61" t="s">
        <v>59</v>
      </c>
      <c r="D64" s="5">
        <v>0</v>
      </c>
      <c r="E64" s="103">
        <v>0</v>
      </c>
      <c r="F64" s="5">
        <v>0</v>
      </c>
      <c r="G64" s="106">
        <v>0</v>
      </c>
      <c r="H64" s="6">
        <v>2</v>
      </c>
      <c r="I64" s="107">
        <v>2.9000000000000001E-2</v>
      </c>
      <c r="J64" s="6">
        <v>0</v>
      </c>
      <c r="K64" s="106">
        <v>0</v>
      </c>
      <c r="M64" s="44"/>
      <c r="N64" s="44"/>
      <c r="O64" s="44"/>
      <c r="P64" s="44"/>
      <c r="Q64" s="44"/>
      <c r="R64" s="44"/>
      <c r="S64" s="44"/>
      <c r="T64" s="46"/>
      <c r="U64" s="44"/>
      <c r="V64" s="47"/>
      <c r="W64" s="44"/>
      <c r="X64" s="47"/>
      <c r="Y64" s="44"/>
      <c r="Z64" s="47"/>
      <c r="AA64" s="44"/>
      <c r="AB64" s="47"/>
    </row>
    <row r="65" spans="1:28" s="29" customFormat="1" x14ac:dyDescent="0.25">
      <c r="A65" s="5" t="s">
        <v>18</v>
      </c>
      <c r="B65" s="5">
        <f>B64+1</f>
        <v>59</v>
      </c>
      <c r="C65" s="61" t="s">
        <v>144</v>
      </c>
      <c r="D65" s="5">
        <v>0</v>
      </c>
      <c r="E65" s="103">
        <v>0</v>
      </c>
      <c r="F65" s="6">
        <v>0</v>
      </c>
      <c r="G65" s="106">
        <v>0</v>
      </c>
      <c r="H65" s="6">
        <v>1</v>
      </c>
      <c r="I65" s="107">
        <v>1.49E-2</v>
      </c>
      <c r="J65" s="6">
        <v>0</v>
      </c>
      <c r="K65" s="106">
        <v>0</v>
      </c>
      <c r="M65" s="44"/>
      <c r="N65" s="44"/>
      <c r="O65" s="44"/>
      <c r="P65" s="44"/>
      <c r="Q65" s="44"/>
      <c r="R65" s="44"/>
      <c r="S65" s="44"/>
      <c r="T65" s="46"/>
      <c r="U65" s="44"/>
      <c r="V65" s="47"/>
      <c r="W65" s="44"/>
      <c r="X65" s="47"/>
      <c r="Y65" s="44"/>
      <c r="Z65" s="47"/>
      <c r="AA65" s="44"/>
      <c r="AB65" s="47"/>
    </row>
    <row r="66" spans="1:28" s="27" customFormat="1" x14ac:dyDescent="0.25">
      <c r="A66" s="5" t="s">
        <v>18</v>
      </c>
      <c r="B66" s="5">
        <f t="shared" si="0"/>
        <v>60</v>
      </c>
      <c r="C66" s="61" t="s">
        <v>145</v>
      </c>
      <c r="D66" s="5">
        <v>0</v>
      </c>
      <c r="E66" s="103">
        <v>0</v>
      </c>
      <c r="F66" s="5">
        <v>0</v>
      </c>
      <c r="G66" s="107">
        <v>0</v>
      </c>
      <c r="H66" s="6">
        <v>1</v>
      </c>
      <c r="I66" s="107">
        <v>1.4999999999999999E-2</v>
      </c>
      <c r="J66" s="6">
        <v>0</v>
      </c>
      <c r="K66" s="106">
        <v>0</v>
      </c>
      <c r="M66" s="44"/>
      <c r="N66" s="44"/>
      <c r="O66" s="44"/>
      <c r="P66" s="44"/>
      <c r="Q66" s="44"/>
      <c r="R66" s="44"/>
      <c r="S66" s="44"/>
      <c r="T66" s="46"/>
      <c r="U66" s="44"/>
      <c r="V66" s="47"/>
      <c r="W66" s="44"/>
      <c r="X66" s="47"/>
      <c r="Y66" s="44"/>
      <c r="Z66" s="47"/>
      <c r="AA66" s="44"/>
      <c r="AB66" s="47"/>
    </row>
    <row r="67" spans="1:28" s="28" customFormat="1" x14ac:dyDescent="0.25">
      <c r="A67" s="5" t="s">
        <v>18</v>
      </c>
      <c r="B67" s="5">
        <f t="shared" si="0"/>
        <v>61</v>
      </c>
      <c r="C67" s="61" t="s">
        <v>146</v>
      </c>
      <c r="D67" s="5">
        <v>0</v>
      </c>
      <c r="E67" s="103">
        <v>0</v>
      </c>
      <c r="F67" s="76">
        <v>0</v>
      </c>
      <c r="G67" s="103">
        <v>0</v>
      </c>
      <c r="H67" s="6">
        <v>1</v>
      </c>
      <c r="I67" s="107">
        <v>8.0000000000000002E-3</v>
      </c>
      <c r="J67" s="6">
        <v>0</v>
      </c>
      <c r="K67" s="106">
        <v>0</v>
      </c>
      <c r="M67" s="44"/>
      <c r="N67" s="44"/>
      <c r="O67" s="44"/>
      <c r="P67" s="44"/>
      <c r="Q67" s="44"/>
      <c r="R67" s="44"/>
      <c r="S67" s="44"/>
      <c r="T67" s="46"/>
      <c r="U67" s="44"/>
      <c r="V67" s="47"/>
      <c r="W67" s="44"/>
      <c r="X67" s="47"/>
      <c r="Y67" s="44"/>
      <c r="Z67" s="47"/>
      <c r="AA67" s="44"/>
      <c r="AB67" s="47"/>
    </row>
    <row r="68" spans="1:28" s="38" customFormat="1" x14ac:dyDescent="0.25">
      <c r="A68" s="5" t="s">
        <v>18</v>
      </c>
      <c r="B68" s="5">
        <f>B67+1</f>
        <v>62</v>
      </c>
      <c r="C68" s="61" t="s">
        <v>147</v>
      </c>
      <c r="D68" s="5">
        <v>0</v>
      </c>
      <c r="E68" s="103">
        <v>0</v>
      </c>
      <c r="F68" s="5">
        <v>0</v>
      </c>
      <c r="G68" s="107">
        <v>0</v>
      </c>
      <c r="H68" s="6">
        <v>5</v>
      </c>
      <c r="I68" s="107">
        <v>5.3999999999999999E-2</v>
      </c>
      <c r="J68" s="6">
        <v>0</v>
      </c>
      <c r="K68" s="106">
        <v>0</v>
      </c>
      <c r="M68" s="44"/>
      <c r="N68" s="44"/>
      <c r="O68" s="44"/>
      <c r="P68" s="44"/>
      <c r="Q68" s="44"/>
      <c r="R68" s="44"/>
      <c r="S68" s="44"/>
      <c r="T68" s="46"/>
      <c r="U68" s="44"/>
      <c r="V68" s="47"/>
      <c r="W68" s="44"/>
      <c r="X68" s="47"/>
      <c r="Y68" s="44"/>
      <c r="Z68" s="47"/>
      <c r="AA68" s="44"/>
      <c r="AB68" s="47"/>
    </row>
    <row r="69" spans="1:28" s="31" customFormat="1" x14ac:dyDescent="0.25">
      <c r="A69" s="5" t="s">
        <v>18</v>
      </c>
      <c r="B69" s="5">
        <f t="shared" si="0"/>
        <v>63</v>
      </c>
      <c r="C69" s="61" t="s">
        <v>103</v>
      </c>
      <c r="D69" s="5">
        <v>0</v>
      </c>
      <c r="E69" s="103">
        <v>0</v>
      </c>
      <c r="F69" s="5">
        <v>0</v>
      </c>
      <c r="G69" s="107">
        <v>0</v>
      </c>
      <c r="H69" s="6">
        <v>1</v>
      </c>
      <c r="I69" s="107">
        <v>1.4999999999999999E-2</v>
      </c>
      <c r="J69" s="6">
        <v>0</v>
      </c>
      <c r="K69" s="106">
        <v>0</v>
      </c>
      <c r="M69" s="44"/>
      <c r="N69" s="44"/>
      <c r="O69" s="44"/>
      <c r="P69" s="44"/>
      <c r="Q69" s="44"/>
      <c r="R69" s="44"/>
      <c r="S69" s="44"/>
      <c r="T69" s="46"/>
      <c r="U69" s="44"/>
      <c r="V69" s="47"/>
      <c r="W69" s="44"/>
      <c r="X69" s="47"/>
      <c r="Y69" s="44"/>
      <c r="Z69" s="47"/>
      <c r="AA69" s="44"/>
      <c r="AB69" s="47"/>
    </row>
    <row r="70" spans="1:28" s="52" customFormat="1" x14ac:dyDescent="0.25">
      <c r="A70" s="5" t="s">
        <v>18</v>
      </c>
      <c r="B70" s="5">
        <f t="shared" si="0"/>
        <v>64</v>
      </c>
      <c r="C70" s="61" t="s">
        <v>114</v>
      </c>
      <c r="D70" s="5">
        <v>0</v>
      </c>
      <c r="E70" s="103">
        <v>0</v>
      </c>
      <c r="F70" s="5">
        <v>0</v>
      </c>
      <c r="G70" s="107">
        <v>0</v>
      </c>
      <c r="H70" s="6">
        <v>1</v>
      </c>
      <c r="I70" s="107">
        <v>1.0500000000000001E-2</v>
      </c>
      <c r="J70" s="6">
        <v>0</v>
      </c>
      <c r="K70" s="106">
        <v>0</v>
      </c>
      <c r="M70" s="44"/>
      <c r="N70" s="44"/>
      <c r="O70" s="44"/>
      <c r="P70" s="44"/>
      <c r="Q70" s="44"/>
      <c r="R70" s="44"/>
      <c r="S70" s="44"/>
      <c r="T70" s="46"/>
      <c r="U70" s="44"/>
      <c r="V70" s="47"/>
      <c r="W70" s="44"/>
      <c r="X70" s="47"/>
      <c r="Y70" s="44"/>
      <c r="Z70" s="47"/>
      <c r="AA70" s="44"/>
      <c r="AB70" s="47"/>
    </row>
    <row r="71" spans="1:28" s="52" customFormat="1" x14ac:dyDescent="0.25">
      <c r="A71" s="5" t="s">
        <v>18</v>
      </c>
      <c r="B71" s="5">
        <f t="shared" si="0"/>
        <v>65</v>
      </c>
      <c r="C71" s="61" t="s">
        <v>109</v>
      </c>
      <c r="D71" s="5">
        <v>0</v>
      </c>
      <c r="E71" s="103">
        <v>0</v>
      </c>
      <c r="F71" s="5">
        <v>0</v>
      </c>
      <c r="G71" s="107">
        <v>0</v>
      </c>
      <c r="H71" s="6">
        <v>1</v>
      </c>
      <c r="I71" s="107">
        <v>1.4999999999999999E-2</v>
      </c>
      <c r="J71" s="6">
        <v>0</v>
      </c>
      <c r="K71" s="106">
        <v>0</v>
      </c>
      <c r="M71" s="44"/>
      <c r="N71" s="44"/>
      <c r="O71" s="44"/>
      <c r="P71" s="44"/>
      <c r="Q71" s="44"/>
      <c r="R71" s="44"/>
      <c r="S71" s="44"/>
      <c r="T71" s="46"/>
      <c r="U71" s="44"/>
      <c r="V71" s="47"/>
      <c r="W71" s="44"/>
      <c r="X71" s="47"/>
      <c r="Y71" s="44"/>
      <c r="Z71" s="47"/>
      <c r="AA71" s="44"/>
      <c r="AB71" s="47"/>
    </row>
    <row r="72" spans="1:28" s="52" customFormat="1" x14ac:dyDescent="0.25">
      <c r="A72" s="5" t="s">
        <v>18</v>
      </c>
      <c r="B72" s="5">
        <f t="shared" si="0"/>
        <v>66</v>
      </c>
      <c r="C72" s="61" t="s">
        <v>148</v>
      </c>
      <c r="D72" s="5">
        <v>0</v>
      </c>
      <c r="E72" s="103">
        <v>0</v>
      </c>
      <c r="F72" s="5">
        <v>0</v>
      </c>
      <c r="G72" s="107">
        <v>0</v>
      </c>
      <c r="H72" s="6">
        <v>1</v>
      </c>
      <c r="I72" s="107">
        <v>5.0000000000000001E-3</v>
      </c>
      <c r="J72" s="6">
        <v>0</v>
      </c>
      <c r="K72" s="106">
        <v>0</v>
      </c>
      <c r="M72" s="44"/>
      <c r="N72" s="44"/>
      <c r="O72" s="44"/>
      <c r="P72" s="44"/>
      <c r="Q72" s="44"/>
      <c r="R72" s="44"/>
      <c r="S72" s="44"/>
      <c r="T72" s="46"/>
      <c r="U72" s="44"/>
      <c r="V72" s="47"/>
      <c r="W72" s="44"/>
      <c r="X72" s="47"/>
      <c r="Y72" s="44"/>
      <c r="Z72" s="47"/>
      <c r="AA72" s="44"/>
      <c r="AB72" s="47"/>
    </row>
    <row r="73" spans="1:28" s="52" customFormat="1" x14ac:dyDescent="0.25">
      <c r="A73" s="5" t="s">
        <v>18</v>
      </c>
      <c r="B73" s="5">
        <f t="shared" si="0"/>
        <v>67</v>
      </c>
      <c r="C73" s="61" t="s">
        <v>149</v>
      </c>
      <c r="D73" s="5">
        <v>0</v>
      </c>
      <c r="E73" s="103">
        <v>0</v>
      </c>
      <c r="F73" s="5">
        <v>0</v>
      </c>
      <c r="G73" s="107">
        <v>0</v>
      </c>
      <c r="H73" s="6">
        <v>1</v>
      </c>
      <c r="I73" s="107">
        <v>1.0999999999999999E-2</v>
      </c>
      <c r="J73" s="6">
        <v>0</v>
      </c>
      <c r="K73" s="106">
        <v>0</v>
      </c>
      <c r="M73" s="44"/>
      <c r="N73" s="44"/>
      <c r="O73" s="44"/>
      <c r="P73" s="44"/>
      <c r="Q73" s="44"/>
      <c r="R73" s="44"/>
      <c r="S73" s="44"/>
      <c r="T73" s="46"/>
      <c r="U73" s="44"/>
      <c r="V73" s="47"/>
      <c r="W73" s="44"/>
      <c r="X73" s="47"/>
      <c r="Y73" s="44"/>
      <c r="Z73" s="47"/>
      <c r="AA73" s="44"/>
      <c r="AB73" s="47"/>
    </row>
    <row r="74" spans="1:28" s="52" customFormat="1" x14ac:dyDescent="0.25">
      <c r="A74" s="5" t="s">
        <v>18</v>
      </c>
      <c r="B74" s="5">
        <f t="shared" si="0"/>
        <v>68</v>
      </c>
      <c r="C74" s="61" t="s">
        <v>80</v>
      </c>
      <c r="D74" s="5">
        <v>0</v>
      </c>
      <c r="E74" s="103">
        <v>0</v>
      </c>
      <c r="F74" s="5">
        <v>0</v>
      </c>
      <c r="G74" s="107">
        <v>0</v>
      </c>
      <c r="H74" s="6">
        <v>2</v>
      </c>
      <c r="I74" s="107">
        <v>0.03</v>
      </c>
      <c r="J74" s="6">
        <v>0</v>
      </c>
      <c r="K74" s="106">
        <v>0</v>
      </c>
      <c r="M74" s="44"/>
      <c r="N74" s="44"/>
      <c r="O74" s="44"/>
      <c r="P74" s="44"/>
      <c r="Q74" s="44"/>
      <c r="R74" s="44"/>
      <c r="S74" s="44"/>
      <c r="T74" s="46"/>
      <c r="U74" s="44"/>
      <c r="V74" s="47"/>
      <c r="W74" s="44"/>
      <c r="X74" s="47"/>
      <c r="Y74" s="44"/>
      <c r="Z74" s="47"/>
      <c r="AA74" s="44"/>
      <c r="AB74" s="47"/>
    </row>
    <row r="75" spans="1:28" s="52" customFormat="1" x14ac:dyDescent="0.25">
      <c r="A75" s="5" t="s">
        <v>18</v>
      </c>
      <c r="B75" s="5">
        <f t="shared" si="0"/>
        <v>69</v>
      </c>
      <c r="C75" s="61" t="s">
        <v>150</v>
      </c>
      <c r="D75" s="5">
        <v>0</v>
      </c>
      <c r="E75" s="103">
        <v>0</v>
      </c>
      <c r="F75" s="5">
        <v>0</v>
      </c>
      <c r="G75" s="107">
        <v>0</v>
      </c>
      <c r="H75" s="6">
        <v>1</v>
      </c>
      <c r="I75" s="107">
        <v>8.0000000000000002E-3</v>
      </c>
      <c r="J75" s="6">
        <v>0</v>
      </c>
      <c r="K75" s="106">
        <v>0</v>
      </c>
      <c r="M75" s="44"/>
      <c r="N75" s="44"/>
      <c r="O75" s="44"/>
      <c r="P75" s="44"/>
      <c r="Q75" s="44"/>
      <c r="R75" s="44"/>
      <c r="S75" s="44"/>
      <c r="T75" s="46"/>
      <c r="U75" s="44"/>
      <c r="V75" s="47"/>
      <c r="W75" s="44"/>
      <c r="X75" s="47"/>
      <c r="Y75" s="44"/>
      <c r="Z75" s="47"/>
      <c r="AA75" s="44"/>
      <c r="AB75" s="47"/>
    </row>
    <row r="76" spans="1:28" s="52" customFormat="1" x14ac:dyDescent="0.25">
      <c r="A76" s="5" t="s">
        <v>18</v>
      </c>
      <c r="B76" s="5">
        <f t="shared" si="0"/>
        <v>70</v>
      </c>
      <c r="C76" s="61" t="s">
        <v>84</v>
      </c>
      <c r="D76" s="5">
        <v>0</v>
      </c>
      <c r="E76" s="103">
        <v>0</v>
      </c>
      <c r="F76" s="5">
        <v>0</v>
      </c>
      <c r="G76" s="107">
        <v>0</v>
      </c>
      <c r="H76" s="6">
        <v>1</v>
      </c>
      <c r="I76" s="107">
        <v>1.4999999999999999E-2</v>
      </c>
      <c r="J76" s="6">
        <v>0</v>
      </c>
      <c r="K76" s="106">
        <v>0</v>
      </c>
      <c r="M76" s="44"/>
      <c r="N76" s="44"/>
      <c r="O76" s="44"/>
      <c r="P76" s="44"/>
      <c r="Q76" s="44"/>
      <c r="R76" s="44"/>
      <c r="S76" s="44"/>
      <c r="T76" s="46"/>
      <c r="U76" s="44"/>
      <c r="V76" s="47"/>
      <c r="W76" s="44"/>
      <c r="X76" s="47"/>
      <c r="Y76" s="44"/>
      <c r="Z76" s="47"/>
      <c r="AA76" s="44"/>
      <c r="AB76" s="47"/>
    </row>
    <row r="77" spans="1:28" s="38" customFormat="1" x14ac:dyDescent="0.25">
      <c r="A77" s="5" t="s">
        <v>18</v>
      </c>
      <c r="B77" s="5">
        <f t="shared" si="0"/>
        <v>71</v>
      </c>
      <c r="C77" s="61" t="s">
        <v>151</v>
      </c>
      <c r="D77" s="5">
        <v>0</v>
      </c>
      <c r="E77" s="103">
        <v>0</v>
      </c>
      <c r="F77" s="76">
        <v>0</v>
      </c>
      <c r="G77" s="103">
        <v>0</v>
      </c>
      <c r="H77" s="6">
        <v>1</v>
      </c>
      <c r="I77" s="107">
        <v>5.0000000000000001E-3</v>
      </c>
      <c r="J77" s="6">
        <v>0</v>
      </c>
      <c r="K77" s="106">
        <v>0</v>
      </c>
      <c r="M77" s="44"/>
      <c r="N77" s="44"/>
      <c r="O77" s="44"/>
      <c r="P77" s="44"/>
      <c r="Q77" s="44"/>
      <c r="R77" s="44"/>
      <c r="S77" s="44"/>
      <c r="T77" s="46"/>
      <c r="U77" s="44"/>
      <c r="V77" s="47"/>
      <c r="W77" s="44"/>
      <c r="X77" s="47"/>
      <c r="Y77" s="44"/>
      <c r="Z77" s="47"/>
      <c r="AA77" s="44"/>
      <c r="AB77" s="47"/>
    </row>
    <row r="78" spans="1:28" s="52" customFormat="1" x14ac:dyDescent="0.25">
      <c r="A78" s="5" t="s">
        <v>18</v>
      </c>
      <c r="B78" s="5">
        <f t="shared" si="0"/>
        <v>72</v>
      </c>
      <c r="C78" s="61" t="s">
        <v>152</v>
      </c>
      <c r="D78" s="5">
        <v>0</v>
      </c>
      <c r="E78" s="103">
        <v>0</v>
      </c>
      <c r="F78" s="76">
        <v>0</v>
      </c>
      <c r="G78" s="103">
        <v>0</v>
      </c>
      <c r="H78" s="6">
        <v>1</v>
      </c>
      <c r="I78" s="107">
        <v>8.9999999999999993E-3</v>
      </c>
      <c r="J78" s="6">
        <v>0</v>
      </c>
      <c r="K78" s="106">
        <v>0</v>
      </c>
      <c r="M78" s="44"/>
      <c r="N78" s="44"/>
      <c r="O78" s="44"/>
      <c r="P78" s="44"/>
      <c r="Q78" s="44"/>
      <c r="R78" s="44"/>
      <c r="S78" s="44"/>
      <c r="T78" s="46"/>
      <c r="U78" s="44"/>
      <c r="V78" s="47"/>
      <c r="W78" s="44"/>
      <c r="X78" s="47"/>
      <c r="Y78" s="44"/>
      <c r="Z78" s="47"/>
      <c r="AA78" s="44"/>
      <c r="AB78" s="47"/>
    </row>
    <row r="79" spans="1:28" s="52" customFormat="1" x14ac:dyDescent="0.25">
      <c r="A79" s="5" t="s">
        <v>18</v>
      </c>
      <c r="B79" s="5">
        <f t="shared" si="0"/>
        <v>73</v>
      </c>
      <c r="C79" s="61" t="s">
        <v>153</v>
      </c>
      <c r="D79" s="5">
        <v>0</v>
      </c>
      <c r="E79" s="103">
        <v>0</v>
      </c>
      <c r="F79" s="76">
        <v>0</v>
      </c>
      <c r="G79" s="103">
        <v>0</v>
      </c>
      <c r="H79" s="6">
        <v>1</v>
      </c>
      <c r="I79" s="107">
        <v>8.0000000000000002E-3</v>
      </c>
      <c r="J79" s="6">
        <v>0</v>
      </c>
      <c r="K79" s="106">
        <v>0</v>
      </c>
      <c r="M79" s="44"/>
      <c r="N79" s="44"/>
      <c r="O79" s="44"/>
      <c r="P79" s="44"/>
      <c r="Q79" s="44"/>
      <c r="R79" s="44"/>
      <c r="S79" s="44"/>
      <c r="T79" s="46"/>
      <c r="U79" s="44"/>
      <c r="V79" s="47"/>
      <c r="W79" s="44"/>
      <c r="X79" s="47"/>
      <c r="Y79" s="44"/>
      <c r="Z79" s="47"/>
      <c r="AA79" s="44"/>
      <c r="AB79" s="47"/>
    </row>
    <row r="80" spans="1:28" s="52" customFormat="1" x14ac:dyDescent="0.25">
      <c r="A80" s="5" t="s">
        <v>18</v>
      </c>
      <c r="B80" s="5">
        <f t="shared" si="0"/>
        <v>74</v>
      </c>
      <c r="C80" s="61" t="s">
        <v>154</v>
      </c>
      <c r="D80" s="5">
        <v>0</v>
      </c>
      <c r="E80" s="103">
        <v>0</v>
      </c>
      <c r="F80" s="76">
        <v>0</v>
      </c>
      <c r="G80" s="103">
        <v>0</v>
      </c>
      <c r="H80" s="6">
        <v>1</v>
      </c>
      <c r="I80" s="107">
        <v>1.2E-2</v>
      </c>
      <c r="J80" s="6">
        <v>0</v>
      </c>
      <c r="K80" s="106">
        <v>0</v>
      </c>
      <c r="M80" s="44"/>
      <c r="N80" s="44"/>
      <c r="O80" s="44"/>
      <c r="P80" s="44"/>
      <c r="Q80" s="44"/>
      <c r="R80" s="44"/>
      <c r="S80" s="44"/>
      <c r="T80" s="46"/>
      <c r="U80" s="44"/>
      <c r="V80" s="47"/>
      <c r="W80" s="44"/>
      <c r="X80" s="47"/>
      <c r="Y80" s="44"/>
      <c r="Z80" s="47"/>
      <c r="AA80" s="44"/>
      <c r="AB80" s="47"/>
    </row>
    <row r="81" spans="1:28" s="52" customFormat="1" x14ac:dyDescent="0.25">
      <c r="A81" s="5" t="s">
        <v>18</v>
      </c>
      <c r="B81" s="5">
        <f t="shared" ref="B81:B83" si="1">B80+1</f>
        <v>75</v>
      </c>
      <c r="C81" s="61" t="s">
        <v>93</v>
      </c>
      <c r="D81" s="5">
        <v>0</v>
      </c>
      <c r="E81" s="103">
        <v>0</v>
      </c>
      <c r="F81" s="76">
        <v>0</v>
      </c>
      <c r="G81" s="103">
        <v>0</v>
      </c>
      <c r="H81" s="6">
        <v>1</v>
      </c>
      <c r="I81" s="107">
        <v>1.4999999999999999E-2</v>
      </c>
      <c r="J81" s="6">
        <v>0</v>
      </c>
      <c r="K81" s="106">
        <v>0</v>
      </c>
      <c r="M81" s="44"/>
      <c r="N81" s="44"/>
      <c r="O81" s="44"/>
      <c r="P81" s="44"/>
      <c r="Q81" s="44"/>
      <c r="R81" s="40"/>
      <c r="S81" s="44"/>
      <c r="T81" s="46"/>
      <c r="U81" s="44"/>
      <c r="V81" s="47"/>
      <c r="W81" s="44"/>
      <c r="X81" s="47"/>
      <c r="Y81" s="44"/>
      <c r="Z81" s="47"/>
      <c r="AA81" s="44"/>
      <c r="AB81" s="47"/>
    </row>
    <row r="82" spans="1:28" s="53" customFormat="1" x14ac:dyDescent="0.25">
      <c r="A82" s="5" t="s">
        <v>18</v>
      </c>
      <c r="B82" s="5">
        <f t="shared" si="1"/>
        <v>76</v>
      </c>
      <c r="C82" s="61" t="s">
        <v>105</v>
      </c>
      <c r="D82" s="5">
        <v>0</v>
      </c>
      <c r="E82" s="103">
        <v>0</v>
      </c>
      <c r="F82" s="76">
        <v>0</v>
      </c>
      <c r="G82" s="103">
        <v>0</v>
      </c>
      <c r="H82" s="6">
        <v>0</v>
      </c>
      <c r="I82" s="107">
        <v>0</v>
      </c>
      <c r="J82" s="6">
        <v>1</v>
      </c>
      <c r="K82" s="106">
        <v>0.4</v>
      </c>
      <c r="M82" s="44"/>
      <c r="N82" s="44"/>
      <c r="O82" s="44"/>
      <c r="P82" s="44"/>
      <c r="Q82" s="44"/>
      <c r="R82" s="40"/>
      <c r="S82" s="44"/>
      <c r="T82" s="46"/>
      <c r="U82" s="44"/>
      <c r="V82" s="47"/>
      <c r="W82" s="44"/>
      <c r="X82" s="47"/>
      <c r="Y82" s="44"/>
      <c r="Z82" s="47"/>
      <c r="AA82" s="44"/>
      <c r="AB82" s="47"/>
    </row>
    <row r="83" spans="1:28" s="60" customFormat="1" x14ac:dyDescent="0.25">
      <c r="A83" s="5" t="s">
        <v>18</v>
      </c>
      <c r="B83" s="5">
        <f t="shared" si="1"/>
        <v>77</v>
      </c>
      <c r="C83" s="61" t="s">
        <v>155</v>
      </c>
      <c r="D83" s="5">
        <v>0</v>
      </c>
      <c r="E83" s="103">
        <v>0</v>
      </c>
      <c r="F83" s="76">
        <v>0</v>
      </c>
      <c r="G83" s="103">
        <v>0</v>
      </c>
      <c r="H83" s="6">
        <v>0</v>
      </c>
      <c r="I83" s="107">
        <v>0</v>
      </c>
      <c r="J83" s="6">
        <v>1</v>
      </c>
      <c r="K83" s="106">
        <v>5.0000000000000001E-3</v>
      </c>
      <c r="M83" s="44"/>
      <c r="N83" s="44"/>
      <c r="O83" s="44"/>
      <c r="P83" s="44"/>
      <c r="Q83" s="44"/>
      <c r="R83" s="40"/>
      <c r="S83" s="44"/>
      <c r="T83" s="46"/>
      <c r="U83" s="44"/>
      <c r="V83" s="47"/>
      <c r="W83" s="44"/>
      <c r="X83" s="47"/>
      <c r="Y83" s="44"/>
      <c r="Z83" s="47"/>
      <c r="AA83" s="44"/>
      <c r="AB83" s="47"/>
    </row>
    <row r="84" spans="1:28" s="84" customFormat="1" x14ac:dyDescent="0.25">
      <c r="A84" s="81" t="s">
        <v>18</v>
      </c>
      <c r="B84" s="81"/>
      <c r="C84" s="81" t="s">
        <v>16</v>
      </c>
      <c r="D84" s="82">
        <f>SUM(D85:D144)</f>
        <v>156</v>
      </c>
      <c r="E84" s="83">
        <f>SUM(E85:E144)</f>
        <v>4.2039999999999997</v>
      </c>
      <c r="F84" s="82">
        <f>SUM(F85:F144)</f>
        <v>136</v>
      </c>
      <c r="G84" s="83">
        <f>SUM(G85:G144)</f>
        <v>6.475649999999999</v>
      </c>
      <c r="H84" s="82">
        <f>SUM(H85:H144)</f>
        <v>196</v>
      </c>
      <c r="I84" s="83">
        <f>SUM(I85:I144)</f>
        <v>6.2325299999999988</v>
      </c>
      <c r="J84" s="82">
        <f>SUM(J85:J144)</f>
        <v>18</v>
      </c>
      <c r="K84" s="83">
        <f>SUM(K85:K144)</f>
        <v>0.96</v>
      </c>
    </row>
    <row r="85" spans="1:28" x14ac:dyDescent="0.25">
      <c r="A85" s="5" t="s">
        <v>18</v>
      </c>
      <c r="B85" s="5">
        <v>1</v>
      </c>
      <c r="C85" s="65" t="s">
        <v>32</v>
      </c>
      <c r="D85" s="5">
        <f>1+2</f>
        <v>3</v>
      </c>
      <c r="E85" s="103">
        <v>0.25850000000000001</v>
      </c>
      <c r="F85" s="7">
        <v>0</v>
      </c>
      <c r="G85" s="107">
        <v>0</v>
      </c>
      <c r="H85" s="36">
        <v>4</v>
      </c>
      <c r="I85" s="113">
        <v>0.1865</v>
      </c>
      <c r="J85" s="6">
        <v>0</v>
      </c>
      <c r="K85" s="109">
        <v>0</v>
      </c>
      <c r="M85" s="44"/>
      <c r="N85" s="44"/>
      <c r="O85" s="44"/>
      <c r="P85" s="44"/>
      <c r="Q85" s="44"/>
      <c r="R85" s="44"/>
      <c r="S85" s="44"/>
      <c r="T85" s="42"/>
      <c r="U85" s="44"/>
      <c r="V85" s="47"/>
      <c r="W85" s="44"/>
      <c r="X85" s="47"/>
      <c r="Y85" s="44"/>
      <c r="Z85" s="47"/>
      <c r="AA85" s="44"/>
      <c r="AB85" s="47"/>
    </row>
    <row r="86" spans="1:28" x14ac:dyDescent="0.25">
      <c r="A86" s="5" t="s">
        <v>18</v>
      </c>
      <c r="B86" s="5">
        <v>2</v>
      </c>
      <c r="C86" s="65" t="s">
        <v>35</v>
      </c>
      <c r="D86" s="5">
        <f>1+2</f>
        <v>3</v>
      </c>
      <c r="E86" s="103">
        <v>0.24959999999999999</v>
      </c>
      <c r="F86" s="7">
        <v>2</v>
      </c>
      <c r="G86" s="107">
        <v>0.45355000000000001</v>
      </c>
      <c r="H86" s="7">
        <v>3</v>
      </c>
      <c r="I86" s="107">
        <v>0.13900000000000001</v>
      </c>
      <c r="J86" s="6">
        <f>1+2</f>
        <v>3</v>
      </c>
      <c r="K86" s="109">
        <v>0.23499999999999999</v>
      </c>
      <c r="L86" s="39"/>
      <c r="M86" s="44"/>
      <c r="N86" s="44"/>
      <c r="O86" s="44"/>
      <c r="P86" s="44"/>
      <c r="Q86" s="44"/>
      <c r="R86" s="44"/>
      <c r="S86" s="44"/>
      <c r="T86" s="42"/>
      <c r="U86" s="44"/>
      <c r="V86" s="47"/>
      <c r="W86" s="44"/>
      <c r="X86" s="47"/>
      <c r="Y86" s="44"/>
      <c r="Z86" s="47"/>
      <c r="AA86" s="44"/>
      <c r="AB86" s="47"/>
    </row>
    <row r="87" spans="1:28" x14ac:dyDescent="0.25">
      <c r="A87" s="5" t="s">
        <v>18</v>
      </c>
      <c r="B87" s="5">
        <f t="shared" ref="B87:B144" si="2">B86+1</f>
        <v>3</v>
      </c>
      <c r="C87" s="61" t="s">
        <v>25</v>
      </c>
      <c r="D87" s="7">
        <v>3</v>
      </c>
      <c r="E87" s="103">
        <v>3.1E-2</v>
      </c>
      <c r="F87" s="6">
        <v>2</v>
      </c>
      <c r="G87" s="109">
        <v>2.3E-2</v>
      </c>
      <c r="H87" s="6">
        <v>2</v>
      </c>
      <c r="I87" s="109">
        <v>2.5000000000000001E-2</v>
      </c>
      <c r="J87" s="6">
        <v>0</v>
      </c>
      <c r="K87" s="109">
        <v>0</v>
      </c>
      <c r="L87" s="39"/>
      <c r="M87" s="44"/>
      <c r="N87" s="44"/>
      <c r="O87" s="44"/>
      <c r="P87" s="44"/>
      <c r="Q87" s="44"/>
      <c r="R87" s="44"/>
      <c r="S87" s="44"/>
      <c r="T87" s="42"/>
      <c r="U87" s="44"/>
      <c r="V87" s="47"/>
      <c r="W87" s="44"/>
      <c r="X87" s="47"/>
      <c r="Y87" s="44"/>
      <c r="Z87" s="47"/>
      <c r="AA87" s="44"/>
      <c r="AB87" s="47"/>
    </row>
    <row r="88" spans="1:28" x14ac:dyDescent="0.25">
      <c r="A88" s="5" t="s">
        <v>18</v>
      </c>
      <c r="B88" s="5">
        <f t="shared" si="2"/>
        <v>4</v>
      </c>
      <c r="C88" s="61" t="s">
        <v>120</v>
      </c>
      <c r="D88" s="5">
        <v>2</v>
      </c>
      <c r="E88" s="103">
        <v>0.02</v>
      </c>
      <c r="F88" s="6">
        <v>2</v>
      </c>
      <c r="G88" s="106">
        <v>0.02</v>
      </c>
      <c r="H88" s="5">
        <v>2</v>
      </c>
      <c r="I88" s="107">
        <v>2.1999999999999999E-2</v>
      </c>
      <c r="J88" s="6">
        <v>0</v>
      </c>
      <c r="K88" s="109">
        <v>0</v>
      </c>
      <c r="L88" s="39"/>
      <c r="M88" s="44"/>
      <c r="N88" s="44"/>
      <c r="O88" s="44"/>
      <c r="P88" s="44"/>
      <c r="Q88" s="44"/>
      <c r="R88" s="44"/>
      <c r="S88" s="44"/>
      <c r="T88" s="42"/>
      <c r="U88" s="44"/>
      <c r="V88" s="47"/>
      <c r="W88" s="44"/>
      <c r="X88" s="47"/>
      <c r="Y88" s="44"/>
      <c r="Z88" s="47"/>
      <c r="AA88" s="44"/>
      <c r="AB88" s="47"/>
    </row>
    <row r="89" spans="1:28" x14ac:dyDescent="0.25">
      <c r="A89" s="5" t="s">
        <v>18</v>
      </c>
      <c r="B89" s="5">
        <f t="shared" si="2"/>
        <v>5</v>
      </c>
      <c r="C89" s="61" t="s">
        <v>26</v>
      </c>
      <c r="D89" s="7">
        <v>1</v>
      </c>
      <c r="E89" s="103">
        <v>1.4999999999999999E-2</v>
      </c>
      <c r="F89" s="6">
        <v>1</v>
      </c>
      <c r="G89" s="106">
        <v>1.4999999999999999E-2</v>
      </c>
      <c r="H89" s="37">
        <v>1</v>
      </c>
      <c r="I89" s="106">
        <v>0.01</v>
      </c>
      <c r="J89" s="6">
        <v>0</v>
      </c>
      <c r="K89" s="106">
        <v>0</v>
      </c>
      <c r="L89" s="39"/>
      <c r="M89" s="44"/>
      <c r="N89" s="44"/>
      <c r="O89" s="44"/>
      <c r="P89" s="44"/>
      <c r="Q89" s="44"/>
      <c r="R89" s="44"/>
      <c r="S89" s="44"/>
      <c r="T89" s="41"/>
      <c r="U89" s="44"/>
      <c r="V89" s="47"/>
      <c r="W89" s="44"/>
      <c r="X89" s="47"/>
      <c r="Y89" s="44"/>
      <c r="Z89" s="47"/>
      <c r="AA89" s="44"/>
      <c r="AB89" s="47"/>
    </row>
    <row r="90" spans="1:28" ht="30" x14ac:dyDescent="0.25">
      <c r="A90" s="5" t="s">
        <v>18</v>
      </c>
      <c r="B90" s="5">
        <f t="shared" si="2"/>
        <v>6</v>
      </c>
      <c r="C90" s="61" t="s">
        <v>29</v>
      </c>
      <c r="D90" s="5">
        <v>1</v>
      </c>
      <c r="E90" s="103">
        <v>7.0000000000000001E-3</v>
      </c>
      <c r="F90" s="6">
        <v>0</v>
      </c>
      <c r="G90" s="106">
        <v>0</v>
      </c>
      <c r="H90" s="6">
        <v>1</v>
      </c>
      <c r="I90" s="106">
        <v>1.4999999999999999E-2</v>
      </c>
      <c r="J90" s="6">
        <v>0</v>
      </c>
      <c r="K90" s="106">
        <v>0</v>
      </c>
      <c r="L90" s="39"/>
      <c r="M90" s="44"/>
      <c r="N90" s="44"/>
      <c r="O90" s="44"/>
      <c r="P90" s="44"/>
      <c r="Q90" s="44"/>
      <c r="R90" s="44"/>
      <c r="S90" s="44"/>
      <c r="T90" s="46"/>
      <c r="U90" s="44"/>
      <c r="V90" s="47"/>
      <c r="W90" s="44"/>
      <c r="X90" s="47"/>
      <c r="Y90" s="44"/>
      <c r="Z90" s="47"/>
      <c r="AA90" s="44"/>
      <c r="AB90" s="47"/>
    </row>
    <row r="91" spans="1:28" x14ac:dyDescent="0.25">
      <c r="A91" s="5" t="s">
        <v>18</v>
      </c>
      <c r="B91" s="5">
        <f t="shared" si="2"/>
        <v>7</v>
      </c>
      <c r="C91" s="61" t="s">
        <v>30</v>
      </c>
      <c r="D91" s="7">
        <v>1</v>
      </c>
      <c r="E91" s="103">
        <v>1.4999999999999999E-2</v>
      </c>
      <c r="F91" s="7">
        <v>0</v>
      </c>
      <c r="G91" s="107">
        <v>0</v>
      </c>
      <c r="H91" s="6">
        <v>2</v>
      </c>
      <c r="I91" s="106">
        <v>0.03</v>
      </c>
      <c r="J91" s="6">
        <v>0</v>
      </c>
      <c r="K91" s="106">
        <v>0</v>
      </c>
      <c r="L91" s="39"/>
      <c r="M91" s="44"/>
      <c r="N91" s="44"/>
      <c r="O91" s="44"/>
      <c r="P91" s="44"/>
      <c r="Q91" s="44"/>
      <c r="R91" s="44"/>
      <c r="S91" s="44"/>
      <c r="T91" s="46"/>
      <c r="U91" s="44"/>
      <c r="V91" s="47"/>
      <c r="W91" s="44"/>
      <c r="X91" s="47"/>
      <c r="Y91" s="44"/>
      <c r="Z91" s="47"/>
      <c r="AA91" s="44"/>
      <c r="AB91" s="47"/>
    </row>
    <row r="92" spans="1:28" x14ac:dyDescent="0.25">
      <c r="A92" s="5" t="s">
        <v>18</v>
      </c>
      <c r="B92" s="5">
        <f t="shared" si="2"/>
        <v>8</v>
      </c>
      <c r="C92" s="61" t="s">
        <v>31</v>
      </c>
      <c r="D92" s="7">
        <v>1</v>
      </c>
      <c r="E92" s="103">
        <v>1.4999999999999999E-2</v>
      </c>
      <c r="F92" s="7">
        <v>2</v>
      </c>
      <c r="G92" s="107">
        <v>2.75E-2</v>
      </c>
      <c r="H92" s="7">
        <v>1</v>
      </c>
      <c r="I92" s="107">
        <v>1.4999999999999999E-2</v>
      </c>
      <c r="J92" s="7">
        <v>0</v>
      </c>
      <c r="K92" s="107">
        <v>0</v>
      </c>
      <c r="L92" s="39"/>
      <c r="M92" s="44"/>
      <c r="N92" s="44"/>
      <c r="O92" s="44"/>
      <c r="P92" s="44"/>
      <c r="Q92" s="44"/>
      <c r="R92" s="44"/>
      <c r="S92" s="44"/>
      <c r="T92" s="40"/>
      <c r="U92" s="44"/>
      <c r="V92" s="47"/>
      <c r="W92" s="44"/>
      <c r="X92" s="47"/>
      <c r="Y92" s="44"/>
      <c r="Z92" s="47"/>
      <c r="AA92" s="44"/>
      <c r="AB92" s="47"/>
    </row>
    <row r="93" spans="1:28" x14ac:dyDescent="0.25">
      <c r="A93" s="5" t="s">
        <v>18</v>
      </c>
      <c r="B93" s="5">
        <f t="shared" si="2"/>
        <v>9</v>
      </c>
      <c r="C93" s="61" t="s">
        <v>33</v>
      </c>
      <c r="D93" s="5">
        <v>3</v>
      </c>
      <c r="E93" s="103">
        <v>3.3000000000000002E-2</v>
      </c>
      <c r="F93" s="7">
        <v>4</v>
      </c>
      <c r="G93" s="107">
        <v>4.65E-2</v>
      </c>
      <c r="H93" s="37">
        <v>2</v>
      </c>
      <c r="I93" s="106">
        <v>0.152</v>
      </c>
      <c r="J93" s="6">
        <v>0</v>
      </c>
      <c r="K93" s="109">
        <v>0</v>
      </c>
      <c r="M93" s="44"/>
      <c r="N93" s="44"/>
      <c r="O93" s="44"/>
      <c r="P93" s="44"/>
      <c r="Q93" s="44"/>
      <c r="R93" s="44"/>
      <c r="S93" s="44"/>
      <c r="T93" s="42"/>
      <c r="U93" s="44"/>
      <c r="V93" s="47"/>
      <c r="W93" s="44"/>
      <c r="X93" s="47"/>
      <c r="Y93" s="44"/>
      <c r="Z93" s="47"/>
      <c r="AA93" s="44"/>
      <c r="AB93" s="47"/>
    </row>
    <row r="94" spans="1:28" x14ac:dyDescent="0.25">
      <c r="A94" s="5" t="s">
        <v>18</v>
      </c>
      <c r="B94" s="5">
        <f t="shared" si="2"/>
        <v>10</v>
      </c>
      <c r="C94" s="61" t="s">
        <v>119</v>
      </c>
      <c r="D94" s="7">
        <v>1</v>
      </c>
      <c r="E94" s="103">
        <v>0.01</v>
      </c>
      <c r="F94" s="7">
        <v>0</v>
      </c>
      <c r="G94" s="107">
        <v>0</v>
      </c>
      <c r="H94" s="37">
        <v>1</v>
      </c>
      <c r="I94" s="106">
        <v>3.0000000000000001E-3</v>
      </c>
      <c r="J94" s="6">
        <v>0</v>
      </c>
      <c r="K94" s="109">
        <v>0</v>
      </c>
      <c r="M94" s="44"/>
      <c r="N94" s="44"/>
      <c r="O94" s="44"/>
      <c r="P94" s="44"/>
      <c r="Q94" s="44"/>
      <c r="R94" s="44"/>
      <c r="S94" s="44"/>
      <c r="T94" s="42"/>
      <c r="U94" s="44"/>
      <c r="V94" s="47"/>
      <c r="W94" s="44"/>
      <c r="X94" s="47"/>
      <c r="Y94" s="44"/>
      <c r="Z94" s="47"/>
      <c r="AA94" s="44"/>
      <c r="AB94" s="47"/>
    </row>
    <row r="95" spans="1:28" x14ac:dyDescent="0.25">
      <c r="A95" s="5" t="s">
        <v>18</v>
      </c>
      <c r="B95" s="5">
        <f t="shared" si="2"/>
        <v>11</v>
      </c>
      <c r="C95" s="61" t="s">
        <v>34</v>
      </c>
      <c r="D95" s="7">
        <v>2</v>
      </c>
      <c r="E95" s="103">
        <v>2.7E-2</v>
      </c>
      <c r="F95" s="7">
        <f>1+1</f>
        <v>2</v>
      </c>
      <c r="G95" s="107">
        <v>0.08</v>
      </c>
      <c r="H95" s="6">
        <v>5</v>
      </c>
      <c r="I95" s="109">
        <v>0.129</v>
      </c>
      <c r="J95" s="6">
        <v>2</v>
      </c>
      <c r="K95" s="109">
        <v>0.39200000000000002</v>
      </c>
      <c r="M95" s="44"/>
      <c r="N95" s="44"/>
      <c r="O95" s="44"/>
      <c r="P95" s="44"/>
      <c r="Q95" s="44"/>
      <c r="R95" s="44"/>
      <c r="S95" s="44"/>
      <c r="T95" s="42"/>
      <c r="U95" s="44"/>
      <c r="V95" s="47"/>
      <c r="W95" s="44"/>
      <c r="X95" s="47"/>
      <c r="Y95" s="44"/>
      <c r="Z95" s="47"/>
      <c r="AA95" s="44"/>
      <c r="AB95" s="47"/>
    </row>
    <row r="96" spans="1:28" x14ac:dyDescent="0.25">
      <c r="A96" s="5" t="s">
        <v>18</v>
      </c>
      <c r="B96" s="5">
        <f t="shared" si="2"/>
        <v>12</v>
      </c>
      <c r="C96" s="61" t="s">
        <v>36</v>
      </c>
      <c r="D96" s="7">
        <v>1</v>
      </c>
      <c r="E96" s="103">
        <v>1.15E-2</v>
      </c>
      <c r="F96" s="7">
        <v>1</v>
      </c>
      <c r="G96" s="107">
        <v>1.15E-2</v>
      </c>
      <c r="H96" s="37">
        <v>3</v>
      </c>
      <c r="I96" s="106">
        <v>0.21249999999999999</v>
      </c>
      <c r="J96" s="6">
        <v>0</v>
      </c>
      <c r="K96" s="109">
        <v>0</v>
      </c>
      <c r="M96" s="44"/>
      <c r="N96" s="44"/>
      <c r="O96" s="44"/>
      <c r="P96" s="44"/>
      <c r="Q96" s="44"/>
      <c r="R96" s="44"/>
      <c r="S96" s="44"/>
      <c r="T96" s="42"/>
      <c r="U96" s="44"/>
      <c r="V96" s="47"/>
      <c r="W96" s="44"/>
      <c r="X96" s="47"/>
      <c r="Y96" s="44"/>
      <c r="Z96" s="47"/>
      <c r="AA96" s="44"/>
      <c r="AB96" s="47"/>
    </row>
    <row r="97" spans="1:28" x14ac:dyDescent="0.25">
      <c r="A97" s="5" t="s">
        <v>18</v>
      </c>
      <c r="B97" s="5">
        <f t="shared" si="2"/>
        <v>13</v>
      </c>
      <c r="C97" s="61" t="s">
        <v>20</v>
      </c>
      <c r="D97" s="7">
        <v>9</v>
      </c>
      <c r="E97" s="103">
        <v>0.16400000000000001</v>
      </c>
      <c r="F97" s="7">
        <f>1+8</f>
        <v>9</v>
      </c>
      <c r="G97" s="107">
        <v>0.17899999999999999</v>
      </c>
      <c r="H97" s="37">
        <v>9</v>
      </c>
      <c r="I97" s="105">
        <v>0.25900000000000001</v>
      </c>
      <c r="J97" s="6">
        <v>1</v>
      </c>
      <c r="K97" s="109">
        <v>1.4999999999999999E-2</v>
      </c>
      <c r="M97" s="44"/>
      <c r="N97" s="44"/>
      <c r="O97" s="44"/>
      <c r="P97" s="44"/>
      <c r="Q97" s="44"/>
      <c r="R97" s="44"/>
      <c r="S97" s="44"/>
      <c r="T97" s="42"/>
      <c r="U97" s="44"/>
      <c r="V97" s="47"/>
      <c r="W97" s="44"/>
      <c r="X97" s="47"/>
      <c r="Y97" s="44"/>
      <c r="Z97" s="47"/>
      <c r="AA97" s="44"/>
      <c r="AB97" s="47"/>
    </row>
    <row r="98" spans="1:28" x14ac:dyDescent="0.25">
      <c r="A98" s="5" t="s">
        <v>18</v>
      </c>
      <c r="B98" s="5">
        <f>B97+1</f>
        <v>14</v>
      </c>
      <c r="C98" s="61" t="s">
        <v>37</v>
      </c>
      <c r="D98" s="7">
        <v>13</v>
      </c>
      <c r="E98" s="103">
        <v>0.89200000000000002</v>
      </c>
      <c r="F98" s="7">
        <v>10</v>
      </c>
      <c r="G98" s="107">
        <v>0.13500000000000001</v>
      </c>
      <c r="H98" s="7">
        <v>17</v>
      </c>
      <c r="I98" s="107">
        <v>0.16800000000000001</v>
      </c>
      <c r="J98" s="7">
        <v>0</v>
      </c>
      <c r="K98" s="107">
        <v>0</v>
      </c>
      <c r="M98" s="44"/>
      <c r="N98" s="44"/>
      <c r="O98" s="44"/>
      <c r="P98" s="44"/>
      <c r="Q98" s="44"/>
      <c r="R98" s="44"/>
      <c r="S98" s="44"/>
      <c r="T98" s="40"/>
      <c r="U98" s="44"/>
      <c r="V98" s="47"/>
      <c r="W98" s="44"/>
      <c r="X98" s="47"/>
      <c r="Y98" s="44"/>
      <c r="Z98" s="47"/>
      <c r="AA98" s="44"/>
      <c r="AB98" s="47"/>
    </row>
    <row r="99" spans="1:28" x14ac:dyDescent="0.25">
      <c r="A99" s="5" t="s">
        <v>18</v>
      </c>
      <c r="B99" s="5">
        <f t="shared" si="2"/>
        <v>15</v>
      </c>
      <c r="C99" s="61" t="s">
        <v>121</v>
      </c>
      <c r="D99" s="5">
        <v>1</v>
      </c>
      <c r="E99" s="103">
        <v>5.0000000000000001E-3</v>
      </c>
      <c r="F99" s="7">
        <v>1</v>
      </c>
      <c r="G99" s="107">
        <v>5.0000000000000001E-3</v>
      </c>
      <c r="H99" s="6">
        <v>0</v>
      </c>
      <c r="I99" s="109">
        <v>0</v>
      </c>
      <c r="J99" s="6">
        <v>0</v>
      </c>
      <c r="K99" s="109">
        <v>0</v>
      </c>
      <c r="M99" s="44"/>
      <c r="N99" s="44"/>
      <c r="O99" s="44"/>
      <c r="P99" s="44"/>
      <c r="Q99" s="44"/>
      <c r="R99" s="44"/>
      <c r="S99" s="44"/>
      <c r="T99" s="42"/>
      <c r="U99" s="44"/>
      <c r="V99" s="47"/>
      <c r="W99" s="44"/>
      <c r="X99" s="47"/>
      <c r="Y99" s="44"/>
      <c r="Z99" s="47"/>
      <c r="AA99" s="44"/>
      <c r="AB99" s="47"/>
    </row>
    <row r="100" spans="1:28" x14ac:dyDescent="0.25">
      <c r="A100" s="5" t="s">
        <v>18</v>
      </c>
      <c r="B100" s="5">
        <f t="shared" si="2"/>
        <v>16</v>
      </c>
      <c r="C100" s="61" t="s">
        <v>111</v>
      </c>
      <c r="D100" s="7">
        <v>2</v>
      </c>
      <c r="E100" s="103">
        <v>2.5000000000000001E-2</v>
      </c>
      <c r="F100" s="7">
        <v>2</v>
      </c>
      <c r="G100" s="107">
        <v>1.7000000000000001E-2</v>
      </c>
      <c r="H100" s="6">
        <v>0</v>
      </c>
      <c r="I100" s="109">
        <v>0</v>
      </c>
      <c r="J100" s="6">
        <v>0</v>
      </c>
      <c r="K100" s="109">
        <v>0</v>
      </c>
      <c r="M100" s="44"/>
      <c r="N100" s="44"/>
      <c r="O100" s="44"/>
      <c r="P100" s="44"/>
      <c r="Q100" s="44"/>
      <c r="R100" s="44"/>
      <c r="S100" s="44"/>
      <c r="T100" s="42"/>
      <c r="U100" s="44"/>
      <c r="V100" s="47"/>
      <c r="W100" s="44"/>
      <c r="X100" s="47"/>
      <c r="Y100" s="44"/>
      <c r="Z100" s="47"/>
      <c r="AA100" s="44"/>
      <c r="AB100" s="47"/>
    </row>
    <row r="101" spans="1:28" s="23" customFormat="1" x14ac:dyDescent="0.25">
      <c r="A101" s="5" t="s">
        <v>18</v>
      </c>
      <c r="B101" s="5">
        <f t="shared" si="2"/>
        <v>17</v>
      </c>
      <c r="C101" s="61" t="s">
        <v>122</v>
      </c>
      <c r="D101" s="5">
        <v>3</v>
      </c>
      <c r="E101" s="103">
        <v>2.1000000000000001E-2</v>
      </c>
      <c r="F101" s="6">
        <v>3</v>
      </c>
      <c r="G101" s="106">
        <v>2.1000000000000001E-2</v>
      </c>
      <c r="H101" s="6">
        <v>4</v>
      </c>
      <c r="I101" s="109">
        <v>3.1E-2</v>
      </c>
      <c r="J101" s="6">
        <v>0</v>
      </c>
      <c r="K101" s="106">
        <v>0</v>
      </c>
      <c r="M101" s="44"/>
      <c r="N101" s="44"/>
      <c r="O101" s="44"/>
      <c r="P101" s="44"/>
      <c r="Q101" s="44"/>
      <c r="R101" s="44"/>
      <c r="S101" s="44"/>
      <c r="T101" s="41"/>
      <c r="U101" s="44"/>
      <c r="V101" s="47"/>
      <c r="W101" s="44"/>
      <c r="X101" s="47"/>
      <c r="Y101" s="44"/>
      <c r="Z101" s="47"/>
      <c r="AA101" s="44"/>
      <c r="AB101" s="47"/>
    </row>
    <row r="102" spans="1:28" s="23" customFormat="1" x14ac:dyDescent="0.25">
      <c r="A102" s="5" t="s">
        <v>18</v>
      </c>
      <c r="B102" s="5">
        <f t="shared" si="2"/>
        <v>18</v>
      </c>
      <c r="C102" s="61" t="s">
        <v>39</v>
      </c>
      <c r="D102" s="5">
        <v>1</v>
      </c>
      <c r="E102" s="103">
        <v>1.2999999999999999E-2</v>
      </c>
      <c r="F102" s="6">
        <v>1</v>
      </c>
      <c r="G102" s="106">
        <v>4.4000000000000003E-3</v>
      </c>
      <c r="H102" s="7">
        <v>3</v>
      </c>
      <c r="I102" s="107">
        <v>1.7399999999999999E-2</v>
      </c>
      <c r="J102" s="6">
        <v>0</v>
      </c>
      <c r="K102" s="109">
        <v>0</v>
      </c>
      <c r="M102" s="44"/>
      <c r="N102" s="44"/>
      <c r="O102" s="44"/>
      <c r="P102" s="44"/>
      <c r="Q102" s="44"/>
      <c r="R102" s="44"/>
      <c r="S102" s="44"/>
      <c r="T102" s="42"/>
      <c r="U102" s="44"/>
      <c r="V102" s="47"/>
      <c r="W102" s="44"/>
      <c r="X102" s="47"/>
      <c r="Y102" s="44"/>
      <c r="Z102" s="47"/>
      <c r="AA102" s="44"/>
      <c r="AB102" s="47"/>
    </row>
    <row r="103" spans="1:28" x14ac:dyDescent="0.25">
      <c r="A103" s="5" t="s">
        <v>18</v>
      </c>
      <c r="B103" s="5">
        <f t="shared" si="2"/>
        <v>19</v>
      </c>
      <c r="C103" s="61" t="s">
        <v>21</v>
      </c>
      <c r="D103" s="76">
        <v>15</v>
      </c>
      <c r="E103" s="103">
        <v>0.17549999999999999</v>
      </c>
      <c r="F103" s="7">
        <f>1+7</f>
        <v>8</v>
      </c>
      <c r="G103" s="107">
        <v>0.36049999999999999</v>
      </c>
      <c r="H103" s="7">
        <v>14</v>
      </c>
      <c r="I103" s="107">
        <v>0.30449999999999999</v>
      </c>
      <c r="J103" s="6">
        <v>0</v>
      </c>
      <c r="K103" s="109">
        <v>0</v>
      </c>
      <c r="M103" s="44"/>
      <c r="N103" s="44"/>
      <c r="O103" s="44"/>
      <c r="P103" s="44"/>
      <c r="Q103" s="44"/>
      <c r="R103" s="44"/>
      <c r="S103" s="44"/>
      <c r="T103" s="42"/>
      <c r="U103" s="44"/>
      <c r="V103" s="47"/>
      <c r="W103" s="44"/>
      <c r="X103" s="47"/>
      <c r="Y103" s="44"/>
      <c r="Z103" s="47"/>
      <c r="AA103" s="44"/>
      <c r="AB103" s="47"/>
    </row>
    <row r="104" spans="1:28" x14ac:dyDescent="0.25">
      <c r="A104" s="5" t="s">
        <v>18</v>
      </c>
      <c r="B104" s="5">
        <f t="shared" si="2"/>
        <v>20</v>
      </c>
      <c r="C104" s="61" t="s">
        <v>107</v>
      </c>
      <c r="D104" s="7">
        <v>1</v>
      </c>
      <c r="E104" s="103">
        <v>5.0000000000000001E-3</v>
      </c>
      <c r="F104" s="7">
        <v>2</v>
      </c>
      <c r="G104" s="107">
        <v>0.02</v>
      </c>
      <c r="H104" s="7">
        <v>1</v>
      </c>
      <c r="I104" s="107">
        <v>1.4E-2</v>
      </c>
      <c r="J104" s="6">
        <v>0</v>
      </c>
      <c r="K104" s="109">
        <v>0</v>
      </c>
      <c r="M104" s="44"/>
      <c r="N104" s="44"/>
      <c r="O104" s="44"/>
      <c r="P104" s="44"/>
      <c r="Q104" s="44"/>
      <c r="R104" s="44"/>
      <c r="S104" s="44"/>
      <c r="T104" s="42"/>
      <c r="U104" s="44"/>
      <c r="V104" s="47"/>
      <c r="W104" s="44"/>
      <c r="X104" s="47"/>
      <c r="Y104" s="44"/>
      <c r="Z104" s="47"/>
      <c r="AA104" s="44"/>
      <c r="AB104" s="47"/>
    </row>
    <row r="105" spans="1:28" x14ac:dyDescent="0.25">
      <c r="A105" s="5" t="s">
        <v>18</v>
      </c>
      <c r="B105" s="5">
        <f t="shared" si="2"/>
        <v>21</v>
      </c>
      <c r="C105" s="61" t="s">
        <v>40</v>
      </c>
      <c r="D105" s="7">
        <v>5</v>
      </c>
      <c r="E105" s="103">
        <v>0.54500000000000004</v>
      </c>
      <c r="F105" s="7">
        <v>2</v>
      </c>
      <c r="G105" s="107">
        <v>1.2999999999999999E-2</v>
      </c>
      <c r="H105" s="7">
        <v>5</v>
      </c>
      <c r="I105" s="107">
        <v>4.9000000000000002E-2</v>
      </c>
      <c r="J105" s="6">
        <v>0</v>
      </c>
      <c r="K105" s="109">
        <v>0</v>
      </c>
      <c r="M105" s="44"/>
      <c r="N105" s="44"/>
      <c r="O105" s="44"/>
      <c r="P105" s="44"/>
      <c r="Q105" s="44"/>
      <c r="R105" s="44"/>
      <c r="S105" s="44"/>
      <c r="T105" s="42"/>
      <c r="U105" s="44"/>
      <c r="V105" s="47"/>
      <c r="W105" s="44"/>
      <c r="X105" s="47"/>
      <c r="Y105" s="44"/>
      <c r="Z105" s="47"/>
      <c r="AA105" s="44"/>
      <c r="AB105" s="47"/>
    </row>
    <row r="106" spans="1:28" x14ac:dyDescent="0.25">
      <c r="A106" s="5" t="s">
        <v>18</v>
      </c>
      <c r="B106" s="5">
        <f t="shared" si="2"/>
        <v>22</v>
      </c>
      <c r="C106" s="61" t="s">
        <v>41</v>
      </c>
      <c r="D106" s="7">
        <v>3</v>
      </c>
      <c r="E106" s="103">
        <v>2.9000000000000001E-2</v>
      </c>
      <c r="F106" s="7">
        <v>2</v>
      </c>
      <c r="G106" s="107">
        <v>2.1999999999999999E-2</v>
      </c>
      <c r="H106" s="7">
        <v>1</v>
      </c>
      <c r="I106" s="107">
        <v>7.0000000000000001E-3</v>
      </c>
      <c r="J106" s="6">
        <v>1</v>
      </c>
      <c r="K106" s="109">
        <v>7.0000000000000001E-3</v>
      </c>
      <c r="M106" s="44"/>
      <c r="N106" s="44"/>
      <c r="O106" s="44"/>
      <c r="P106" s="44"/>
      <c r="Q106" s="44"/>
      <c r="R106" s="44"/>
      <c r="S106" s="44"/>
      <c r="T106" s="42"/>
      <c r="U106" s="44"/>
      <c r="V106" s="47"/>
      <c r="W106" s="44"/>
      <c r="X106" s="47"/>
      <c r="Y106" s="44"/>
      <c r="Z106" s="47"/>
      <c r="AA106" s="44"/>
      <c r="AB106" s="47"/>
    </row>
    <row r="107" spans="1:28" x14ac:dyDescent="0.25">
      <c r="A107" s="5" t="s">
        <v>18</v>
      </c>
      <c r="B107" s="5">
        <f t="shared" si="2"/>
        <v>23</v>
      </c>
      <c r="C107" s="61" t="s">
        <v>42</v>
      </c>
      <c r="D107" s="7">
        <v>10</v>
      </c>
      <c r="E107" s="103">
        <v>0.126</v>
      </c>
      <c r="F107" s="7">
        <v>11</v>
      </c>
      <c r="G107" s="105">
        <v>0.23200000000000001</v>
      </c>
      <c r="H107" s="7">
        <v>6</v>
      </c>
      <c r="I107" s="107">
        <v>0.124</v>
      </c>
      <c r="J107" s="6">
        <v>0</v>
      </c>
      <c r="K107" s="109">
        <v>0</v>
      </c>
      <c r="M107" s="44"/>
      <c r="N107" s="44"/>
      <c r="O107" s="44"/>
      <c r="P107" s="44"/>
      <c r="Q107" s="44"/>
      <c r="R107" s="44"/>
      <c r="S107" s="44"/>
      <c r="T107" s="42"/>
      <c r="U107" s="44"/>
      <c r="V107" s="47"/>
      <c r="W107" s="44"/>
      <c r="X107" s="47"/>
      <c r="Y107" s="44"/>
      <c r="Z107" s="47"/>
      <c r="AA107" s="44"/>
      <c r="AB107" s="47"/>
    </row>
    <row r="108" spans="1:28" x14ac:dyDescent="0.25">
      <c r="A108" s="5" t="s">
        <v>18</v>
      </c>
      <c r="B108" s="5">
        <f t="shared" si="2"/>
        <v>24</v>
      </c>
      <c r="C108" s="61" t="s">
        <v>43</v>
      </c>
      <c r="D108" s="7">
        <v>3</v>
      </c>
      <c r="E108" s="103">
        <v>5.5E-2</v>
      </c>
      <c r="F108" s="6">
        <v>2</v>
      </c>
      <c r="G108" s="106">
        <v>0.14780000000000001</v>
      </c>
      <c r="H108" s="7">
        <v>0</v>
      </c>
      <c r="I108" s="107">
        <v>0</v>
      </c>
      <c r="J108" s="6">
        <v>0</v>
      </c>
      <c r="K108" s="109">
        <v>0</v>
      </c>
      <c r="M108" s="44"/>
      <c r="N108" s="44"/>
      <c r="O108" s="44"/>
      <c r="P108" s="44"/>
      <c r="Q108" s="44"/>
      <c r="R108" s="44"/>
      <c r="S108" s="44"/>
      <c r="T108" s="42"/>
      <c r="U108" s="44"/>
      <c r="V108" s="47"/>
      <c r="W108" s="44"/>
      <c r="X108" s="47"/>
      <c r="Y108" s="44"/>
      <c r="Z108" s="47"/>
      <c r="AA108" s="44"/>
      <c r="AB108" s="47"/>
    </row>
    <row r="109" spans="1:28" x14ac:dyDescent="0.25">
      <c r="A109" s="5" t="s">
        <v>18</v>
      </c>
      <c r="B109" s="5">
        <f t="shared" si="2"/>
        <v>25</v>
      </c>
      <c r="C109" s="61" t="s">
        <v>94</v>
      </c>
      <c r="D109" s="5">
        <v>2</v>
      </c>
      <c r="E109" s="103">
        <v>1.9E-2</v>
      </c>
      <c r="F109" s="7">
        <v>2</v>
      </c>
      <c r="G109" s="107">
        <v>2.7E-2</v>
      </c>
      <c r="H109" s="7">
        <v>0</v>
      </c>
      <c r="I109" s="107">
        <v>0</v>
      </c>
      <c r="J109" s="6">
        <v>0</v>
      </c>
      <c r="K109" s="109">
        <v>0</v>
      </c>
      <c r="M109" s="44"/>
      <c r="N109" s="44"/>
      <c r="O109" s="44"/>
      <c r="P109" s="44"/>
      <c r="Q109" s="44"/>
      <c r="R109" s="44"/>
      <c r="S109" s="44"/>
      <c r="T109" s="42"/>
      <c r="U109" s="44"/>
      <c r="V109" s="47"/>
      <c r="W109" s="44"/>
      <c r="X109" s="47"/>
      <c r="Y109" s="44"/>
      <c r="Z109" s="47"/>
      <c r="AA109" s="44"/>
      <c r="AB109" s="47"/>
    </row>
    <row r="110" spans="1:28" ht="15" customHeight="1" x14ac:dyDescent="0.25">
      <c r="A110" s="5" t="s">
        <v>18</v>
      </c>
      <c r="B110" s="5">
        <f t="shared" si="2"/>
        <v>26</v>
      </c>
      <c r="C110" s="61" t="s">
        <v>44</v>
      </c>
      <c r="D110" s="5">
        <v>2</v>
      </c>
      <c r="E110" s="103">
        <v>2.3E-2</v>
      </c>
      <c r="F110" s="7">
        <v>2</v>
      </c>
      <c r="G110" s="107">
        <v>2.3E-2</v>
      </c>
      <c r="H110" s="7">
        <v>0</v>
      </c>
      <c r="I110" s="107">
        <v>0</v>
      </c>
      <c r="J110" s="6">
        <v>0</v>
      </c>
      <c r="K110" s="109">
        <v>0</v>
      </c>
      <c r="M110" s="44"/>
      <c r="N110" s="44"/>
      <c r="O110" s="44"/>
      <c r="P110" s="44"/>
      <c r="Q110" s="44"/>
      <c r="R110" s="44"/>
      <c r="S110" s="44"/>
      <c r="T110" s="42"/>
      <c r="U110" s="44"/>
      <c r="V110" s="47"/>
      <c r="W110" s="44"/>
      <c r="X110" s="47"/>
      <c r="Y110" s="44"/>
      <c r="Z110" s="47"/>
      <c r="AA110" s="44"/>
      <c r="AB110" s="47"/>
    </row>
    <row r="111" spans="1:28" s="4" customFormat="1" x14ac:dyDescent="0.25">
      <c r="A111" s="5" t="s">
        <v>18</v>
      </c>
      <c r="B111" s="5">
        <f t="shared" si="2"/>
        <v>27</v>
      </c>
      <c r="C111" s="61" t="s">
        <v>100</v>
      </c>
      <c r="D111" s="5">
        <v>2</v>
      </c>
      <c r="E111" s="103">
        <v>2.5999999999999999E-2</v>
      </c>
      <c r="F111" s="6">
        <v>0</v>
      </c>
      <c r="G111" s="106">
        <v>0</v>
      </c>
      <c r="H111" s="37">
        <v>5</v>
      </c>
      <c r="I111" s="106">
        <v>4.4999999999999998E-2</v>
      </c>
      <c r="J111" s="6">
        <v>0</v>
      </c>
      <c r="K111" s="109">
        <v>0</v>
      </c>
      <c r="M111" s="44"/>
      <c r="N111" s="44"/>
      <c r="O111" s="44"/>
      <c r="P111" s="44"/>
      <c r="Q111" s="44"/>
      <c r="R111" s="44"/>
      <c r="S111" s="44"/>
      <c r="T111" s="42"/>
      <c r="U111" s="44"/>
      <c r="V111" s="47"/>
      <c r="W111" s="44"/>
      <c r="X111" s="47"/>
      <c r="Y111" s="44"/>
      <c r="Z111" s="47"/>
      <c r="AA111" s="44"/>
      <c r="AB111" s="47"/>
    </row>
    <row r="112" spans="1:28" s="4" customFormat="1" x14ac:dyDescent="0.25">
      <c r="A112" s="5" t="s">
        <v>18</v>
      </c>
      <c r="B112" s="5">
        <f t="shared" si="2"/>
        <v>28</v>
      </c>
      <c r="C112" s="61" t="s">
        <v>45</v>
      </c>
      <c r="D112" s="5">
        <v>1</v>
      </c>
      <c r="E112" s="103">
        <v>1E-3</v>
      </c>
      <c r="F112" s="6">
        <v>0</v>
      </c>
      <c r="G112" s="106">
        <v>0</v>
      </c>
      <c r="H112" s="7">
        <v>0</v>
      </c>
      <c r="I112" s="107">
        <v>0</v>
      </c>
      <c r="J112" s="6">
        <v>0</v>
      </c>
      <c r="K112" s="109">
        <v>0</v>
      </c>
      <c r="M112" s="44"/>
      <c r="N112" s="44"/>
      <c r="O112" s="44"/>
      <c r="P112" s="44"/>
      <c r="Q112" s="44"/>
      <c r="R112" s="44"/>
      <c r="S112" s="44"/>
      <c r="T112" s="42"/>
      <c r="U112" s="44"/>
      <c r="V112" s="47"/>
      <c r="W112" s="44"/>
      <c r="X112" s="47"/>
      <c r="Y112" s="44"/>
      <c r="Z112" s="47"/>
      <c r="AA112" s="44"/>
      <c r="AB112" s="47"/>
    </row>
    <row r="113" spans="1:28" s="17" customFormat="1" x14ac:dyDescent="0.25">
      <c r="A113" s="5" t="s">
        <v>18</v>
      </c>
      <c r="B113" s="5">
        <f t="shared" si="2"/>
        <v>29</v>
      </c>
      <c r="C113" s="61" t="s">
        <v>46</v>
      </c>
      <c r="D113" s="5">
        <v>2</v>
      </c>
      <c r="E113" s="103">
        <v>0.02</v>
      </c>
      <c r="F113" s="5">
        <v>5</v>
      </c>
      <c r="G113" s="107">
        <v>3.3500000000000002E-2</v>
      </c>
      <c r="H113" s="48">
        <v>16</v>
      </c>
      <c r="I113" s="107">
        <v>0.3115</v>
      </c>
      <c r="J113" s="6">
        <v>0</v>
      </c>
      <c r="K113" s="109">
        <v>0</v>
      </c>
      <c r="M113" s="44"/>
      <c r="N113" s="44"/>
      <c r="O113" s="44"/>
      <c r="P113" s="44"/>
      <c r="Q113" s="44"/>
      <c r="R113" s="44"/>
      <c r="S113" s="44"/>
      <c r="T113" s="42"/>
      <c r="U113" s="44"/>
      <c r="V113" s="47"/>
      <c r="W113" s="44"/>
      <c r="X113" s="47"/>
      <c r="Y113" s="44"/>
      <c r="Z113" s="47"/>
      <c r="AA113" s="44"/>
      <c r="AB113" s="47"/>
    </row>
    <row r="114" spans="1:28" s="18" customFormat="1" x14ac:dyDescent="0.25">
      <c r="A114" s="5" t="s">
        <v>18</v>
      </c>
      <c r="B114" s="5">
        <f t="shared" si="2"/>
        <v>30</v>
      </c>
      <c r="C114" s="61" t="s">
        <v>101</v>
      </c>
      <c r="D114" s="5">
        <v>1</v>
      </c>
      <c r="E114" s="103">
        <v>1.4999999999999999E-2</v>
      </c>
      <c r="F114" s="6">
        <v>1</v>
      </c>
      <c r="G114" s="106">
        <v>1.4999999999999999E-2</v>
      </c>
      <c r="H114" s="6">
        <v>0</v>
      </c>
      <c r="I114" s="109">
        <v>0</v>
      </c>
      <c r="J114" s="6">
        <v>0</v>
      </c>
      <c r="K114" s="109">
        <v>0</v>
      </c>
      <c r="M114" s="44"/>
      <c r="N114" s="44"/>
      <c r="O114" s="44"/>
      <c r="P114" s="44"/>
      <c r="Q114" s="44"/>
      <c r="R114" s="44"/>
      <c r="S114" s="44"/>
      <c r="T114" s="42"/>
      <c r="U114" s="44"/>
      <c r="V114" s="47"/>
      <c r="W114" s="44"/>
      <c r="X114" s="47"/>
      <c r="Y114" s="44"/>
      <c r="Z114" s="47"/>
      <c r="AA114" s="44"/>
      <c r="AB114" s="47"/>
    </row>
    <row r="115" spans="1:28" s="25" customFormat="1" x14ac:dyDescent="0.25">
      <c r="A115" s="5" t="s">
        <v>18</v>
      </c>
      <c r="B115" s="5">
        <f t="shared" si="2"/>
        <v>31</v>
      </c>
      <c r="C115" s="61" t="s">
        <v>123</v>
      </c>
      <c r="D115" s="5">
        <v>1</v>
      </c>
      <c r="E115" s="103">
        <v>5.0000000000000001E-3</v>
      </c>
      <c r="F115" s="5">
        <v>1</v>
      </c>
      <c r="G115" s="107">
        <v>5.0000000000000001E-3</v>
      </c>
      <c r="H115" s="48">
        <v>0</v>
      </c>
      <c r="I115" s="107">
        <v>0</v>
      </c>
      <c r="J115" s="6">
        <v>0</v>
      </c>
      <c r="K115" s="109">
        <v>0</v>
      </c>
      <c r="M115" s="44"/>
      <c r="N115" s="44"/>
      <c r="O115" s="44"/>
      <c r="P115" s="44"/>
      <c r="Q115" s="44"/>
      <c r="R115" s="44"/>
      <c r="S115" s="44"/>
      <c r="T115" s="42"/>
      <c r="U115" s="44"/>
      <c r="V115" s="47"/>
      <c r="W115" s="44"/>
      <c r="X115" s="47"/>
      <c r="Y115" s="44"/>
      <c r="Z115" s="47"/>
      <c r="AA115" s="44"/>
      <c r="AB115" s="47"/>
    </row>
    <row r="116" spans="1:28" s="25" customFormat="1" x14ac:dyDescent="0.25">
      <c r="A116" s="5" t="s">
        <v>18</v>
      </c>
      <c r="B116" s="5">
        <f t="shared" si="2"/>
        <v>32</v>
      </c>
      <c r="C116" s="61" t="s">
        <v>48</v>
      </c>
      <c r="D116" s="5">
        <v>5</v>
      </c>
      <c r="E116" s="103">
        <v>7.2499999999999995E-2</v>
      </c>
      <c r="F116" s="5">
        <v>4</v>
      </c>
      <c r="G116" s="107">
        <v>5.8000000000000003E-2</v>
      </c>
      <c r="H116" s="6">
        <v>3</v>
      </c>
      <c r="I116" s="109">
        <v>4.4499999999999998E-2</v>
      </c>
      <c r="J116" s="6">
        <v>0</v>
      </c>
      <c r="K116" s="109">
        <v>0</v>
      </c>
      <c r="M116" s="44"/>
      <c r="N116" s="44"/>
      <c r="O116" s="44"/>
      <c r="P116" s="44"/>
      <c r="Q116" s="44"/>
      <c r="R116" s="44"/>
      <c r="S116" s="44"/>
      <c r="T116" s="42"/>
      <c r="U116" s="44"/>
      <c r="V116" s="47"/>
      <c r="W116" s="44"/>
      <c r="X116" s="47"/>
      <c r="Y116" s="44"/>
      <c r="Z116" s="47"/>
      <c r="AA116" s="44"/>
      <c r="AB116" s="47"/>
    </row>
    <row r="117" spans="1:28" s="25" customFormat="1" x14ac:dyDescent="0.25">
      <c r="A117" s="5" t="s">
        <v>18</v>
      </c>
      <c r="B117" s="5">
        <f t="shared" si="2"/>
        <v>33</v>
      </c>
      <c r="C117" s="61" t="s">
        <v>49</v>
      </c>
      <c r="D117" s="5">
        <v>1</v>
      </c>
      <c r="E117" s="103">
        <v>8.0000000000000002E-3</v>
      </c>
      <c r="F117" s="6">
        <v>1</v>
      </c>
      <c r="G117" s="106">
        <v>8.0000000000000002E-3</v>
      </c>
      <c r="H117" s="6">
        <v>0</v>
      </c>
      <c r="I117" s="106">
        <v>0</v>
      </c>
      <c r="J117" s="6">
        <v>0</v>
      </c>
      <c r="K117" s="109">
        <v>0</v>
      </c>
      <c r="M117" s="44"/>
      <c r="N117" s="44"/>
      <c r="O117" s="44"/>
      <c r="P117" s="44"/>
      <c r="Q117" s="44"/>
      <c r="R117" s="44"/>
      <c r="S117" s="44"/>
      <c r="T117" s="42"/>
      <c r="U117" s="44"/>
      <c r="V117" s="47"/>
      <c r="W117" s="44"/>
      <c r="X117" s="47"/>
      <c r="Y117" s="44"/>
      <c r="Z117" s="47"/>
      <c r="AA117" s="44"/>
      <c r="AB117" s="47"/>
    </row>
    <row r="118" spans="1:28" s="25" customFormat="1" x14ac:dyDescent="0.25">
      <c r="A118" s="5" t="s">
        <v>18</v>
      </c>
      <c r="B118" s="5">
        <f t="shared" si="2"/>
        <v>34</v>
      </c>
      <c r="C118" s="61" t="s">
        <v>51</v>
      </c>
      <c r="D118" s="5">
        <v>2</v>
      </c>
      <c r="E118" s="103">
        <v>2.1999999999999999E-2</v>
      </c>
      <c r="F118" s="5">
        <v>1</v>
      </c>
      <c r="G118" s="107">
        <v>0.4</v>
      </c>
      <c r="H118" s="6">
        <v>2</v>
      </c>
      <c r="I118" s="109">
        <v>0.255</v>
      </c>
      <c r="J118" s="6">
        <v>1</v>
      </c>
      <c r="K118" s="109">
        <v>1.4999999999999999E-2</v>
      </c>
      <c r="M118" s="44"/>
      <c r="N118" s="44"/>
      <c r="O118" s="44"/>
      <c r="P118" s="44"/>
      <c r="Q118" s="44"/>
      <c r="R118" s="44"/>
      <c r="S118" s="44"/>
      <c r="T118" s="42"/>
      <c r="U118" s="44"/>
      <c r="V118" s="47"/>
      <c r="W118" s="44"/>
      <c r="X118" s="47"/>
      <c r="Y118" s="44"/>
      <c r="Z118" s="47"/>
      <c r="AA118" s="44"/>
      <c r="AB118" s="47"/>
    </row>
    <row r="119" spans="1:28" s="24" customFormat="1" x14ac:dyDescent="0.25">
      <c r="A119" s="5" t="s">
        <v>18</v>
      </c>
      <c r="B119" s="5">
        <f t="shared" si="2"/>
        <v>35</v>
      </c>
      <c r="C119" s="61" t="s">
        <v>52</v>
      </c>
      <c r="D119" s="5">
        <v>3</v>
      </c>
      <c r="E119" s="103">
        <v>4.2000000000000003E-2</v>
      </c>
      <c r="F119" s="5">
        <v>3</v>
      </c>
      <c r="G119" s="107">
        <v>0.105</v>
      </c>
      <c r="H119" s="6">
        <v>2</v>
      </c>
      <c r="I119" s="109">
        <v>2.0899999999999998E-2</v>
      </c>
      <c r="J119" s="6">
        <v>0</v>
      </c>
      <c r="K119" s="109">
        <v>0</v>
      </c>
      <c r="M119" s="44"/>
      <c r="N119" s="44"/>
      <c r="O119" s="44"/>
      <c r="P119" s="44"/>
      <c r="Q119" s="44"/>
      <c r="R119" s="44"/>
      <c r="S119" s="44"/>
      <c r="T119" s="42"/>
      <c r="U119" s="44"/>
      <c r="V119" s="47"/>
      <c r="W119" s="44"/>
      <c r="X119" s="47"/>
      <c r="Y119" s="44"/>
      <c r="Z119" s="47"/>
      <c r="AA119" s="44"/>
      <c r="AB119" s="47"/>
    </row>
    <row r="120" spans="1:28" s="21" customFormat="1" x14ac:dyDescent="0.25">
      <c r="A120" s="5" t="s">
        <v>18</v>
      </c>
      <c r="B120" s="5">
        <f t="shared" si="2"/>
        <v>36</v>
      </c>
      <c r="C120" s="61" t="s">
        <v>53</v>
      </c>
      <c r="D120" s="5">
        <v>3</v>
      </c>
      <c r="E120" s="103">
        <v>3.7999999999999999E-2</v>
      </c>
      <c r="F120" s="5">
        <v>2</v>
      </c>
      <c r="G120" s="107">
        <v>0.03</v>
      </c>
      <c r="H120" s="6">
        <v>2</v>
      </c>
      <c r="I120" s="109">
        <v>0.06</v>
      </c>
      <c r="J120" s="6">
        <v>0</v>
      </c>
      <c r="K120" s="109">
        <v>0</v>
      </c>
      <c r="M120" s="44"/>
      <c r="N120" s="44"/>
      <c r="O120" s="44"/>
      <c r="P120" s="44"/>
      <c r="Q120" s="44"/>
      <c r="R120" s="44"/>
      <c r="S120" s="44"/>
      <c r="T120" s="42"/>
      <c r="U120" s="44"/>
      <c r="V120" s="47"/>
      <c r="W120" s="44"/>
      <c r="X120" s="47"/>
      <c r="Y120" s="44"/>
      <c r="Z120" s="47"/>
      <c r="AA120" s="44"/>
      <c r="AB120" s="47"/>
    </row>
    <row r="121" spans="1:28" s="31" customFormat="1" x14ac:dyDescent="0.25">
      <c r="A121" s="5" t="s">
        <v>18</v>
      </c>
      <c r="B121" s="5">
        <f t="shared" si="2"/>
        <v>37</v>
      </c>
      <c r="C121" s="61" t="s">
        <v>54</v>
      </c>
      <c r="D121" s="5">
        <v>5</v>
      </c>
      <c r="E121" s="103">
        <v>6.59E-2</v>
      </c>
      <c r="F121" s="5">
        <v>4</v>
      </c>
      <c r="G121" s="107">
        <v>4.7899999999999998E-2</v>
      </c>
      <c r="H121" s="6">
        <v>3</v>
      </c>
      <c r="I121" s="109">
        <v>1.7170000000000001</v>
      </c>
      <c r="J121" s="6">
        <v>3</v>
      </c>
      <c r="K121" s="109">
        <v>7.4999999999999997E-2</v>
      </c>
      <c r="M121" s="44"/>
      <c r="N121" s="44"/>
      <c r="O121" s="44"/>
      <c r="P121" s="44"/>
      <c r="Q121" s="44"/>
      <c r="R121" s="44"/>
      <c r="S121" s="44"/>
      <c r="T121" s="42"/>
      <c r="U121" s="44"/>
      <c r="V121" s="47"/>
      <c r="W121" s="44"/>
      <c r="X121" s="47"/>
      <c r="Y121" s="44"/>
      <c r="Z121" s="47"/>
      <c r="AA121" s="44"/>
      <c r="AB121" s="47"/>
    </row>
    <row r="122" spans="1:28" s="31" customFormat="1" x14ac:dyDescent="0.25">
      <c r="A122" s="5" t="s">
        <v>18</v>
      </c>
      <c r="B122" s="5">
        <f t="shared" si="2"/>
        <v>38</v>
      </c>
      <c r="C122" s="61" t="s">
        <v>22</v>
      </c>
      <c r="D122" s="5">
        <v>2</v>
      </c>
      <c r="E122" s="103">
        <v>0.02</v>
      </c>
      <c r="F122" s="5">
        <f>1+2</f>
        <v>3</v>
      </c>
      <c r="G122" s="107">
        <v>0.23</v>
      </c>
      <c r="H122" s="6">
        <v>3</v>
      </c>
      <c r="I122" s="109">
        <v>0.72799999999999998</v>
      </c>
      <c r="J122" s="6">
        <v>1</v>
      </c>
      <c r="K122" s="109">
        <v>1.2E-2</v>
      </c>
      <c r="M122" s="44"/>
      <c r="N122" s="44"/>
      <c r="O122" s="44"/>
      <c r="P122" s="44"/>
      <c r="Q122" s="44"/>
      <c r="R122" s="44"/>
      <c r="S122" s="44"/>
      <c r="T122" s="42"/>
      <c r="U122" s="44"/>
      <c r="V122" s="47"/>
      <c r="W122" s="44"/>
      <c r="X122" s="47"/>
      <c r="Y122" s="44"/>
      <c r="Z122" s="47"/>
      <c r="AA122" s="44"/>
      <c r="AB122" s="47"/>
    </row>
    <row r="123" spans="1:28" s="31" customFormat="1" x14ac:dyDescent="0.25">
      <c r="A123" s="5" t="s">
        <v>18</v>
      </c>
      <c r="B123" s="5">
        <f t="shared" si="2"/>
        <v>39</v>
      </c>
      <c r="C123" s="61" t="s">
        <v>19</v>
      </c>
      <c r="D123" s="5">
        <v>7</v>
      </c>
      <c r="E123" s="103">
        <v>0.16500000000000001</v>
      </c>
      <c r="F123" s="5">
        <f>1+8</f>
        <v>9</v>
      </c>
      <c r="G123" s="107">
        <v>1.1950000000000001</v>
      </c>
      <c r="H123" s="6">
        <f>1+16</f>
        <v>17</v>
      </c>
      <c r="I123" s="109">
        <v>0.34499999999999997</v>
      </c>
      <c r="J123" s="6">
        <f>3+1</f>
        <v>4</v>
      </c>
      <c r="K123" s="109">
        <v>0.06</v>
      </c>
      <c r="M123" s="44"/>
      <c r="N123" s="44"/>
      <c r="O123" s="44"/>
      <c r="P123" s="44"/>
      <c r="Q123" s="44"/>
      <c r="R123" s="44"/>
      <c r="S123" s="44"/>
      <c r="T123" s="42"/>
      <c r="U123" s="44"/>
      <c r="V123" s="47"/>
      <c r="W123" s="44"/>
      <c r="X123" s="47"/>
      <c r="Y123" s="44"/>
      <c r="Z123" s="47"/>
      <c r="AA123" s="44"/>
      <c r="AB123" s="47"/>
    </row>
    <row r="124" spans="1:28" s="32" customFormat="1" x14ac:dyDescent="0.25">
      <c r="A124" s="5" t="s">
        <v>18</v>
      </c>
      <c r="B124" s="5">
        <f t="shared" si="2"/>
        <v>40</v>
      </c>
      <c r="C124" s="61" t="s">
        <v>55</v>
      </c>
      <c r="D124" s="5">
        <v>2</v>
      </c>
      <c r="E124" s="103">
        <v>0.02</v>
      </c>
      <c r="F124" s="5">
        <v>0</v>
      </c>
      <c r="G124" s="107">
        <v>0</v>
      </c>
      <c r="H124" s="6">
        <v>3</v>
      </c>
      <c r="I124" s="109">
        <v>5.0999999999999997E-2</v>
      </c>
      <c r="J124" s="6">
        <v>0</v>
      </c>
      <c r="K124" s="106">
        <v>0</v>
      </c>
      <c r="M124" s="44"/>
      <c r="N124" s="44"/>
      <c r="O124" s="44"/>
      <c r="P124" s="44"/>
      <c r="Q124" s="44"/>
      <c r="R124" s="44"/>
      <c r="S124" s="44"/>
      <c r="T124" s="41"/>
      <c r="U124" s="44"/>
      <c r="V124" s="47"/>
      <c r="W124" s="44"/>
      <c r="X124" s="47"/>
      <c r="Y124" s="44"/>
      <c r="Z124" s="47"/>
      <c r="AA124" s="44"/>
      <c r="AB124" s="47"/>
    </row>
    <row r="125" spans="1:28" s="32" customFormat="1" x14ac:dyDescent="0.25">
      <c r="A125" s="5" t="s">
        <v>18</v>
      </c>
      <c r="B125" s="5">
        <f t="shared" si="2"/>
        <v>41</v>
      </c>
      <c r="C125" s="61" t="s">
        <v>56</v>
      </c>
      <c r="D125" s="5">
        <v>16</v>
      </c>
      <c r="E125" s="103">
        <v>0.1865</v>
      </c>
      <c r="F125" s="5">
        <f>1+15</f>
        <v>16</v>
      </c>
      <c r="G125" s="107">
        <v>1.6214999999999999</v>
      </c>
      <c r="H125" s="5">
        <v>16</v>
      </c>
      <c r="I125" s="107">
        <v>0.14299999999999999</v>
      </c>
      <c r="J125" s="6">
        <v>0</v>
      </c>
      <c r="K125" s="106">
        <v>0</v>
      </c>
      <c r="M125" s="44"/>
      <c r="N125" s="44"/>
      <c r="O125" s="44"/>
      <c r="P125" s="44"/>
      <c r="Q125" s="44"/>
      <c r="R125" s="44"/>
      <c r="S125" s="44"/>
      <c r="T125" s="41"/>
      <c r="U125" s="44"/>
      <c r="V125" s="47"/>
      <c r="W125" s="44"/>
      <c r="X125" s="47"/>
      <c r="Y125" s="44"/>
      <c r="Z125" s="47"/>
      <c r="AA125" s="44"/>
      <c r="AB125" s="47"/>
    </row>
    <row r="126" spans="1:28" s="34" customFormat="1" x14ac:dyDescent="0.25">
      <c r="A126" s="5" t="s">
        <v>18</v>
      </c>
      <c r="B126" s="5">
        <f t="shared" si="2"/>
        <v>42</v>
      </c>
      <c r="C126" s="61" t="s">
        <v>57</v>
      </c>
      <c r="D126" s="5">
        <v>4</v>
      </c>
      <c r="E126" s="103">
        <v>0.115</v>
      </c>
      <c r="F126" s="5">
        <v>4</v>
      </c>
      <c r="G126" s="107">
        <v>5.7000000000000002E-2</v>
      </c>
      <c r="H126" s="6">
        <v>7</v>
      </c>
      <c r="I126" s="109">
        <v>0.112</v>
      </c>
      <c r="J126" s="6">
        <v>0</v>
      </c>
      <c r="K126" s="106">
        <v>0</v>
      </c>
      <c r="M126" s="44"/>
      <c r="N126" s="44"/>
      <c r="O126" s="44"/>
      <c r="P126" s="44"/>
      <c r="Q126" s="44"/>
      <c r="R126" s="44"/>
      <c r="S126" s="44"/>
      <c r="T126" s="41"/>
      <c r="U126" s="44"/>
      <c r="V126" s="47"/>
      <c r="W126" s="44"/>
      <c r="X126" s="47"/>
      <c r="Y126" s="44"/>
      <c r="Z126" s="47"/>
      <c r="AA126" s="44"/>
      <c r="AB126" s="47"/>
    </row>
    <row r="127" spans="1:28" s="34" customFormat="1" x14ac:dyDescent="0.25">
      <c r="A127" s="5" t="s">
        <v>18</v>
      </c>
      <c r="B127" s="5">
        <f t="shared" si="2"/>
        <v>43</v>
      </c>
      <c r="C127" s="61" t="s">
        <v>23</v>
      </c>
      <c r="D127" s="5">
        <v>2</v>
      </c>
      <c r="E127" s="103">
        <v>0.53</v>
      </c>
      <c r="F127" s="5">
        <v>2</v>
      </c>
      <c r="G127" s="107">
        <v>0.53</v>
      </c>
      <c r="H127" s="6">
        <f>1+3</f>
        <v>4</v>
      </c>
      <c r="I127" s="109">
        <v>0.17299999999999999</v>
      </c>
      <c r="J127" s="6">
        <v>1</v>
      </c>
      <c r="K127" s="106">
        <v>0.03</v>
      </c>
      <c r="M127" s="44"/>
      <c r="N127" s="44"/>
      <c r="O127" s="44"/>
      <c r="P127" s="44"/>
      <c r="Q127" s="44"/>
      <c r="R127" s="44"/>
      <c r="S127" s="44"/>
      <c r="T127" s="41"/>
      <c r="U127" s="44"/>
      <c r="V127" s="47"/>
      <c r="W127" s="44"/>
      <c r="X127" s="47"/>
      <c r="Y127" s="44"/>
      <c r="Z127" s="47"/>
      <c r="AA127" s="44"/>
      <c r="AB127" s="47"/>
    </row>
    <row r="128" spans="1:28" s="34" customFormat="1" x14ac:dyDescent="0.25">
      <c r="A128" s="5" t="s">
        <v>18</v>
      </c>
      <c r="B128" s="5">
        <f t="shared" si="2"/>
        <v>44</v>
      </c>
      <c r="C128" s="61" t="s">
        <v>58</v>
      </c>
      <c r="D128" s="5">
        <v>5</v>
      </c>
      <c r="E128" s="103">
        <v>6.2E-2</v>
      </c>
      <c r="F128" s="5">
        <v>4</v>
      </c>
      <c r="G128" s="107">
        <v>4.2000000000000003E-2</v>
      </c>
      <c r="H128" s="6">
        <v>5</v>
      </c>
      <c r="I128" s="109">
        <v>3.1E-2</v>
      </c>
      <c r="J128" s="6">
        <v>0</v>
      </c>
      <c r="K128" s="106">
        <v>0</v>
      </c>
      <c r="M128" s="44"/>
      <c r="N128" s="44"/>
      <c r="O128" s="44"/>
      <c r="P128" s="44"/>
      <c r="Q128" s="44"/>
      <c r="R128" s="44"/>
      <c r="S128" s="44"/>
      <c r="T128" s="41"/>
      <c r="U128" s="44"/>
      <c r="V128" s="47"/>
      <c r="W128" s="44"/>
      <c r="X128" s="47"/>
      <c r="Y128" s="44"/>
      <c r="Z128" s="47"/>
      <c r="AA128" s="44"/>
      <c r="AB128" s="47"/>
    </row>
    <row r="129" spans="1:28" s="34" customFormat="1" x14ac:dyDescent="0.25">
      <c r="A129" s="5" t="s">
        <v>18</v>
      </c>
      <c r="B129" s="5">
        <f t="shared" si="2"/>
        <v>45</v>
      </c>
      <c r="C129" s="61" t="s">
        <v>28</v>
      </c>
      <c r="D129" s="5">
        <v>0</v>
      </c>
      <c r="E129" s="103">
        <v>0</v>
      </c>
      <c r="F129" s="5">
        <v>1</v>
      </c>
      <c r="G129" s="107">
        <v>0.2</v>
      </c>
      <c r="H129" s="6">
        <v>0</v>
      </c>
      <c r="I129" s="109">
        <v>0</v>
      </c>
      <c r="J129" s="6">
        <v>0</v>
      </c>
      <c r="K129" s="106">
        <v>0</v>
      </c>
      <c r="M129" s="44"/>
      <c r="N129" s="44"/>
      <c r="O129" s="44"/>
      <c r="P129" s="44"/>
      <c r="Q129" s="44"/>
      <c r="R129" s="44"/>
      <c r="S129" s="44"/>
      <c r="T129" s="41"/>
      <c r="U129" s="44"/>
      <c r="V129" s="47"/>
      <c r="W129" s="44"/>
      <c r="X129" s="47"/>
      <c r="Y129" s="44"/>
      <c r="Z129" s="47"/>
      <c r="AA129" s="44"/>
      <c r="AB129" s="47"/>
    </row>
    <row r="130" spans="1:28" s="34" customFormat="1" x14ac:dyDescent="0.25">
      <c r="A130" s="5" t="s">
        <v>18</v>
      </c>
      <c r="B130" s="5">
        <f t="shared" si="2"/>
        <v>46</v>
      </c>
      <c r="C130" s="61" t="s">
        <v>97</v>
      </c>
      <c r="D130" s="5">
        <v>0</v>
      </c>
      <c r="E130" s="103">
        <v>0</v>
      </c>
      <c r="F130" s="5">
        <v>1</v>
      </c>
      <c r="G130" s="107">
        <v>1.2E-2</v>
      </c>
      <c r="H130" s="6">
        <v>0</v>
      </c>
      <c r="I130" s="109">
        <v>0</v>
      </c>
      <c r="J130" s="6">
        <v>0</v>
      </c>
      <c r="K130" s="109">
        <v>0</v>
      </c>
      <c r="M130" s="44"/>
      <c r="N130" s="44"/>
      <c r="O130" s="44"/>
      <c r="P130" s="44"/>
      <c r="Q130" s="44"/>
      <c r="R130" s="44"/>
      <c r="S130" s="44"/>
      <c r="T130" s="42"/>
      <c r="U130" s="44"/>
      <c r="V130" s="47"/>
      <c r="W130" s="44"/>
      <c r="X130" s="47"/>
      <c r="Y130" s="44"/>
      <c r="Z130" s="47"/>
      <c r="AA130" s="44"/>
      <c r="AB130" s="47"/>
    </row>
    <row r="131" spans="1:28" s="34" customFormat="1" x14ac:dyDescent="0.25">
      <c r="A131" s="5" t="s">
        <v>18</v>
      </c>
      <c r="B131" s="5">
        <f t="shared" si="2"/>
        <v>47</v>
      </c>
      <c r="C131" s="61" t="s">
        <v>108</v>
      </c>
      <c r="D131" s="5">
        <v>0</v>
      </c>
      <c r="E131" s="103">
        <v>0</v>
      </c>
      <c r="F131" s="5">
        <v>1</v>
      </c>
      <c r="G131" s="107">
        <v>2E-3</v>
      </c>
      <c r="H131" s="6">
        <v>1</v>
      </c>
      <c r="I131" s="109">
        <v>1.4999999999999999E-2</v>
      </c>
      <c r="J131" s="6">
        <v>0</v>
      </c>
      <c r="K131" s="109">
        <v>0</v>
      </c>
      <c r="M131" s="44"/>
      <c r="N131" s="44"/>
      <c r="O131" s="44"/>
      <c r="P131" s="44"/>
      <c r="Q131" s="44"/>
      <c r="R131" s="44"/>
      <c r="S131" s="44"/>
      <c r="T131" s="42"/>
      <c r="U131" s="44"/>
      <c r="V131" s="47"/>
      <c r="W131" s="44"/>
      <c r="X131" s="47"/>
      <c r="Y131" s="44"/>
      <c r="Z131" s="47"/>
      <c r="AA131" s="44"/>
      <c r="AB131" s="47"/>
    </row>
    <row r="132" spans="1:28" s="34" customFormat="1" x14ac:dyDescent="0.25">
      <c r="A132" s="5" t="s">
        <v>18</v>
      </c>
      <c r="B132" s="5">
        <f t="shared" si="2"/>
        <v>48</v>
      </c>
      <c r="C132" s="61" t="s">
        <v>27</v>
      </c>
      <c r="D132" s="5">
        <v>0</v>
      </c>
      <c r="E132" s="103">
        <v>0</v>
      </c>
      <c r="F132" s="5">
        <v>0</v>
      </c>
      <c r="G132" s="107">
        <v>0</v>
      </c>
      <c r="H132" s="6">
        <v>2</v>
      </c>
      <c r="I132" s="106">
        <v>1.4999999999999999E-2</v>
      </c>
      <c r="J132" s="6">
        <v>0</v>
      </c>
      <c r="K132" s="106">
        <v>0</v>
      </c>
      <c r="M132" s="44"/>
      <c r="N132" s="44"/>
      <c r="O132" s="44"/>
      <c r="P132" s="44"/>
      <c r="Q132" s="44"/>
      <c r="R132" s="44"/>
      <c r="S132" s="44"/>
      <c r="T132" s="46"/>
      <c r="U132" s="44"/>
      <c r="V132" s="47"/>
      <c r="W132" s="44"/>
      <c r="X132" s="47"/>
      <c r="Y132" s="44"/>
      <c r="Z132" s="47"/>
      <c r="AA132" s="44"/>
      <c r="AB132" s="47"/>
    </row>
    <row r="133" spans="1:28" s="34" customFormat="1" x14ac:dyDescent="0.25">
      <c r="A133" s="5" t="s">
        <v>18</v>
      </c>
      <c r="B133" s="5">
        <f t="shared" si="2"/>
        <v>49</v>
      </c>
      <c r="C133" s="61" t="s">
        <v>38</v>
      </c>
      <c r="D133" s="5">
        <v>0</v>
      </c>
      <c r="E133" s="103">
        <v>0</v>
      </c>
      <c r="F133" s="5">
        <v>0</v>
      </c>
      <c r="G133" s="107">
        <v>0</v>
      </c>
      <c r="H133" s="6">
        <v>1</v>
      </c>
      <c r="I133" s="106">
        <v>4.5999999999999999E-2</v>
      </c>
      <c r="J133" s="6">
        <v>1</v>
      </c>
      <c r="K133" s="106">
        <v>0.11899999999999999</v>
      </c>
      <c r="M133" s="44"/>
      <c r="N133" s="44"/>
      <c r="O133" s="44"/>
      <c r="P133" s="44"/>
      <c r="Q133" s="44"/>
      <c r="R133" s="44"/>
      <c r="S133" s="44"/>
      <c r="T133" s="46"/>
      <c r="U133" s="44"/>
      <c r="V133" s="47"/>
      <c r="W133" s="44"/>
      <c r="X133" s="47"/>
      <c r="Y133" s="44"/>
      <c r="Z133" s="47"/>
      <c r="AA133" s="44"/>
      <c r="AB133" s="47"/>
    </row>
    <row r="134" spans="1:28" s="34" customFormat="1" ht="18.75" customHeight="1" x14ac:dyDescent="0.25">
      <c r="A134" s="5" t="s">
        <v>18</v>
      </c>
      <c r="B134" s="5">
        <f t="shared" si="2"/>
        <v>50</v>
      </c>
      <c r="C134" s="61" t="s">
        <v>140</v>
      </c>
      <c r="D134" s="5">
        <v>0</v>
      </c>
      <c r="E134" s="103">
        <v>0</v>
      </c>
      <c r="F134" s="76">
        <v>0</v>
      </c>
      <c r="G134" s="103">
        <v>0</v>
      </c>
      <c r="H134" s="6">
        <v>4</v>
      </c>
      <c r="I134" s="106">
        <v>5.2999999999999999E-2</v>
      </c>
      <c r="J134" s="6">
        <v>0</v>
      </c>
      <c r="K134" s="106">
        <v>0</v>
      </c>
      <c r="M134" s="44"/>
      <c r="N134" s="44"/>
      <c r="O134" s="44"/>
      <c r="P134" s="44"/>
      <c r="Q134" s="44"/>
      <c r="R134" s="44"/>
      <c r="S134" s="44"/>
      <c r="T134" s="46"/>
      <c r="U134" s="44"/>
      <c r="V134" s="47"/>
      <c r="W134" s="44"/>
      <c r="X134" s="47"/>
      <c r="Y134" s="44"/>
      <c r="Z134" s="47"/>
      <c r="AA134" s="44"/>
      <c r="AB134" s="47"/>
    </row>
    <row r="135" spans="1:28" s="34" customFormat="1" x14ac:dyDescent="0.25">
      <c r="A135" s="5" t="s">
        <v>18</v>
      </c>
      <c r="B135" s="5">
        <f t="shared" si="2"/>
        <v>51</v>
      </c>
      <c r="C135" s="61" t="s">
        <v>98</v>
      </c>
      <c r="D135" s="5">
        <v>0</v>
      </c>
      <c r="E135" s="103">
        <v>0</v>
      </c>
      <c r="F135" s="5">
        <v>0</v>
      </c>
      <c r="G135" s="107">
        <v>0</v>
      </c>
      <c r="H135" s="6">
        <v>1</v>
      </c>
      <c r="I135" s="106">
        <v>1.4999999999999999E-2</v>
      </c>
      <c r="J135" s="6">
        <v>0</v>
      </c>
      <c r="K135" s="106">
        <v>0</v>
      </c>
      <c r="M135" s="44"/>
      <c r="N135" s="44"/>
      <c r="O135" s="44"/>
      <c r="P135" s="44"/>
      <c r="Q135" s="44"/>
      <c r="R135" s="44"/>
      <c r="S135" s="44"/>
      <c r="T135" s="46"/>
      <c r="U135" s="44"/>
      <c r="V135" s="47"/>
      <c r="W135" s="44"/>
      <c r="X135" s="47"/>
      <c r="Y135" s="44"/>
      <c r="Z135" s="47"/>
      <c r="AA135" s="44"/>
      <c r="AB135" s="47"/>
    </row>
    <row r="136" spans="1:28" s="34" customFormat="1" x14ac:dyDescent="0.25">
      <c r="A136" s="5" t="s">
        <v>18</v>
      </c>
      <c r="B136" s="5">
        <f t="shared" si="2"/>
        <v>52</v>
      </c>
      <c r="C136" s="61" t="s">
        <v>99</v>
      </c>
      <c r="D136" s="5">
        <v>0</v>
      </c>
      <c r="E136" s="103">
        <v>0</v>
      </c>
      <c r="F136" s="76">
        <v>0</v>
      </c>
      <c r="G136" s="103">
        <v>0</v>
      </c>
      <c r="H136" s="6">
        <v>2</v>
      </c>
      <c r="I136" s="106">
        <v>2.5999999999999999E-2</v>
      </c>
      <c r="J136" s="6">
        <v>0</v>
      </c>
      <c r="K136" s="106">
        <v>0</v>
      </c>
      <c r="M136" s="44"/>
      <c r="N136" s="44"/>
      <c r="O136" s="44"/>
      <c r="P136" s="44"/>
      <c r="Q136" s="44"/>
      <c r="R136" s="44"/>
      <c r="S136" s="44"/>
      <c r="T136" s="46"/>
      <c r="U136" s="44"/>
      <c r="V136" s="47"/>
      <c r="W136" s="44"/>
      <c r="X136" s="47"/>
      <c r="Y136" s="44"/>
      <c r="Z136" s="47"/>
      <c r="AA136" s="44"/>
      <c r="AB136" s="47"/>
    </row>
    <row r="137" spans="1:28" s="34" customFormat="1" x14ac:dyDescent="0.25">
      <c r="A137" s="5" t="s">
        <v>18</v>
      </c>
      <c r="B137" s="5">
        <f t="shared" si="2"/>
        <v>53</v>
      </c>
      <c r="C137" s="61" t="s">
        <v>141</v>
      </c>
      <c r="D137" s="5">
        <v>0</v>
      </c>
      <c r="E137" s="103">
        <v>0</v>
      </c>
      <c r="F137" s="76">
        <v>0</v>
      </c>
      <c r="G137" s="103">
        <v>0</v>
      </c>
      <c r="H137" s="6">
        <v>1</v>
      </c>
      <c r="I137" s="109">
        <v>1.4999999999999999E-2</v>
      </c>
      <c r="J137" s="6">
        <v>0</v>
      </c>
      <c r="K137" s="106">
        <v>0</v>
      </c>
      <c r="M137" s="44"/>
      <c r="N137" s="44"/>
      <c r="O137" s="44"/>
      <c r="P137" s="44"/>
      <c r="Q137" s="44"/>
      <c r="R137" s="44"/>
      <c r="S137" s="44"/>
      <c r="T137" s="46"/>
      <c r="U137" s="44"/>
      <c r="V137" s="47"/>
      <c r="W137" s="44"/>
      <c r="X137" s="47"/>
      <c r="Y137" s="44"/>
      <c r="Z137" s="47"/>
      <c r="AA137" s="44"/>
      <c r="AB137" s="47"/>
    </row>
    <row r="138" spans="1:28" s="34" customFormat="1" x14ac:dyDescent="0.25">
      <c r="A138" s="5" t="s">
        <v>18</v>
      </c>
      <c r="B138" s="5">
        <f t="shared" si="2"/>
        <v>54</v>
      </c>
      <c r="C138" s="61" t="s">
        <v>142</v>
      </c>
      <c r="D138" s="5">
        <v>0</v>
      </c>
      <c r="E138" s="103">
        <v>0</v>
      </c>
      <c r="F138" s="76">
        <v>0</v>
      </c>
      <c r="G138" s="103">
        <v>0</v>
      </c>
      <c r="H138" s="5">
        <v>1</v>
      </c>
      <c r="I138" s="107">
        <v>4.1299999999999996E-2</v>
      </c>
      <c r="J138" s="6">
        <v>0</v>
      </c>
      <c r="K138" s="106">
        <v>0</v>
      </c>
      <c r="M138" s="44"/>
      <c r="N138" s="44"/>
      <c r="O138" s="44"/>
      <c r="P138" s="44"/>
      <c r="Q138" s="44"/>
      <c r="R138" s="44"/>
      <c r="S138" s="44"/>
      <c r="T138" s="46"/>
      <c r="U138" s="44"/>
      <c r="V138" s="47"/>
      <c r="W138" s="44"/>
      <c r="X138" s="47"/>
      <c r="Y138" s="44"/>
      <c r="Z138" s="47"/>
      <c r="AA138" s="44"/>
      <c r="AB138" s="47"/>
    </row>
    <row r="139" spans="1:28" s="34" customFormat="1" x14ac:dyDescent="0.25">
      <c r="A139" s="5" t="s">
        <v>18</v>
      </c>
      <c r="B139" s="5">
        <f>B138+1</f>
        <v>55</v>
      </c>
      <c r="C139" s="61" t="s">
        <v>47</v>
      </c>
      <c r="D139" s="5">
        <v>0</v>
      </c>
      <c r="E139" s="103">
        <v>0</v>
      </c>
      <c r="F139" s="76">
        <v>0</v>
      </c>
      <c r="G139" s="103">
        <v>0</v>
      </c>
      <c r="H139" s="5">
        <v>1</v>
      </c>
      <c r="I139" s="107">
        <v>8.0000000000000002E-3</v>
      </c>
      <c r="J139" s="6">
        <v>0</v>
      </c>
      <c r="K139" s="106">
        <v>0</v>
      </c>
      <c r="M139" s="44"/>
      <c r="N139" s="44"/>
      <c r="O139" s="44"/>
      <c r="P139" s="44"/>
      <c r="Q139" s="44"/>
      <c r="R139" s="44"/>
      <c r="S139" s="44"/>
      <c r="T139" s="46"/>
      <c r="U139" s="44"/>
      <c r="V139" s="47"/>
      <c r="W139" s="44"/>
      <c r="X139" s="47"/>
      <c r="Y139" s="44"/>
      <c r="Z139" s="47"/>
      <c r="AA139" s="44"/>
      <c r="AB139" s="47"/>
    </row>
    <row r="140" spans="1:28" s="43" customFormat="1" x14ac:dyDescent="0.25">
      <c r="A140" s="5" t="s">
        <v>18</v>
      </c>
      <c r="B140" s="5">
        <f t="shared" si="2"/>
        <v>56</v>
      </c>
      <c r="C140" s="61" t="s">
        <v>102</v>
      </c>
      <c r="D140" s="5">
        <v>0</v>
      </c>
      <c r="E140" s="103">
        <v>0</v>
      </c>
      <c r="F140" s="76">
        <v>0</v>
      </c>
      <c r="G140" s="103">
        <v>0</v>
      </c>
      <c r="H140" s="5">
        <v>1</v>
      </c>
      <c r="I140" s="107">
        <v>8.9999999999999993E-3</v>
      </c>
      <c r="J140" s="6">
        <v>0</v>
      </c>
      <c r="K140" s="106">
        <v>0</v>
      </c>
      <c r="M140" s="44"/>
      <c r="N140" s="44"/>
      <c r="O140" s="44"/>
      <c r="P140" s="44"/>
      <c r="Q140" s="44"/>
      <c r="R140" s="44"/>
      <c r="S140" s="44"/>
      <c r="T140" s="46"/>
      <c r="U140" s="44"/>
      <c r="V140" s="47"/>
      <c r="W140" s="44"/>
      <c r="X140" s="47"/>
      <c r="Y140" s="44"/>
      <c r="Z140" s="47"/>
      <c r="AA140" s="44"/>
      <c r="AB140" s="47"/>
    </row>
    <row r="141" spans="1:28" s="43" customFormat="1" x14ac:dyDescent="0.25">
      <c r="A141" s="5" t="s">
        <v>18</v>
      </c>
      <c r="B141" s="5">
        <f t="shared" si="2"/>
        <v>57</v>
      </c>
      <c r="C141" s="61" t="s">
        <v>143</v>
      </c>
      <c r="D141" s="5">
        <v>0</v>
      </c>
      <c r="E141" s="103">
        <v>0</v>
      </c>
      <c r="F141" s="76">
        <v>0</v>
      </c>
      <c r="G141" s="103">
        <v>0</v>
      </c>
      <c r="H141" s="5">
        <v>1</v>
      </c>
      <c r="I141" s="107">
        <v>5.0000000000000001E-3</v>
      </c>
      <c r="J141" s="6">
        <v>0</v>
      </c>
      <c r="K141" s="106">
        <v>0</v>
      </c>
      <c r="M141" s="44"/>
      <c r="N141" s="44"/>
      <c r="O141" s="44"/>
      <c r="P141" s="44"/>
      <c r="Q141" s="44"/>
      <c r="R141" s="44"/>
      <c r="S141" s="44"/>
      <c r="T141" s="46"/>
      <c r="U141" s="44"/>
      <c r="V141" s="47"/>
      <c r="W141" s="44"/>
      <c r="X141" s="47"/>
      <c r="Y141" s="44"/>
      <c r="Z141" s="47"/>
      <c r="AA141" s="44"/>
      <c r="AB141" s="47"/>
    </row>
    <row r="142" spans="1:28" s="52" customFormat="1" x14ac:dyDescent="0.25">
      <c r="A142" s="5" t="s">
        <v>18</v>
      </c>
      <c r="B142" s="5">
        <f t="shared" si="2"/>
        <v>58</v>
      </c>
      <c r="C142" s="61" t="s">
        <v>50</v>
      </c>
      <c r="D142" s="5">
        <v>0</v>
      </c>
      <c r="E142" s="103">
        <v>0</v>
      </c>
      <c r="F142" s="76">
        <v>0</v>
      </c>
      <c r="G142" s="103">
        <v>0</v>
      </c>
      <c r="H142" s="5">
        <v>2</v>
      </c>
      <c r="I142" s="107">
        <v>6.0000000000000001E-3</v>
      </c>
      <c r="J142" s="6">
        <v>0</v>
      </c>
      <c r="K142" s="106">
        <v>0</v>
      </c>
      <c r="M142" s="44"/>
      <c r="N142" s="44"/>
      <c r="O142" s="44"/>
      <c r="P142" s="44"/>
      <c r="Q142" s="44"/>
      <c r="R142" s="44"/>
      <c r="S142" s="44"/>
      <c r="T142" s="46"/>
      <c r="U142" s="44"/>
      <c r="V142" s="47"/>
      <c r="W142" s="44"/>
      <c r="X142" s="47"/>
      <c r="Y142" s="44"/>
      <c r="Z142" s="47"/>
      <c r="AA142" s="44"/>
      <c r="AB142" s="47"/>
    </row>
    <row r="143" spans="1:28" s="43" customFormat="1" x14ac:dyDescent="0.25">
      <c r="A143" s="5" t="s">
        <v>18</v>
      </c>
      <c r="B143" s="5">
        <f t="shared" si="2"/>
        <v>59</v>
      </c>
      <c r="C143" s="61" t="s">
        <v>112</v>
      </c>
      <c r="D143" s="5">
        <v>0</v>
      </c>
      <c r="E143" s="103">
        <v>0</v>
      </c>
      <c r="F143" s="76">
        <v>0</v>
      </c>
      <c r="G143" s="103">
        <v>0</v>
      </c>
      <c r="H143" s="5">
        <v>1</v>
      </c>
      <c r="I143" s="107">
        <v>5.0000000000000001E-3</v>
      </c>
      <c r="J143" s="6">
        <v>0</v>
      </c>
      <c r="K143" s="106">
        <v>0</v>
      </c>
      <c r="M143" s="44"/>
      <c r="N143" s="44"/>
      <c r="O143" s="44"/>
      <c r="P143" s="44"/>
      <c r="Q143" s="44"/>
      <c r="R143" s="44"/>
      <c r="S143" s="44"/>
      <c r="T143" s="46"/>
      <c r="U143" s="44"/>
      <c r="V143" s="47"/>
      <c r="W143" s="44"/>
      <c r="X143" s="47"/>
      <c r="Y143" s="44"/>
      <c r="Z143" s="47"/>
      <c r="AA143" s="44"/>
      <c r="AB143" s="47"/>
    </row>
    <row r="144" spans="1:28" s="52" customFormat="1" x14ac:dyDescent="0.25">
      <c r="A144" s="5" t="s">
        <v>18</v>
      </c>
      <c r="B144" s="5">
        <f t="shared" si="2"/>
        <v>60</v>
      </c>
      <c r="C144" s="61" t="s">
        <v>95</v>
      </c>
      <c r="D144" s="5">
        <v>0</v>
      </c>
      <c r="E144" s="103">
        <v>0</v>
      </c>
      <c r="F144" s="76">
        <v>0</v>
      </c>
      <c r="G144" s="103">
        <v>0</v>
      </c>
      <c r="H144" s="5">
        <v>2</v>
      </c>
      <c r="I144" s="107">
        <v>2.3429999999999999E-2</v>
      </c>
      <c r="J144" s="6">
        <v>0</v>
      </c>
      <c r="K144" s="106">
        <v>0</v>
      </c>
      <c r="M144" s="44"/>
      <c r="N144" s="44"/>
      <c r="O144" s="44"/>
      <c r="P144" s="44"/>
      <c r="Q144" s="44"/>
      <c r="R144" s="44"/>
      <c r="S144" s="44"/>
      <c r="T144" s="46"/>
      <c r="U144" s="44"/>
      <c r="V144" s="47"/>
      <c r="W144" s="44"/>
      <c r="X144" s="47"/>
      <c r="Y144" s="44"/>
      <c r="Z144" s="47"/>
      <c r="AA144" s="44"/>
      <c r="AB144" s="47"/>
    </row>
    <row r="145" spans="1:28" s="3" customFormat="1" x14ac:dyDescent="0.25">
      <c r="A145" s="1"/>
      <c r="B145" s="1"/>
      <c r="C145" s="1"/>
      <c r="D145" s="1"/>
      <c r="E145" s="104"/>
      <c r="F145" s="14"/>
      <c r="G145" s="110"/>
      <c r="H145" s="15"/>
      <c r="I145" s="110"/>
      <c r="J145" s="14"/>
      <c r="K145" s="11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</row>
    <row r="146" spans="1:28" x14ac:dyDescent="0.25">
      <c r="F146" s="16"/>
      <c r="G146" s="111"/>
      <c r="H146" s="16"/>
      <c r="I146" s="111"/>
      <c r="J146" s="16"/>
      <c r="K146" s="111"/>
    </row>
    <row r="147" spans="1:28" x14ac:dyDescent="0.25">
      <c r="F147" s="16"/>
      <c r="G147" s="111"/>
      <c r="H147" s="16"/>
      <c r="I147" s="111"/>
      <c r="J147" s="16"/>
      <c r="K147" s="111"/>
    </row>
    <row r="148" spans="1:28" x14ac:dyDescent="0.25">
      <c r="F148" s="16"/>
      <c r="G148" s="111"/>
      <c r="H148" s="16"/>
      <c r="I148" s="111"/>
      <c r="J148" s="16"/>
      <c r="K148" s="111"/>
    </row>
    <row r="149" spans="1:28" x14ac:dyDescent="0.25">
      <c r="F149" s="16"/>
      <c r="G149" s="111"/>
      <c r="H149" s="16"/>
      <c r="I149" s="111"/>
      <c r="J149" s="16"/>
      <c r="K149" s="111"/>
    </row>
    <row r="150" spans="1:28" x14ac:dyDescent="0.25">
      <c r="F150" s="16"/>
      <c r="G150" s="112"/>
      <c r="H150" s="16"/>
      <c r="I150" s="112"/>
      <c r="J150" s="16"/>
      <c r="K150" s="111"/>
    </row>
    <row r="151" spans="1:28" x14ac:dyDescent="0.25">
      <c r="C151" s="11"/>
      <c r="F151" s="16"/>
      <c r="G151" s="111"/>
      <c r="H151" s="16"/>
      <c r="I151" s="111"/>
      <c r="J151" s="16"/>
      <c r="K151" s="111"/>
    </row>
    <row r="152" spans="1:28" x14ac:dyDescent="0.25">
      <c r="C152" s="11"/>
      <c r="F152" s="16"/>
      <c r="G152" s="111"/>
      <c r="H152" s="16"/>
      <c r="I152" s="111"/>
      <c r="J152" s="16"/>
      <c r="K152" s="111"/>
    </row>
    <row r="153" spans="1:28" x14ac:dyDescent="0.25">
      <c r="C153" s="11"/>
      <c r="F153" s="33"/>
      <c r="G153" s="111"/>
      <c r="H153" s="16"/>
      <c r="I153" s="111"/>
      <c r="J153" s="16"/>
      <c r="K153" s="111"/>
    </row>
    <row r="154" spans="1:28" x14ac:dyDescent="0.25">
      <c r="C154" s="11"/>
      <c r="F154" s="16"/>
      <c r="G154" s="111"/>
      <c r="H154" s="16"/>
      <c r="I154" s="111"/>
      <c r="J154" s="16"/>
      <c r="K154" s="111"/>
    </row>
    <row r="155" spans="1:28" x14ac:dyDescent="0.25">
      <c r="C155" s="11"/>
      <c r="F155" s="16"/>
      <c r="G155" s="111"/>
      <c r="H155" s="16"/>
      <c r="I155" s="111"/>
      <c r="J155" s="16"/>
      <c r="K155" s="111"/>
    </row>
    <row r="156" spans="1:28" x14ac:dyDescent="0.25">
      <c r="C156" s="11"/>
      <c r="F156" s="16"/>
      <c r="G156" s="111"/>
      <c r="H156" s="16"/>
      <c r="I156" s="111"/>
      <c r="J156" s="16"/>
      <c r="K156" s="111"/>
    </row>
    <row r="157" spans="1:28" x14ac:dyDescent="0.25">
      <c r="F157" s="16"/>
      <c r="G157" s="111"/>
      <c r="H157" s="16"/>
      <c r="I157" s="111"/>
      <c r="J157" s="16"/>
      <c r="K157" s="111"/>
    </row>
  </sheetData>
  <mergeCells count="8">
    <mergeCell ref="H1:K1"/>
    <mergeCell ref="A2:K2"/>
    <mergeCell ref="A3:A5"/>
    <mergeCell ref="C3:C5"/>
    <mergeCell ref="D3:E4"/>
    <mergeCell ref="F3:G4"/>
    <mergeCell ref="H3:I4"/>
    <mergeCell ref="J3:K4"/>
  </mergeCells>
  <conditionalFormatting sqref="C134 C68:C76 C58 C128:C129 C7 C60:C65 C104:C126 C9:C54 C87:C101">
    <cfRule type="duplicateValues" dxfId="5" priority="13"/>
  </conditionalFormatting>
  <conditionalFormatting sqref="C87:C1048576 C6:C83">
    <cfRule type="duplicateValues" dxfId="4" priority="6"/>
  </conditionalFormatting>
  <conditionalFormatting sqref="C86">
    <cfRule type="duplicateValues" dxfId="3" priority="5"/>
  </conditionalFormatting>
  <conditionalFormatting sqref="C86">
    <cfRule type="duplicateValues" dxfId="2" priority="4"/>
  </conditionalFormatting>
  <conditionalFormatting sqref="C85">
    <cfRule type="duplicateValues" dxfId="1" priority="3"/>
  </conditionalFormatting>
  <conditionalFormatting sqref="C84">
    <cfRule type="duplicateValues" dxfId="0" priority="1"/>
  </conditionalFormatting>
  <pageMargins left="0.70866141732283472" right="0.15748031496062992" top="0.31496062992125984" bottom="0.27559055118110237" header="0.31496062992125984" footer="0.31496062992125984"/>
  <pageSetup paperSize="9" scale="88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H372"/>
  <sheetViews>
    <sheetView tabSelected="1" view="pageBreakPreview" zoomScale="85" zoomScaleNormal="70" zoomScaleSheetLayoutView="85" workbookViewId="0">
      <pane ySplit="4" topLeftCell="A5" activePane="bottomLeft" state="frozen"/>
      <selection pane="bottomLeft" activeCell="H7" sqref="H7"/>
    </sheetView>
  </sheetViews>
  <sheetFormatPr defaultRowHeight="15.75" x14ac:dyDescent="0.25"/>
  <cols>
    <col min="1" max="1" width="19.42578125" style="12" customWidth="1"/>
    <col min="2" max="2" width="11.5703125" style="12" customWidth="1"/>
    <col min="3" max="3" width="18.42578125" style="35" customWidth="1"/>
    <col min="4" max="4" width="18.85546875" style="12" customWidth="1"/>
    <col min="5" max="5" width="19.140625" style="12" customWidth="1"/>
    <col min="6" max="6" width="20.140625" style="12" customWidth="1"/>
    <col min="7" max="7" width="24" style="12" customWidth="1"/>
    <col min="8" max="8" width="39.85546875" style="13" customWidth="1"/>
    <col min="9" max="16384" width="9.140625" style="12"/>
  </cols>
  <sheetData>
    <row r="1" spans="1:8" s="49" customFormat="1" ht="15" x14ac:dyDescent="0.25">
      <c r="A1" s="71"/>
      <c r="B1" s="71"/>
      <c r="C1" s="71"/>
      <c r="D1" s="71"/>
      <c r="E1" s="71"/>
      <c r="F1" s="71"/>
      <c r="G1" s="71"/>
      <c r="H1" s="72" t="s">
        <v>17</v>
      </c>
    </row>
    <row r="2" spans="1:8" s="49" customFormat="1" thickBot="1" x14ac:dyDescent="0.3">
      <c r="A2" s="73" t="s">
        <v>161</v>
      </c>
      <c r="B2" s="73"/>
      <c r="C2" s="73"/>
      <c r="D2" s="73"/>
      <c r="E2" s="73"/>
      <c r="F2" s="73"/>
      <c r="G2" s="73"/>
      <c r="H2" s="73"/>
    </row>
    <row r="3" spans="1:8" s="49" customFormat="1" ht="45" x14ac:dyDescent="0.25">
      <c r="A3" s="74" t="s">
        <v>0</v>
      </c>
      <c r="B3" s="74" t="s">
        <v>1</v>
      </c>
      <c r="C3" s="74" t="s">
        <v>9</v>
      </c>
      <c r="D3" s="74" t="s">
        <v>10</v>
      </c>
      <c r="E3" s="74" t="s">
        <v>11</v>
      </c>
      <c r="F3" s="75" t="s">
        <v>162</v>
      </c>
      <c r="G3" s="75" t="s">
        <v>12</v>
      </c>
      <c r="H3" s="74" t="s">
        <v>163</v>
      </c>
    </row>
    <row r="4" spans="1:8" s="49" customFormat="1" ht="15" x14ac:dyDescent="0.25">
      <c r="A4" s="76">
        <v>1</v>
      </c>
      <c r="B4" s="6">
        <v>2</v>
      </c>
      <c r="C4" s="6">
        <v>3</v>
      </c>
      <c r="D4" s="6">
        <v>4</v>
      </c>
      <c r="E4" s="6">
        <v>5</v>
      </c>
      <c r="F4" s="77">
        <v>6</v>
      </c>
      <c r="G4" s="77">
        <v>7</v>
      </c>
      <c r="H4" s="78">
        <v>8</v>
      </c>
    </row>
    <row r="5" spans="1:8" s="35" customFormat="1" ht="20.100000000000001" customHeight="1" x14ac:dyDescent="0.25">
      <c r="A5" s="5" t="s">
        <v>18</v>
      </c>
      <c r="B5" s="5">
        <v>1</v>
      </c>
      <c r="C5" s="61">
        <v>40868573</v>
      </c>
      <c r="D5" s="62">
        <v>41715</v>
      </c>
      <c r="E5" s="63" t="s">
        <v>160</v>
      </c>
      <c r="F5" s="79">
        <v>1000</v>
      </c>
      <c r="G5" s="64">
        <v>26533787.510000002</v>
      </c>
      <c r="H5" s="61" t="s">
        <v>19</v>
      </c>
    </row>
    <row r="6" spans="1:8" s="35" customFormat="1" ht="20.100000000000001" customHeight="1" x14ac:dyDescent="0.25">
      <c r="A6" s="5" t="s">
        <v>18</v>
      </c>
      <c r="B6" s="5">
        <v>2</v>
      </c>
      <c r="C6" s="69">
        <v>40868078</v>
      </c>
      <c r="D6" s="62">
        <v>41722</v>
      </c>
      <c r="E6" s="63" t="s">
        <v>160</v>
      </c>
      <c r="F6" s="79">
        <v>1460</v>
      </c>
      <c r="G6" s="64">
        <v>17520</v>
      </c>
      <c r="H6" s="61" t="s">
        <v>56</v>
      </c>
    </row>
    <row r="7" spans="1:8" s="35" customFormat="1" ht="20.100000000000001" customHeight="1" x14ac:dyDescent="0.25">
      <c r="A7" s="5" t="s">
        <v>18</v>
      </c>
      <c r="B7" s="5">
        <v>3</v>
      </c>
      <c r="C7" s="69">
        <v>40839181</v>
      </c>
      <c r="D7" s="62">
        <v>41711</v>
      </c>
      <c r="E7" s="63" t="s">
        <v>158</v>
      </c>
      <c r="F7" s="79">
        <v>15</v>
      </c>
      <c r="G7" s="64">
        <v>466.1</v>
      </c>
      <c r="H7" s="61" t="s">
        <v>73</v>
      </c>
    </row>
    <row r="8" spans="1:8" s="35" customFormat="1" ht="20.100000000000001" customHeight="1" x14ac:dyDescent="0.25">
      <c r="A8" s="5" t="s">
        <v>18</v>
      </c>
      <c r="B8" s="5">
        <v>4</v>
      </c>
      <c r="C8" s="69">
        <v>40847691</v>
      </c>
      <c r="D8" s="62">
        <v>41709</v>
      </c>
      <c r="E8" s="63" t="s">
        <v>158</v>
      </c>
      <c r="F8" s="79">
        <v>15</v>
      </c>
      <c r="G8" s="64">
        <v>466.1</v>
      </c>
      <c r="H8" s="61" t="s">
        <v>78</v>
      </c>
    </row>
    <row r="9" spans="1:8" s="35" customFormat="1" ht="20.100000000000001" customHeight="1" x14ac:dyDescent="0.25">
      <c r="A9" s="5" t="s">
        <v>18</v>
      </c>
      <c r="B9" s="5">
        <v>5</v>
      </c>
      <c r="C9" s="69">
        <v>40849631</v>
      </c>
      <c r="D9" s="62">
        <v>41702</v>
      </c>
      <c r="E9" s="63" t="s">
        <v>158</v>
      </c>
      <c r="F9" s="79">
        <v>7</v>
      </c>
      <c r="G9" s="64">
        <v>466.1</v>
      </c>
      <c r="H9" s="61" t="s">
        <v>92</v>
      </c>
    </row>
    <row r="10" spans="1:8" s="35" customFormat="1" ht="20.100000000000001" customHeight="1" x14ac:dyDescent="0.25">
      <c r="A10" s="5" t="s">
        <v>18</v>
      </c>
      <c r="B10" s="5">
        <v>6</v>
      </c>
      <c r="C10" s="61">
        <v>40849006</v>
      </c>
      <c r="D10" s="62">
        <v>41704</v>
      </c>
      <c r="E10" s="63" t="s">
        <v>158</v>
      </c>
      <c r="F10" s="79">
        <v>122.8</v>
      </c>
      <c r="G10" s="64">
        <v>281801.43</v>
      </c>
      <c r="H10" s="61" t="s">
        <v>43</v>
      </c>
    </row>
    <row r="11" spans="1:8" s="35" customFormat="1" ht="20.100000000000001" customHeight="1" x14ac:dyDescent="0.25">
      <c r="A11" s="5" t="s">
        <v>18</v>
      </c>
      <c r="B11" s="5">
        <v>7</v>
      </c>
      <c r="C11" s="69">
        <v>40849616</v>
      </c>
      <c r="D11" s="62">
        <v>41703</v>
      </c>
      <c r="E11" s="63" t="s">
        <v>158</v>
      </c>
      <c r="F11" s="79">
        <v>10</v>
      </c>
      <c r="G11" s="64">
        <v>466.1</v>
      </c>
      <c r="H11" s="61" t="s">
        <v>73</v>
      </c>
    </row>
    <row r="12" spans="1:8" s="35" customFormat="1" ht="20.100000000000001" customHeight="1" x14ac:dyDescent="0.25">
      <c r="A12" s="5" t="s">
        <v>18</v>
      </c>
      <c r="B12" s="5">
        <v>8</v>
      </c>
      <c r="C12" s="69">
        <v>40850677</v>
      </c>
      <c r="D12" s="62">
        <v>41725</v>
      </c>
      <c r="E12" s="63" t="s">
        <v>158</v>
      </c>
      <c r="F12" s="79">
        <v>10</v>
      </c>
      <c r="G12" s="64">
        <v>466.1</v>
      </c>
      <c r="H12" s="61" t="s">
        <v>92</v>
      </c>
    </row>
    <row r="13" spans="1:8" s="35" customFormat="1" ht="20.100000000000001" customHeight="1" x14ac:dyDescent="0.25">
      <c r="A13" s="5" t="s">
        <v>18</v>
      </c>
      <c r="B13" s="5">
        <v>9</v>
      </c>
      <c r="C13" s="69">
        <v>40853435</v>
      </c>
      <c r="D13" s="62">
        <v>41702</v>
      </c>
      <c r="E13" s="63" t="s">
        <v>158</v>
      </c>
      <c r="F13" s="79">
        <v>15</v>
      </c>
      <c r="G13" s="64">
        <v>466.1</v>
      </c>
      <c r="H13" s="61" t="s">
        <v>73</v>
      </c>
    </row>
    <row r="14" spans="1:8" s="35" customFormat="1" ht="20.100000000000001" customHeight="1" x14ac:dyDescent="0.25">
      <c r="A14" s="5" t="s">
        <v>18</v>
      </c>
      <c r="B14" s="5">
        <v>10</v>
      </c>
      <c r="C14" s="69">
        <v>40857811</v>
      </c>
      <c r="D14" s="62">
        <v>41719</v>
      </c>
      <c r="E14" s="63" t="s">
        <v>158</v>
      </c>
      <c r="F14" s="79">
        <v>330</v>
      </c>
      <c r="G14" s="64">
        <v>39402.42</v>
      </c>
      <c r="H14" s="61" t="s">
        <v>76</v>
      </c>
    </row>
    <row r="15" spans="1:8" s="35" customFormat="1" ht="20.100000000000001" customHeight="1" x14ac:dyDescent="0.25">
      <c r="A15" s="5" t="s">
        <v>18</v>
      </c>
      <c r="B15" s="5">
        <v>11</v>
      </c>
      <c r="C15" s="69">
        <v>40857672</v>
      </c>
      <c r="D15" s="62">
        <v>41712</v>
      </c>
      <c r="E15" s="63" t="s">
        <v>158</v>
      </c>
      <c r="F15" s="79">
        <v>15</v>
      </c>
      <c r="G15" s="64">
        <v>466.1</v>
      </c>
      <c r="H15" s="61" t="s">
        <v>78</v>
      </c>
    </row>
    <row r="16" spans="1:8" s="35" customFormat="1" ht="20.100000000000001" customHeight="1" x14ac:dyDescent="0.25">
      <c r="A16" s="5" t="s">
        <v>18</v>
      </c>
      <c r="B16" s="5">
        <v>12</v>
      </c>
      <c r="C16" s="69">
        <v>40858633</v>
      </c>
      <c r="D16" s="62">
        <v>41701</v>
      </c>
      <c r="E16" s="63" t="s">
        <v>158</v>
      </c>
      <c r="F16" s="79">
        <v>15</v>
      </c>
      <c r="G16" s="64">
        <v>466.1</v>
      </c>
      <c r="H16" s="61" t="s">
        <v>92</v>
      </c>
    </row>
    <row r="17" spans="1:8" s="35" customFormat="1" ht="20.100000000000001" customHeight="1" x14ac:dyDescent="0.25">
      <c r="A17" s="5" t="s">
        <v>18</v>
      </c>
      <c r="B17" s="5">
        <v>13</v>
      </c>
      <c r="C17" s="69">
        <v>40859564</v>
      </c>
      <c r="D17" s="62">
        <v>41702</v>
      </c>
      <c r="E17" s="63" t="s">
        <v>158</v>
      </c>
      <c r="F17" s="79">
        <v>7</v>
      </c>
      <c r="G17" s="64">
        <v>466.1</v>
      </c>
      <c r="H17" s="61" t="s">
        <v>92</v>
      </c>
    </row>
    <row r="18" spans="1:8" s="35" customFormat="1" ht="20.100000000000001" customHeight="1" x14ac:dyDescent="0.25">
      <c r="A18" s="5" t="s">
        <v>18</v>
      </c>
      <c r="B18" s="5">
        <v>14</v>
      </c>
      <c r="C18" s="69">
        <v>40864084</v>
      </c>
      <c r="D18" s="62">
        <v>41703</v>
      </c>
      <c r="E18" s="63" t="s">
        <v>158</v>
      </c>
      <c r="F18" s="79">
        <v>15</v>
      </c>
      <c r="G18" s="64">
        <v>466.1</v>
      </c>
      <c r="H18" s="61" t="s">
        <v>53</v>
      </c>
    </row>
    <row r="19" spans="1:8" s="35" customFormat="1" ht="20.100000000000001" customHeight="1" x14ac:dyDescent="0.25">
      <c r="A19" s="5" t="s">
        <v>18</v>
      </c>
      <c r="B19" s="5">
        <v>15</v>
      </c>
      <c r="C19" s="69">
        <v>40864522</v>
      </c>
      <c r="D19" s="62">
        <v>41701</v>
      </c>
      <c r="E19" s="63" t="s">
        <v>158</v>
      </c>
      <c r="F19" s="79">
        <v>15</v>
      </c>
      <c r="G19" s="64">
        <v>466.1</v>
      </c>
      <c r="H19" s="61" t="s">
        <v>73</v>
      </c>
    </row>
    <row r="20" spans="1:8" s="35" customFormat="1" ht="20.100000000000001" customHeight="1" x14ac:dyDescent="0.25">
      <c r="A20" s="5" t="s">
        <v>18</v>
      </c>
      <c r="B20" s="5">
        <v>16</v>
      </c>
      <c r="C20" s="69">
        <v>40864799</v>
      </c>
      <c r="D20" s="62">
        <v>41701</v>
      </c>
      <c r="E20" s="63" t="s">
        <v>158</v>
      </c>
      <c r="F20" s="79">
        <v>6</v>
      </c>
      <c r="G20" s="64">
        <v>466.1</v>
      </c>
      <c r="H20" s="61" t="s">
        <v>71</v>
      </c>
    </row>
    <row r="21" spans="1:8" s="35" customFormat="1" ht="20.100000000000001" customHeight="1" x14ac:dyDescent="0.25">
      <c r="A21" s="5" t="s">
        <v>18</v>
      </c>
      <c r="B21" s="5">
        <v>17</v>
      </c>
      <c r="C21" s="69">
        <v>40863739</v>
      </c>
      <c r="D21" s="62">
        <v>41712</v>
      </c>
      <c r="E21" s="63" t="s">
        <v>159</v>
      </c>
      <c r="F21" s="79">
        <v>15</v>
      </c>
      <c r="G21" s="64">
        <v>466.1</v>
      </c>
      <c r="H21" s="61" t="s">
        <v>42</v>
      </c>
    </row>
    <row r="22" spans="1:8" s="35" customFormat="1" ht="20.100000000000001" customHeight="1" x14ac:dyDescent="0.25">
      <c r="A22" s="5" t="s">
        <v>18</v>
      </c>
      <c r="B22" s="5">
        <v>18</v>
      </c>
      <c r="C22" s="61">
        <v>40864585</v>
      </c>
      <c r="D22" s="62">
        <v>41718</v>
      </c>
      <c r="E22" s="63" t="s">
        <v>160</v>
      </c>
      <c r="F22" s="79">
        <v>90</v>
      </c>
      <c r="G22" s="64">
        <v>160788.82</v>
      </c>
      <c r="H22" s="61" t="s">
        <v>42</v>
      </c>
    </row>
    <row r="23" spans="1:8" s="35" customFormat="1" ht="20.100000000000001" customHeight="1" x14ac:dyDescent="0.25">
      <c r="A23" s="5" t="s">
        <v>18</v>
      </c>
      <c r="B23" s="5">
        <v>19</v>
      </c>
      <c r="C23" s="61">
        <v>40864357</v>
      </c>
      <c r="D23" s="62">
        <v>41722</v>
      </c>
      <c r="E23" s="63" t="s">
        <v>158</v>
      </c>
      <c r="F23" s="79">
        <v>6</v>
      </c>
      <c r="G23" s="64">
        <v>4374</v>
      </c>
      <c r="H23" s="61" t="s">
        <v>92</v>
      </c>
    </row>
    <row r="24" spans="1:8" s="35" customFormat="1" ht="20.100000000000001" customHeight="1" x14ac:dyDescent="0.25">
      <c r="A24" s="5" t="s">
        <v>18</v>
      </c>
      <c r="B24" s="5">
        <v>20</v>
      </c>
      <c r="C24" s="69">
        <v>40864460</v>
      </c>
      <c r="D24" s="62">
        <v>41701</v>
      </c>
      <c r="E24" s="63" t="s">
        <v>158</v>
      </c>
      <c r="F24" s="79">
        <v>15</v>
      </c>
      <c r="G24" s="64">
        <v>466.1</v>
      </c>
      <c r="H24" s="61" t="s">
        <v>42</v>
      </c>
    </row>
    <row r="25" spans="1:8" s="35" customFormat="1" ht="20.100000000000001" customHeight="1" x14ac:dyDescent="0.25">
      <c r="A25" s="5" t="s">
        <v>18</v>
      </c>
      <c r="B25" s="5">
        <v>21</v>
      </c>
      <c r="C25" s="69">
        <v>40864511</v>
      </c>
      <c r="D25" s="62">
        <v>41703</v>
      </c>
      <c r="E25" s="63" t="s">
        <v>158</v>
      </c>
      <c r="F25" s="79">
        <v>12</v>
      </c>
      <c r="G25" s="64">
        <v>466.1</v>
      </c>
      <c r="H25" s="61" t="s">
        <v>92</v>
      </c>
    </row>
    <row r="26" spans="1:8" s="35" customFormat="1" ht="20.100000000000001" customHeight="1" x14ac:dyDescent="0.25">
      <c r="A26" s="5" t="s">
        <v>18</v>
      </c>
      <c r="B26" s="5">
        <v>22</v>
      </c>
      <c r="C26" s="69">
        <v>40864761</v>
      </c>
      <c r="D26" s="62">
        <v>41701</v>
      </c>
      <c r="E26" s="63" t="s">
        <v>158</v>
      </c>
      <c r="F26" s="79">
        <v>15</v>
      </c>
      <c r="G26" s="64">
        <v>466.1</v>
      </c>
      <c r="H26" s="61" t="s">
        <v>76</v>
      </c>
    </row>
    <row r="27" spans="1:8" s="35" customFormat="1" ht="20.100000000000001" customHeight="1" x14ac:dyDescent="0.25">
      <c r="A27" s="5" t="s">
        <v>18</v>
      </c>
      <c r="B27" s="5">
        <v>23</v>
      </c>
      <c r="C27" s="69">
        <v>40864515</v>
      </c>
      <c r="D27" s="62">
        <v>41725</v>
      </c>
      <c r="E27" s="63" t="s">
        <v>158</v>
      </c>
      <c r="F27" s="79">
        <v>7</v>
      </c>
      <c r="G27" s="64">
        <v>466.1</v>
      </c>
      <c r="H27" s="61" t="s">
        <v>68</v>
      </c>
    </row>
    <row r="28" spans="1:8" s="35" customFormat="1" ht="20.100000000000001" customHeight="1" x14ac:dyDescent="0.25">
      <c r="A28" s="5" t="s">
        <v>18</v>
      </c>
      <c r="B28" s="5">
        <v>24</v>
      </c>
      <c r="C28" s="69">
        <v>40865976</v>
      </c>
      <c r="D28" s="62">
        <v>41704</v>
      </c>
      <c r="E28" s="63" t="s">
        <v>158</v>
      </c>
      <c r="F28" s="79">
        <v>15</v>
      </c>
      <c r="G28" s="64">
        <v>466.1</v>
      </c>
      <c r="H28" s="61" t="s">
        <v>76</v>
      </c>
    </row>
    <row r="29" spans="1:8" s="35" customFormat="1" ht="20.100000000000001" customHeight="1" x14ac:dyDescent="0.25">
      <c r="A29" s="5" t="s">
        <v>18</v>
      </c>
      <c r="B29" s="5">
        <v>25</v>
      </c>
      <c r="C29" s="69">
        <v>40864865</v>
      </c>
      <c r="D29" s="62">
        <v>41702</v>
      </c>
      <c r="E29" s="63" t="s">
        <v>158</v>
      </c>
      <c r="F29" s="79">
        <v>15</v>
      </c>
      <c r="G29" s="64">
        <v>466.1</v>
      </c>
      <c r="H29" s="61" t="s">
        <v>92</v>
      </c>
    </row>
    <row r="30" spans="1:8" s="35" customFormat="1" ht="20.100000000000001" customHeight="1" x14ac:dyDescent="0.25">
      <c r="A30" s="5" t="s">
        <v>18</v>
      </c>
      <c r="B30" s="5">
        <v>26</v>
      </c>
      <c r="C30" s="69">
        <v>40866075</v>
      </c>
      <c r="D30" s="62">
        <v>41704</v>
      </c>
      <c r="E30" s="63" t="s">
        <v>158</v>
      </c>
      <c r="F30" s="79">
        <v>12</v>
      </c>
      <c r="G30" s="64">
        <v>466.1</v>
      </c>
      <c r="H30" s="61" t="s">
        <v>76</v>
      </c>
    </row>
    <row r="31" spans="1:8" s="35" customFormat="1" ht="20.100000000000001" customHeight="1" x14ac:dyDescent="0.25">
      <c r="A31" s="5" t="s">
        <v>18</v>
      </c>
      <c r="B31" s="5">
        <v>27</v>
      </c>
      <c r="C31" s="69">
        <v>40865536</v>
      </c>
      <c r="D31" s="62">
        <v>41702</v>
      </c>
      <c r="E31" s="63" t="s">
        <v>158</v>
      </c>
      <c r="F31" s="79">
        <v>10</v>
      </c>
      <c r="G31" s="64">
        <v>466.1</v>
      </c>
      <c r="H31" s="61" t="s">
        <v>88</v>
      </c>
    </row>
    <row r="32" spans="1:8" s="35" customFormat="1" ht="20.100000000000001" customHeight="1" x14ac:dyDescent="0.25">
      <c r="A32" s="5" t="s">
        <v>18</v>
      </c>
      <c r="B32" s="5">
        <v>28</v>
      </c>
      <c r="C32" s="69">
        <v>40865583</v>
      </c>
      <c r="D32" s="62">
        <v>41704</v>
      </c>
      <c r="E32" s="63" t="s">
        <v>158</v>
      </c>
      <c r="F32" s="79">
        <v>15</v>
      </c>
      <c r="G32" s="64">
        <v>466.1</v>
      </c>
      <c r="H32" s="61" t="s">
        <v>21</v>
      </c>
    </row>
    <row r="33" spans="1:8" s="35" customFormat="1" ht="20.100000000000001" customHeight="1" x14ac:dyDescent="0.25">
      <c r="A33" s="5" t="s">
        <v>18</v>
      </c>
      <c r="B33" s="5">
        <v>29</v>
      </c>
      <c r="C33" s="69">
        <v>40866185</v>
      </c>
      <c r="D33" s="62">
        <v>41704</v>
      </c>
      <c r="E33" s="63" t="s">
        <v>158</v>
      </c>
      <c r="F33" s="79">
        <v>10</v>
      </c>
      <c r="G33" s="64">
        <v>466.1</v>
      </c>
      <c r="H33" s="61" t="s">
        <v>83</v>
      </c>
    </row>
    <row r="34" spans="1:8" s="35" customFormat="1" ht="20.100000000000001" customHeight="1" x14ac:dyDescent="0.25">
      <c r="A34" s="5" t="s">
        <v>18</v>
      </c>
      <c r="B34" s="5">
        <v>30</v>
      </c>
      <c r="C34" s="69">
        <v>40865957</v>
      </c>
      <c r="D34" s="62">
        <v>41703</v>
      </c>
      <c r="E34" s="63" t="s">
        <v>158</v>
      </c>
      <c r="F34" s="79">
        <v>10</v>
      </c>
      <c r="G34" s="64">
        <v>466.1</v>
      </c>
      <c r="H34" s="61" t="s">
        <v>21</v>
      </c>
    </row>
    <row r="35" spans="1:8" s="35" customFormat="1" ht="20.100000000000001" customHeight="1" x14ac:dyDescent="0.25">
      <c r="A35" s="5" t="s">
        <v>18</v>
      </c>
      <c r="B35" s="5">
        <v>31</v>
      </c>
      <c r="C35" s="69">
        <v>40865753</v>
      </c>
      <c r="D35" s="62">
        <v>41703</v>
      </c>
      <c r="E35" s="63" t="s">
        <v>158</v>
      </c>
      <c r="F35" s="79">
        <v>15</v>
      </c>
      <c r="G35" s="64">
        <v>466.1</v>
      </c>
      <c r="H35" s="61" t="s">
        <v>76</v>
      </c>
    </row>
    <row r="36" spans="1:8" s="35" customFormat="1" ht="20.100000000000001" customHeight="1" x14ac:dyDescent="0.25">
      <c r="A36" s="5" t="s">
        <v>18</v>
      </c>
      <c r="B36" s="5">
        <v>32</v>
      </c>
      <c r="C36" s="69">
        <v>40866237</v>
      </c>
      <c r="D36" s="62">
        <v>41703</v>
      </c>
      <c r="E36" s="63" t="s">
        <v>158</v>
      </c>
      <c r="F36" s="79">
        <v>15</v>
      </c>
      <c r="G36" s="64">
        <v>466.1</v>
      </c>
      <c r="H36" s="61" t="s">
        <v>78</v>
      </c>
    </row>
    <row r="37" spans="1:8" s="35" customFormat="1" ht="20.100000000000001" customHeight="1" x14ac:dyDescent="0.25">
      <c r="A37" s="5" t="s">
        <v>18</v>
      </c>
      <c r="B37" s="5">
        <v>33</v>
      </c>
      <c r="C37" s="69">
        <v>40865921</v>
      </c>
      <c r="D37" s="62">
        <v>41704</v>
      </c>
      <c r="E37" s="63" t="s">
        <v>158</v>
      </c>
      <c r="F37" s="79">
        <v>2</v>
      </c>
      <c r="G37" s="64">
        <v>466.1</v>
      </c>
      <c r="H37" s="61" t="s">
        <v>113</v>
      </c>
    </row>
    <row r="38" spans="1:8" s="35" customFormat="1" ht="20.100000000000001" customHeight="1" x14ac:dyDescent="0.25">
      <c r="A38" s="5" t="s">
        <v>18</v>
      </c>
      <c r="B38" s="5">
        <v>34</v>
      </c>
      <c r="C38" s="69">
        <v>40865759</v>
      </c>
      <c r="D38" s="62">
        <v>41703</v>
      </c>
      <c r="E38" s="63" t="s">
        <v>158</v>
      </c>
      <c r="F38" s="79">
        <v>15</v>
      </c>
      <c r="G38" s="64">
        <v>466.1</v>
      </c>
      <c r="H38" s="61" t="s">
        <v>92</v>
      </c>
    </row>
    <row r="39" spans="1:8" s="35" customFormat="1" ht="20.100000000000001" customHeight="1" x14ac:dyDescent="0.25">
      <c r="A39" s="5" t="s">
        <v>18</v>
      </c>
      <c r="B39" s="5">
        <v>35</v>
      </c>
      <c r="C39" s="69">
        <v>40867109</v>
      </c>
      <c r="D39" s="62">
        <v>41709</v>
      </c>
      <c r="E39" s="63" t="s">
        <v>158</v>
      </c>
      <c r="F39" s="79">
        <v>15</v>
      </c>
      <c r="G39" s="64">
        <v>466.1</v>
      </c>
      <c r="H39" s="61" t="s">
        <v>76</v>
      </c>
    </row>
    <row r="40" spans="1:8" s="35" customFormat="1" ht="20.100000000000001" customHeight="1" x14ac:dyDescent="0.25">
      <c r="A40" s="5" t="s">
        <v>18</v>
      </c>
      <c r="B40" s="5">
        <v>36</v>
      </c>
      <c r="C40" s="69">
        <v>40867123</v>
      </c>
      <c r="D40" s="62">
        <v>41704</v>
      </c>
      <c r="E40" s="63" t="s">
        <v>158</v>
      </c>
      <c r="F40" s="79">
        <v>12</v>
      </c>
      <c r="G40" s="64">
        <v>466.1</v>
      </c>
      <c r="H40" s="61" t="s">
        <v>92</v>
      </c>
    </row>
    <row r="41" spans="1:8" s="35" customFormat="1" ht="20.100000000000001" customHeight="1" x14ac:dyDescent="0.25">
      <c r="A41" s="5" t="s">
        <v>18</v>
      </c>
      <c r="B41" s="5">
        <v>37</v>
      </c>
      <c r="C41" s="69">
        <v>40864964</v>
      </c>
      <c r="D41" s="62">
        <v>41701</v>
      </c>
      <c r="E41" s="63" t="s">
        <v>158</v>
      </c>
      <c r="F41" s="79">
        <v>7</v>
      </c>
      <c r="G41" s="64">
        <v>466.1</v>
      </c>
      <c r="H41" s="61" t="s">
        <v>111</v>
      </c>
    </row>
    <row r="42" spans="1:8" s="35" customFormat="1" ht="20.100000000000001" customHeight="1" x14ac:dyDescent="0.25">
      <c r="A42" s="5" t="s">
        <v>18</v>
      </c>
      <c r="B42" s="5">
        <v>38</v>
      </c>
      <c r="C42" s="69">
        <v>40866103</v>
      </c>
      <c r="D42" s="62">
        <v>41703</v>
      </c>
      <c r="E42" s="63" t="s">
        <v>158</v>
      </c>
      <c r="F42" s="79">
        <v>15</v>
      </c>
      <c r="G42" s="64">
        <v>466.1</v>
      </c>
      <c r="H42" s="61" t="s">
        <v>94</v>
      </c>
    </row>
    <row r="43" spans="1:8" s="35" customFormat="1" ht="20.100000000000001" customHeight="1" x14ac:dyDescent="0.25">
      <c r="A43" s="5" t="s">
        <v>18</v>
      </c>
      <c r="B43" s="5">
        <v>39</v>
      </c>
      <c r="C43" s="69">
        <v>40868582</v>
      </c>
      <c r="D43" s="62">
        <v>41711</v>
      </c>
      <c r="E43" s="63" t="s">
        <v>158</v>
      </c>
      <c r="F43" s="79">
        <v>10</v>
      </c>
      <c r="G43" s="64">
        <v>466.1</v>
      </c>
      <c r="H43" s="61" t="s">
        <v>71</v>
      </c>
    </row>
    <row r="44" spans="1:8" s="35" customFormat="1" ht="20.100000000000001" customHeight="1" x14ac:dyDescent="0.25">
      <c r="A44" s="5" t="s">
        <v>18</v>
      </c>
      <c r="B44" s="5">
        <v>40</v>
      </c>
      <c r="C44" s="69">
        <v>40867524</v>
      </c>
      <c r="D44" s="62">
        <v>41705</v>
      </c>
      <c r="E44" s="63" t="s">
        <v>158</v>
      </c>
      <c r="F44" s="79">
        <v>7</v>
      </c>
      <c r="G44" s="64">
        <v>466.1</v>
      </c>
      <c r="H44" s="61" t="s">
        <v>65</v>
      </c>
    </row>
    <row r="45" spans="1:8" s="35" customFormat="1" ht="20.100000000000001" customHeight="1" x14ac:dyDescent="0.25">
      <c r="A45" s="5" t="s">
        <v>18</v>
      </c>
      <c r="B45" s="5">
        <v>41</v>
      </c>
      <c r="C45" s="69">
        <v>40867309</v>
      </c>
      <c r="D45" s="62">
        <v>41709</v>
      </c>
      <c r="E45" s="63" t="s">
        <v>158</v>
      </c>
      <c r="F45" s="79">
        <v>12</v>
      </c>
      <c r="G45" s="64">
        <v>466.1</v>
      </c>
      <c r="H45" s="61" t="s">
        <v>42</v>
      </c>
    </row>
    <row r="46" spans="1:8" s="35" customFormat="1" ht="20.100000000000001" customHeight="1" x14ac:dyDescent="0.25">
      <c r="A46" s="5" t="s">
        <v>18</v>
      </c>
      <c r="B46" s="5">
        <v>42</v>
      </c>
      <c r="C46" s="69">
        <v>40867460</v>
      </c>
      <c r="D46" s="62">
        <v>41709</v>
      </c>
      <c r="E46" s="63" t="s">
        <v>158</v>
      </c>
      <c r="F46" s="79">
        <v>15</v>
      </c>
      <c r="G46" s="64">
        <v>466.1</v>
      </c>
      <c r="H46" s="61" t="s">
        <v>76</v>
      </c>
    </row>
    <row r="47" spans="1:8" s="35" customFormat="1" ht="20.100000000000001" customHeight="1" x14ac:dyDescent="0.25">
      <c r="A47" s="5" t="s">
        <v>18</v>
      </c>
      <c r="B47" s="5">
        <v>43</v>
      </c>
      <c r="C47" s="69">
        <v>40867490</v>
      </c>
      <c r="D47" s="62">
        <v>41709</v>
      </c>
      <c r="E47" s="63" t="s">
        <v>158</v>
      </c>
      <c r="F47" s="79">
        <v>15</v>
      </c>
      <c r="G47" s="64">
        <v>466.1</v>
      </c>
      <c r="H47" s="61" t="s">
        <v>19</v>
      </c>
    </row>
    <row r="48" spans="1:8" s="35" customFormat="1" ht="20.100000000000001" customHeight="1" x14ac:dyDescent="0.25">
      <c r="A48" s="5" t="s">
        <v>18</v>
      </c>
      <c r="B48" s="5">
        <v>44</v>
      </c>
      <c r="C48" s="69">
        <v>40867451</v>
      </c>
      <c r="D48" s="62">
        <v>41712</v>
      </c>
      <c r="E48" s="63" t="s">
        <v>158</v>
      </c>
      <c r="F48" s="79">
        <v>5</v>
      </c>
      <c r="G48" s="64">
        <v>466.1</v>
      </c>
      <c r="H48" s="61" t="s">
        <v>87</v>
      </c>
    </row>
    <row r="49" spans="1:8" s="35" customFormat="1" ht="20.100000000000001" customHeight="1" x14ac:dyDescent="0.25">
      <c r="A49" s="5" t="s">
        <v>18</v>
      </c>
      <c r="B49" s="5">
        <v>45</v>
      </c>
      <c r="C49" s="69">
        <v>40867598</v>
      </c>
      <c r="D49" s="62">
        <v>41717</v>
      </c>
      <c r="E49" s="63" t="s">
        <v>158</v>
      </c>
      <c r="F49" s="79">
        <v>7</v>
      </c>
      <c r="G49" s="64">
        <v>466.1</v>
      </c>
      <c r="H49" s="61" t="s">
        <v>68</v>
      </c>
    </row>
    <row r="50" spans="1:8" s="35" customFormat="1" ht="20.100000000000001" customHeight="1" x14ac:dyDescent="0.25">
      <c r="A50" s="5" t="s">
        <v>18</v>
      </c>
      <c r="B50" s="5">
        <v>46</v>
      </c>
      <c r="C50" s="69">
        <v>40867847</v>
      </c>
      <c r="D50" s="62">
        <v>41717</v>
      </c>
      <c r="E50" s="63" t="s">
        <v>158</v>
      </c>
      <c r="F50" s="79">
        <v>15</v>
      </c>
      <c r="G50" s="64">
        <v>466.1</v>
      </c>
      <c r="H50" s="61" t="s">
        <v>65</v>
      </c>
    </row>
    <row r="51" spans="1:8" s="35" customFormat="1" ht="20.100000000000001" customHeight="1" x14ac:dyDescent="0.25">
      <c r="A51" s="5" t="s">
        <v>18</v>
      </c>
      <c r="B51" s="5">
        <v>47</v>
      </c>
      <c r="C51" s="69">
        <v>40868405</v>
      </c>
      <c r="D51" s="62">
        <v>41710</v>
      </c>
      <c r="E51" s="63" t="s">
        <v>158</v>
      </c>
      <c r="F51" s="79">
        <v>10</v>
      </c>
      <c r="G51" s="64">
        <v>466.1</v>
      </c>
      <c r="H51" s="61" t="s">
        <v>73</v>
      </c>
    </row>
    <row r="52" spans="1:8" s="35" customFormat="1" ht="20.100000000000001" customHeight="1" x14ac:dyDescent="0.25">
      <c r="A52" s="5" t="s">
        <v>18</v>
      </c>
      <c r="B52" s="5">
        <v>48</v>
      </c>
      <c r="C52" s="69">
        <v>40868671</v>
      </c>
      <c r="D52" s="62">
        <v>41718</v>
      </c>
      <c r="E52" s="63" t="s">
        <v>158</v>
      </c>
      <c r="F52" s="79">
        <v>15</v>
      </c>
      <c r="G52" s="64">
        <v>466.1</v>
      </c>
      <c r="H52" s="61" t="s">
        <v>21</v>
      </c>
    </row>
    <row r="53" spans="1:8" s="35" customFormat="1" ht="20.100000000000001" customHeight="1" x14ac:dyDescent="0.25">
      <c r="A53" s="5" t="s">
        <v>18</v>
      </c>
      <c r="B53" s="5">
        <v>49</v>
      </c>
      <c r="C53" s="69">
        <v>40868982</v>
      </c>
      <c r="D53" s="62">
        <v>41711</v>
      </c>
      <c r="E53" s="63" t="s">
        <v>158</v>
      </c>
      <c r="F53" s="79">
        <v>15</v>
      </c>
      <c r="G53" s="64">
        <v>466.1</v>
      </c>
      <c r="H53" s="61" t="s">
        <v>21</v>
      </c>
    </row>
    <row r="54" spans="1:8" s="35" customFormat="1" ht="20.100000000000001" customHeight="1" x14ac:dyDescent="0.25">
      <c r="A54" s="5" t="s">
        <v>18</v>
      </c>
      <c r="B54" s="5">
        <v>50</v>
      </c>
      <c r="C54" s="69">
        <v>40868991</v>
      </c>
      <c r="D54" s="62">
        <v>41711</v>
      </c>
      <c r="E54" s="63" t="s">
        <v>158</v>
      </c>
      <c r="F54" s="79">
        <v>15</v>
      </c>
      <c r="G54" s="64">
        <v>466.1</v>
      </c>
      <c r="H54" s="61" t="s">
        <v>21</v>
      </c>
    </row>
    <row r="55" spans="1:8" s="35" customFormat="1" ht="20.100000000000001" customHeight="1" x14ac:dyDescent="0.25">
      <c r="A55" s="5" t="s">
        <v>18</v>
      </c>
      <c r="B55" s="5">
        <v>51</v>
      </c>
      <c r="C55" s="69">
        <v>40869267</v>
      </c>
      <c r="D55" s="62">
        <v>41712</v>
      </c>
      <c r="E55" s="63" t="s">
        <v>158</v>
      </c>
      <c r="F55" s="79">
        <v>15</v>
      </c>
      <c r="G55" s="64">
        <v>466.1</v>
      </c>
      <c r="H55" s="61" t="s">
        <v>76</v>
      </c>
    </row>
    <row r="56" spans="1:8" s="35" customFormat="1" ht="20.100000000000001" customHeight="1" x14ac:dyDescent="0.25">
      <c r="A56" s="5" t="s">
        <v>18</v>
      </c>
      <c r="B56" s="5">
        <v>52</v>
      </c>
      <c r="C56" s="69">
        <v>40868846</v>
      </c>
      <c r="D56" s="62">
        <v>41712</v>
      </c>
      <c r="E56" s="63" t="s">
        <v>158</v>
      </c>
      <c r="F56" s="79">
        <v>15</v>
      </c>
      <c r="G56" s="64">
        <v>466.1</v>
      </c>
      <c r="H56" s="61" t="s">
        <v>76</v>
      </c>
    </row>
    <row r="57" spans="1:8" s="35" customFormat="1" ht="20.100000000000001" customHeight="1" x14ac:dyDescent="0.25">
      <c r="A57" s="5" t="s">
        <v>18</v>
      </c>
      <c r="B57" s="5">
        <v>53</v>
      </c>
      <c r="C57" s="69">
        <v>40869030</v>
      </c>
      <c r="D57" s="62">
        <v>41712</v>
      </c>
      <c r="E57" s="63" t="s">
        <v>158</v>
      </c>
      <c r="F57" s="79">
        <v>15</v>
      </c>
      <c r="G57" s="64">
        <v>466.1</v>
      </c>
      <c r="H57" s="61" t="s">
        <v>42</v>
      </c>
    </row>
    <row r="58" spans="1:8" s="35" customFormat="1" ht="20.100000000000001" customHeight="1" x14ac:dyDescent="0.25">
      <c r="A58" s="5" t="s">
        <v>18</v>
      </c>
      <c r="B58" s="5">
        <v>54</v>
      </c>
      <c r="C58" s="69">
        <v>40869588</v>
      </c>
      <c r="D58" s="62">
        <v>41717</v>
      </c>
      <c r="E58" s="63" t="s">
        <v>158</v>
      </c>
      <c r="F58" s="79">
        <v>5</v>
      </c>
      <c r="G58" s="64">
        <v>466.1</v>
      </c>
      <c r="H58" s="61" t="s">
        <v>88</v>
      </c>
    </row>
    <row r="59" spans="1:8" s="35" customFormat="1" ht="20.100000000000001" customHeight="1" x14ac:dyDescent="0.25">
      <c r="A59" s="5" t="s">
        <v>18</v>
      </c>
      <c r="B59" s="5">
        <v>55</v>
      </c>
      <c r="C59" s="69">
        <v>40869066</v>
      </c>
      <c r="D59" s="62">
        <v>41712</v>
      </c>
      <c r="E59" s="63" t="s">
        <v>158</v>
      </c>
      <c r="F59" s="79">
        <v>15</v>
      </c>
      <c r="G59" s="64">
        <v>466.1</v>
      </c>
      <c r="H59" s="61" t="s">
        <v>73</v>
      </c>
    </row>
    <row r="60" spans="1:8" s="35" customFormat="1" ht="20.100000000000001" customHeight="1" x14ac:dyDescent="0.25">
      <c r="A60" s="5" t="s">
        <v>18</v>
      </c>
      <c r="B60" s="5">
        <v>56</v>
      </c>
      <c r="C60" s="69">
        <v>40869247</v>
      </c>
      <c r="D60" s="62">
        <v>41711</v>
      </c>
      <c r="E60" s="63" t="s">
        <v>158</v>
      </c>
      <c r="F60" s="79">
        <v>7</v>
      </c>
      <c r="G60" s="64">
        <v>466.1</v>
      </c>
      <c r="H60" s="61" t="s">
        <v>92</v>
      </c>
    </row>
    <row r="61" spans="1:8" s="35" customFormat="1" ht="20.100000000000001" customHeight="1" x14ac:dyDescent="0.25">
      <c r="A61" s="5" t="s">
        <v>18</v>
      </c>
      <c r="B61" s="5">
        <v>57</v>
      </c>
      <c r="C61" s="69">
        <v>40869490</v>
      </c>
      <c r="D61" s="62">
        <v>41711</v>
      </c>
      <c r="E61" s="63" t="s">
        <v>158</v>
      </c>
      <c r="F61" s="79">
        <v>5.5</v>
      </c>
      <c r="G61" s="64">
        <v>466.1</v>
      </c>
      <c r="H61" s="61" t="s">
        <v>56</v>
      </c>
    </row>
    <row r="62" spans="1:8" s="35" customFormat="1" ht="20.100000000000001" customHeight="1" x14ac:dyDescent="0.25">
      <c r="A62" s="5" t="s">
        <v>18</v>
      </c>
      <c r="B62" s="5">
        <v>58</v>
      </c>
      <c r="C62" s="69">
        <v>40869537</v>
      </c>
      <c r="D62" s="62">
        <v>41712</v>
      </c>
      <c r="E62" s="63" t="s">
        <v>158</v>
      </c>
      <c r="F62" s="79">
        <v>15</v>
      </c>
      <c r="G62" s="64">
        <v>466.1</v>
      </c>
      <c r="H62" s="61" t="s">
        <v>83</v>
      </c>
    </row>
    <row r="63" spans="1:8" s="35" customFormat="1" ht="20.100000000000001" customHeight="1" x14ac:dyDescent="0.25">
      <c r="A63" s="5" t="s">
        <v>18</v>
      </c>
      <c r="B63" s="5">
        <v>59</v>
      </c>
      <c r="C63" s="69">
        <v>40869732</v>
      </c>
      <c r="D63" s="62">
        <v>41711</v>
      </c>
      <c r="E63" s="63" t="s">
        <v>158</v>
      </c>
      <c r="F63" s="79">
        <v>15</v>
      </c>
      <c r="G63" s="64">
        <v>466.1</v>
      </c>
      <c r="H63" s="61" t="s">
        <v>73</v>
      </c>
    </row>
    <row r="64" spans="1:8" s="35" customFormat="1" ht="20.100000000000001" customHeight="1" x14ac:dyDescent="0.25">
      <c r="A64" s="5" t="s">
        <v>18</v>
      </c>
      <c r="B64" s="5">
        <v>60</v>
      </c>
      <c r="C64" s="69">
        <v>40869350</v>
      </c>
      <c r="D64" s="62">
        <v>41711</v>
      </c>
      <c r="E64" s="63" t="s">
        <v>158</v>
      </c>
      <c r="F64" s="79">
        <v>7</v>
      </c>
      <c r="G64" s="64">
        <v>466.1</v>
      </c>
      <c r="H64" s="61" t="s">
        <v>92</v>
      </c>
    </row>
    <row r="65" spans="1:8" s="35" customFormat="1" ht="20.100000000000001" customHeight="1" x14ac:dyDescent="0.25">
      <c r="A65" s="5" t="s">
        <v>18</v>
      </c>
      <c r="B65" s="5">
        <v>61</v>
      </c>
      <c r="C65" s="69">
        <v>40870049</v>
      </c>
      <c r="D65" s="62">
        <v>41718</v>
      </c>
      <c r="E65" s="63" t="s">
        <v>158</v>
      </c>
      <c r="F65" s="79">
        <v>15</v>
      </c>
      <c r="G65" s="64">
        <v>466.1</v>
      </c>
      <c r="H65" s="61" t="s">
        <v>92</v>
      </c>
    </row>
    <row r="66" spans="1:8" s="35" customFormat="1" ht="20.100000000000001" customHeight="1" x14ac:dyDescent="0.25">
      <c r="A66" s="5" t="s">
        <v>18</v>
      </c>
      <c r="B66" s="5">
        <v>62</v>
      </c>
      <c r="C66" s="69">
        <v>40870776</v>
      </c>
      <c r="D66" s="62">
        <v>41716</v>
      </c>
      <c r="E66" s="63" t="s">
        <v>158</v>
      </c>
      <c r="F66" s="79">
        <v>10</v>
      </c>
      <c r="G66" s="64">
        <v>466.1</v>
      </c>
      <c r="H66" s="61" t="s">
        <v>42</v>
      </c>
    </row>
    <row r="67" spans="1:8" s="35" customFormat="1" ht="20.100000000000001" customHeight="1" x14ac:dyDescent="0.25">
      <c r="A67" s="5" t="s">
        <v>18</v>
      </c>
      <c r="B67" s="5">
        <v>63</v>
      </c>
      <c r="C67" s="69">
        <v>40870688</v>
      </c>
      <c r="D67" s="62">
        <v>41716</v>
      </c>
      <c r="E67" s="63" t="s">
        <v>159</v>
      </c>
      <c r="F67" s="79">
        <v>11</v>
      </c>
      <c r="G67" s="64">
        <v>466.1</v>
      </c>
      <c r="H67" s="61" t="s">
        <v>92</v>
      </c>
    </row>
    <row r="68" spans="1:8" s="35" customFormat="1" ht="20.100000000000001" customHeight="1" x14ac:dyDescent="0.25">
      <c r="A68" s="5" t="s">
        <v>18</v>
      </c>
      <c r="B68" s="5">
        <v>64</v>
      </c>
      <c r="C68" s="69">
        <v>40870386</v>
      </c>
      <c r="D68" s="62">
        <v>41716</v>
      </c>
      <c r="E68" s="63" t="s">
        <v>158</v>
      </c>
      <c r="F68" s="79">
        <v>9</v>
      </c>
      <c r="G68" s="64">
        <v>466.1</v>
      </c>
      <c r="H68" s="61" t="s">
        <v>56</v>
      </c>
    </row>
    <row r="69" spans="1:8" s="35" customFormat="1" ht="20.100000000000001" customHeight="1" x14ac:dyDescent="0.25">
      <c r="A69" s="5" t="s">
        <v>18</v>
      </c>
      <c r="B69" s="5">
        <v>65</v>
      </c>
      <c r="C69" s="69">
        <v>40870256</v>
      </c>
      <c r="D69" s="62">
        <v>41718</v>
      </c>
      <c r="E69" s="63" t="s">
        <v>158</v>
      </c>
      <c r="F69" s="79">
        <v>8</v>
      </c>
      <c r="G69" s="64">
        <v>466.1</v>
      </c>
      <c r="H69" s="61" t="s">
        <v>78</v>
      </c>
    </row>
    <row r="70" spans="1:8" s="35" customFormat="1" ht="20.100000000000001" customHeight="1" x14ac:dyDescent="0.25">
      <c r="A70" s="5" t="s">
        <v>18</v>
      </c>
      <c r="B70" s="5">
        <v>66</v>
      </c>
      <c r="C70" s="69">
        <v>40870272</v>
      </c>
      <c r="D70" s="62">
        <v>41716</v>
      </c>
      <c r="E70" s="63" t="s">
        <v>158</v>
      </c>
      <c r="F70" s="79">
        <v>10</v>
      </c>
      <c r="G70" s="64">
        <v>466.1</v>
      </c>
      <c r="H70" s="61" t="s">
        <v>88</v>
      </c>
    </row>
    <row r="71" spans="1:8" s="35" customFormat="1" ht="20.100000000000001" customHeight="1" x14ac:dyDescent="0.25">
      <c r="A71" s="5" t="s">
        <v>18</v>
      </c>
      <c r="B71" s="5">
        <v>67</v>
      </c>
      <c r="C71" s="69">
        <v>40868707</v>
      </c>
      <c r="D71" s="62">
        <v>41711</v>
      </c>
      <c r="E71" s="63" t="s">
        <v>158</v>
      </c>
      <c r="F71" s="79">
        <v>10.5</v>
      </c>
      <c r="G71" s="64">
        <v>466.1</v>
      </c>
      <c r="H71" s="61" t="s">
        <v>21</v>
      </c>
    </row>
    <row r="72" spans="1:8" s="35" customFormat="1" ht="20.100000000000001" customHeight="1" x14ac:dyDescent="0.25">
      <c r="A72" s="5" t="s">
        <v>18</v>
      </c>
      <c r="B72" s="5">
        <v>68</v>
      </c>
      <c r="C72" s="69">
        <v>40870818</v>
      </c>
      <c r="D72" s="62">
        <v>41716</v>
      </c>
      <c r="E72" s="63" t="s">
        <v>158</v>
      </c>
      <c r="F72" s="79">
        <v>10</v>
      </c>
      <c r="G72" s="64">
        <v>466.1</v>
      </c>
      <c r="H72" s="61" t="s">
        <v>71</v>
      </c>
    </row>
    <row r="73" spans="1:8" s="35" customFormat="1" ht="20.100000000000001" customHeight="1" x14ac:dyDescent="0.25">
      <c r="A73" s="5" t="s">
        <v>18</v>
      </c>
      <c r="B73" s="5">
        <v>69</v>
      </c>
      <c r="C73" s="69">
        <v>40870808</v>
      </c>
      <c r="D73" s="62">
        <v>41722</v>
      </c>
      <c r="E73" s="63" t="s">
        <v>158</v>
      </c>
      <c r="F73" s="79">
        <v>10</v>
      </c>
      <c r="G73" s="64">
        <v>466.1</v>
      </c>
      <c r="H73" s="61" t="s">
        <v>21</v>
      </c>
    </row>
    <row r="74" spans="1:8" s="35" customFormat="1" ht="20.100000000000001" customHeight="1" x14ac:dyDescent="0.25">
      <c r="A74" s="5" t="s">
        <v>18</v>
      </c>
      <c r="B74" s="5">
        <v>70</v>
      </c>
      <c r="C74" s="69">
        <v>40870617</v>
      </c>
      <c r="D74" s="62">
        <v>41716</v>
      </c>
      <c r="E74" s="63" t="s">
        <v>158</v>
      </c>
      <c r="F74" s="79">
        <v>13</v>
      </c>
      <c r="G74" s="64">
        <v>466.1</v>
      </c>
      <c r="H74" s="61" t="s">
        <v>76</v>
      </c>
    </row>
    <row r="75" spans="1:8" s="35" customFormat="1" ht="20.100000000000001" customHeight="1" x14ac:dyDescent="0.25">
      <c r="A75" s="5" t="s">
        <v>18</v>
      </c>
      <c r="B75" s="5">
        <v>71</v>
      </c>
      <c r="C75" s="69">
        <v>40871128</v>
      </c>
      <c r="D75" s="62">
        <v>41716</v>
      </c>
      <c r="E75" s="63" t="s">
        <v>158</v>
      </c>
      <c r="F75" s="79">
        <v>8</v>
      </c>
      <c r="G75" s="64">
        <v>466.1</v>
      </c>
      <c r="H75" s="61" t="s">
        <v>56</v>
      </c>
    </row>
    <row r="76" spans="1:8" s="35" customFormat="1" ht="20.100000000000001" customHeight="1" x14ac:dyDescent="0.25">
      <c r="A76" s="5" t="s">
        <v>18</v>
      </c>
      <c r="B76" s="5">
        <v>72</v>
      </c>
      <c r="C76" s="69">
        <v>40870726</v>
      </c>
      <c r="D76" s="62">
        <v>41716</v>
      </c>
      <c r="E76" s="63" t="s">
        <v>158</v>
      </c>
      <c r="F76" s="79">
        <v>15</v>
      </c>
      <c r="G76" s="64">
        <v>466.1</v>
      </c>
      <c r="H76" s="61" t="s">
        <v>76</v>
      </c>
    </row>
    <row r="77" spans="1:8" s="35" customFormat="1" ht="20.100000000000001" customHeight="1" x14ac:dyDescent="0.25">
      <c r="A77" s="5" t="s">
        <v>18</v>
      </c>
      <c r="B77" s="5">
        <v>73</v>
      </c>
      <c r="C77" s="69">
        <v>40871784</v>
      </c>
      <c r="D77" s="62">
        <v>41722</v>
      </c>
      <c r="E77" s="63" t="s">
        <v>158</v>
      </c>
      <c r="F77" s="79">
        <v>7</v>
      </c>
      <c r="G77" s="64">
        <v>466.1</v>
      </c>
      <c r="H77" s="61" t="s">
        <v>41</v>
      </c>
    </row>
    <row r="78" spans="1:8" s="35" customFormat="1" ht="20.100000000000001" customHeight="1" x14ac:dyDescent="0.25">
      <c r="A78" s="5" t="s">
        <v>18</v>
      </c>
      <c r="B78" s="5">
        <v>74</v>
      </c>
      <c r="C78" s="69">
        <v>40872047</v>
      </c>
      <c r="D78" s="62">
        <v>41718</v>
      </c>
      <c r="E78" s="63" t="s">
        <v>158</v>
      </c>
      <c r="F78" s="79">
        <v>7</v>
      </c>
      <c r="G78" s="64">
        <v>466.1</v>
      </c>
      <c r="H78" s="61" t="s">
        <v>86</v>
      </c>
    </row>
    <row r="79" spans="1:8" s="35" customFormat="1" ht="20.100000000000001" customHeight="1" x14ac:dyDescent="0.25">
      <c r="A79" s="5" t="s">
        <v>18</v>
      </c>
      <c r="B79" s="5">
        <v>75</v>
      </c>
      <c r="C79" s="69">
        <v>40871649</v>
      </c>
      <c r="D79" s="62">
        <v>41722</v>
      </c>
      <c r="E79" s="63" t="s">
        <v>158</v>
      </c>
      <c r="F79" s="79">
        <v>15</v>
      </c>
      <c r="G79" s="64">
        <v>466.1</v>
      </c>
      <c r="H79" s="61" t="s">
        <v>92</v>
      </c>
    </row>
    <row r="80" spans="1:8" s="35" customFormat="1" ht="20.100000000000001" customHeight="1" x14ac:dyDescent="0.25">
      <c r="A80" s="5" t="s">
        <v>18</v>
      </c>
      <c r="B80" s="5">
        <v>76</v>
      </c>
      <c r="C80" s="69">
        <v>40872138</v>
      </c>
      <c r="D80" s="62">
        <v>41723</v>
      </c>
      <c r="E80" s="63" t="s">
        <v>158</v>
      </c>
      <c r="F80" s="79">
        <v>15</v>
      </c>
      <c r="G80" s="64">
        <v>466.1</v>
      </c>
      <c r="H80" s="61" t="s">
        <v>42</v>
      </c>
    </row>
    <row r="81" spans="1:8" s="35" customFormat="1" ht="20.100000000000001" customHeight="1" x14ac:dyDescent="0.25">
      <c r="A81" s="5" t="s">
        <v>18</v>
      </c>
      <c r="B81" s="5">
        <v>77</v>
      </c>
      <c r="C81" s="69">
        <v>40872521</v>
      </c>
      <c r="D81" s="62">
        <v>41723</v>
      </c>
      <c r="E81" s="63" t="s">
        <v>158</v>
      </c>
      <c r="F81" s="79">
        <v>12</v>
      </c>
      <c r="G81" s="64">
        <v>466.1</v>
      </c>
      <c r="H81" s="61" t="s">
        <v>83</v>
      </c>
    </row>
    <row r="82" spans="1:8" s="35" customFormat="1" ht="20.100000000000001" customHeight="1" x14ac:dyDescent="0.25">
      <c r="A82" s="5" t="s">
        <v>18</v>
      </c>
      <c r="B82" s="5">
        <v>78</v>
      </c>
      <c r="C82" s="69">
        <v>40872408</v>
      </c>
      <c r="D82" s="62">
        <v>41723</v>
      </c>
      <c r="E82" s="63" t="s">
        <v>158</v>
      </c>
      <c r="F82" s="79">
        <v>15</v>
      </c>
      <c r="G82" s="64">
        <v>466.1</v>
      </c>
      <c r="H82" s="61" t="s">
        <v>88</v>
      </c>
    </row>
    <row r="83" spans="1:8" s="35" customFormat="1" ht="20.100000000000001" customHeight="1" x14ac:dyDescent="0.25">
      <c r="A83" s="5" t="s">
        <v>18</v>
      </c>
      <c r="B83" s="5">
        <v>79</v>
      </c>
      <c r="C83" s="69">
        <v>40870994</v>
      </c>
      <c r="D83" s="62">
        <v>41717</v>
      </c>
      <c r="E83" s="63" t="s">
        <v>158</v>
      </c>
      <c r="F83" s="79">
        <v>12</v>
      </c>
      <c r="G83" s="64">
        <v>466.1</v>
      </c>
      <c r="H83" s="61" t="s">
        <v>92</v>
      </c>
    </row>
    <row r="84" spans="1:8" s="35" customFormat="1" ht="20.100000000000001" customHeight="1" x14ac:dyDescent="0.25">
      <c r="A84" s="5" t="s">
        <v>18</v>
      </c>
      <c r="B84" s="5">
        <v>80</v>
      </c>
      <c r="C84" s="69">
        <v>40871987</v>
      </c>
      <c r="D84" s="62">
        <v>41719</v>
      </c>
      <c r="E84" s="63" t="s">
        <v>158</v>
      </c>
      <c r="F84" s="79">
        <v>6</v>
      </c>
      <c r="G84" s="64">
        <v>466.1</v>
      </c>
      <c r="H84" s="61" t="s">
        <v>40</v>
      </c>
    </row>
    <row r="85" spans="1:8" s="35" customFormat="1" ht="20.100000000000001" customHeight="1" x14ac:dyDescent="0.25">
      <c r="A85" s="5" t="s">
        <v>18</v>
      </c>
      <c r="B85" s="5">
        <v>81</v>
      </c>
      <c r="C85" s="69">
        <v>40872566</v>
      </c>
      <c r="D85" s="62">
        <v>41722</v>
      </c>
      <c r="E85" s="63" t="s">
        <v>158</v>
      </c>
      <c r="F85" s="79">
        <v>15</v>
      </c>
      <c r="G85" s="64">
        <v>466.1</v>
      </c>
      <c r="H85" s="61" t="s">
        <v>76</v>
      </c>
    </row>
    <row r="86" spans="1:8" s="35" customFormat="1" ht="20.100000000000001" customHeight="1" x14ac:dyDescent="0.25">
      <c r="A86" s="5" t="s">
        <v>18</v>
      </c>
      <c r="B86" s="5">
        <v>82</v>
      </c>
      <c r="C86" s="69">
        <v>40871617</v>
      </c>
      <c r="D86" s="62">
        <v>41718</v>
      </c>
      <c r="E86" s="63" t="s">
        <v>158</v>
      </c>
      <c r="F86" s="79">
        <v>15</v>
      </c>
      <c r="G86" s="64">
        <v>466.1</v>
      </c>
      <c r="H86" s="61" t="s">
        <v>65</v>
      </c>
    </row>
    <row r="87" spans="1:8" s="35" customFormat="1" ht="20.100000000000001" customHeight="1" x14ac:dyDescent="0.25">
      <c r="A87" s="5" t="s">
        <v>18</v>
      </c>
      <c r="B87" s="5">
        <v>83</v>
      </c>
      <c r="C87" s="69">
        <v>40871850</v>
      </c>
      <c r="D87" s="62">
        <v>41723</v>
      </c>
      <c r="E87" s="63" t="s">
        <v>158</v>
      </c>
      <c r="F87" s="79">
        <v>10.5</v>
      </c>
      <c r="G87" s="64">
        <v>466.1</v>
      </c>
      <c r="H87" s="61" t="s">
        <v>65</v>
      </c>
    </row>
    <row r="88" spans="1:8" s="35" customFormat="1" ht="20.100000000000001" customHeight="1" x14ac:dyDescent="0.25">
      <c r="A88" s="5" t="s">
        <v>18</v>
      </c>
      <c r="B88" s="5">
        <v>84</v>
      </c>
      <c r="C88" s="69">
        <v>40873388</v>
      </c>
      <c r="D88" s="62">
        <v>41722</v>
      </c>
      <c r="E88" s="63" t="s">
        <v>158</v>
      </c>
      <c r="F88" s="79">
        <v>15</v>
      </c>
      <c r="G88" s="64">
        <v>466.1</v>
      </c>
      <c r="H88" s="61" t="s">
        <v>42</v>
      </c>
    </row>
    <row r="89" spans="1:8" s="35" customFormat="1" ht="20.100000000000001" customHeight="1" x14ac:dyDescent="0.25">
      <c r="A89" s="5" t="s">
        <v>18</v>
      </c>
      <c r="B89" s="5">
        <v>85</v>
      </c>
      <c r="C89" s="69">
        <v>40873032</v>
      </c>
      <c r="D89" s="62">
        <v>41719</v>
      </c>
      <c r="E89" s="63" t="s">
        <v>158</v>
      </c>
      <c r="F89" s="79">
        <v>15</v>
      </c>
      <c r="G89" s="64">
        <v>466.1</v>
      </c>
      <c r="H89" s="61" t="s">
        <v>65</v>
      </c>
    </row>
    <row r="90" spans="1:8" s="35" customFormat="1" ht="20.100000000000001" customHeight="1" x14ac:dyDescent="0.25">
      <c r="A90" s="5" t="s">
        <v>18</v>
      </c>
      <c r="B90" s="5">
        <v>86</v>
      </c>
      <c r="C90" s="69">
        <v>40873415</v>
      </c>
      <c r="D90" s="62">
        <v>41723</v>
      </c>
      <c r="E90" s="63" t="s">
        <v>158</v>
      </c>
      <c r="F90" s="79">
        <v>5</v>
      </c>
      <c r="G90" s="64">
        <v>466.1</v>
      </c>
      <c r="H90" s="61" t="s">
        <v>68</v>
      </c>
    </row>
    <row r="91" spans="1:8" s="35" customFormat="1" ht="20.100000000000001" customHeight="1" x14ac:dyDescent="0.25">
      <c r="A91" s="5" t="s">
        <v>18</v>
      </c>
      <c r="B91" s="5">
        <v>87</v>
      </c>
      <c r="C91" s="69">
        <v>40873084</v>
      </c>
      <c r="D91" s="62">
        <v>41722</v>
      </c>
      <c r="E91" s="63" t="s">
        <v>158</v>
      </c>
      <c r="F91" s="79">
        <v>15</v>
      </c>
      <c r="G91" s="64">
        <v>466.1</v>
      </c>
      <c r="H91" s="61" t="s">
        <v>42</v>
      </c>
    </row>
    <row r="92" spans="1:8" s="35" customFormat="1" ht="20.100000000000001" customHeight="1" x14ac:dyDescent="0.25">
      <c r="A92" s="5" t="s">
        <v>18</v>
      </c>
      <c r="B92" s="5">
        <v>88</v>
      </c>
      <c r="C92" s="69">
        <v>40873125</v>
      </c>
      <c r="D92" s="62">
        <v>41723</v>
      </c>
      <c r="E92" s="63" t="s">
        <v>158</v>
      </c>
      <c r="F92" s="79">
        <v>15</v>
      </c>
      <c r="G92" s="64">
        <v>466.1</v>
      </c>
      <c r="H92" s="61" t="s">
        <v>76</v>
      </c>
    </row>
    <row r="93" spans="1:8" s="35" customFormat="1" ht="20.100000000000001" customHeight="1" x14ac:dyDescent="0.25">
      <c r="A93" s="5" t="s">
        <v>18</v>
      </c>
      <c r="B93" s="5">
        <v>89</v>
      </c>
      <c r="C93" s="69">
        <v>40873285</v>
      </c>
      <c r="D93" s="62">
        <v>41722</v>
      </c>
      <c r="E93" s="63" t="s">
        <v>158</v>
      </c>
      <c r="F93" s="79">
        <v>15</v>
      </c>
      <c r="G93" s="64">
        <v>466.1</v>
      </c>
      <c r="H93" s="61" t="s">
        <v>19</v>
      </c>
    </row>
    <row r="94" spans="1:8" s="35" customFormat="1" ht="20.100000000000001" customHeight="1" x14ac:dyDescent="0.25">
      <c r="A94" s="5" t="s">
        <v>18</v>
      </c>
      <c r="B94" s="5">
        <v>90</v>
      </c>
      <c r="C94" s="69">
        <v>40873726</v>
      </c>
      <c r="D94" s="62">
        <v>41723</v>
      </c>
      <c r="E94" s="63" t="s">
        <v>158</v>
      </c>
      <c r="F94" s="79">
        <v>15</v>
      </c>
      <c r="G94" s="64">
        <v>466.1</v>
      </c>
      <c r="H94" s="61" t="s">
        <v>92</v>
      </c>
    </row>
    <row r="95" spans="1:8" s="35" customFormat="1" ht="20.100000000000001" customHeight="1" x14ac:dyDescent="0.25">
      <c r="A95" s="5" t="s">
        <v>18</v>
      </c>
      <c r="B95" s="5">
        <v>91</v>
      </c>
      <c r="C95" s="69">
        <v>40873828</v>
      </c>
      <c r="D95" s="62">
        <v>41724</v>
      </c>
      <c r="E95" s="63" t="s">
        <v>158</v>
      </c>
      <c r="F95" s="79">
        <v>15</v>
      </c>
      <c r="G95" s="64">
        <v>466.1</v>
      </c>
      <c r="H95" s="61" t="s">
        <v>92</v>
      </c>
    </row>
    <row r="96" spans="1:8" s="35" customFormat="1" ht="20.100000000000001" customHeight="1" x14ac:dyDescent="0.25">
      <c r="A96" s="5" t="s">
        <v>18</v>
      </c>
      <c r="B96" s="5">
        <v>92</v>
      </c>
      <c r="C96" s="69">
        <v>40873958</v>
      </c>
      <c r="D96" s="62">
        <v>41722</v>
      </c>
      <c r="E96" s="63" t="s">
        <v>159</v>
      </c>
      <c r="F96" s="79">
        <v>10</v>
      </c>
      <c r="G96" s="64">
        <v>466.1</v>
      </c>
      <c r="H96" s="61" t="s">
        <v>92</v>
      </c>
    </row>
    <row r="97" spans="1:8" s="35" customFormat="1" ht="20.100000000000001" customHeight="1" x14ac:dyDescent="0.25">
      <c r="A97" s="5" t="s">
        <v>18</v>
      </c>
      <c r="B97" s="5">
        <v>93</v>
      </c>
      <c r="C97" s="69">
        <v>40874108</v>
      </c>
      <c r="D97" s="62">
        <v>41729</v>
      </c>
      <c r="E97" s="63" t="s">
        <v>160</v>
      </c>
      <c r="F97" s="79">
        <v>25</v>
      </c>
      <c r="G97" s="64">
        <v>16038</v>
      </c>
      <c r="H97" s="61" t="s">
        <v>43</v>
      </c>
    </row>
    <row r="98" spans="1:8" s="35" customFormat="1" ht="20.100000000000001" customHeight="1" x14ac:dyDescent="0.25">
      <c r="A98" s="5" t="s">
        <v>18</v>
      </c>
      <c r="B98" s="5">
        <v>94</v>
      </c>
      <c r="C98" s="69">
        <v>40873771</v>
      </c>
      <c r="D98" s="62">
        <v>41723</v>
      </c>
      <c r="E98" s="63" t="s">
        <v>160</v>
      </c>
      <c r="F98" s="79">
        <v>15</v>
      </c>
      <c r="G98" s="64">
        <v>466.1</v>
      </c>
      <c r="H98" s="61" t="s">
        <v>116</v>
      </c>
    </row>
    <row r="99" spans="1:8" s="35" customFormat="1" ht="20.100000000000001" customHeight="1" x14ac:dyDescent="0.25">
      <c r="A99" s="5" t="s">
        <v>18</v>
      </c>
      <c r="B99" s="5">
        <v>95</v>
      </c>
      <c r="C99" s="69">
        <v>40871479</v>
      </c>
      <c r="D99" s="62">
        <v>41719</v>
      </c>
      <c r="E99" s="63" t="s">
        <v>159</v>
      </c>
      <c r="F99" s="79">
        <v>10</v>
      </c>
      <c r="G99" s="64">
        <v>466.1</v>
      </c>
      <c r="H99" s="61" t="s">
        <v>111</v>
      </c>
    </row>
    <row r="100" spans="1:8" s="35" customFormat="1" ht="20.100000000000001" customHeight="1" x14ac:dyDescent="0.25">
      <c r="A100" s="5" t="s">
        <v>18</v>
      </c>
      <c r="B100" s="5">
        <v>96</v>
      </c>
      <c r="C100" s="69">
        <v>40873827</v>
      </c>
      <c r="D100" s="62">
        <v>41722</v>
      </c>
      <c r="E100" s="63" t="s">
        <v>158</v>
      </c>
      <c r="F100" s="79">
        <v>15</v>
      </c>
      <c r="G100" s="64">
        <v>466.1</v>
      </c>
      <c r="H100" s="61" t="s">
        <v>76</v>
      </c>
    </row>
    <row r="101" spans="1:8" s="35" customFormat="1" ht="20.100000000000001" customHeight="1" x14ac:dyDescent="0.25">
      <c r="A101" s="5" t="s">
        <v>18</v>
      </c>
      <c r="B101" s="5">
        <v>97</v>
      </c>
      <c r="C101" s="69">
        <v>40873989</v>
      </c>
      <c r="D101" s="62">
        <v>41722</v>
      </c>
      <c r="E101" s="63" t="s">
        <v>158</v>
      </c>
      <c r="F101" s="79">
        <v>15</v>
      </c>
      <c r="G101" s="64">
        <v>466.1</v>
      </c>
      <c r="H101" s="61" t="s">
        <v>88</v>
      </c>
    </row>
    <row r="102" spans="1:8" s="35" customFormat="1" ht="20.100000000000001" customHeight="1" x14ac:dyDescent="0.25">
      <c r="A102" s="5" t="s">
        <v>18</v>
      </c>
      <c r="B102" s="5">
        <v>98</v>
      </c>
      <c r="C102" s="69">
        <v>40874057</v>
      </c>
      <c r="D102" s="62">
        <v>41724</v>
      </c>
      <c r="E102" s="63" t="s">
        <v>158</v>
      </c>
      <c r="F102" s="79">
        <v>12</v>
      </c>
      <c r="G102" s="64">
        <v>466.1</v>
      </c>
      <c r="H102" s="61" t="s">
        <v>56</v>
      </c>
    </row>
    <row r="103" spans="1:8" s="35" customFormat="1" ht="20.100000000000001" customHeight="1" x14ac:dyDescent="0.25">
      <c r="A103" s="5" t="s">
        <v>18</v>
      </c>
      <c r="B103" s="5">
        <v>99</v>
      </c>
      <c r="C103" s="69">
        <v>40874719</v>
      </c>
      <c r="D103" s="62">
        <v>41725</v>
      </c>
      <c r="E103" s="63" t="s">
        <v>158</v>
      </c>
      <c r="F103" s="79">
        <v>15</v>
      </c>
      <c r="G103" s="64">
        <v>466.1</v>
      </c>
      <c r="H103" s="61" t="s">
        <v>131</v>
      </c>
    </row>
    <row r="104" spans="1:8" s="35" customFormat="1" ht="20.100000000000001" customHeight="1" x14ac:dyDescent="0.25">
      <c r="A104" s="5" t="s">
        <v>18</v>
      </c>
      <c r="B104" s="5">
        <v>100</v>
      </c>
      <c r="C104" s="69">
        <v>40873891</v>
      </c>
      <c r="D104" s="62">
        <v>41722</v>
      </c>
      <c r="E104" s="63" t="s">
        <v>159</v>
      </c>
      <c r="F104" s="79">
        <v>10.5</v>
      </c>
      <c r="G104" s="64">
        <v>466.1</v>
      </c>
      <c r="H104" s="61" t="s">
        <v>131</v>
      </c>
    </row>
    <row r="105" spans="1:8" s="35" customFormat="1" ht="20.100000000000001" customHeight="1" x14ac:dyDescent="0.25">
      <c r="A105" s="5" t="s">
        <v>18</v>
      </c>
      <c r="B105" s="5">
        <v>101</v>
      </c>
      <c r="C105" s="69">
        <v>40872181</v>
      </c>
      <c r="D105" s="62">
        <v>41719</v>
      </c>
      <c r="E105" s="63" t="s">
        <v>158</v>
      </c>
      <c r="F105" s="79">
        <v>11.5</v>
      </c>
      <c r="G105" s="64">
        <v>466.1</v>
      </c>
      <c r="H105" s="61" t="s">
        <v>36</v>
      </c>
    </row>
    <row r="106" spans="1:8" s="35" customFormat="1" ht="20.100000000000001" customHeight="1" x14ac:dyDescent="0.25">
      <c r="A106" s="5" t="s">
        <v>18</v>
      </c>
      <c r="B106" s="5">
        <v>102</v>
      </c>
      <c r="C106" s="69">
        <v>40875106</v>
      </c>
      <c r="D106" s="62">
        <v>41729</v>
      </c>
      <c r="E106" s="63" t="s">
        <v>158</v>
      </c>
      <c r="F106" s="79">
        <v>15</v>
      </c>
      <c r="G106" s="64">
        <v>466.1</v>
      </c>
      <c r="H106" s="61" t="s">
        <v>42</v>
      </c>
    </row>
    <row r="107" spans="1:8" s="35" customFormat="1" ht="20.100000000000001" customHeight="1" x14ac:dyDescent="0.25">
      <c r="A107" s="5" t="s">
        <v>18</v>
      </c>
      <c r="B107" s="5">
        <v>103</v>
      </c>
      <c r="C107" s="69">
        <v>40874423</v>
      </c>
      <c r="D107" s="62">
        <v>41723</v>
      </c>
      <c r="E107" s="63" t="s">
        <v>159</v>
      </c>
      <c r="F107" s="79">
        <v>15</v>
      </c>
      <c r="G107" s="64">
        <v>466.1</v>
      </c>
      <c r="H107" s="61" t="s">
        <v>42</v>
      </c>
    </row>
    <row r="108" spans="1:8" s="35" customFormat="1" ht="20.100000000000001" customHeight="1" x14ac:dyDescent="0.25">
      <c r="A108" s="5" t="s">
        <v>18</v>
      </c>
      <c r="B108" s="5">
        <v>104</v>
      </c>
      <c r="C108" s="69">
        <v>40872841</v>
      </c>
      <c r="D108" s="62">
        <v>41722</v>
      </c>
      <c r="E108" s="63" t="s">
        <v>159</v>
      </c>
      <c r="F108" s="79">
        <v>12</v>
      </c>
      <c r="G108" s="64">
        <v>466.1</v>
      </c>
      <c r="H108" s="61" t="s">
        <v>94</v>
      </c>
    </row>
    <row r="109" spans="1:8" s="35" customFormat="1" ht="20.100000000000001" customHeight="1" x14ac:dyDescent="0.25">
      <c r="A109" s="5" t="s">
        <v>18</v>
      </c>
      <c r="B109" s="5">
        <v>105</v>
      </c>
      <c r="C109" s="69">
        <v>40873952</v>
      </c>
      <c r="D109" s="62">
        <v>41722</v>
      </c>
      <c r="E109" s="63" t="s">
        <v>158</v>
      </c>
      <c r="F109" s="79">
        <v>15</v>
      </c>
      <c r="G109" s="64">
        <v>466.1</v>
      </c>
      <c r="H109" s="61" t="s">
        <v>26</v>
      </c>
    </row>
    <row r="110" spans="1:8" s="35" customFormat="1" ht="20.100000000000001" customHeight="1" x14ac:dyDescent="0.25">
      <c r="A110" s="5" t="s">
        <v>18</v>
      </c>
      <c r="B110" s="5">
        <v>106</v>
      </c>
      <c r="C110" s="69">
        <v>40875441</v>
      </c>
      <c r="D110" s="62">
        <v>41725</v>
      </c>
      <c r="E110" s="63" t="s">
        <v>158</v>
      </c>
      <c r="F110" s="79">
        <v>12</v>
      </c>
      <c r="G110" s="64">
        <v>466.1</v>
      </c>
      <c r="H110" s="61" t="s">
        <v>71</v>
      </c>
    </row>
    <row r="111" spans="1:8" s="35" customFormat="1" ht="20.100000000000001" customHeight="1" x14ac:dyDescent="0.25">
      <c r="A111" s="5" t="s">
        <v>18</v>
      </c>
      <c r="B111" s="5">
        <v>107</v>
      </c>
      <c r="C111" s="69">
        <v>40875487</v>
      </c>
      <c r="D111" s="62">
        <v>41729</v>
      </c>
      <c r="E111" s="63" t="s">
        <v>158</v>
      </c>
      <c r="F111" s="79">
        <v>15</v>
      </c>
      <c r="G111" s="64">
        <v>466.1</v>
      </c>
      <c r="H111" s="61" t="s">
        <v>131</v>
      </c>
    </row>
    <row r="112" spans="1:8" s="35" customFormat="1" ht="20.100000000000001" customHeight="1" x14ac:dyDescent="0.25">
      <c r="A112" s="5" t="s">
        <v>18</v>
      </c>
      <c r="B112" s="5">
        <v>108</v>
      </c>
      <c r="C112" s="69">
        <v>40873984</v>
      </c>
      <c r="D112" s="62">
        <v>41724</v>
      </c>
      <c r="E112" s="63" t="s">
        <v>158</v>
      </c>
      <c r="F112" s="79">
        <v>7</v>
      </c>
      <c r="G112" s="64">
        <v>466.1</v>
      </c>
      <c r="H112" s="61" t="s">
        <v>128</v>
      </c>
    </row>
    <row r="113" spans="1:8" s="35" customFormat="1" ht="20.100000000000001" customHeight="1" x14ac:dyDescent="0.25">
      <c r="A113" s="5" t="s">
        <v>18</v>
      </c>
      <c r="B113" s="5">
        <v>109</v>
      </c>
      <c r="C113" s="69">
        <v>40875661</v>
      </c>
      <c r="D113" s="62">
        <v>41726</v>
      </c>
      <c r="E113" s="63" t="s">
        <v>159</v>
      </c>
      <c r="F113" s="79">
        <v>15</v>
      </c>
      <c r="G113" s="64">
        <v>466.1</v>
      </c>
      <c r="H113" s="61" t="s">
        <v>76</v>
      </c>
    </row>
    <row r="114" spans="1:8" s="35" customFormat="1" ht="20.100000000000001" customHeight="1" x14ac:dyDescent="0.25">
      <c r="A114" s="5" t="s">
        <v>18</v>
      </c>
      <c r="B114" s="5">
        <v>110</v>
      </c>
      <c r="C114" s="69">
        <v>40874215</v>
      </c>
      <c r="D114" s="62">
        <v>41725</v>
      </c>
      <c r="E114" s="63" t="s">
        <v>158</v>
      </c>
      <c r="F114" s="79">
        <v>15</v>
      </c>
      <c r="G114" s="64">
        <v>466.1</v>
      </c>
      <c r="H114" s="61" t="s">
        <v>101</v>
      </c>
    </row>
    <row r="115" spans="1:8" s="35" customFormat="1" ht="20.100000000000001" customHeight="1" x14ac:dyDescent="0.25">
      <c r="A115" s="5" t="s">
        <v>18</v>
      </c>
      <c r="B115" s="5">
        <v>111</v>
      </c>
      <c r="C115" s="69">
        <v>40875189</v>
      </c>
      <c r="D115" s="62">
        <v>41725</v>
      </c>
      <c r="E115" s="63" t="s">
        <v>158</v>
      </c>
      <c r="F115" s="79">
        <v>7</v>
      </c>
      <c r="G115" s="64">
        <v>466.1</v>
      </c>
      <c r="H115" s="61" t="s">
        <v>56</v>
      </c>
    </row>
    <row r="116" spans="1:8" s="35" customFormat="1" ht="20.100000000000001" customHeight="1" x14ac:dyDescent="0.25">
      <c r="A116" s="5" t="s">
        <v>18</v>
      </c>
      <c r="B116" s="5">
        <v>112</v>
      </c>
      <c r="C116" s="69">
        <v>40875976</v>
      </c>
      <c r="D116" s="62">
        <v>41726</v>
      </c>
      <c r="E116" s="63" t="s">
        <v>159</v>
      </c>
      <c r="F116" s="79">
        <v>15</v>
      </c>
      <c r="G116" s="64">
        <v>466.1</v>
      </c>
      <c r="H116" s="61" t="s">
        <v>73</v>
      </c>
    </row>
    <row r="117" spans="1:8" s="35" customFormat="1" ht="20.100000000000001" customHeight="1" x14ac:dyDescent="0.25">
      <c r="A117" s="5" t="s">
        <v>18</v>
      </c>
      <c r="B117" s="5">
        <v>113</v>
      </c>
      <c r="C117" s="69">
        <v>40874241</v>
      </c>
      <c r="D117" s="62">
        <v>41729</v>
      </c>
      <c r="E117" s="63" t="s">
        <v>158</v>
      </c>
      <c r="F117" s="79">
        <v>6</v>
      </c>
      <c r="G117" s="64">
        <v>466.1</v>
      </c>
      <c r="H117" s="61" t="s">
        <v>117</v>
      </c>
    </row>
    <row r="118" spans="1:8" s="35" customFormat="1" ht="20.100000000000001" customHeight="1" x14ac:dyDescent="0.25">
      <c r="A118" s="5" t="s">
        <v>18</v>
      </c>
      <c r="B118" s="5">
        <v>114</v>
      </c>
      <c r="C118" s="69">
        <v>40875499</v>
      </c>
      <c r="D118" s="62">
        <v>41729</v>
      </c>
      <c r="E118" s="63" t="s">
        <v>158</v>
      </c>
      <c r="F118" s="79">
        <v>10</v>
      </c>
      <c r="G118" s="64">
        <v>466.1</v>
      </c>
      <c r="H118" s="61" t="s">
        <v>73</v>
      </c>
    </row>
    <row r="119" spans="1:8" s="35" customFormat="1" ht="20.100000000000001" customHeight="1" x14ac:dyDescent="0.25">
      <c r="A119" s="5" t="s">
        <v>18</v>
      </c>
      <c r="B119" s="5">
        <v>115</v>
      </c>
      <c r="C119" s="69">
        <v>40874672</v>
      </c>
      <c r="D119" s="62">
        <v>41726</v>
      </c>
      <c r="E119" s="63" t="s">
        <v>159</v>
      </c>
      <c r="F119" s="79">
        <v>12</v>
      </c>
      <c r="G119" s="64">
        <v>466.1</v>
      </c>
      <c r="H119" s="61" t="s">
        <v>66</v>
      </c>
    </row>
    <row r="120" spans="1:8" s="35" customFormat="1" ht="20.100000000000001" customHeight="1" x14ac:dyDescent="0.25">
      <c r="A120" s="5" t="s">
        <v>18</v>
      </c>
      <c r="B120" s="5">
        <v>116</v>
      </c>
      <c r="C120" s="69">
        <v>40876022</v>
      </c>
      <c r="D120" s="62">
        <v>41726</v>
      </c>
      <c r="E120" s="63" t="s">
        <v>158</v>
      </c>
      <c r="F120" s="79">
        <v>7</v>
      </c>
      <c r="G120" s="64">
        <v>466.1</v>
      </c>
      <c r="H120" s="61" t="s">
        <v>40</v>
      </c>
    </row>
    <row r="121" spans="1:8" s="35" customFormat="1" ht="20.100000000000001" customHeight="1" x14ac:dyDescent="0.25">
      <c r="A121" s="5" t="s">
        <v>18</v>
      </c>
      <c r="B121" s="5">
        <v>117</v>
      </c>
      <c r="C121" s="69">
        <v>40876480</v>
      </c>
      <c r="D121" s="62">
        <v>41726</v>
      </c>
      <c r="E121" s="63" t="s">
        <v>158</v>
      </c>
      <c r="F121" s="79">
        <v>15</v>
      </c>
      <c r="G121" s="64">
        <v>466.1</v>
      </c>
      <c r="H121" s="61" t="s">
        <v>76</v>
      </c>
    </row>
    <row r="122" spans="1:8" s="35" customFormat="1" ht="20.100000000000001" customHeight="1" x14ac:dyDescent="0.25">
      <c r="A122" s="5" t="s">
        <v>18</v>
      </c>
      <c r="B122" s="5">
        <v>118</v>
      </c>
      <c r="C122" s="69">
        <v>40876488</v>
      </c>
      <c r="D122" s="62">
        <v>41729</v>
      </c>
      <c r="E122" s="63" t="s">
        <v>158</v>
      </c>
      <c r="F122" s="79">
        <v>15</v>
      </c>
      <c r="G122" s="64">
        <v>466.1</v>
      </c>
      <c r="H122" s="61" t="s">
        <v>41</v>
      </c>
    </row>
    <row r="123" spans="1:8" s="35" customFormat="1" ht="20.100000000000001" customHeight="1" x14ac:dyDescent="0.25">
      <c r="A123" s="5" t="s">
        <v>18</v>
      </c>
      <c r="B123" s="5">
        <v>119</v>
      </c>
      <c r="C123" s="69">
        <v>40876494</v>
      </c>
      <c r="D123" s="62">
        <v>41729</v>
      </c>
      <c r="E123" s="63" t="s">
        <v>158</v>
      </c>
      <c r="F123" s="79">
        <v>15</v>
      </c>
      <c r="G123" s="64">
        <v>466.1</v>
      </c>
      <c r="H123" s="61" t="s">
        <v>53</v>
      </c>
    </row>
    <row r="124" spans="1:8" s="35" customFormat="1" ht="20.100000000000001" customHeight="1" x14ac:dyDescent="0.25">
      <c r="A124" s="5" t="s">
        <v>18</v>
      </c>
      <c r="B124" s="5">
        <v>120</v>
      </c>
      <c r="C124" s="69">
        <v>40846466</v>
      </c>
      <c r="D124" s="62">
        <v>41705</v>
      </c>
      <c r="E124" s="63" t="s">
        <v>158</v>
      </c>
      <c r="F124" s="79">
        <v>11.5</v>
      </c>
      <c r="G124" s="64">
        <v>466.1</v>
      </c>
      <c r="H124" s="61" t="s">
        <v>33</v>
      </c>
    </row>
    <row r="125" spans="1:8" s="50" customFormat="1" ht="20.100000000000001" customHeight="1" x14ac:dyDescent="0.25">
      <c r="A125" s="5" t="s">
        <v>18</v>
      </c>
      <c r="B125" s="5">
        <v>121</v>
      </c>
      <c r="C125" s="61">
        <v>40858675</v>
      </c>
      <c r="D125" s="62">
        <v>41725</v>
      </c>
      <c r="E125" s="63" t="s">
        <v>158</v>
      </c>
      <c r="F125" s="79">
        <v>200</v>
      </c>
      <c r="G125" s="64">
        <v>1025618.44</v>
      </c>
      <c r="H125" s="61" t="s">
        <v>28</v>
      </c>
    </row>
    <row r="126" spans="1:8" s="50" customFormat="1" ht="20.100000000000001" customHeight="1" x14ac:dyDescent="0.25">
      <c r="A126" s="5" t="s">
        <v>18</v>
      </c>
      <c r="B126" s="5">
        <v>122</v>
      </c>
      <c r="C126" s="69">
        <v>40856353</v>
      </c>
      <c r="D126" s="62">
        <v>41703</v>
      </c>
      <c r="E126" s="63" t="s">
        <v>160</v>
      </c>
      <c r="F126" s="79">
        <v>186</v>
      </c>
      <c r="G126" s="64">
        <v>10416</v>
      </c>
      <c r="H126" s="61" t="s">
        <v>110</v>
      </c>
    </row>
    <row r="127" spans="1:8" s="50" customFormat="1" ht="20.100000000000001" customHeight="1" x14ac:dyDescent="0.25">
      <c r="A127" s="5" t="s">
        <v>18</v>
      </c>
      <c r="B127" s="5">
        <v>123</v>
      </c>
      <c r="C127" s="69">
        <v>40862354</v>
      </c>
      <c r="D127" s="62">
        <v>41709</v>
      </c>
      <c r="E127" s="63" t="s">
        <v>158</v>
      </c>
      <c r="F127" s="79">
        <v>12</v>
      </c>
      <c r="G127" s="64">
        <v>466.1</v>
      </c>
      <c r="H127" s="61" t="s">
        <v>57</v>
      </c>
    </row>
    <row r="128" spans="1:8" s="50" customFormat="1" ht="20.100000000000001" customHeight="1" x14ac:dyDescent="0.25">
      <c r="A128" s="5" t="s">
        <v>18</v>
      </c>
      <c r="B128" s="5">
        <v>124</v>
      </c>
      <c r="C128" s="69">
        <v>40863797</v>
      </c>
      <c r="D128" s="62">
        <v>41703</v>
      </c>
      <c r="E128" s="63" t="s">
        <v>158</v>
      </c>
      <c r="F128" s="79">
        <v>15</v>
      </c>
      <c r="G128" s="64">
        <v>466.1</v>
      </c>
      <c r="H128" s="61" t="s">
        <v>107</v>
      </c>
    </row>
    <row r="129" spans="1:8" s="50" customFormat="1" ht="20.100000000000001" customHeight="1" x14ac:dyDescent="0.25">
      <c r="A129" s="5" t="s">
        <v>18</v>
      </c>
      <c r="B129" s="5">
        <v>125</v>
      </c>
      <c r="C129" s="69">
        <v>40864045</v>
      </c>
      <c r="D129" s="62">
        <v>41701</v>
      </c>
      <c r="E129" s="63" t="s">
        <v>159</v>
      </c>
      <c r="F129" s="79">
        <v>15</v>
      </c>
      <c r="G129" s="64">
        <v>466.1</v>
      </c>
      <c r="H129" s="61" t="s">
        <v>57</v>
      </c>
    </row>
    <row r="130" spans="1:8" s="50" customFormat="1" ht="20.100000000000001" customHeight="1" x14ac:dyDescent="0.25">
      <c r="A130" s="5" t="s">
        <v>18</v>
      </c>
      <c r="B130" s="5">
        <v>126</v>
      </c>
      <c r="C130" s="69">
        <v>40867482</v>
      </c>
      <c r="D130" s="62">
        <v>41709</v>
      </c>
      <c r="E130" s="63" t="s">
        <v>159</v>
      </c>
      <c r="F130" s="79">
        <v>7</v>
      </c>
      <c r="G130" s="64">
        <v>466.1</v>
      </c>
      <c r="H130" s="61" t="s">
        <v>89</v>
      </c>
    </row>
    <row r="131" spans="1:8" s="50" customFormat="1" ht="20.100000000000001" customHeight="1" x14ac:dyDescent="0.25">
      <c r="A131" s="5" t="s">
        <v>18</v>
      </c>
      <c r="B131" s="5">
        <v>127</v>
      </c>
      <c r="C131" s="61">
        <v>40865699</v>
      </c>
      <c r="D131" s="62">
        <v>41716</v>
      </c>
      <c r="E131" s="63" t="s">
        <v>158</v>
      </c>
      <c r="F131" s="79">
        <v>400</v>
      </c>
      <c r="G131" s="64">
        <v>580331.39</v>
      </c>
      <c r="H131" s="61" t="s">
        <v>51</v>
      </c>
    </row>
    <row r="132" spans="1:8" s="50" customFormat="1" ht="20.100000000000001" customHeight="1" x14ac:dyDescent="0.25">
      <c r="A132" s="5" t="s">
        <v>18</v>
      </c>
      <c r="B132" s="5">
        <v>128</v>
      </c>
      <c r="C132" s="69">
        <v>40865964</v>
      </c>
      <c r="D132" s="62">
        <v>41704</v>
      </c>
      <c r="E132" s="63" t="s">
        <v>159</v>
      </c>
      <c r="F132" s="79">
        <v>15</v>
      </c>
      <c r="G132" s="64">
        <v>466.1</v>
      </c>
      <c r="H132" s="61" t="s">
        <v>57</v>
      </c>
    </row>
    <row r="133" spans="1:8" s="50" customFormat="1" ht="20.100000000000001" customHeight="1" x14ac:dyDescent="0.25">
      <c r="A133" s="5" t="s">
        <v>18</v>
      </c>
      <c r="B133" s="5">
        <v>129</v>
      </c>
      <c r="C133" s="69">
        <v>40866055</v>
      </c>
      <c r="D133" s="62">
        <v>41709</v>
      </c>
      <c r="E133" s="63" t="s">
        <v>158</v>
      </c>
      <c r="F133" s="79">
        <v>3</v>
      </c>
      <c r="G133" s="64">
        <v>466.1</v>
      </c>
      <c r="H133" s="61" t="s">
        <v>77</v>
      </c>
    </row>
    <row r="134" spans="1:8" s="50" customFormat="1" ht="20.100000000000001" customHeight="1" x14ac:dyDescent="0.25">
      <c r="A134" s="5" t="s">
        <v>18</v>
      </c>
      <c r="B134" s="5">
        <v>130</v>
      </c>
      <c r="C134" s="69">
        <v>40867130</v>
      </c>
      <c r="D134" s="62">
        <v>41711</v>
      </c>
      <c r="E134" s="63" t="s">
        <v>158</v>
      </c>
      <c r="F134" s="79">
        <v>14</v>
      </c>
      <c r="G134" s="64">
        <v>466.1</v>
      </c>
      <c r="H134" s="61" t="s">
        <v>33</v>
      </c>
    </row>
    <row r="135" spans="1:8" s="50" customFormat="1" ht="20.100000000000001" customHeight="1" x14ac:dyDescent="0.25">
      <c r="A135" s="5" t="s">
        <v>18</v>
      </c>
      <c r="B135" s="5">
        <v>131</v>
      </c>
      <c r="C135" s="69">
        <v>40866889</v>
      </c>
      <c r="D135" s="62">
        <v>41718</v>
      </c>
      <c r="E135" s="63" t="s">
        <v>158</v>
      </c>
      <c r="F135" s="79">
        <v>199</v>
      </c>
      <c r="G135" s="64">
        <v>32066.420000000002</v>
      </c>
      <c r="H135" s="61" t="s">
        <v>24</v>
      </c>
    </row>
    <row r="136" spans="1:8" s="50" customFormat="1" ht="20.100000000000001" customHeight="1" x14ac:dyDescent="0.25">
      <c r="A136" s="5" t="s">
        <v>18</v>
      </c>
      <c r="B136" s="5">
        <v>132</v>
      </c>
      <c r="C136" s="69">
        <v>40868380</v>
      </c>
      <c r="D136" s="62">
        <v>41709</v>
      </c>
      <c r="E136" s="63" t="s">
        <v>159</v>
      </c>
      <c r="F136" s="79">
        <v>6</v>
      </c>
      <c r="G136" s="64">
        <v>466.1</v>
      </c>
      <c r="H136" s="61" t="s">
        <v>85</v>
      </c>
    </row>
    <row r="137" spans="1:8" s="50" customFormat="1" ht="20.100000000000001" customHeight="1" x14ac:dyDescent="0.25">
      <c r="A137" s="5" t="s">
        <v>18</v>
      </c>
      <c r="B137" s="5">
        <v>133</v>
      </c>
      <c r="C137" s="69">
        <v>40868394</v>
      </c>
      <c r="D137" s="62">
        <v>41717</v>
      </c>
      <c r="E137" s="63" t="s">
        <v>158</v>
      </c>
      <c r="F137" s="79">
        <v>5</v>
      </c>
      <c r="G137" s="64">
        <v>466.1</v>
      </c>
      <c r="H137" s="61" t="s">
        <v>107</v>
      </c>
    </row>
    <row r="138" spans="1:8" s="50" customFormat="1" ht="20.100000000000001" customHeight="1" x14ac:dyDescent="0.25">
      <c r="A138" s="5" t="s">
        <v>18</v>
      </c>
      <c r="B138" s="5">
        <v>134</v>
      </c>
      <c r="C138" s="69">
        <v>40868391</v>
      </c>
      <c r="D138" s="62">
        <v>41709</v>
      </c>
      <c r="E138" s="63" t="s">
        <v>159</v>
      </c>
      <c r="F138" s="79">
        <v>10</v>
      </c>
      <c r="G138" s="64">
        <v>466.1</v>
      </c>
      <c r="H138" s="61" t="s">
        <v>85</v>
      </c>
    </row>
    <row r="139" spans="1:8" s="50" customFormat="1" ht="20.100000000000001" customHeight="1" x14ac:dyDescent="0.25">
      <c r="A139" s="5" t="s">
        <v>18</v>
      </c>
      <c r="B139" s="5">
        <v>135</v>
      </c>
      <c r="C139" s="69">
        <v>40870169</v>
      </c>
      <c r="D139" s="62">
        <v>41712</v>
      </c>
      <c r="E139" s="63" t="s">
        <v>158</v>
      </c>
      <c r="F139" s="79">
        <v>7</v>
      </c>
      <c r="G139" s="64">
        <v>466.1</v>
      </c>
      <c r="H139" s="61" t="s">
        <v>89</v>
      </c>
    </row>
    <row r="140" spans="1:8" s="50" customFormat="1" ht="20.100000000000001" customHeight="1" x14ac:dyDescent="0.25">
      <c r="A140" s="5" t="s">
        <v>18</v>
      </c>
      <c r="B140" s="5">
        <v>136</v>
      </c>
      <c r="C140" s="69">
        <v>40870060</v>
      </c>
      <c r="D140" s="62">
        <v>41716</v>
      </c>
      <c r="E140" s="63" t="s">
        <v>158</v>
      </c>
      <c r="F140" s="79">
        <v>7</v>
      </c>
      <c r="G140" s="64">
        <v>466.1</v>
      </c>
      <c r="H140" s="61" t="s">
        <v>89</v>
      </c>
    </row>
    <row r="141" spans="1:8" s="50" customFormat="1" ht="20.100000000000001" customHeight="1" x14ac:dyDescent="0.25">
      <c r="A141" s="5" t="s">
        <v>18</v>
      </c>
      <c r="B141" s="5">
        <v>137</v>
      </c>
      <c r="C141" s="69">
        <v>40873176</v>
      </c>
      <c r="D141" s="62">
        <v>41718</v>
      </c>
      <c r="E141" s="63" t="s">
        <v>158</v>
      </c>
      <c r="F141" s="79">
        <v>7</v>
      </c>
      <c r="G141" s="64">
        <v>466.1</v>
      </c>
      <c r="H141" s="61" t="s">
        <v>122</v>
      </c>
    </row>
    <row r="142" spans="1:8" s="50" customFormat="1" ht="20.100000000000001" customHeight="1" x14ac:dyDescent="0.25">
      <c r="A142" s="5" t="s">
        <v>18</v>
      </c>
      <c r="B142" s="5">
        <v>138</v>
      </c>
      <c r="C142" s="69">
        <v>40873223</v>
      </c>
      <c r="D142" s="62">
        <v>41719</v>
      </c>
      <c r="E142" s="63" t="s">
        <v>158</v>
      </c>
      <c r="F142" s="79">
        <v>7</v>
      </c>
      <c r="G142" s="64">
        <v>466.1</v>
      </c>
      <c r="H142" s="61" t="s">
        <v>89</v>
      </c>
    </row>
    <row r="143" spans="1:8" s="50" customFormat="1" ht="20.100000000000001" customHeight="1" x14ac:dyDescent="0.25">
      <c r="A143" s="5" t="s">
        <v>18</v>
      </c>
      <c r="B143" s="5">
        <v>139</v>
      </c>
      <c r="C143" s="69">
        <v>40873636</v>
      </c>
      <c r="D143" s="62">
        <v>41722</v>
      </c>
      <c r="E143" s="63" t="s">
        <v>158</v>
      </c>
      <c r="F143" s="79">
        <v>7</v>
      </c>
      <c r="G143" s="64">
        <v>466.1</v>
      </c>
      <c r="H143" s="61" t="s">
        <v>122</v>
      </c>
    </row>
    <row r="144" spans="1:8" s="50" customFormat="1" ht="20.100000000000001" customHeight="1" x14ac:dyDescent="0.25">
      <c r="A144" s="5" t="s">
        <v>18</v>
      </c>
      <c r="B144" s="5">
        <v>140</v>
      </c>
      <c r="C144" s="61">
        <v>40873800</v>
      </c>
      <c r="D144" s="62">
        <v>41722</v>
      </c>
      <c r="E144" s="63" t="s">
        <v>158</v>
      </c>
      <c r="F144" s="79">
        <v>7</v>
      </c>
      <c r="G144" s="64">
        <v>5103</v>
      </c>
      <c r="H144" s="61" t="s">
        <v>122</v>
      </c>
    </row>
    <row r="145" spans="1:8" s="50" customFormat="1" ht="20.100000000000001" customHeight="1" x14ac:dyDescent="0.25">
      <c r="A145" s="5" t="s">
        <v>18</v>
      </c>
      <c r="B145" s="5">
        <v>141</v>
      </c>
      <c r="C145" s="69">
        <v>40873910</v>
      </c>
      <c r="D145" s="62">
        <v>41723</v>
      </c>
      <c r="E145" s="63" t="s">
        <v>158</v>
      </c>
      <c r="F145" s="79">
        <v>10</v>
      </c>
      <c r="G145" s="64">
        <v>466.1</v>
      </c>
      <c r="H145" s="61" t="s">
        <v>129</v>
      </c>
    </row>
    <row r="146" spans="1:8" s="50" customFormat="1" ht="20.100000000000001" customHeight="1" x14ac:dyDescent="0.25">
      <c r="A146" s="5" t="s">
        <v>18</v>
      </c>
      <c r="B146" s="5">
        <v>142</v>
      </c>
      <c r="C146" s="69">
        <v>40872011</v>
      </c>
      <c r="D146" s="62">
        <v>41718</v>
      </c>
      <c r="E146" s="63" t="s">
        <v>158</v>
      </c>
      <c r="F146" s="79">
        <v>5</v>
      </c>
      <c r="G146" s="64">
        <v>466.1</v>
      </c>
      <c r="H146" s="61" t="s">
        <v>121</v>
      </c>
    </row>
    <row r="147" spans="1:8" s="50" customFormat="1" ht="20.100000000000001" customHeight="1" x14ac:dyDescent="0.25">
      <c r="A147" s="5" t="s">
        <v>18</v>
      </c>
      <c r="B147" s="5">
        <v>143</v>
      </c>
      <c r="C147" s="69">
        <v>40872361</v>
      </c>
      <c r="D147" s="62">
        <v>41722</v>
      </c>
      <c r="E147" s="63" t="s">
        <v>158</v>
      </c>
      <c r="F147" s="79">
        <v>15</v>
      </c>
      <c r="G147" s="64">
        <v>466.1</v>
      </c>
      <c r="H147" s="61" t="s">
        <v>130</v>
      </c>
    </row>
    <row r="148" spans="1:8" s="50" customFormat="1" ht="20.100000000000001" customHeight="1" x14ac:dyDescent="0.25">
      <c r="A148" s="5" t="s">
        <v>18</v>
      </c>
      <c r="B148" s="5">
        <v>144</v>
      </c>
      <c r="C148" s="69">
        <v>40872526</v>
      </c>
      <c r="D148" s="62">
        <v>41719</v>
      </c>
      <c r="E148" s="63" t="s">
        <v>159</v>
      </c>
      <c r="F148" s="79">
        <v>12</v>
      </c>
      <c r="G148" s="64">
        <v>466.1</v>
      </c>
      <c r="H148" s="61" t="s">
        <v>118</v>
      </c>
    </row>
    <row r="149" spans="1:8" s="50" customFormat="1" ht="20.100000000000001" customHeight="1" x14ac:dyDescent="0.25">
      <c r="A149" s="5" t="s">
        <v>18</v>
      </c>
      <c r="B149" s="5">
        <v>145</v>
      </c>
      <c r="C149" s="69">
        <v>40872578</v>
      </c>
      <c r="D149" s="62">
        <v>41719</v>
      </c>
      <c r="E149" s="63" t="s">
        <v>159</v>
      </c>
      <c r="F149" s="79">
        <v>12</v>
      </c>
      <c r="G149" s="64">
        <v>466.1</v>
      </c>
      <c r="H149" s="61" t="s">
        <v>118</v>
      </c>
    </row>
    <row r="150" spans="1:8" s="50" customFormat="1" ht="20.100000000000001" customHeight="1" x14ac:dyDescent="0.25">
      <c r="A150" s="5" t="s">
        <v>18</v>
      </c>
      <c r="B150" s="5">
        <v>146</v>
      </c>
      <c r="C150" s="69">
        <v>40874481</v>
      </c>
      <c r="D150" s="62">
        <v>41725</v>
      </c>
      <c r="E150" s="63" t="s">
        <v>158</v>
      </c>
      <c r="F150" s="79">
        <v>9</v>
      </c>
      <c r="G150" s="64">
        <v>466.1</v>
      </c>
      <c r="H150" s="61" t="s">
        <v>33</v>
      </c>
    </row>
    <row r="151" spans="1:8" s="50" customFormat="1" ht="20.100000000000001" customHeight="1" x14ac:dyDescent="0.25">
      <c r="A151" s="5" t="s">
        <v>18</v>
      </c>
      <c r="B151" s="5">
        <v>147</v>
      </c>
      <c r="C151" s="69">
        <v>40873367</v>
      </c>
      <c r="D151" s="62">
        <v>41723</v>
      </c>
      <c r="E151" s="63" t="s">
        <v>158</v>
      </c>
      <c r="F151" s="79">
        <v>12</v>
      </c>
      <c r="G151" s="64">
        <v>466.1</v>
      </c>
      <c r="H151" s="61" t="s">
        <v>33</v>
      </c>
    </row>
    <row r="152" spans="1:8" s="50" customFormat="1" ht="20.100000000000001" customHeight="1" x14ac:dyDescent="0.25">
      <c r="A152" s="5" t="s">
        <v>18</v>
      </c>
      <c r="B152" s="5">
        <v>148</v>
      </c>
      <c r="C152" s="69">
        <v>40874618</v>
      </c>
      <c r="D152" s="62">
        <v>41729</v>
      </c>
      <c r="E152" s="63" t="s">
        <v>158</v>
      </c>
      <c r="F152" s="79">
        <v>5</v>
      </c>
      <c r="G152" s="64">
        <v>466.1</v>
      </c>
      <c r="H152" s="61" t="s">
        <v>123</v>
      </c>
    </row>
    <row r="153" spans="1:8" s="50" customFormat="1" ht="20.100000000000001" customHeight="1" x14ac:dyDescent="0.25">
      <c r="A153" s="5" t="s">
        <v>18</v>
      </c>
      <c r="B153" s="5">
        <v>149</v>
      </c>
      <c r="C153" s="69">
        <v>40876470</v>
      </c>
      <c r="D153" s="62">
        <v>41729</v>
      </c>
      <c r="E153" s="63" t="s">
        <v>158</v>
      </c>
      <c r="F153" s="79">
        <v>15</v>
      </c>
      <c r="G153" s="64">
        <v>466.1</v>
      </c>
      <c r="H153" s="61" t="s">
        <v>85</v>
      </c>
    </row>
    <row r="154" spans="1:8" s="50" customFormat="1" ht="20.100000000000001" customHeight="1" x14ac:dyDescent="0.25">
      <c r="A154" s="5" t="s">
        <v>18</v>
      </c>
      <c r="B154" s="5">
        <v>150</v>
      </c>
      <c r="C154" s="69">
        <v>40875013</v>
      </c>
      <c r="D154" s="62">
        <v>41729</v>
      </c>
      <c r="E154" s="63" t="s">
        <v>158</v>
      </c>
      <c r="F154" s="79">
        <v>15</v>
      </c>
      <c r="G154" s="64">
        <v>466.1</v>
      </c>
      <c r="H154" s="61" t="s">
        <v>85</v>
      </c>
    </row>
    <row r="155" spans="1:8" s="50" customFormat="1" ht="20.100000000000001" customHeight="1" x14ac:dyDescent="0.25">
      <c r="A155" s="5" t="s">
        <v>18</v>
      </c>
      <c r="B155" s="5">
        <v>151</v>
      </c>
      <c r="C155" s="69">
        <v>40875057</v>
      </c>
      <c r="D155" s="62">
        <v>41729</v>
      </c>
      <c r="E155" s="63" t="s">
        <v>158</v>
      </c>
      <c r="F155" s="79">
        <v>15</v>
      </c>
      <c r="G155" s="64">
        <v>466.1</v>
      </c>
      <c r="H155" s="61" t="s">
        <v>57</v>
      </c>
    </row>
    <row r="156" spans="1:8" s="50" customFormat="1" ht="20.100000000000001" customHeight="1" x14ac:dyDescent="0.25">
      <c r="A156" s="5" t="s">
        <v>18</v>
      </c>
      <c r="B156" s="5">
        <v>152</v>
      </c>
      <c r="C156" s="61">
        <v>40842874</v>
      </c>
      <c r="D156" s="62">
        <v>41708</v>
      </c>
      <c r="E156" s="63" t="s">
        <v>158</v>
      </c>
      <c r="F156" s="79">
        <v>85</v>
      </c>
      <c r="G156" s="64">
        <v>217840.89</v>
      </c>
      <c r="H156" s="61" t="s">
        <v>52</v>
      </c>
    </row>
    <row r="157" spans="1:8" s="50" customFormat="1" ht="20.100000000000001" customHeight="1" x14ac:dyDescent="0.25">
      <c r="A157" s="5" t="s">
        <v>18</v>
      </c>
      <c r="B157" s="5">
        <v>153</v>
      </c>
      <c r="C157" s="61">
        <v>40855984</v>
      </c>
      <c r="D157" s="62">
        <v>41716</v>
      </c>
      <c r="E157" s="63" t="s">
        <v>159</v>
      </c>
      <c r="F157" s="79">
        <v>4.5</v>
      </c>
      <c r="G157" s="64">
        <v>3280.5</v>
      </c>
      <c r="H157" s="61" t="s">
        <v>46</v>
      </c>
    </row>
    <row r="158" spans="1:8" s="50" customFormat="1" ht="20.100000000000001" customHeight="1" x14ac:dyDescent="0.25">
      <c r="A158" s="5" t="s">
        <v>18</v>
      </c>
      <c r="B158" s="5">
        <v>154</v>
      </c>
      <c r="C158" s="69">
        <v>40861815</v>
      </c>
      <c r="D158" s="62">
        <v>41702</v>
      </c>
      <c r="E158" s="63" t="s">
        <v>158</v>
      </c>
      <c r="F158" s="79">
        <v>15</v>
      </c>
      <c r="G158" s="64">
        <v>466.1</v>
      </c>
      <c r="H158" s="61" t="s">
        <v>70</v>
      </c>
    </row>
    <row r="159" spans="1:8" s="50" customFormat="1" ht="20.100000000000001" customHeight="1" x14ac:dyDescent="0.25">
      <c r="A159" s="5" t="s">
        <v>18</v>
      </c>
      <c r="B159" s="5">
        <v>155</v>
      </c>
      <c r="C159" s="69">
        <v>40861947</v>
      </c>
      <c r="D159" s="62">
        <v>41702</v>
      </c>
      <c r="E159" s="63" t="s">
        <v>158</v>
      </c>
      <c r="F159" s="79">
        <v>15</v>
      </c>
      <c r="G159" s="64">
        <v>466.1</v>
      </c>
      <c r="H159" s="61" t="s">
        <v>70</v>
      </c>
    </row>
    <row r="160" spans="1:8" s="50" customFormat="1" ht="20.100000000000001" customHeight="1" x14ac:dyDescent="0.25">
      <c r="A160" s="5" t="s">
        <v>18</v>
      </c>
      <c r="B160" s="5">
        <v>156</v>
      </c>
      <c r="C160" s="69">
        <v>40863417</v>
      </c>
      <c r="D160" s="62">
        <v>41703</v>
      </c>
      <c r="E160" s="63" t="s">
        <v>158</v>
      </c>
      <c r="F160" s="79">
        <v>15</v>
      </c>
      <c r="G160" s="64">
        <v>466.1</v>
      </c>
      <c r="H160" s="61" t="s">
        <v>64</v>
      </c>
    </row>
    <row r="161" spans="1:8" s="50" customFormat="1" ht="20.100000000000001" customHeight="1" x14ac:dyDescent="0.25">
      <c r="A161" s="5" t="s">
        <v>18</v>
      </c>
      <c r="B161" s="5">
        <v>157</v>
      </c>
      <c r="C161" s="61">
        <v>40864734</v>
      </c>
      <c r="D161" s="62">
        <v>41705</v>
      </c>
      <c r="E161" s="63" t="s">
        <v>158</v>
      </c>
      <c r="F161" s="79">
        <v>5</v>
      </c>
      <c r="G161" s="64">
        <v>3645</v>
      </c>
      <c r="H161" s="61" t="s">
        <v>46</v>
      </c>
    </row>
    <row r="162" spans="1:8" s="50" customFormat="1" ht="20.100000000000001" customHeight="1" x14ac:dyDescent="0.25">
      <c r="A162" s="5" t="s">
        <v>18</v>
      </c>
      <c r="B162" s="5">
        <v>158</v>
      </c>
      <c r="C162" s="69">
        <v>40863392</v>
      </c>
      <c r="D162" s="62">
        <v>41704</v>
      </c>
      <c r="E162" s="63" t="s">
        <v>158</v>
      </c>
      <c r="F162" s="79">
        <v>15</v>
      </c>
      <c r="G162" s="64">
        <v>466.1</v>
      </c>
      <c r="H162" s="61" t="s">
        <v>70</v>
      </c>
    </row>
    <row r="163" spans="1:8" s="50" customFormat="1" ht="20.100000000000001" customHeight="1" x14ac:dyDescent="0.25">
      <c r="A163" s="5" t="s">
        <v>18</v>
      </c>
      <c r="B163" s="5">
        <v>159</v>
      </c>
      <c r="C163" s="69">
        <v>40863367</v>
      </c>
      <c r="D163" s="62">
        <v>41702</v>
      </c>
      <c r="E163" s="63" t="s">
        <v>159</v>
      </c>
      <c r="F163" s="79">
        <v>15</v>
      </c>
      <c r="G163" s="64">
        <v>466.1</v>
      </c>
      <c r="H163" s="61" t="s">
        <v>70</v>
      </c>
    </row>
    <row r="164" spans="1:8" s="50" customFormat="1" ht="20.100000000000001" customHeight="1" x14ac:dyDescent="0.25">
      <c r="A164" s="5" t="s">
        <v>18</v>
      </c>
      <c r="B164" s="5">
        <v>160</v>
      </c>
      <c r="C164" s="69">
        <v>40863802</v>
      </c>
      <c r="D164" s="62">
        <v>41704</v>
      </c>
      <c r="E164" s="63" t="s">
        <v>159</v>
      </c>
      <c r="F164" s="79">
        <v>15</v>
      </c>
      <c r="G164" s="64">
        <v>466.1</v>
      </c>
      <c r="H164" s="61" t="s">
        <v>62</v>
      </c>
    </row>
    <row r="165" spans="1:8" s="50" customFormat="1" ht="20.100000000000001" customHeight="1" x14ac:dyDescent="0.25">
      <c r="A165" s="5" t="s">
        <v>18</v>
      </c>
      <c r="B165" s="5">
        <v>161</v>
      </c>
      <c r="C165" s="69">
        <v>40863768</v>
      </c>
      <c r="D165" s="62">
        <v>41704</v>
      </c>
      <c r="E165" s="63" t="s">
        <v>158</v>
      </c>
      <c r="F165" s="79">
        <v>14.9</v>
      </c>
      <c r="G165" s="64">
        <v>466.1</v>
      </c>
      <c r="H165" s="61" t="s">
        <v>64</v>
      </c>
    </row>
    <row r="166" spans="1:8" s="50" customFormat="1" ht="20.100000000000001" customHeight="1" x14ac:dyDescent="0.25">
      <c r="A166" s="5" t="s">
        <v>18</v>
      </c>
      <c r="B166" s="5">
        <v>162</v>
      </c>
      <c r="C166" s="69">
        <v>40865345</v>
      </c>
      <c r="D166" s="62">
        <v>41704</v>
      </c>
      <c r="E166" s="63" t="s">
        <v>159</v>
      </c>
      <c r="F166" s="79">
        <v>12</v>
      </c>
      <c r="G166" s="64">
        <v>466.1</v>
      </c>
      <c r="H166" s="61" t="s">
        <v>54</v>
      </c>
    </row>
    <row r="167" spans="1:8" s="50" customFormat="1" ht="20.100000000000001" customHeight="1" x14ac:dyDescent="0.25">
      <c r="A167" s="5" t="s">
        <v>18</v>
      </c>
      <c r="B167" s="5">
        <v>163</v>
      </c>
      <c r="C167" s="69">
        <v>40864824</v>
      </c>
      <c r="D167" s="62">
        <v>41701</v>
      </c>
      <c r="E167" s="63" t="s">
        <v>158</v>
      </c>
      <c r="F167" s="79">
        <v>8</v>
      </c>
      <c r="G167" s="64">
        <v>466.1</v>
      </c>
      <c r="H167" s="61" t="s">
        <v>46</v>
      </c>
    </row>
    <row r="168" spans="1:8" s="50" customFormat="1" ht="20.100000000000001" customHeight="1" x14ac:dyDescent="0.25">
      <c r="A168" s="5" t="s">
        <v>18</v>
      </c>
      <c r="B168" s="5">
        <v>164</v>
      </c>
      <c r="C168" s="69">
        <v>40865238</v>
      </c>
      <c r="D168" s="62">
        <v>41704</v>
      </c>
      <c r="E168" s="63" t="s">
        <v>158</v>
      </c>
      <c r="F168" s="79">
        <v>2</v>
      </c>
      <c r="G168" s="64">
        <v>466.1</v>
      </c>
      <c r="H168" s="61" t="s">
        <v>64</v>
      </c>
    </row>
    <row r="169" spans="1:8" s="50" customFormat="1" ht="20.100000000000001" customHeight="1" x14ac:dyDescent="0.25">
      <c r="A169" s="5" t="s">
        <v>18</v>
      </c>
      <c r="B169" s="5">
        <v>165</v>
      </c>
      <c r="C169" s="69">
        <v>40865203</v>
      </c>
      <c r="D169" s="62">
        <v>41704</v>
      </c>
      <c r="E169" s="63" t="s">
        <v>158</v>
      </c>
      <c r="F169" s="79">
        <v>2</v>
      </c>
      <c r="G169" s="64">
        <v>466.1</v>
      </c>
      <c r="H169" s="61" t="s">
        <v>108</v>
      </c>
    </row>
    <row r="170" spans="1:8" s="50" customFormat="1" ht="20.100000000000001" customHeight="1" x14ac:dyDescent="0.25">
      <c r="A170" s="5" t="s">
        <v>18</v>
      </c>
      <c r="B170" s="5">
        <v>166</v>
      </c>
      <c r="C170" s="69">
        <v>40868151</v>
      </c>
      <c r="D170" s="62">
        <v>41722</v>
      </c>
      <c r="E170" s="63" t="s">
        <v>158</v>
      </c>
      <c r="F170" s="79">
        <v>5</v>
      </c>
      <c r="G170" s="64">
        <v>466.1</v>
      </c>
      <c r="H170" s="61" t="s">
        <v>52</v>
      </c>
    </row>
    <row r="171" spans="1:8" s="50" customFormat="1" ht="20.100000000000001" customHeight="1" x14ac:dyDescent="0.25">
      <c r="A171" s="5" t="s">
        <v>18</v>
      </c>
      <c r="B171" s="5">
        <v>167</v>
      </c>
      <c r="C171" s="69">
        <v>40863319</v>
      </c>
      <c r="D171" s="62">
        <v>41701</v>
      </c>
      <c r="E171" s="63" t="s">
        <v>158</v>
      </c>
      <c r="F171" s="79">
        <v>8</v>
      </c>
      <c r="G171" s="64">
        <v>466.1</v>
      </c>
      <c r="H171" s="61" t="s">
        <v>46</v>
      </c>
    </row>
    <row r="172" spans="1:8" s="50" customFormat="1" ht="20.100000000000001" customHeight="1" x14ac:dyDescent="0.25">
      <c r="A172" s="5" t="s">
        <v>18</v>
      </c>
      <c r="B172" s="5">
        <v>168</v>
      </c>
      <c r="C172" s="69">
        <v>40865406</v>
      </c>
      <c r="D172" s="62">
        <v>41709</v>
      </c>
      <c r="E172" s="63" t="s">
        <v>158</v>
      </c>
      <c r="F172" s="79">
        <v>4.4000000000000004</v>
      </c>
      <c r="G172" s="64">
        <v>466.1</v>
      </c>
      <c r="H172" s="61" t="s">
        <v>39</v>
      </c>
    </row>
    <row r="173" spans="1:8" s="50" customFormat="1" ht="20.100000000000001" customHeight="1" x14ac:dyDescent="0.25">
      <c r="A173" s="5" t="s">
        <v>18</v>
      </c>
      <c r="B173" s="5">
        <v>169</v>
      </c>
      <c r="C173" s="69">
        <v>40867997</v>
      </c>
      <c r="D173" s="62">
        <v>41718</v>
      </c>
      <c r="E173" s="63" t="s">
        <v>158</v>
      </c>
      <c r="F173" s="79">
        <v>15</v>
      </c>
      <c r="G173" s="64">
        <v>466.1</v>
      </c>
      <c r="H173" s="61" t="s">
        <v>70</v>
      </c>
    </row>
    <row r="174" spans="1:8" s="50" customFormat="1" ht="20.100000000000001" customHeight="1" x14ac:dyDescent="0.25">
      <c r="A174" s="5" t="s">
        <v>18</v>
      </c>
      <c r="B174" s="5">
        <v>170</v>
      </c>
      <c r="C174" s="69">
        <v>40868273</v>
      </c>
      <c r="D174" s="62">
        <v>41716</v>
      </c>
      <c r="E174" s="63" t="s">
        <v>159</v>
      </c>
      <c r="F174" s="79">
        <v>12</v>
      </c>
      <c r="G174" s="64">
        <v>466.1</v>
      </c>
      <c r="H174" s="61" t="s">
        <v>79</v>
      </c>
    </row>
    <row r="175" spans="1:8" s="50" customFormat="1" ht="20.100000000000001" customHeight="1" x14ac:dyDescent="0.25">
      <c r="A175" s="5" t="s">
        <v>18</v>
      </c>
      <c r="B175" s="5">
        <v>171</v>
      </c>
      <c r="C175" s="69">
        <v>40868687</v>
      </c>
      <c r="D175" s="62">
        <v>41718</v>
      </c>
      <c r="E175" s="63" t="s">
        <v>159</v>
      </c>
      <c r="F175" s="79">
        <v>15</v>
      </c>
      <c r="G175" s="64">
        <v>466.1</v>
      </c>
      <c r="H175" s="61" t="s">
        <v>70</v>
      </c>
    </row>
    <row r="176" spans="1:8" s="50" customFormat="1" ht="20.100000000000001" customHeight="1" x14ac:dyDescent="0.25">
      <c r="A176" s="5" t="s">
        <v>18</v>
      </c>
      <c r="B176" s="5">
        <v>172</v>
      </c>
      <c r="C176" s="69">
        <v>40869002</v>
      </c>
      <c r="D176" s="62">
        <v>41717</v>
      </c>
      <c r="E176" s="63" t="s">
        <v>158</v>
      </c>
      <c r="F176" s="79">
        <v>6</v>
      </c>
      <c r="G176" s="64">
        <v>466.1</v>
      </c>
      <c r="H176" s="61" t="s">
        <v>54</v>
      </c>
    </row>
    <row r="177" spans="1:8" s="50" customFormat="1" ht="20.100000000000001" customHeight="1" x14ac:dyDescent="0.25">
      <c r="A177" s="5" t="s">
        <v>18</v>
      </c>
      <c r="B177" s="5">
        <v>173</v>
      </c>
      <c r="C177" s="61">
        <v>40869450</v>
      </c>
      <c r="D177" s="62">
        <v>41712</v>
      </c>
      <c r="E177" s="63" t="s">
        <v>158</v>
      </c>
      <c r="F177" s="79">
        <v>15</v>
      </c>
      <c r="G177" s="64">
        <v>10935</v>
      </c>
      <c r="H177" s="61" t="s">
        <v>54</v>
      </c>
    </row>
    <row r="178" spans="1:8" s="50" customFormat="1" ht="20.100000000000001" customHeight="1" x14ac:dyDescent="0.25">
      <c r="A178" s="5" t="s">
        <v>18</v>
      </c>
      <c r="B178" s="5">
        <v>174</v>
      </c>
      <c r="C178" s="69">
        <v>40870668</v>
      </c>
      <c r="D178" s="62">
        <v>41723</v>
      </c>
      <c r="E178" s="63" t="s">
        <v>158</v>
      </c>
      <c r="F178" s="79">
        <v>15</v>
      </c>
      <c r="G178" s="64">
        <v>466.1</v>
      </c>
      <c r="H178" s="61" t="s">
        <v>52</v>
      </c>
    </row>
    <row r="179" spans="1:8" s="50" customFormat="1" ht="20.100000000000001" customHeight="1" x14ac:dyDescent="0.25">
      <c r="A179" s="5" t="s">
        <v>18</v>
      </c>
      <c r="B179" s="5">
        <v>175</v>
      </c>
      <c r="C179" s="69">
        <v>40870637</v>
      </c>
      <c r="D179" s="62">
        <v>41723</v>
      </c>
      <c r="E179" s="63" t="s">
        <v>159</v>
      </c>
      <c r="F179" s="79">
        <v>14.9</v>
      </c>
      <c r="G179" s="64">
        <v>466.1</v>
      </c>
      <c r="H179" s="61" t="s">
        <v>64</v>
      </c>
    </row>
    <row r="180" spans="1:8" s="50" customFormat="1" ht="20.100000000000001" customHeight="1" x14ac:dyDescent="0.25">
      <c r="A180" s="5" t="s">
        <v>18</v>
      </c>
      <c r="B180" s="5">
        <v>176</v>
      </c>
      <c r="C180" s="69">
        <v>40869229</v>
      </c>
      <c r="D180" s="62">
        <v>41715</v>
      </c>
      <c r="E180" s="63" t="s">
        <v>159</v>
      </c>
      <c r="F180" s="79">
        <v>12</v>
      </c>
      <c r="G180" s="64">
        <v>466.1</v>
      </c>
      <c r="H180" s="61" t="s">
        <v>127</v>
      </c>
    </row>
    <row r="181" spans="1:8" s="50" customFormat="1" ht="20.100000000000001" customHeight="1" x14ac:dyDescent="0.25">
      <c r="A181" s="5" t="s">
        <v>18</v>
      </c>
      <c r="B181" s="5">
        <v>177</v>
      </c>
      <c r="C181" s="69">
        <v>40870359</v>
      </c>
      <c r="D181" s="62">
        <v>41725</v>
      </c>
      <c r="E181" s="63" t="s">
        <v>158</v>
      </c>
      <c r="F181" s="79">
        <v>14.9</v>
      </c>
      <c r="G181" s="64">
        <v>466.1</v>
      </c>
      <c r="H181" s="61" t="s">
        <v>54</v>
      </c>
    </row>
    <row r="182" spans="1:8" s="50" customFormat="1" ht="20.100000000000001" customHeight="1" x14ac:dyDescent="0.25">
      <c r="A182" s="5" t="s">
        <v>18</v>
      </c>
      <c r="B182" s="5">
        <v>178</v>
      </c>
      <c r="C182" s="69">
        <v>40871549</v>
      </c>
      <c r="D182" s="62">
        <v>41723</v>
      </c>
      <c r="E182" s="63" t="s">
        <v>158</v>
      </c>
      <c r="F182" s="79">
        <v>15</v>
      </c>
      <c r="G182" s="64">
        <v>466.1</v>
      </c>
      <c r="H182" s="61" t="s">
        <v>64</v>
      </c>
    </row>
    <row r="183" spans="1:8" s="50" customFormat="1" ht="20.100000000000001" customHeight="1" x14ac:dyDescent="0.25">
      <c r="A183" s="5" t="s">
        <v>18</v>
      </c>
      <c r="B183" s="5">
        <v>179</v>
      </c>
      <c r="C183" s="69">
        <v>40869392</v>
      </c>
      <c r="D183" s="62">
        <v>41724</v>
      </c>
      <c r="E183" s="63" t="s">
        <v>158</v>
      </c>
      <c r="F183" s="79">
        <v>15</v>
      </c>
      <c r="G183" s="64">
        <v>466.1</v>
      </c>
      <c r="H183" s="61" t="s">
        <v>64</v>
      </c>
    </row>
    <row r="184" spans="1:8" s="50" customFormat="1" ht="20.100000000000001" customHeight="1" x14ac:dyDescent="0.25">
      <c r="A184" s="5" t="s">
        <v>18</v>
      </c>
      <c r="B184" s="5">
        <v>180</v>
      </c>
      <c r="C184" s="69">
        <v>40871706</v>
      </c>
      <c r="D184" s="62">
        <v>41726</v>
      </c>
      <c r="E184" s="63" t="s">
        <v>158</v>
      </c>
      <c r="F184" s="79">
        <v>15</v>
      </c>
      <c r="G184" s="64">
        <v>466.1</v>
      </c>
      <c r="H184" s="61" t="s">
        <v>64</v>
      </c>
    </row>
    <row r="185" spans="1:8" s="50" customFormat="1" ht="20.100000000000001" customHeight="1" x14ac:dyDescent="0.25">
      <c r="A185" s="5" t="s">
        <v>18</v>
      </c>
      <c r="B185" s="5">
        <v>181</v>
      </c>
      <c r="C185" s="69">
        <v>40873710</v>
      </c>
      <c r="D185" s="62">
        <v>41729</v>
      </c>
      <c r="E185" s="63" t="s">
        <v>159</v>
      </c>
      <c r="F185" s="79">
        <v>14.9</v>
      </c>
      <c r="G185" s="64">
        <v>466.1</v>
      </c>
      <c r="H185" s="61" t="s">
        <v>79</v>
      </c>
    </row>
    <row r="186" spans="1:8" s="50" customFormat="1" ht="20.100000000000001" customHeight="1" x14ac:dyDescent="0.25">
      <c r="A186" s="5" t="s">
        <v>18</v>
      </c>
      <c r="B186" s="5">
        <v>182</v>
      </c>
      <c r="C186" s="69">
        <v>40873683</v>
      </c>
      <c r="D186" s="62">
        <v>41726</v>
      </c>
      <c r="E186" s="63" t="s">
        <v>159</v>
      </c>
      <c r="F186" s="79">
        <v>12</v>
      </c>
      <c r="G186" s="64">
        <v>466.1</v>
      </c>
      <c r="H186" s="61" t="s">
        <v>138</v>
      </c>
    </row>
    <row r="187" spans="1:8" s="50" customFormat="1" ht="20.100000000000001" customHeight="1" x14ac:dyDescent="0.25">
      <c r="A187" s="5" t="s">
        <v>18</v>
      </c>
      <c r="B187" s="5">
        <v>183</v>
      </c>
      <c r="C187" s="69">
        <v>40873733</v>
      </c>
      <c r="D187" s="62">
        <v>41725</v>
      </c>
      <c r="E187" s="63" t="s">
        <v>158</v>
      </c>
      <c r="F187" s="79">
        <v>8</v>
      </c>
      <c r="G187" s="64">
        <v>466.1</v>
      </c>
      <c r="H187" s="61" t="s">
        <v>46</v>
      </c>
    </row>
    <row r="188" spans="1:8" s="50" customFormat="1" ht="20.100000000000001" customHeight="1" x14ac:dyDescent="0.25">
      <c r="A188" s="5" t="s">
        <v>18</v>
      </c>
      <c r="B188" s="5">
        <v>184</v>
      </c>
      <c r="C188" s="69">
        <v>40851407</v>
      </c>
      <c r="D188" s="62">
        <v>41702</v>
      </c>
      <c r="E188" s="63" t="s">
        <v>158</v>
      </c>
      <c r="F188" s="79">
        <v>15</v>
      </c>
      <c r="G188" s="64">
        <v>466.1</v>
      </c>
      <c r="H188" s="61" t="s">
        <v>37</v>
      </c>
    </row>
    <row r="189" spans="1:8" s="50" customFormat="1" ht="20.100000000000001" customHeight="1" x14ac:dyDescent="0.25">
      <c r="A189" s="5" t="s">
        <v>18</v>
      </c>
      <c r="B189" s="5">
        <v>185</v>
      </c>
      <c r="C189" s="61">
        <v>40854156</v>
      </c>
      <c r="D189" s="62">
        <v>41702</v>
      </c>
      <c r="E189" s="63" t="s">
        <v>160</v>
      </c>
      <c r="F189" s="79">
        <v>80</v>
      </c>
      <c r="G189" s="64">
        <v>114423.89</v>
      </c>
      <c r="H189" s="61" t="s">
        <v>20</v>
      </c>
    </row>
    <row r="190" spans="1:8" s="50" customFormat="1" ht="20.100000000000001" customHeight="1" x14ac:dyDescent="0.25">
      <c r="A190" s="5" t="s">
        <v>18</v>
      </c>
      <c r="B190" s="5">
        <v>186</v>
      </c>
      <c r="C190" s="69">
        <v>40852847</v>
      </c>
      <c r="D190" s="62">
        <v>41718</v>
      </c>
      <c r="E190" s="63" t="s">
        <v>158</v>
      </c>
      <c r="F190" s="79">
        <v>15</v>
      </c>
      <c r="G190" s="64">
        <v>466.1</v>
      </c>
      <c r="H190" s="61" t="s">
        <v>81</v>
      </c>
    </row>
    <row r="191" spans="1:8" s="50" customFormat="1" ht="20.100000000000001" customHeight="1" x14ac:dyDescent="0.25">
      <c r="A191" s="5" t="s">
        <v>18</v>
      </c>
      <c r="B191" s="5">
        <v>187</v>
      </c>
      <c r="C191" s="69">
        <v>40855595</v>
      </c>
      <c r="D191" s="62">
        <v>41724</v>
      </c>
      <c r="E191" s="63" t="s">
        <v>158</v>
      </c>
      <c r="F191" s="79">
        <v>14.5</v>
      </c>
      <c r="G191" s="64">
        <v>466.1</v>
      </c>
      <c r="H191" s="61" t="s">
        <v>48</v>
      </c>
    </row>
    <row r="192" spans="1:8" s="50" customFormat="1" ht="20.100000000000001" customHeight="1" x14ac:dyDescent="0.25">
      <c r="A192" s="5" t="s">
        <v>18</v>
      </c>
      <c r="B192" s="5">
        <v>188</v>
      </c>
      <c r="C192" s="69">
        <v>40855958</v>
      </c>
      <c r="D192" s="62">
        <v>41702</v>
      </c>
      <c r="E192" s="63" t="s">
        <v>159</v>
      </c>
      <c r="F192" s="79">
        <v>15</v>
      </c>
      <c r="G192" s="64">
        <v>466.1</v>
      </c>
      <c r="H192" s="61" t="s">
        <v>139</v>
      </c>
    </row>
    <row r="193" spans="1:8" s="50" customFormat="1" ht="20.100000000000001" customHeight="1" x14ac:dyDescent="0.25">
      <c r="A193" s="5" t="s">
        <v>18</v>
      </c>
      <c r="B193" s="5">
        <v>189</v>
      </c>
      <c r="C193" s="69">
        <v>40857036</v>
      </c>
      <c r="D193" s="62">
        <v>41703</v>
      </c>
      <c r="E193" s="63" t="s">
        <v>159</v>
      </c>
      <c r="F193" s="79">
        <v>12.5</v>
      </c>
      <c r="G193" s="64">
        <v>466.1</v>
      </c>
      <c r="H193" s="61" t="s">
        <v>31</v>
      </c>
    </row>
    <row r="194" spans="1:8" s="50" customFormat="1" ht="20.100000000000001" customHeight="1" x14ac:dyDescent="0.25">
      <c r="A194" s="5" t="s">
        <v>18</v>
      </c>
      <c r="B194" s="5">
        <v>190</v>
      </c>
      <c r="C194" s="69">
        <v>40860847</v>
      </c>
      <c r="D194" s="62">
        <v>41710</v>
      </c>
      <c r="E194" s="63" t="s">
        <v>158</v>
      </c>
      <c r="F194" s="79">
        <v>4.5</v>
      </c>
      <c r="G194" s="64">
        <v>466.1</v>
      </c>
      <c r="H194" s="61" t="s">
        <v>72</v>
      </c>
    </row>
    <row r="195" spans="1:8" s="50" customFormat="1" ht="20.100000000000001" customHeight="1" x14ac:dyDescent="0.25">
      <c r="A195" s="5" t="s">
        <v>18</v>
      </c>
      <c r="B195" s="5">
        <v>191</v>
      </c>
      <c r="C195" s="69">
        <v>40860947</v>
      </c>
      <c r="D195" s="62">
        <v>41710</v>
      </c>
      <c r="E195" s="63" t="s">
        <v>158</v>
      </c>
      <c r="F195" s="79">
        <v>4.5</v>
      </c>
      <c r="G195" s="64">
        <v>466.1</v>
      </c>
      <c r="H195" s="61" t="s">
        <v>72</v>
      </c>
    </row>
    <row r="196" spans="1:8" s="50" customFormat="1" ht="20.100000000000001" customHeight="1" x14ac:dyDescent="0.25">
      <c r="A196" s="5" t="s">
        <v>18</v>
      </c>
      <c r="B196" s="5">
        <v>192</v>
      </c>
      <c r="C196" s="69">
        <v>40863366</v>
      </c>
      <c r="D196" s="62">
        <v>41702</v>
      </c>
      <c r="E196" s="63" t="s">
        <v>158</v>
      </c>
      <c r="F196" s="79">
        <v>15</v>
      </c>
      <c r="G196" s="64">
        <v>466.1</v>
      </c>
      <c r="H196" s="61" t="s">
        <v>156</v>
      </c>
    </row>
    <row r="197" spans="1:8" s="50" customFormat="1" ht="20.100000000000001" customHeight="1" x14ac:dyDescent="0.25">
      <c r="A197" s="5" t="s">
        <v>18</v>
      </c>
      <c r="B197" s="5">
        <v>193</v>
      </c>
      <c r="C197" s="69">
        <v>40864119</v>
      </c>
      <c r="D197" s="62">
        <v>41701</v>
      </c>
      <c r="E197" s="63" t="s">
        <v>158</v>
      </c>
      <c r="F197" s="79">
        <v>10</v>
      </c>
      <c r="G197" s="64">
        <v>466.1</v>
      </c>
      <c r="H197" s="61" t="s">
        <v>81</v>
      </c>
    </row>
    <row r="198" spans="1:8" s="50" customFormat="1" ht="20.100000000000001" customHeight="1" x14ac:dyDescent="0.25">
      <c r="A198" s="5" t="s">
        <v>18</v>
      </c>
      <c r="B198" s="5">
        <v>194</v>
      </c>
      <c r="C198" s="69">
        <v>40863410</v>
      </c>
      <c r="D198" s="62">
        <v>41702</v>
      </c>
      <c r="E198" s="63" t="s">
        <v>158</v>
      </c>
      <c r="F198" s="79">
        <v>15</v>
      </c>
      <c r="G198" s="64">
        <v>466.1</v>
      </c>
      <c r="H198" s="61" t="s">
        <v>37</v>
      </c>
    </row>
    <row r="199" spans="1:8" s="50" customFormat="1" ht="20.100000000000001" customHeight="1" x14ac:dyDescent="0.25">
      <c r="A199" s="5" t="s">
        <v>18</v>
      </c>
      <c r="B199" s="5">
        <v>195</v>
      </c>
      <c r="C199" s="69">
        <v>40865108</v>
      </c>
      <c r="D199" s="62">
        <v>41702</v>
      </c>
      <c r="E199" s="63" t="s">
        <v>158</v>
      </c>
      <c r="F199" s="79">
        <v>7</v>
      </c>
      <c r="G199" s="64">
        <v>466.1</v>
      </c>
      <c r="H199" s="61" t="s">
        <v>67</v>
      </c>
    </row>
    <row r="200" spans="1:8" s="50" customFormat="1" ht="20.100000000000001" customHeight="1" x14ac:dyDescent="0.25">
      <c r="A200" s="5" t="s">
        <v>18</v>
      </c>
      <c r="B200" s="5">
        <v>196</v>
      </c>
      <c r="C200" s="69">
        <v>40865924</v>
      </c>
      <c r="D200" s="62">
        <v>41705</v>
      </c>
      <c r="E200" s="63" t="s">
        <v>158</v>
      </c>
      <c r="F200" s="79">
        <v>15</v>
      </c>
      <c r="G200" s="64">
        <v>466.1</v>
      </c>
      <c r="H200" s="61" t="s">
        <v>74</v>
      </c>
    </row>
    <row r="201" spans="1:8" s="50" customFormat="1" ht="20.100000000000001" customHeight="1" x14ac:dyDescent="0.25">
      <c r="A201" s="5" t="s">
        <v>18</v>
      </c>
      <c r="B201" s="5">
        <v>197</v>
      </c>
      <c r="C201" s="69">
        <v>40865140</v>
      </c>
      <c r="D201" s="62">
        <v>41702</v>
      </c>
      <c r="E201" s="63" t="s">
        <v>158</v>
      </c>
      <c r="F201" s="79">
        <v>15</v>
      </c>
      <c r="G201" s="64">
        <v>466.1</v>
      </c>
      <c r="H201" s="61" t="s">
        <v>37</v>
      </c>
    </row>
    <row r="202" spans="1:8" s="50" customFormat="1" ht="20.100000000000001" customHeight="1" x14ac:dyDescent="0.25">
      <c r="A202" s="5" t="s">
        <v>18</v>
      </c>
      <c r="B202" s="5">
        <v>198</v>
      </c>
      <c r="C202" s="69">
        <v>40866564</v>
      </c>
      <c r="D202" s="62">
        <v>41715</v>
      </c>
      <c r="E202" s="63" t="s">
        <v>159</v>
      </c>
      <c r="F202" s="79">
        <v>12</v>
      </c>
      <c r="G202" s="64">
        <v>466.1</v>
      </c>
      <c r="H202" s="61" t="s">
        <v>97</v>
      </c>
    </row>
    <row r="203" spans="1:8" s="50" customFormat="1" ht="20.100000000000001" customHeight="1" x14ac:dyDescent="0.25">
      <c r="A203" s="5" t="s">
        <v>18</v>
      </c>
      <c r="B203" s="5">
        <v>199</v>
      </c>
      <c r="C203" s="69">
        <v>40866609</v>
      </c>
      <c r="D203" s="62">
        <v>41704</v>
      </c>
      <c r="E203" s="63" t="s">
        <v>158</v>
      </c>
      <c r="F203" s="79">
        <v>14.5</v>
      </c>
      <c r="G203" s="64">
        <v>466.1</v>
      </c>
      <c r="H203" s="61" t="s">
        <v>69</v>
      </c>
    </row>
    <row r="204" spans="1:8" s="50" customFormat="1" ht="20.100000000000001" customHeight="1" x14ac:dyDescent="0.25">
      <c r="A204" s="5" t="s">
        <v>18</v>
      </c>
      <c r="B204" s="5">
        <v>200</v>
      </c>
      <c r="C204" s="69">
        <v>40865951</v>
      </c>
      <c r="D204" s="62">
        <v>41704</v>
      </c>
      <c r="E204" s="63" t="s">
        <v>159</v>
      </c>
      <c r="F204" s="79">
        <v>15</v>
      </c>
      <c r="G204" s="64">
        <v>466.1</v>
      </c>
      <c r="H204" s="61" t="s">
        <v>82</v>
      </c>
    </row>
    <row r="205" spans="1:8" s="50" customFormat="1" ht="20.100000000000001" customHeight="1" x14ac:dyDescent="0.25">
      <c r="A205" s="5" t="s">
        <v>18</v>
      </c>
      <c r="B205" s="5">
        <v>201</v>
      </c>
      <c r="C205" s="69">
        <v>40865981</v>
      </c>
      <c r="D205" s="62">
        <v>41704</v>
      </c>
      <c r="E205" s="63" t="s">
        <v>159</v>
      </c>
      <c r="F205" s="79">
        <v>15</v>
      </c>
      <c r="G205" s="64">
        <v>466.1</v>
      </c>
      <c r="H205" s="61" t="s">
        <v>20</v>
      </c>
    </row>
    <row r="206" spans="1:8" s="50" customFormat="1" ht="20.100000000000001" customHeight="1" x14ac:dyDescent="0.25">
      <c r="A206" s="5" t="s">
        <v>18</v>
      </c>
      <c r="B206" s="5">
        <v>202</v>
      </c>
      <c r="C206" s="69">
        <v>40866680</v>
      </c>
      <c r="D206" s="62">
        <v>41704</v>
      </c>
      <c r="E206" s="63" t="s">
        <v>158</v>
      </c>
      <c r="F206" s="79">
        <v>2</v>
      </c>
      <c r="G206" s="64">
        <v>466.1</v>
      </c>
      <c r="H206" s="61" t="s">
        <v>75</v>
      </c>
    </row>
    <row r="207" spans="1:8" s="50" customFormat="1" ht="20.100000000000001" customHeight="1" x14ac:dyDescent="0.25">
      <c r="A207" s="5" t="s">
        <v>18</v>
      </c>
      <c r="B207" s="5">
        <v>203</v>
      </c>
      <c r="C207" s="69">
        <v>40865696</v>
      </c>
      <c r="D207" s="62">
        <v>41712</v>
      </c>
      <c r="E207" s="63" t="s">
        <v>158</v>
      </c>
      <c r="F207" s="79">
        <v>8</v>
      </c>
      <c r="G207" s="64">
        <v>466.1</v>
      </c>
      <c r="H207" s="61" t="s">
        <v>37</v>
      </c>
    </row>
    <row r="208" spans="1:8" s="50" customFormat="1" ht="20.100000000000001" customHeight="1" x14ac:dyDescent="0.25">
      <c r="A208" s="5" t="s">
        <v>18</v>
      </c>
      <c r="B208" s="5">
        <v>204</v>
      </c>
      <c r="C208" s="69">
        <v>40865762</v>
      </c>
      <c r="D208" s="62">
        <v>41703</v>
      </c>
      <c r="E208" s="63" t="s">
        <v>158</v>
      </c>
      <c r="F208" s="79">
        <v>14.5</v>
      </c>
      <c r="G208" s="64">
        <v>466.1</v>
      </c>
      <c r="H208" s="61" t="s">
        <v>48</v>
      </c>
    </row>
    <row r="209" spans="1:8" s="50" customFormat="1" ht="20.100000000000001" customHeight="1" x14ac:dyDescent="0.25">
      <c r="A209" s="5" t="s">
        <v>18</v>
      </c>
      <c r="B209" s="5">
        <v>205</v>
      </c>
      <c r="C209" s="69">
        <v>40866855</v>
      </c>
      <c r="D209" s="62">
        <v>41709</v>
      </c>
      <c r="E209" s="63" t="s">
        <v>158</v>
      </c>
      <c r="F209" s="79">
        <v>8</v>
      </c>
      <c r="G209" s="64">
        <v>466.1</v>
      </c>
      <c r="H209" s="61" t="s">
        <v>67</v>
      </c>
    </row>
    <row r="210" spans="1:8" s="50" customFormat="1" ht="20.100000000000001" customHeight="1" x14ac:dyDescent="0.25">
      <c r="A210" s="5" t="s">
        <v>18</v>
      </c>
      <c r="B210" s="5">
        <v>206</v>
      </c>
      <c r="C210" s="69">
        <v>40867595</v>
      </c>
      <c r="D210" s="62">
        <v>41709</v>
      </c>
      <c r="E210" s="63" t="s">
        <v>159</v>
      </c>
      <c r="F210" s="79">
        <v>15</v>
      </c>
      <c r="G210" s="64">
        <v>932.2</v>
      </c>
      <c r="H210" s="61" t="s">
        <v>96</v>
      </c>
    </row>
    <row r="211" spans="1:8" s="50" customFormat="1" ht="20.100000000000001" customHeight="1" x14ac:dyDescent="0.25">
      <c r="A211" s="5" t="s">
        <v>18</v>
      </c>
      <c r="B211" s="5">
        <v>207</v>
      </c>
      <c r="C211" s="69">
        <v>40866642</v>
      </c>
      <c r="D211" s="62">
        <v>41705</v>
      </c>
      <c r="E211" s="63" t="s">
        <v>158</v>
      </c>
      <c r="F211" s="79">
        <v>8</v>
      </c>
      <c r="G211" s="64">
        <v>466.1</v>
      </c>
      <c r="H211" s="61" t="s">
        <v>20</v>
      </c>
    </row>
    <row r="212" spans="1:8" s="50" customFormat="1" ht="20.100000000000001" customHeight="1" x14ac:dyDescent="0.25">
      <c r="A212" s="5" t="s">
        <v>18</v>
      </c>
      <c r="B212" s="5">
        <v>208</v>
      </c>
      <c r="C212" s="69">
        <v>40867951</v>
      </c>
      <c r="D212" s="62">
        <v>41710</v>
      </c>
      <c r="E212" s="63" t="s">
        <v>158</v>
      </c>
      <c r="F212" s="79">
        <v>8</v>
      </c>
      <c r="G212" s="64">
        <v>466.1</v>
      </c>
      <c r="H212" s="61" t="s">
        <v>20</v>
      </c>
    </row>
    <row r="213" spans="1:8" s="50" customFormat="1" ht="20.100000000000001" customHeight="1" x14ac:dyDescent="0.25">
      <c r="A213" s="5" t="s">
        <v>18</v>
      </c>
      <c r="B213" s="5">
        <v>209</v>
      </c>
      <c r="C213" s="69">
        <v>40867850</v>
      </c>
      <c r="D213" s="62">
        <v>41718</v>
      </c>
      <c r="E213" s="63" t="s">
        <v>158</v>
      </c>
      <c r="F213" s="79">
        <v>10</v>
      </c>
      <c r="G213" s="64">
        <v>466.1</v>
      </c>
      <c r="H213" s="61" t="s">
        <v>37</v>
      </c>
    </row>
    <row r="214" spans="1:8" s="50" customFormat="1" ht="20.100000000000001" customHeight="1" x14ac:dyDescent="0.25">
      <c r="A214" s="5" t="s">
        <v>18</v>
      </c>
      <c r="B214" s="5">
        <v>210</v>
      </c>
      <c r="C214" s="61">
        <v>40869007</v>
      </c>
      <c r="D214" s="62">
        <v>41729</v>
      </c>
      <c r="E214" s="63" t="s">
        <v>158</v>
      </c>
      <c r="F214" s="79">
        <v>100</v>
      </c>
      <c r="G214" s="64">
        <v>565300</v>
      </c>
      <c r="H214" s="61" t="s">
        <v>74</v>
      </c>
    </row>
    <row r="215" spans="1:8" s="50" customFormat="1" ht="20.100000000000001" customHeight="1" x14ac:dyDescent="0.25">
      <c r="A215" s="5" t="s">
        <v>18</v>
      </c>
      <c r="B215" s="5">
        <v>211</v>
      </c>
      <c r="C215" s="69">
        <v>40868120</v>
      </c>
      <c r="D215" s="62">
        <v>41712</v>
      </c>
      <c r="E215" s="63" t="s">
        <v>158</v>
      </c>
      <c r="F215" s="79">
        <v>10</v>
      </c>
      <c r="G215" s="64">
        <v>466.1</v>
      </c>
      <c r="H215" s="61" t="s">
        <v>67</v>
      </c>
    </row>
    <row r="216" spans="1:8" s="50" customFormat="1" ht="20.100000000000001" customHeight="1" x14ac:dyDescent="0.25">
      <c r="A216" s="5" t="s">
        <v>18</v>
      </c>
      <c r="B216" s="5">
        <v>212</v>
      </c>
      <c r="C216" s="69">
        <v>40868638</v>
      </c>
      <c r="D216" s="62">
        <v>41712</v>
      </c>
      <c r="E216" s="63" t="s">
        <v>158</v>
      </c>
      <c r="F216" s="79">
        <v>8</v>
      </c>
      <c r="G216" s="64">
        <v>466.1</v>
      </c>
      <c r="H216" s="61" t="s">
        <v>49</v>
      </c>
    </row>
    <row r="217" spans="1:8" s="50" customFormat="1" ht="20.100000000000001" customHeight="1" x14ac:dyDescent="0.25">
      <c r="A217" s="5" t="s">
        <v>18</v>
      </c>
      <c r="B217" s="5">
        <v>213</v>
      </c>
      <c r="C217" s="69">
        <v>40868276</v>
      </c>
      <c r="D217" s="62">
        <v>41715</v>
      </c>
      <c r="E217" s="63" t="s">
        <v>159</v>
      </c>
      <c r="F217" s="79">
        <v>15</v>
      </c>
      <c r="G217" s="64">
        <v>466.1</v>
      </c>
      <c r="H217" s="61" t="s">
        <v>37</v>
      </c>
    </row>
    <row r="218" spans="1:8" s="50" customFormat="1" ht="20.100000000000001" customHeight="1" x14ac:dyDescent="0.25">
      <c r="A218" s="5" t="s">
        <v>18</v>
      </c>
      <c r="B218" s="5">
        <v>214</v>
      </c>
      <c r="C218" s="69">
        <v>40868676</v>
      </c>
      <c r="D218" s="62">
        <v>41711</v>
      </c>
      <c r="E218" s="63" t="s">
        <v>158</v>
      </c>
      <c r="F218" s="79">
        <v>5</v>
      </c>
      <c r="G218" s="64">
        <v>466.1</v>
      </c>
      <c r="H218" s="61" t="s">
        <v>74</v>
      </c>
    </row>
    <row r="219" spans="1:8" s="50" customFormat="1" ht="20.100000000000001" customHeight="1" x14ac:dyDescent="0.25">
      <c r="A219" s="5" t="s">
        <v>18</v>
      </c>
      <c r="B219" s="5">
        <v>215</v>
      </c>
      <c r="C219" s="69">
        <v>40868713</v>
      </c>
      <c r="D219" s="62">
        <v>41711</v>
      </c>
      <c r="E219" s="63" t="s">
        <v>158</v>
      </c>
      <c r="F219" s="79">
        <v>8</v>
      </c>
      <c r="G219" s="64">
        <v>466.1</v>
      </c>
      <c r="H219" s="61" t="s">
        <v>44</v>
      </c>
    </row>
    <row r="220" spans="1:8" s="50" customFormat="1" ht="20.100000000000001" customHeight="1" x14ac:dyDescent="0.25">
      <c r="A220" s="5" t="s">
        <v>18</v>
      </c>
      <c r="B220" s="5">
        <v>216</v>
      </c>
      <c r="C220" s="69">
        <v>40869660</v>
      </c>
      <c r="D220" s="62">
        <v>41717</v>
      </c>
      <c r="E220" s="63" t="s">
        <v>159</v>
      </c>
      <c r="F220" s="79">
        <v>8</v>
      </c>
      <c r="G220" s="64">
        <v>466.1</v>
      </c>
      <c r="H220" s="61" t="s">
        <v>135</v>
      </c>
    </row>
    <row r="221" spans="1:8" s="50" customFormat="1" ht="20.100000000000001" customHeight="1" x14ac:dyDescent="0.25">
      <c r="A221" s="5" t="s">
        <v>18</v>
      </c>
      <c r="B221" s="5">
        <v>217</v>
      </c>
      <c r="C221" s="69">
        <v>40869000</v>
      </c>
      <c r="D221" s="62">
        <v>41712</v>
      </c>
      <c r="E221" s="63" t="s">
        <v>159</v>
      </c>
      <c r="F221" s="79">
        <v>12</v>
      </c>
      <c r="G221" s="64">
        <v>466.1</v>
      </c>
      <c r="H221" s="61" t="s">
        <v>37</v>
      </c>
    </row>
    <row r="222" spans="1:8" s="50" customFormat="1" ht="20.100000000000001" customHeight="1" x14ac:dyDescent="0.25">
      <c r="A222" s="5" t="s">
        <v>18</v>
      </c>
      <c r="B222" s="5">
        <v>218</v>
      </c>
      <c r="C222" s="69">
        <v>40870460</v>
      </c>
      <c r="D222" s="62">
        <v>41716</v>
      </c>
      <c r="E222" s="63" t="s">
        <v>158</v>
      </c>
      <c r="F222" s="79">
        <v>15</v>
      </c>
      <c r="G222" s="64">
        <v>466.1</v>
      </c>
      <c r="H222" s="61" t="s">
        <v>37</v>
      </c>
    </row>
    <row r="223" spans="1:8" s="50" customFormat="1" ht="20.100000000000001" customHeight="1" x14ac:dyDescent="0.25">
      <c r="A223" s="5" t="s">
        <v>18</v>
      </c>
      <c r="B223" s="5">
        <v>219</v>
      </c>
      <c r="C223" s="69">
        <v>40873575</v>
      </c>
      <c r="D223" s="62">
        <v>41729</v>
      </c>
      <c r="E223" s="63" t="s">
        <v>159</v>
      </c>
      <c r="F223" s="79">
        <v>8</v>
      </c>
      <c r="G223" s="64">
        <v>466.1</v>
      </c>
      <c r="H223" s="61" t="s">
        <v>20</v>
      </c>
    </row>
    <row r="224" spans="1:8" s="50" customFormat="1" ht="20.100000000000001" customHeight="1" x14ac:dyDescent="0.25">
      <c r="A224" s="5" t="s">
        <v>18</v>
      </c>
      <c r="B224" s="5">
        <v>220</v>
      </c>
      <c r="C224" s="69">
        <v>40870731</v>
      </c>
      <c r="D224" s="62">
        <v>41716</v>
      </c>
      <c r="E224" s="63" t="s">
        <v>158</v>
      </c>
      <c r="F224" s="79">
        <v>15</v>
      </c>
      <c r="G224" s="64">
        <v>466.1</v>
      </c>
      <c r="H224" s="61" t="s">
        <v>74</v>
      </c>
    </row>
    <row r="225" spans="1:8" s="50" customFormat="1" ht="20.100000000000001" customHeight="1" x14ac:dyDescent="0.25">
      <c r="A225" s="5" t="s">
        <v>18</v>
      </c>
      <c r="B225" s="5">
        <v>221</v>
      </c>
      <c r="C225" s="61">
        <v>40870863</v>
      </c>
      <c r="D225" s="62">
        <v>41722</v>
      </c>
      <c r="E225" s="63" t="s">
        <v>160</v>
      </c>
      <c r="F225" s="79">
        <v>15</v>
      </c>
      <c r="G225" s="64">
        <v>84795</v>
      </c>
      <c r="H225" s="61" t="s">
        <v>67</v>
      </c>
    </row>
    <row r="226" spans="1:8" s="50" customFormat="1" ht="20.100000000000001" customHeight="1" x14ac:dyDescent="0.25">
      <c r="A226" s="5" t="s">
        <v>18</v>
      </c>
      <c r="B226" s="5">
        <v>222</v>
      </c>
      <c r="C226" s="69">
        <v>40870806</v>
      </c>
      <c r="D226" s="62">
        <v>41716</v>
      </c>
      <c r="E226" s="63" t="s">
        <v>158</v>
      </c>
      <c r="F226" s="79">
        <v>15</v>
      </c>
      <c r="G226" s="64">
        <v>466.1</v>
      </c>
      <c r="H226" s="61" t="s">
        <v>20</v>
      </c>
    </row>
    <row r="227" spans="1:8" s="50" customFormat="1" ht="20.100000000000001" customHeight="1" x14ac:dyDescent="0.25">
      <c r="A227" s="5" t="s">
        <v>18</v>
      </c>
      <c r="B227" s="5">
        <v>223</v>
      </c>
      <c r="C227" s="69">
        <v>40871806</v>
      </c>
      <c r="D227" s="62">
        <v>41717</v>
      </c>
      <c r="E227" s="63" t="s">
        <v>158</v>
      </c>
      <c r="F227" s="79">
        <v>15</v>
      </c>
      <c r="G227" s="64">
        <v>466.1</v>
      </c>
      <c r="H227" s="61" t="s">
        <v>20</v>
      </c>
    </row>
    <row r="228" spans="1:8" s="50" customFormat="1" ht="20.100000000000001" customHeight="1" x14ac:dyDescent="0.25">
      <c r="A228" s="5" t="s">
        <v>18</v>
      </c>
      <c r="B228" s="5">
        <v>224</v>
      </c>
      <c r="C228" s="69">
        <v>40870992</v>
      </c>
      <c r="D228" s="62">
        <v>41716</v>
      </c>
      <c r="E228" s="63" t="s">
        <v>158</v>
      </c>
      <c r="F228" s="79">
        <v>8</v>
      </c>
      <c r="G228" s="64">
        <v>466.1</v>
      </c>
      <c r="H228" s="61" t="s">
        <v>67</v>
      </c>
    </row>
    <row r="229" spans="1:8" s="50" customFormat="1" ht="20.100000000000001" customHeight="1" x14ac:dyDescent="0.25">
      <c r="A229" s="5" t="s">
        <v>18</v>
      </c>
      <c r="B229" s="5">
        <v>225</v>
      </c>
      <c r="C229" s="69">
        <v>40871591</v>
      </c>
      <c r="D229" s="62">
        <v>41718</v>
      </c>
      <c r="E229" s="63" t="s">
        <v>158</v>
      </c>
      <c r="F229" s="79">
        <v>15</v>
      </c>
      <c r="G229" s="64">
        <v>466.1</v>
      </c>
      <c r="H229" s="61" t="s">
        <v>37</v>
      </c>
    </row>
    <row r="230" spans="1:8" s="50" customFormat="1" ht="20.100000000000001" customHeight="1" x14ac:dyDescent="0.25">
      <c r="A230" s="5" t="s">
        <v>18</v>
      </c>
      <c r="B230" s="5">
        <v>226</v>
      </c>
      <c r="C230" s="69">
        <v>40873073</v>
      </c>
      <c r="D230" s="62">
        <v>41722</v>
      </c>
      <c r="E230" s="63" t="s">
        <v>159</v>
      </c>
      <c r="F230" s="79">
        <v>11.5</v>
      </c>
      <c r="G230" s="64">
        <v>466.1</v>
      </c>
      <c r="H230" s="61" t="s">
        <v>69</v>
      </c>
    </row>
    <row r="231" spans="1:8" s="50" customFormat="1" ht="20.100000000000001" customHeight="1" x14ac:dyDescent="0.25">
      <c r="A231" s="5" t="s">
        <v>18</v>
      </c>
      <c r="B231" s="5">
        <v>227</v>
      </c>
      <c r="C231" s="69">
        <v>40873114</v>
      </c>
      <c r="D231" s="62">
        <v>41722</v>
      </c>
      <c r="E231" s="63" t="s">
        <v>159</v>
      </c>
      <c r="F231" s="79">
        <v>15</v>
      </c>
      <c r="G231" s="64">
        <v>466.1</v>
      </c>
      <c r="H231" s="61" t="s">
        <v>81</v>
      </c>
    </row>
    <row r="232" spans="1:8" s="50" customFormat="1" ht="20.100000000000001" customHeight="1" x14ac:dyDescent="0.25">
      <c r="A232" s="5" t="s">
        <v>18</v>
      </c>
      <c r="B232" s="5">
        <v>228</v>
      </c>
      <c r="C232" s="69">
        <v>40872301</v>
      </c>
      <c r="D232" s="62">
        <v>41718</v>
      </c>
      <c r="E232" s="63" t="s">
        <v>158</v>
      </c>
      <c r="F232" s="79">
        <v>15</v>
      </c>
      <c r="G232" s="64">
        <v>466.1</v>
      </c>
      <c r="H232" s="61" t="s">
        <v>44</v>
      </c>
    </row>
    <row r="233" spans="1:8" s="50" customFormat="1" ht="20.100000000000001" customHeight="1" x14ac:dyDescent="0.25">
      <c r="A233" s="5" t="s">
        <v>18</v>
      </c>
      <c r="B233" s="5">
        <v>229</v>
      </c>
      <c r="C233" s="69">
        <v>40873179</v>
      </c>
      <c r="D233" s="62">
        <v>41719</v>
      </c>
      <c r="E233" s="63" t="s">
        <v>158</v>
      </c>
      <c r="F233" s="79">
        <v>15</v>
      </c>
      <c r="G233" s="64">
        <v>466.1</v>
      </c>
      <c r="H233" s="61" t="s">
        <v>96</v>
      </c>
    </row>
    <row r="234" spans="1:8" s="50" customFormat="1" ht="20.100000000000001" customHeight="1" x14ac:dyDescent="0.25">
      <c r="A234" s="5" t="s">
        <v>18</v>
      </c>
      <c r="B234" s="5">
        <v>230</v>
      </c>
      <c r="C234" s="70">
        <v>40872015</v>
      </c>
      <c r="D234" s="66">
        <v>41719</v>
      </c>
      <c r="E234" s="67" t="s">
        <v>157</v>
      </c>
      <c r="F234" s="80">
        <v>15</v>
      </c>
      <c r="G234" s="68">
        <v>466.1</v>
      </c>
      <c r="H234" s="61" t="s">
        <v>20</v>
      </c>
    </row>
    <row r="235" spans="1:8" s="50" customFormat="1" ht="20.100000000000001" customHeight="1" x14ac:dyDescent="0.25">
      <c r="A235" s="5" t="s">
        <v>18</v>
      </c>
      <c r="B235" s="5">
        <v>231</v>
      </c>
      <c r="C235" s="69">
        <v>40873941</v>
      </c>
      <c r="D235" s="62">
        <v>41724</v>
      </c>
      <c r="E235" s="63" t="s">
        <v>159</v>
      </c>
      <c r="F235" s="79">
        <v>11.5</v>
      </c>
      <c r="G235" s="64">
        <v>466.1</v>
      </c>
      <c r="H235" s="61" t="s">
        <v>69</v>
      </c>
    </row>
    <row r="236" spans="1:8" s="50" customFormat="1" ht="20.100000000000001" customHeight="1" x14ac:dyDescent="0.25">
      <c r="A236" s="5" t="s">
        <v>18</v>
      </c>
      <c r="B236" s="5">
        <v>232</v>
      </c>
      <c r="C236" s="69">
        <v>40874095</v>
      </c>
      <c r="D236" s="62">
        <v>41723</v>
      </c>
      <c r="E236" s="63" t="s">
        <v>158</v>
      </c>
      <c r="F236" s="79">
        <v>8</v>
      </c>
      <c r="G236" s="64">
        <v>466.1</v>
      </c>
      <c r="H236" s="61" t="s">
        <v>120</v>
      </c>
    </row>
    <row r="237" spans="1:8" s="50" customFormat="1" ht="20.100000000000001" customHeight="1" x14ac:dyDescent="0.25">
      <c r="A237" s="5" t="s">
        <v>18</v>
      </c>
      <c r="B237" s="5">
        <v>233</v>
      </c>
      <c r="C237" s="69">
        <v>40874129</v>
      </c>
      <c r="D237" s="62">
        <v>41723</v>
      </c>
      <c r="E237" s="63" t="s">
        <v>159</v>
      </c>
      <c r="F237" s="79">
        <v>15</v>
      </c>
      <c r="G237" s="64">
        <v>466.1</v>
      </c>
      <c r="H237" s="61" t="s">
        <v>20</v>
      </c>
    </row>
    <row r="238" spans="1:8" s="50" customFormat="1" ht="20.100000000000001" customHeight="1" x14ac:dyDescent="0.25">
      <c r="A238" s="5" t="s">
        <v>18</v>
      </c>
      <c r="B238" s="5">
        <v>234</v>
      </c>
      <c r="C238" s="69">
        <v>40873436</v>
      </c>
      <c r="D238" s="62">
        <v>41726</v>
      </c>
      <c r="E238" s="63" t="s">
        <v>158</v>
      </c>
      <c r="F238" s="79">
        <v>12</v>
      </c>
      <c r="G238" s="64">
        <v>466.1</v>
      </c>
      <c r="H238" s="61" t="s">
        <v>120</v>
      </c>
    </row>
    <row r="239" spans="1:8" s="50" customFormat="1" ht="20.100000000000001" customHeight="1" x14ac:dyDescent="0.25">
      <c r="A239" s="5" t="s">
        <v>18</v>
      </c>
      <c r="B239" s="5">
        <v>235</v>
      </c>
      <c r="C239" s="69">
        <v>40874624</v>
      </c>
      <c r="D239" s="62">
        <v>41724</v>
      </c>
      <c r="E239" s="63" t="s">
        <v>158</v>
      </c>
      <c r="F239" s="79">
        <v>15</v>
      </c>
      <c r="G239" s="64">
        <v>466.1</v>
      </c>
      <c r="H239" s="61" t="s">
        <v>37</v>
      </c>
    </row>
    <row r="240" spans="1:8" s="50" customFormat="1" ht="20.100000000000001" customHeight="1" x14ac:dyDescent="0.25">
      <c r="A240" s="5" t="s">
        <v>18</v>
      </c>
      <c r="B240" s="5">
        <v>236</v>
      </c>
      <c r="C240" s="69">
        <v>40874662</v>
      </c>
      <c r="D240" s="62">
        <v>41725</v>
      </c>
      <c r="E240" s="63" t="s">
        <v>158</v>
      </c>
      <c r="F240" s="79">
        <v>10</v>
      </c>
      <c r="G240" s="64">
        <v>466.1</v>
      </c>
      <c r="H240" s="61" t="s">
        <v>67</v>
      </c>
    </row>
    <row r="241" spans="1:8" s="50" customFormat="1" ht="20.100000000000001" customHeight="1" x14ac:dyDescent="0.25">
      <c r="A241" s="5" t="s">
        <v>18</v>
      </c>
      <c r="B241" s="5">
        <v>237</v>
      </c>
      <c r="C241" s="69">
        <v>40873500</v>
      </c>
      <c r="D241" s="62">
        <v>41722</v>
      </c>
      <c r="E241" s="63" t="s">
        <v>158</v>
      </c>
      <c r="F241" s="79">
        <v>15</v>
      </c>
      <c r="G241" s="64">
        <v>466.1</v>
      </c>
      <c r="H241" s="61" t="s">
        <v>74</v>
      </c>
    </row>
    <row r="242" spans="1:8" s="50" customFormat="1" ht="20.100000000000001" customHeight="1" x14ac:dyDescent="0.25">
      <c r="A242" s="5" t="s">
        <v>18</v>
      </c>
      <c r="B242" s="5">
        <v>238</v>
      </c>
      <c r="C242" s="69">
        <v>40874842</v>
      </c>
      <c r="D242" s="62">
        <v>41725</v>
      </c>
      <c r="E242" s="63" t="s">
        <v>158</v>
      </c>
      <c r="F242" s="79">
        <v>14.5</v>
      </c>
      <c r="G242" s="64">
        <v>466.1</v>
      </c>
      <c r="H242" s="61" t="s">
        <v>48</v>
      </c>
    </row>
    <row r="243" spans="1:8" s="50" customFormat="1" ht="20.100000000000001" customHeight="1" x14ac:dyDescent="0.25">
      <c r="A243" s="5" t="s">
        <v>18</v>
      </c>
      <c r="B243" s="5">
        <v>239</v>
      </c>
      <c r="C243" s="69">
        <v>40876076</v>
      </c>
      <c r="D243" s="62">
        <v>41726</v>
      </c>
      <c r="E243" s="63" t="s">
        <v>158</v>
      </c>
      <c r="F243" s="79">
        <v>15</v>
      </c>
      <c r="G243" s="64">
        <v>466.1</v>
      </c>
      <c r="H243" s="61" t="s">
        <v>31</v>
      </c>
    </row>
    <row r="244" spans="1:8" s="50" customFormat="1" ht="20.100000000000001" customHeight="1" x14ac:dyDescent="0.25">
      <c r="A244" s="5" t="s">
        <v>18</v>
      </c>
      <c r="B244" s="5">
        <v>240</v>
      </c>
      <c r="C244" s="69">
        <v>40874965</v>
      </c>
      <c r="D244" s="62">
        <v>41725</v>
      </c>
      <c r="E244" s="63" t="s">
        <v>158</v>
      </c>
      <c r="F244" s="79">
        <v>8</v>
      </c>
      <c r="G244" s="64">
        <v>466.1</v>
      </c>
      <c r="H244" s="61" t="s">
        <v>74</v>
      </c>
    </row>
    <row r="245" spans="1:8" s="50" customFormat="1" ht="20.100000000000001" customHeight="1" x14ac:dyDescent="0.25">
      <c r="A245" s="5" t="s">
        <v>18</v>
      </c>
      <c r="B245" s="5">
        <v>241</v>
      </c>
      <c r="C245" s="69">
        <v>40876198</v>
      </c>
      <c r="D245" s="62">
        <v>41729</v>
      </c>
      <c r="E245" s="63" t="s">
        <v>160</v>
      </c>
      <c r="F245" s="79">
        <v>15</v>
      </c>
      <c r="G245" s="64">
        <v>466.1</v>
      </c>
      <c r="H245" s="61" t="s">
        <v>25</v>
      </c>
    </row>
    <row r="246" spans="1:8" s="50" customFormat="1" ht="20.100000000000001" customHeight="1" x14ac:dyDescent="0.25">
      <c r="A246" s="5" t="s">
        <v>18</v>
      </c>
      <c r="B246" s="5">
        <v>242</v>
      </c>
      <c r="C246" s="69">
        <v>40877077</v>
      </c>
      <c r="D246" s="62">
        <v>41729</v>
      </c>
      <c r="E246" s="63" t="s">
        <v>158</v>
      </c>
      <c r="F246" s="79">
        <v>15</v>
      </c>
      <c r="G246" s="64">
        <v>466.1</v>
      </c>
      <c r="H246" s="61" t="s">
        <v>126</v>
      </c>
    </row>
    <row r="247" spans="1:8" s="50" customFormat="1" ht="20.100000000000001" customHeight="1" x14ac:dyDescent="0.25">
      <c r="A247" s="5" t="s">
        <v>18</v>
      </c>
      <c r="B247" s="5">
        <v>243</v>
      </c>
      <c r="C247" s="69">
        <v>40877015</v>
      </c>
      <c r="D247" s="62">
        <v>41729</v>
      </c>
      <c r="E247" s="63" t="s">
        <v>158</v>
      </c>
      <c r="F247" s="79">
        <v>14.5</v>
      </c>
      <c r="G247" s="64">
        <v>466.1</v>
      </c>
      <c r="H247" s="61" t="s">
        <v>48</v>
      </c>
    </row>
    <row r="248" spans="1:8" s="50" customFormat="1" ht="20.100000000000001" customHeight="1" x14ac:dyDescent="0.25">
      <c r="A248" s="5" t="s">
        <v>18</v>
      </c>
      <c r="B248" s="5">
        <v>244</v>
      </c>
      <c r="C248" s="70">
        <v>40877530</v>
      </c>
      <c r="D248" s="66">
        <v>41729</v>
      </c>
      <c r="E248" s="67" t="s">
        <v>157</v>
      </c>
      <c r="F248" s="80">
        <v>8</v>
      </c>
      <c r="G248" s="68">
        <v>466.1</v>
      </c>
      <c r="H248" s="61" t="s">
        <v>25</v>
      </c>
    </row>
    <row r="249" spans="1:8" s="50" customFormat="1" ht="20.100000000000001" customHeight="1" x14ac:dyDescent="0.25">
      <c r="A249" s="5" t="s">
        <v>18</v>
      </c>
      <c r="B249" s="5">
        <v>245</v>
      </c>
      <c r="C249" s="61">
        <v>40845942</v>
      </c>
      <c r="D249" s="62">
        <v>41710</v>
      </c>
      <c r="E249" s="63" t="s">
        <v>160</v>
      </c>
      <c r="F249" s="79">
        <v>170</v>
      </c>
      <c r="G249" s="64">
        <v>2749262.18</v>
      </c>
      <c r="H249" s="61" t="s">
        <v>22</v>
      </c>
    </row>
    <row r="250" spans="1:8" s="50" customFormat="1" ht="20.100000000000001" customHeight="1" x14ac:dyDescent="0.25">
      <c r="A250" s="5" t="s">
        <v>18</v>
      </c>
      <c r="B250" s="5">
        <v>246</v>
      </c>
      <c r="C250" s="61">
        <v>40849376</v>
      </c>
      <c r="D250" s="62">
        <v>41704</v>
      </c>
      <c r="E250" s="63" t="s">
        <v>158</v>
      </c>
      <c r="F250" s="79">
        <v>15</v>
      </c>
      <c r="G250" s="64">
        <v>10935</v>
      </c>
      <c r="H250" s="61" t="s">
        <v>19</v>
      </c>
    </row>
    <row r="251" spans="1:8" s="50" customFormat="1" ht="20.100000000000001" customHeight="1" x14ac:dyDescent="0.25">
      <c r="A251" s="5" t="s">
        <v>18</v>
      </c>
      <c r="B251" s="5">
        <v>247</v>
      </c>
      <c r="C251" s="61">
        <v>40850271</v>
      </c>
      <c r="D251" s="62">
        <v>41704</v>
      </c>
      <c r="E251" s="63" t="s">
        <v>160</v>
      </c>
      <c r="F251" s="79">
        <v>270</v>
      </c>
      <c r="G251" s="64">
        <v>4326070.67</v>
      </c>
      <c r="H251" s="61" t="s">
        <v>21</v>
      </c>
    </row>
    <row r="252" spans="1:8" s="50" customFormat="1" ht="20.100000000000001" customHeight="1" x14ac:dyDescent="0.25">
      <c r="A252" s="5" t="s">
        <v>18</v>
      </c>
      <c r="B252" s="5">
        <v>248</v>
      </c>
      <c r="C252" s="69">
        <v>40857400</v>
      </c>
      <c r="D252" s="62">
        <v>41702</v>
      </c>
      <c r="E252" s="63" t="s">
        <v>158</v>
      </c>
      <c r="F252" s="79">
        <v>15</v>
      </c>
      <c r="G252" s="64">
        <v>466.1</v>
      </c>
      <c r="H252" s="61" t="s">
        <v>86</v>
      </c>
    </row>
    <row r="253" spans="1:8" s="35" customFormat="1" ht="20.100000000000001" customHeight="1" x14ac:dyDescent="0.25">
      <c r="A253" s="5" t="s">
        <v>18</v>
      </c>
      <c r="B253" s="5">
        <v>249</v>
      </c>
      <c r="C253" s="69">
        <v>40858784</v>
      </c>
      <c r="D253" s="62">
        <v>41710</v>
      </c>
      <c r="E253" s="63" t="s">
        <v>158</v>
      </c>
      <c r="F253" s="79">
        <v>10</v>
      </c>
      <c r="G253" s="64">
        <v>466.1</v>
      </c>
      <c r="H253" s="61" t="s">
        <v>58</v>
      </c>
    </row>
    <row r="254" spans="1:8" s="35" customFormat="1" ht="20.100000000000001" customHeight="1" x14ac:dyDescent="0.25">
      <c r="A254" s="5" t="s">
        <v>18</v>
      </c>
      <c r="B254" s="5">
        <v>250</v>
      </c>
      <c r="C254" s="61">
        <v>40857662</v>
      </c>
      <c r="D254" s="62">
        <v>41709</v>
      </c>
      <c r="E254" s="63" t="s">
        <v>160</v>
      </c>
      <c r="F254" s="79">
        <v>438.55</v>
      </c>
      <c r="G254" s="64">
        <v>8256145.3200000003</v>
      </c>
      <c r="H254" s="61" t="s">
        <v>35</v>
      </c>
    </row>
    <row r="255" spans="1:8" s="35" customFormat="1" ht="20.100000000000001" customHeight="1" x14ac:dyDescent="0.25">
      <c r="A255" s="5" t="s">
        <v>18</v>
      </c>
      <c r="B255" s="5">
        <v>251</v>
      </c>
      <c r="C255" s="69">
        <v>40861628</v>
      </c>
      <c r="D255" s="62">
        <v>41703</v>
      </c>
      <c r="E255" s="63" t="s">
        <v>159</v>
      </c>
      <c r="F255" s="79">
        <v>8</v>
      </c>
      <c r="G255" s="64">
        <v>466.1</v>
      </c>
      <c r="H255" s="61" t="s">
        <v>91</v>
      </c>
    </row>
    <row r="256" spans="1:8" s="35" customFormat="1" ht="20.100000000000001" customHeight="1" x14ac:dyDescent="0.25">
      <c r="A256" s="5" t="s">
        <v>18</v>
      </c>
      <c r="B256" s="5">
        <v>252</v>
      </c>
      <c r="C256" s="65">
        <v>40861581</v>
      </c>
      <c r="D256" s="66">
        <v>41702</v>
      </c>
      <c r="E256" s="67" t="s">
        <v>157</v>
      </c>
      <c r="F256" s="80">
        <v>50</v>
      </c>
      <c r="G256" s="68">
        <v>36450</v>
      </c>
      <c r="H256" s="61" t="s">
        <v>22</v>
      </c>
    </row>
    <row r="257" spans="1:8" s="35" customFormat="1" ht="20.100000000000001" customHeight="1" x14ac:dyDescent="0.25">
      <c r="A257" s="5" t="s">
        <v>18</v>
      </c>
      <c r="B257" s="5">
        <v>253</v>
      </c>
      <c r="C257" s="69">
        <v>40863492</v>
      </c>
      <c r="D257" s="62">
        <v>41701</v>
      </c>
      <c r="E257" s="63" t="s">
        <v>158</v>
      </c>
      <c r="F257" s="79">
        <v>15</v>
      </c>
      <c r="G257" s="64">
        <v>466.1</v>
      </c>
      <c r="H257" s="61" t="s">
        <v>19</v>
      </c>
    </row>
    <row r="258" spans="1:8" s="35" customFormat="1" ht="20.100000000000001" customHeight="1" x14ac:dyDescent="0.25">
      <c r="A258" s="5" t="s">
        <v>18</v>
      </c>
      <c r="B258" s="5">
        <v>254</v>
      </c>
      <c r="C258" s="69">
        <v>40863876</v>
      </c>
      <c r="D258" s="62">
        <v>41715</v>
      </c>
      <c r="E258" s="63" t="s">
        <v>159</v>
      </c>
      <c r="F258" s="79">
        <v>12</v>
      </c>
      <c r="G258" s="64">
        <v>466.1</v>
      </c>
      <c r="H258" s="61" t="s">
        <v>91</v>
      </c>
    </row>
    <row r="259" spans="1:8" s="35" customFormat="1" ht="20.100000000000001" customHeight="1" x14ac:dyDescent="0.25">
      <c r="A259" s="5" t="s">
        <v>18</v>
      </c>
      <c r="B259" s="5">
        <v>255</v>
      </c>
      <c r="C259" s="69">
        <v>40865230</v>
      </c>
      <c r="D259" s="62">
        <v>41703</v>
      </c>
      <c r="E259" s="63" t="s">
        <v>159</v>
      </c>
      <c r="F259" s="79">
        <v>15</v>
      </c>
      <c r="G259" s="64">
        <v>466.1</v>
      </c>
      <c r="H259" s="61" t="s">
        <v>56</v>
      </c>
    </row>
    <row r="260" spans="1:8" s="35" customFormat="1" ht="20.100000000000001" customHeight="1" x14ac:dyDescent="0.25">
      <c r="A260" s="5" t="s">
        <v>18</v>
      </c>
      <c r="B260" s="5">
        <v>256</v>
      </c>
      <c r="C260" s="69">
        <v>40865269</v>
      </c>
      <c r="D260" s="62">
        <v>41701</v>
      </c>
      <c r="E260" s="63" t="s">
        <v>158</v>
      </c>
      <c r="F260" s="79">
        <v>10</v>
      </c>
      <c r="G260" s="64">
        <v>466.1</v>
      </c>
      <c r="H260" s="61" t="s">
        <v>56</v>
      </c>
    </row>
    <row r="261" spans="1:8" s="35" customFormat="1" ht="20.100000000000001" customHeight="1" x14ac:dyDescent="0.25">
      <c r="A261" s="5" t="s">
        <v>18</v>
      </c>
      <c r="B261" s="5">
        <v>257</v>
      </c>
      <c r="C261" s="69">
        <v>40865298</v>
      </c>
      <c r="D261" s="62">
        <v>41701</v>
      </c>
      <c r="E261" s="63" t="s">
        <v>158</v>
      </c>
      <c r="F261" s="79">
        <v>15</v>
      </c>
      <c r="G261" s="64">
        <v>466.1</v>
      </c>
      <c r="H261" s="61" t="s">
        <v>19</v>
      </c>
    </row>
    <row r="262" spans="1:8" s="35" customFormat="1" ht="20.100000000000001" customHeight="1" x14ac:dyDescent="0.25">
      <c r="A262" s="5" t="s">
        <v>18</v>
      </c>
      <c r="B262" s="5">
        <v>258</v>
      </c>
      <c r="C262" s="69">
        <v>40865329</v>
      </c>
      <c r="D262" s="62">
        <v>41701</v>
      </c>
      <c r="E262" s="63" t="s">
        <v>158</v>
      </c>
      <c r="F262" s="79">
        <v>5</v>
      </c>
      <c r="G262" s="64">
        <v>466.1</v>
      </c>
      <c r="H262" s="61" t="s">
        <v>56</v>
      </c>
    </row>
    <row r="263" spans="1:8" s="35" customFormat="1" ht="20.100000000000001" customHeight="1" x14ac:dyDescent="0.25">
      <c r="A263" s="5" t="s">
        <v>18</v>
      </c>
      <c r="B263" s="5">
        <v>259</v>
      </c>
      <c r="C263" s="61">
        <v>40866289</v>
      </c>
      <c r="D263" s="62">
        <v>41710</v>
      </c>
      <c r="E263" s="63" t="s">
        <v>158</v>
      </c>
      <c r="F263" s="79">
        <v>68</v>
      </c>
      <c r="G263" s="64">
        <v>49572</v>
      </c>
      <c r="H263" s="61" t="s">
        <v>34</v>
      </c>
    </row>
    <row r="264" spans="1:8" s="35" customFormat="1" ht="20.100000000000001" customHeight="1" x14ac:dyDescent="0.25">
      <c r="A264" s="5" t="s">
        <v>18</v>
      </c>
      <c r="B264" s="5">
        <v>260</v>
      </c>
      <c r="C264" s="69">
        <v>40865096</v>
      </c>
      <c r="D264" s="62">
        <v>41705</v>
      </c>
      <c r="E264" s="63" t="s">
        <v>158</v>
      </c>
      <c r="F264" s="79">
        <v>20</v>
      </c>
      <c r="G264" s="64">
        <v>1864.41</v>
      </c>
      <c r="H264" s="61" t="s">
        <v>56</v>
      </c>
    </row>
    <row r="265" spans="1:8" s="35" customFormat="1" ht="20.100000000000001" customHeight="1" x14ac:dyDescent="0.25">
      <c r="A265" s="5" t="s">
        <v>18</v>
      </c>
      <c r="B265" s="5">
        <v>261</v>
      </c>
      <c r="C265" s="69">
        <v>40865371</v>
      </c>
      <c r="D265" s="62">
        <v>41701</v>
      </c>
      <c r="E265" s="63" t="s">
        <v>158</v>
      </c>
      <c r="F265" s="79">
        <v>10</v>
      </c>
      <c r="G265" s="64">
        <v>466.1</v>
      </c>
      <c r="H265" s="61" t="s">
        <v>56</v>
      </c>
    </row>
    <row r="266" spans="1:8" s="35" customFormat="1" ht="20.100000000000001" customHeight="1" x14ac:dyDescent="0.25">
      <c r="A266" s="5" t="s">
        <v>18</v>
      </c>
      <c r="B266" s="5">
        <v>262</v>
      </c>
      <c r="C266" s="69">
        <v>40865995</v>
      </c>
      <c r="D266" s="62">
        <v>41702</v>
      </c>
      <c r="E266" s="63" t="s">
        <v>158</v>
      </c>
      <c r="F266" s="79">
        <v>15</v>
      </c>
      <c r="G266" s="64">
        <v>466.1</v>
      </c>
      <c r="H266" s="61" t="s">
        <v>35</v>
      </c>
    </row>
    <row r="267" spans="1:8" s="35" customFormat="1" ht="20.100000000000001" customHeight="1" x14ac:dyDescent="0.25">
      <c r="A267" s="5" t="s">
        <v>18</v>
      </c>
      <c r="B267" s="5">
        <v>263</v>
      </c>
      <c r="C267" s="69">
        <v>40868008</v>
      </c>
      <c r="D267" s="62">
        <v>41718</v>
      </c>
      <c r="E267" s="63" t="s">
        <v>158</v>
      </c>
      <c r="F267" s="79">
        <v>10</v>
      </c>
      <c r="G267" s="64">
        <v>466.1</v>
      </c>
      <c r="H267" s="61" t="s">
        <v>56</v>
      </c>
    </row>
    <row r="268" spans="1:8" s="35" customFormat="1" ht="20.100000000000001" customHeight="1" x14ac:dyDescent="0.25">
      <c r="A268" s="5" t="s">
        <v>18</v>
      </c>
      <c r="B268" s="5">
        <v>264</v>
      </c>
      <c r="C268" s="65">
        <v>40868805</v>
      </c>
      <c r="D268" s="66">
        <v>41716</v>
      </c>
      <c r="E268" s="67" t="s">
        <v>157</v>
      </c>
      <c r="F268" s="80">
        <v>100</v>
      </c>
      <c r="G268" s="68">
        <v>72900</v>
      </c>
      <c r="H268" s="61" t="s">
        <v>19</v>
      </c>
    </row>
    <row r="269" spans="1:8" s="35" customFormat="1" ht="20.100000000000001" customHeight="1" x14ac:dyDescent="0.25">
      <c r="A269" s="5" t="s">
        <v>18</v>
      </c>
      <c r="B269" s="5">
        <v>265</v>
      </c>
      <c r="C269" s="69">
        <v>40866083</v>
      </c>
      <c r="D269" s="62">
        <v>41702</v>
      </c>
      <c r="E269" s="63" t="s">
        <v>158</v>
      </c>
      <c r="F269" s="79">
        <v>15</v>
      </c>
      <c r="G269" s="64">
        <v>466.1</v>
      </c>
      <c r="H269" s="61" t="s">
        <v>19</v>
      </c>
    </row>
    <row r="270" spans="1:8" s="35" customFormat="1" ht="20.100000000000001" customHeight="1" x14ac:dyDescent="0.25">
      <c r="A270" s="5" t="s">
        <v>18</v>
      </c>
      <c r="B270" s="5">
        <v>266</v>
      </c>
      <c r="C270" s="69">
        <v>40866262</v>
      </c>
      <c r="D270" s="62">
        <v>41710</v>
      </c>
      <c r="E270" s="63" t="s">
        <v>158</v>
      </c>
      <c r="F270" s="79">
        <v>13</v>
      </c>
      <c r="G270" s="64">
        <v>466.1</v>
      </c>
      <c r="H270" s="61" t="s">
        <v>88</v>
      </c>
    </row>
    <row r="271" spans="1:8" s="35" customFormat="1" ht="20.100000000000001" customHeight="1" x14ac:dyDescent="0.25">
      <c r="A271" s="5" t="s">
        <v>18</v>
      </c>
      <c r="B271" s="5">
        <v>267</v>
      </c>
      <c r="C271" s="69">
        <v>40868221</v>
      </c>
      <c r="D271" s="62">
        <v>41709</v>
      </c>
      <c r="E271" s="63" t="s">
        <v>158</v>
      </c>
      <c r="F271" s="79">
        <v>15</v>
      </c>
      <c r="G271" s="64">
        <v>466.1</v>
      </c>
      <c r="H271" s="61" t="s">
        <v>90</v>
      </c>
    </row>
    <row r="272" spans="1:8" s="35" customFormat="1" ht="20.100000000000001" customHeight="1" x14ac:dyDescent="0.25">
      <c r="A272" s="5" t="s">
        <v>18</v>
      </c>
      <c r="B272" s="5">
        <v>268</v>
      </c>
      <c r="C272" s="69">
        <v>40868297</v>
      </c>
      <c r="D272" s="62">
        <v>41710</v>
      </c>
      <c r="E272" s="63" t="s">
        <v>158</v>
      </c>
      <c r="F272" s="79">
        <v>12</v>
      </c>
      <c r="G272" s="64">
        <v>466.1</v>
      </c>
      <c r="H272" s="61" t="s">
        <v>56</v>
      </c>
    </row>
    <row r="273" spans="1:8" s="35" customFormat="1" ht="20.100000000000001" customHeight="1" x14ac:dyDescent="0.25">
      <c r="A273" s="5" t="s">
        <v>18</v>
      </c>
      <c r="B273" s="5">
        <v>269</v>
      </c>
      <c r="C273" s="69">
        <v>40869416</v>
      </c>
      <c r="D273" s="62">
        <v>41712</v>
      </c>
      <c r="E273" s="63" t="s">
        <v>158</v>
      </c>
      <c r="F273" s="79">
        <v>15</v>
      </c>
      <c r="G273" s="64">
        <v>466.1</v>
      </c>
      <c r="H273" s="61" t="s">
        <v>56</v>
      </c>
    </row>
    <row r="274" spans="1:8" s="35" customFormat="1" ht="20.100000000000001" customHeight="1" x14ac:dyDescent="0.25">
      <c r="A274" s="5" t="s">
        <v>18</v>
      </c>
      <c r="B274" s="5">
        <v>270</v>
      </c>
      <c r="C274" s="61">
        <v>40869997</v>
      </c>
      <c r="D274" s="62">
        <v>41716</v>
      </c>
      <c r="E274" s="63" t="s">
        <v>158</v>
      </c>
      <c r="F274" s="79">
        <v>30</v>
      </c>
      <c r="G274" s="64">
        <v>180501.38</v>
      </c>
      <c r="H274" s="61" t="s">
        <v>23</v>
      </c>
    </row>
    <row r="275" spans="1:8" s="35" customFormat="1" ht="20.100000000000001" customHeight="1" x14ac:dyDescent="0.25">
      <c r="A275" s="5" t="s">
        <v>18</v>
      </c>
      <c r="B275" s="5">
        <v>271</v>
      </c>
      <c r="C275" s="69">
        <v>40869512</v>
      </c>
      <c r="D275" s="62">
        <v>41716</v>
      </c>
      <c r="E275" s="63" t="s">
        <v>158</v>
      </c>
      <c r="F275" s="79">
        <v>10</v>
      </c>
      <c r="G275" s="64">
        <v>466.1</v>
      </c>
      <c r="H275" s="61" t="s">
        <v>22</v>
      </c>
    </row>
    <row r="276" spans="1:8" s="35" customFormat="1" ht="20.100000000000001" customHeight="1" x14ac:dyDescent="0.25">
      <c r="A276" s="5" t="s">
        <v>18</v>
      </c>
      <c r="B276" s="5">
        <v>272</v>
      </c>
      <c r="C276" s="61">
        <v>40870969</v>
      </c>
      <c r="D276" s="62">
        <v>41712</v>
      </c>
      <c r="E276" s="63" t="s">
        <v>158</v>
      </c>
      <c r="F276" s="79">
        <v>500</v>
      </c>
      <c r="G276" s="64">
        <v>1710623.32</v>
      </c>
      <c r="H276" s="61" t="s">
        <v>23</v>
      </c>
    </row>
    <row r="277" spans="1:8" s="35" customFormat="1" ht="20.100000000000001" customHeight="1" x14ac:dyDescent="0.25">
      <c r="A277" s="5" t="s">
        <v>18</v>
      </c>
      <c r="B277" s="5">
        <v>273</v>
      </c>
      <c r="C277" s="69">
        <v>40869465</v>
      </c>
      <c r="D277" s="62">
        <v>41712</v>
      </c>
      <c r="E277" s="63" t="s">
        <v>158</v>
      </c>
      <c r="F277" s="79">
        <v>10</v>
      </c>
      <c r="G277" s="64">
        <v>466.1</v>
      </c>
      <c r="H277" s="61" t="s">
        <v>91</v>
      </c>
    </row>
    <row r="278" spans="1:8" s="35" customFormat="1" ht="20.100000000000001" customHeight="1" x14ac:dyDescent="0.25">
      <c r="A278" s="5" t="s">
        <v>18</v>
      </c>
      <c r="B278" s="5">
        <v>274</v>
      </c>
      <c r="C278" s="69">
        <v>40871530</v>
      </c>
      <c r="D278" s="62">
        <v>41719</v>
      </c>
      <c r="E278" s="63" t="s">
        <v>159</v>
      </c>
      <c r="F278" s="79">
        <v>12</v>
      </c>
      <c r="G278" s="64">
        <v>466.1</v>
      </c>
      <c r="H278" s="61" t="s">
        <v>91</v>
      </c>
    </row>
    <row r="279" spans="1:8" s="35" customFormat="1" ht="20.100000000000001" customHeight="1" x14ac:dyDescent="0.25">
      <c r="A279" s="5" t="s">
        <v>18</v>
      </c>
      <c r="B279" s="5">
        <v>275</v>
      </c>
      <c r="C279" s="69">
        <v>40870155</v>
      </c>
      <c r="D279" s="62">
        <v>41712</v>
      </c>
      <c r="E279" s="63" t="s">
        <v>159</v>
      </c>
      <c r="F279" s="79">
        <v>5</v>
      </c>
      <c r="G279" s="64">
        <v>466.1</v>
      </c>
      <c r="H279" s="61" t="s">
        <v>19</v>
      </c>
    </row>
    <row r="280" spans="1:8" s="35" customFormat="1" ht="20.100000000000001" customHeight="1" x14ac:dyDescent="0.25">
      <c r="A280" s="5" t="s">
        <v>18</v>
      </c>
      <c r="B280" s="5">
        <v>276</v>
      </c>
      <c r="C280" s="69">
        <v>40871863</v>
      </c>
      <c r="D280" s="62">
        <v>41718</v>
      </c>
      <c r="E280" s="63" t="s">
        <v>159</v>
      </c>
      <c r="F280" s="79">
        <v>12</v>
      </c>
      <c r="G280" s="64">
        <v>466.1</v>
      </c>
      <c r="H280" s="61" t="s">
        <v>34</v>
      </c>
    </row>
    <row r="281" spans="1:8" s="35" customFormat="1" ht="20.100000000000001" customHeight="1" x14ac:dyDescent="0.25">
      <c r="A281" s="5" t="s">
        <v>18</v>
      </c>
      <c r="B281" s="5">
        <v>277</v>
      </c>
      <c r="C281" s="69">
        <v>40871753</v>
      </c>
      <c r="D281" s="62">
        <v>41717</v>
      </c>
      <c r="E281" s="63" t="s">
        <v>158</v>
      </c>
      <c r="F281" s="79">
        <v>12</v>
      </c>
      <c r="G281" s="64">
        <v>466.1</v>
      </c>
      <c r="H281" s="61" t="s">
        <v>91</v>
      </c>
    </row>
    <row r="282" spans="1:8" s="35" customFormat="1" ht="20.100000000000001" customHeight="1" x14ac:dyDescent="0.25">
      <c r="A282" s="5" t="s">
        <v>18</v>
      </c>
      <c r="B282" s="5">
        <v>278</v>
      </c>
      <c r="C282" s="69">
        <v>40871928</v>
      </c>
      <c r="D282" s="62">
        <v>41717</v>
      </c>
      <c r="E282" s="63" t="s">
        <v>158</v>
      </c>
      <c r="F282" s="79">
        <v>12</v>
      </c>
      <c r="G282" s="64">
        <v>466.1</v>
      </c>
      <c r="H282" s="61" t="s">
        <v>58</v>
      </c>
    </row>
    <row r="283" spans="1:8" s="35" customFormat="1" ht="20.100000000000001" customHeight="1" x14ac:dyDescent="0.25">
      <c r="A283" s="5" t="s">
        <v>18</v>
      </c>
      <c r="B283" s="5">
        <v>279</v>
      </c>
      <c r="C283" s="69">
        <v>40872075</v>
      </c>
      <c r="D283" s="62">
        <v>41718</v>
      </c>
      <c r="E283" s="63" t="s">
        <v>159</v>
      </c>
      <c r="F283" s="79">
        <v>10</v>
      </c>
      <c r="G283" s="64">
        <v>466.1</v>
      </c>
      <c r="H283" s="61" t="s">
        <v>58</v>
      </c>
    </row>
    <row r="284" spans="1:8" s="35" customFormat="1" ht="20.100000000000001" customHeight="1" x14ac:dyDescent="0.25">
      <c r="A284" s="5" t="s">
        <v>18</v>
      </c>
      <c r="B284" s="5">
        <v>280</v>
      </c>
      <c r="C284" s="69">
        <v>40872144</v>
      </c>
      <c r="D284" s="62">
        <v>41724</v>
      </c>
      <c r="E284" s="63" t="s">
        <v>158</v>
      </c>
      <c r="F284" s="79">
        <v>12</v>
      </c>
      <c r="G284" s="64">
        <v>466.1</v>
      </c>
      <c r="H284" s="61" t="s">
        <v>91</v>
      </c>
    </row>
    <row r="285" spans="1:8" s="35" customFormat="1" ht="20.100000000000001" customHeight="1" x14ac:dyDescent="0.25">
      <c r="A285" s="5" t="s">
        <v>18</v>
      </c>
      <c r="B285" s="5">
        <v>281</v>
      </c>
      <c r="C285" s="69">
        <v>40874266</v>
      </c>
      <c r="D285" s="62">
        <v>41725</v>
      </c>
      <c r="E285" s="63" t="s">
        <v>158</v>
      </c>
      <c r="F285" s="79">
        <v>15</v>
      </c>
      <c r="G285" s="64">
        <v>466.1</v>
      </c>
      <c r="H285" s="61" t="s">
        <v>56</v>
      </c>
    </row>
    <row r="286" spans="1:8" s="35" customFormat="1" ht="20.100000000000001" customHeight="1" x14ac:dyDescent="0.25">
      <c r="A286" s="5" t="s">
        <v>18</v>
      </c>
      <c r="B286" s="5">
        <v>282</v>
      </c>
      <c r="C286" s="69">
        <v>40874462</v>
      </c>
      <c r="D286" s="62">
        <v>41725</v>
      </c>
      <c r="E286" s="63" t="s">
        <v>158</v>
      </c>
      <c r="F286" s="79">
        <v>10</v>
      </c>
      <c r="G286" s="64">
        <v>466.1</v>
      </c>
      <c r="H286" s="61" t="s">
        <v>91</v>
      </c>
    </row>
    <row r="287" spans="1:8" s="35" customFormat="1" ht="20.100000000000001" customHeight="1" x14ac:dyDescent="0.25">
      <c r="A287" s="5" t="s">
        <v>18</v>
      </c>
      <c r="B287" s="5">
        <v>283</v>
      </c>
      <c r="C287" s="69">
        <v>40874219</v>
      </c>
      <c r="D287" s="62">
        <v>41723</v>
      </c>
      <c r="E287" s="63" t="s">
        <v>159</v>
      </c>
      <c r="F287" s="79">
        <v>8</v>
      </c>
      <c r="G287" s="64">
        <v>466.1</v>
      </c>
      <c r="H287" s="61" t="s">
        <v>56</v>
      </c>
    </row>
    <row r="288" spans="1:8" s="35" customFormat="1" ht="20.100000000000001" customHeight="1" x14ac:dyDescent="0.25">
      <c r="A288" s="5" t="s">
        <v>18</v>
      </c>
      <c r="B288" s="5">
        <v>284</v>
      </c>
      <c r="C288" s="69">
        <v>40874588</v>
      </c>
      <c r="D288" s="62">
        <v>41723</v>
      </c>
      <c r="E288" s="63" t="s">
        <v>159</v>
      </c>
      <c r="F288" s="79">
        <v>10</v>
      </c>
      <c r="G288" s="64">
        <v>466.1</v>
      </c>
      <c r="H288" s="61" t="s">
        <v>58</v>
      </c>
    </row>
    <row r="289" spans="1:8" s="35" customFormat="1" ht="20.100000000000001" customHeight="1" x14ac:dyDescent="0.25">
      <c r="A289" s="5" t="s">
        <v>18</v>
      </c>
      <c r="B289" s="5">
        <v>285</v>
      </c>
      <c r="C289" s="69">
        <v>40874706</v>
      </c>
      <c r="D289" s="62">
        <v>41724</v>
      </c>
      <c r="E289" s="63" t="s">
        <v>158</v>
      </c>
      <c r="F289" s="79">
        <v>15</v>
      </c>
      <c r="G289" s="64">
        <v>466.1</v>
      </c>
      <c r="H289" s="61" t="s">
        <v>91</v>
      </c>
    </row>
    <row r="290" spans="1:8" s="35" customFormat="1" x14ac:dyDescent="0.25">
      <c r="A290" s="51"/>
      <c r="B290" s="51"/>
      <c r="C290" s="54"/>
      <c r="D290" s="55"/>
      <c r="E290" s="56"/>
      <c r="F290" s="57"/>
      <c r="G290" s="58"/>
      <c r="H290" s="59"/>
    </row>
    <row r="291" spans="1:8" s="35" customFormat="1" x14ac:dyDescent="0.25">
      <c r="A291" s="51"/>
      <c r="B291" s="51"/>
      <c r="C291" s="54"/>
      <c r="D291" s="55"/>
      <c r="E291" s="56"/>
      <c r="F291" s="57"/>
      <c r="G291" s="58"/>
      <c r="H291" s="59"/>
    </row>
    <row r="292" spans="1:8" s="35" customFormat="1" x14ac:dyDescent="0.25">
      <c r="A292" s="51"/>
      <c r="B292" s="51"/>
      <c r="C292" s="54"/>
      <c r="D292" s="55"/>
      <c r="E292" s="56"/>
      <c r="F292" s="57"/>
      <c r="G292" s="58"/>
      <c r="H292" s="59"/>
    </row>
    <row r="293" spans="1:8" x14ac:dyDescent="0.25">
      <c r="C293" s="54"/>
      <c r="D293" s="55"/>
      <c r="E293" s="56"/>
      <c r="F293" s="57"/>
      <c r="G293" s="58"/>
      <c r="H293" s="59"/>
    </row>
    <row r="294" spans="1:8" x14ac:dyDescent="0.25">
      <c r="C294" s="54"/>
      <c r="D294" s="55"/>
      <c r="E294" s="56"/>
      <c r="F294" s="57"/>
      <c r="G294" s="58"/>
      <c r="H294" s="59"/>
    </row>
    <row r="295" spans="1:8" x14ac:dyDescent="0.25">
      <c r="C295" s="54"/>
      <c r="D295" s="55"/>
      <c r="E295" s="56"/>
      <c r="F295" s="57"/>
      <c r="G295" s="58"/>
      <c r="H295" s="59"/>
    </row>
    <row r="296" spans="1:8" x14ac:dyDescent="0.25">
      <c r="C296" s="54"/>
      <c r="D296" s="55"/>
      <c r="E296" s="56"/>
      <c r="F296" s="57"/>
      <c r="G296" s="58"/>
      <c r="H296" s="59"/>
    </row>
    <row r="297" spans="1:8" x14ac:dyDescent="0.25">
      <c r="C297" s="54"/>
      <c r="D297" s="55"/>
      <c r="E297" s="56"/>
      <c r="F297" s="57"/>
      <c r="G297" s="58"/>
      <c r="H297" s="59"/>
    </row>
    <row r="298" spans="1:8" x14ac:dyDescent="0.25">
      <c r="C298" s="54"/>
      <c r="D298" s="55"/>
      <c r="E298" s="56"/>
      <c r="F298" s="57"/>
      <c r="G298" s="58"/>
      <c r="H298" s="59"/>
    </row>
    <row r="299" spans="1:8" x14ac:dyDescent="0.25">
      <c r="C299" s="54"/>
      <c r="D299" s="55"/>
      <c r="E299" s="56"/>
      <c r="F299" s="57"/>
      <c r="G299" s="58"/>
      <c r="H299" s="59"/>
    </row>
    <row r="300" spans="1:8" x14ac:dyDescent="0.25">
      <c r="C300" s="54"/>
      <c r="D300" s="55"/>
      <c r="E300" s="56"/>
      <c r="F300" s="57"/>
      <c r="G300" s="58"/>
      <c r="H300" s="59"/>
    </row>
    <row r="301" spans="1:8" x14ac:dyDescent="0.25">
      <c r="C301" s="54"/>
      <c r="D301" s="55"/>
      <c r="E301" s="56"/>
      <c r="F301" s="57"/>
      <c r="G301" s="58"/>
      <c r="H301" s="59"/>
    </row>
    <row r="302" spans="1:8" x14ac:dyDescent="0.25">
      <c r="C302" s="54"/>
      <c r="D302" s="55"/>
      <c r="E302" s="56"/>
      <c r="F302" s="57"/>
      <c r="G302" s="58"/>
      <c r="H302" s="59"/>
    </row>
    <row r="303" spans="1:8" x14ac:dyDescent="0.25">
      <c r="C303" s="54"/>
      <c r="D303" s="55"/>
      <c r="E303" s="56"/>
      <c r="F303" s="57"/>
      <c r="G303" s="58"/>
      <c r="H303" s="59"/>
    </row>
    <row r="304" spans="1:8" x14ac:dyDescent="0.25">
      <c r="C304" s="54"/>
      <c r="D304" s="55"/>
      <c r="E304" s="56"/>
      <c r="F304" s="57"/>
      <c r="G304" s="58"/>
      <c r="H304" s="59"/>
    </row>
    <row r="305" spans="3:8" x14ac:dyDescent="0.25">
      <c r="C305" s="54"/>
      <c r="D305" s="55"/>
      <c r="E305" s="56"/>
      <c r="F305" s="57"/>
      <c r="G305" s="58"/>
      <c r="H305" s="59"/>
    </row>
    <row r="306" spans="3:8" x14ac:dyDescent="0.25">
      <c r="C306" s="54"/>
      <c r="D306" s="55"/>
      <c r="E306" s="56"/>
      <c r="F306" s="57"/>
      <c r="G306" s="58"/>
      <c r="H306" s="59"/>
    </row>
    <row r="307" spans="3:8" x14ac:dyDescent="0.25">
      <c r="C307" s="54"/>
      <c r="D307" s="55"/>
      <c r="E307" s="56"/>
      <c r="F307" s="57"/>
      <c r="G307" s="58"/>
      <c r="H307" s="59"/>
    </row>
    <row r="308" spans="3:8" x14ac:dyDescent="0.25">
      <c r="C308" s="54"/>
      <c r="D308" s="55"/>
      <c r="E308" s="56"/>
      <c r="F308" s="57"/>
      <c r="G308" s="58"/>
      <c r="H308" s="59"/>
    </row>
    <row r="309" spans="3:8" x14ac:dyDescent="0.25">
      <c r="C309" s="54"/>
      <c r="D309" s="55"/>
      <c r="E309" s="56"/>
      <c r="F309" s="57"/>
      <c r="G309" s="58"/>
      <c r="H309" s="59"/>
    </row>
    <row r="310" spans="3:8" x14ac:dyDescent="0.25">
      <c r="C310" s="54"/>
      <c r="D310" s="55"/>
      <c r="E310" s="56"/>
      <c r="F310" s="57"/>
      <c r="G310" s="58"/>
      <c r="H310" s="59"/>
    </row>
    <row r="311" spans="3:8" x14ac:dyDescent="0.25">
      <c r="C311" s="54"/>
      <c r="D311" s="55"/>
      <c r="E311" s="56"/>
      <c r="F311" s="57"/>
      <c r="G311" s="58"/>
      <c r="H311" s="59"/>
    </row>
    <row r="312" spans="3:8" x14ac:dyDescent="0.25">
      <c r="C312" s="54"/>
      <c r="D312" s="55"/>
      <c r="E312" s="56"/>
      <c r="F312" s="57"/>
      <c r="G312" s="58"/>
      <c r="H312" s="59"/>
    </row>
    <row r="313" spans="3:8" x14ac:dyDescent="0.25">
      <c r="C313" s="54"/>
      <c r="D313" s="55"/>
      <c r="E313" s="56"/>
      <c r="F313" s="57"/>
      <c r="G313" s="58"/>
      <c r="H313" s="59"/>
    </row>
    <row r="314" spans="3:8" x14ac:dyDescent="0.25">
      <c r="C314" s="54"/>
      <c r="D314" s="55"/>
      <c r="E314" s="56"/>
      <c r="F314" s="57"/>
      <c r="G314" s="58"/>
      <c r="H314" s="59"/>
    </row>
    <row r="315" spans="3:8" x14ac:dyDescent="0.25">
      <c r="C315" s="54"/>
      <c r="D315" s="55"/>
      <c r="E315" s="56"/>
      <c r="F315" s="57"/>
      <c r="G315" s="58"/>
      <c r="H315" s="59"/>
    </row>
    <row r="316" spans="3:8" x14ac:dyDescent="0.25">
      <c r="C316" s="54"/>
      <c r="D316" s="55"/>
      <c r="E316" s="56"/>
      <c r="F316" s="57"/>
      <c r="G316" s="58"/>
      <c r="H316" s="59"/>
    </row>
    <row r="317" spans="3:8" x14ac:dyDescent="0.25">
      <c r="C317" s="54"/>
      <c r="D317" s="55"/>
      <c r="E317" s="56"/>
      <c r="F317" s="57"/>
      <c r="G317" s="58"/>
      <c r="H317" s="59"/>
    </row>
    <row r="318" spans="3:8" x14ac:dyDescent="0.25">
      <c r="C318" s="54"/>
      <c r="D318" s="55"/>
      <c r="E318" s="56"/>
      <c r="F318" s="57"/>
      <c r="G318" s="58"/>
      <c r="H318" s="59"/>
    </row>
    <row r="319" spans="3:8" x14ac:dyDescent="0.25">
      <c r="C319" s="54"/>
      <c r="D319" s="55"/>
      <c r="E319" s="56"/>
      <c r="F319" s="57"/>
      <c r="G319" s="58"/>
      <c r="H319" s="59"/>
    </row>
    <row r="320" spans="3:8" x14ac:dyDescent="0.25">
      <c r="C320" s="54"/>
      <c r="D320" s="55"/>
      <c r="E320" s="56"/>
      <c r="F320" s="57"/>
      <c r="G320" s="58"/>
      <c r="H320" s="59"/>
    </row>
    <row r="321" spans="3:8" x14ac:dyDescent="0.25">
      <c r="C321" s="54"/>
      <c r="D321" s="55"/>
      <c r="E321" s="56"/>
      <c r="F321" s="57"/>
      <c r="G321" s="58"/>
      <c r="H321" s="59"/>
    </row>
    <row r="322" spans="3:8" x14ac:dyDescent="0.25">
      <c r="C322" s="54"/>
      <c r="D322" s="55"/>
      <c r="E322" s="56"/>
      <c r="F322" s="57"/>
      <c r="G322" s="58"/>
      <c r="H322" s="59"/>
    </row>
    <row r="323" spans="3:8" x14ac:dyDescent="0.25">
      <c r="C323" s="54"/>
      <c r="D323" s="55"/>
      <c r="E323" s="56"/>
      <c r="F323" s="57"/>
      <c r="G323" s="58"/>
      <c r="H323" s="59"/>
    </row>
    <row r="324" spans="3:8" x14ac:dyDescent="0.25">
      <c r="C324" s="54"/>
      <c r="D324" s="55"/>
      <c r="E324" s="56"/>
      <c r="F324" s="57"/>
      <c r="G324" s="58"/>
      <c r="H324" s="59"/>
    </row>
    <row r="325" spans="3:8" x14ac:dyDescent="0.25">
      <c r="C325" s="54"/>
      <c r="D325" s="55"/>
      <c r="E325" s="56"/>
      <c r="F325" s="57"/>
      <c r="G325" s="58"/>
      <c r="H325" s="59"/>
    </row>
    <row r="326" spans="3:8" x14ac:dyDescent="0.25">
      <c r="C326" s="54"/>
      <c r="D326" s="55"/>
      <c r="E326" s="56"/>
      <c r="F326" s="57"/>
      <c r="G326" s="58"/>
      <c r="H326" s="59"/>
    </row>
    <row r="327" spans="3:8" x14ac:dyDescent="0.25">
      <c r="C327" s="54"/>
      <c r="D327" s="55"/>
      <c r="E327" s="56"/>
      <c r="F327" s="57"/>
      <c r="G327" s="58"/>
      <c r="H327" s="59"/>
    </row>
    <row r="328" spans="3:8" x14ac:dyDescent="0.25">
      <c r="C328" s="54"/>
      <c r="D328" s="55"/>
      <c r="E328" s="56"/>
      <c r="F328" s="57"/>
      <c r="G328" s="58"/>
      <c r="H328" s="59"/>
    </row>
    <row r="329" spans="3:8" x14ac:dyDescent="0.25">
      <c r="C329" s="54"/>
      <c r="D329" s="55"/>
      <c r="E329" s="56"/>
      <c r="F329" s="57"/>
      <c r="G329" s="58"/>
      <c r="H329" s="59"/>
    </row>
    <row r="330" spans="3:8" x14ac:dyDescent="0.25">
      <c r="C330" s="54"/>
      <c r="D330" s="55"/>
      <c r="E330" s="56"/>
      <c r="F330" s="57"/>
      <c r="G330" s="58"/>
      <c r="H330" s="59"/>
    </row>
    <row r="331" spans="3:8" x14ac:dyDescent="0.25">
      <c r="C331" s="54"/>
      <c r="D331" s="55"/>
      <c r="E331" s="56"/>
      <c r="F331" s="57"/>
      <c r="G331" s="58"/>
      <c r="H331" s="59"/>
    </row>
    <row r="332" spans="3:8" x14ac:dyDescent="0.25">
      <c r="C332" s="54"/>
      <c r="D332" s="55"/>
      <c r="E332" s="56"/>
      <c r="F332" s="57"/>
      <c r="G332" s="58"/>
      <c r="H332" s="59"/>
    </row>
    <row r="333" spans="3:8" x14ac:dyDescent="0.25">
      <c r="C333" s="54"/>
      <c r="D333" s="55"/>
      <c r="E333" s="56"/>
      <c r="F333" s="57"/>
      <c r="G333" s="58"/>
      <c r="H333" s="59"/>
    </row>
    <row r="334" spans="3:8" x14ac:dyDescent="0.25">
      <c r="C334" s="54"/>
      <c r="D334" s="55"/>
      <c r="E334" s="56"/>
      <c r="F334" s="57"/>
      <c r="G334" s="58"/>
      <c r="H334" s="59"/>
    </row>
    <row r="335" spans="3:8" x14ac:dyDescent="0.25">
      <c r="C335" s="54"/>
      <c r="D335" s="55"/>
      <c r="E335" s="56"/>
      <c r="F335" s="57"/>
      <c r="G335" s="58"/>
      <c r="H335" s="59"/>
    </row>
    <row r="336" spans="3:8" x14ac:dyDescent="0.25">
      <c r="C336" s="54"/>
      <c r="D336" s="55"/>
      <c r="E336" s="56"/>
      <c r="F336" s="57"/>
      <c r="G336" s="58"/>
      <c r="H336" s="59"/>
    </row>
    <row r="337" spans="3:8" x14ac:dyDescent="0.25">
      <c r="C337" s="54"/>
      <c r="D337" s="55"/>
      <c r="E337" s="56"/>
      <c r="F337" s="57"/>
      <c r="G337" s="58"/>
      <c r="H337" s="59"/>
    </row>
    <row r="338" spans="3:8" x14ac:dyDescent="0.25">
      <c r="C338" s="54"/>
      <c r="D338" s="55"/>
      <c r="E338" s="56"/>
      <c r="F338" s="57"/>
      <c r="G338" s="58"/>
      <c r="H338" s="59"/>
    </row>
    <row r="339" spans="3:8" x14ac:dyDescent="0.25">
      <c r="C339" s="54"/>
      <c r="D339" s="55"/>
      <c r="E339" s="56"/>
      <c r="F339" s="57"/>
      <c r="G339" s="58"/>
      <c r="H339" s="59"/>
    </row>
    <row r="340" spans="3:8" x14ac:dyDescent="0.25">
      <c r="C340" s="54"/>
      <c r="D340" s="55"/>
      <c r="E340" s="56"/>
      <c r="F340" s="57"/>
      <c r="G340" s="58"/>
      <c r="H340" s="59"/>
    </row>
    <row r="341" spans="3:8" x14ac:dyDescent="0.25">
      <c r="C341" s="54"/>
      <c r="D341" s="55"/>
      <c r="E341" s="56"/>
      <c r="F341" s="57"/>
      <c r="G341" s="58"/>
      <c r="H341" s="59"/>
    </row>
    <row r="342" spans="3:8" x14ac:dyDescent="0.25">
      <c r="C342" s="54"/>
      <c r="D342" s="55"/>
      <c r="E342" s="56"/>
      <c r="F342" s="57"/>
      <c r="G342" s="58"/>
      <c r="H342" s="59"/>
    </row>
    <row r="343" spans="3:8" x14ac:dyDescent="0.25">
      <c r="C343" s="54"/>
      <c r="D343" s="55"/>
      <c r="E343" s="56"/>
      <c r="F343" s="57"/>
      <c r="G343" s="58"/>
      <c r="H343" s="59"/>
    </row>
    <row r="344" spans="3:8" x14ac:dyDescent="0.25">
      <c r="C344" s="54"/>
      <c r="D344" s="55"/>
      <c r="E344" s="56"/>
      <c r="F344" s="57"/>
      <c r="G344" s="58"/>
      <c r="H344" s="59"/>
    </row>
    <row r="345" spans="3:8" x14ac:dyDescent="0.25">
      <c r="C345" s="54"/>
      <c r="D345" s="55"/>
      <c r="E345" s="56"/>
      <c r="F345" s="57"/>
      <c r="G345" s="58"/>
      <c r="H345" s="59"/>
    </row>
    <row r="346" spans="3:8" x14ac:dyDescent="0.25">
      <c r="C346" s="54"/>
      <c r="D346" s="55"/>
      <c r="E346" s="56"/>
      <c r="F346" s="57"/>
      <c r="G346" s="58"/>
      <c r="H346" s="59"/>
    </row>
    <row r="347" spans="3:8" x14ac:dyDescent="0.25">
      <c r="C347" s="54"/>
      <c r="D347" s="55"/>
      <c r="E347" s="56"/>
      <c r="F347" s="57"/>
      <c r="G347" s="58"/>
      <c r="H347" s="59"/>
    </row>
    <row r="348" spans="3:8" x14ac:dyDescent="0.25">
      <c r="C348" s="54"/>
      <c r="D348" s="55"/>
      <c r="E348" s="56"/>
      <c r="F348" s="57"/>
      <c r="G348" s="58"/>
      <c r="H348" s="59"/>
    </row>
    <row r="349" spans="3:8" x14ac:dyDescent="0.25">
      <c r="C349" s="54"/>
      <c r="D349" s="55"/>
      <c r="E349" s="56"/>
      <c r="F349" s="57"/>
      <c r="G349" s="58"/>
      <c r="H349" s="59"/>
    </row>
    <row r="350" spans="3:8" x14ac:dyDescent="0.25">
      <c r="C350" s="54"/>
      <c r="D350" s="55"/>
      <c r="E350" s="56"/>
      <c r="F350" s="57"/>
      <c r="G350" s="58"/>
      <c r="H350" s="59"/>
    </row>
    <row r="351" spans="3:8" x14ac:dyDescent="0.25">
      <c r="C351" s="54"/>
      <c r="D351" s="55"/>
      <c r="E351" s="56"/>
      <c r="F351" s="57"/>
      <c r="G351" s="58"/>
      <c r="H351" s="59"/>
    </row>
    <row r="352" spans="3:8" x14ac:dyDescent="0.25">
      <c r="C352" s="54"/>
      <c r="D352" s="55"/>
      <c r="E352" s="56"/>
      <c r="F352" s="57"/>
      <c r="G352" s="58"/>
      <c r="H352" s="59"/>
    </row>
    <row r="353" spans="3:8" x14ac:dyDescent="0.25">
      <c r="C353" s="54"/>
      <c r="D353" s="55"/>
      <c r="E353" s="56"/>
      <c r="F353" s="57"/>
      <c r="G353" s="58"/>
      <c r="H353" s="59"/>
    </row>
    <row r="354" spans="3:8" x14ac:dyDescent="0.25">
      <c r="C354" s="54"/>
      <c r="D354" s="55"/>
      <c r="E354" s="56"/>
      <c r="F354" s="57"/>
      <c r="G354" s="58"/>
      <c r="H354" s="59"/>
    </row>
    <row r="355" spans="3:8" x14ac:dyDescent="0.25">
      <c r="C355" s="54"/>
      <c r="D355" s="55"/>
      <c r="E355" s="56"/>
      <c r="F355" s="57"/>
      <c r="G355" s="58"/>
      <c r="H355" s="59"/>
    </row>
    <row r="356" spans="3:8" x14ac:dyDescent="0.25">
      <c r="C356" s="54"/>
      <c r="D356" s="55"/>
      <c r="E356" s="56"/>
      <c r="F356" s="57"/>
      <c r="G356" s="58"/>
      <c r="H356" s="59"/>
    </row>
    <row r="357" spans="3:8" x14ac:dyDescent="0.25">
      <c r="C357" s="54"/>
      <c r="D357" s="55"/>
      <c r="E357" s="56"/>
      <c r="F357" s="57"/>
      <c r="G357" s="58"/>
      <c r="H357" s="59"/>
    </row>
    <row r="358" spans="3:8" x14ac:dyDescent="0.25">
      <c r="C358" s="54"/>
      <c r="D358" s="55"/>
      <c r="E358" s="56"/>
      <c r="F358" s="57"/>
      <c r="G358" s="58"/>
      <c r="H358" s="59"/>
    </row>
    <row r="359" spans="3:8" x14ac:dyDescent="0.25">
      <c r="C359" s="54"/>
      <c r="D359" s="55"/>
      <c r="E359" s="56"/>
      <c r="F359" s="57"/>
      <c r="G359" s="58"/>
      <c r="H359" s="59"/>
    </row>
    <row r="360" spans="3:8" x14ac:dyDescent="0.25">
      <c r="C360" s="54"/>
      <c r="D360" s="55"/>
      <c r="E360" s="56"/>
      <c r="F360" s="57"/>
      <c r="G360" s="58"/>
      <c r="H360" s="59"/>
    </row>
    <row r="361" spans="3:8" x14ac:dyDescent="0.25">
      <c r="C361" s="54"/>
      <c r="D361" s="55"/>
      <c r="E361" s="56"/>
      <c r="F361" s="57"/>
      <c r="G361" s="58"/>
      <c r="H361" s="59"/>
    </row>
    <row r="362" spans="3:8" x14ac:dyDescent="0.25">
      <c r="C362" s="54"/>
      <c r="D362" s="55"/>
      <c r="E362" s="56"/>
      <c r="F362" s="57"/>
      <c r="G362" s="58"/>
      <c r="H362" s="59"/>
    </row>
    <row r="363" spans="3:8" x14ac:dyDescent="0.25">
      <c r="C363" s="54"/>
      <c r="D363" s="55"/>
      <c r="E363" s="56"/>
      <c r="F363" s="57"/>
      <c r="G363" s="58"/>
      <c r="H363" s="59"/>
    </row>
    <row r="364" spans="3:8" x14ac:dyDescent="0.25">
      <c r="C364" s="54"/>
      <c r="D364" s="55"/>
      <c r="E364" s="56"/>
      <c r="F364" s="57"/>
      <c r="G364" s="58"/>
      <c r="H364" s="59"/>
    </row>
    <row r="365" spans="3:8" x14ac:dyDescent="0.25">
      <c r="C365" s="54"/>
      <c r="D365" s="55"/>
      <c r="E365" s="56"/>
      <c r="F365" s="57"/>
      <c r="G365" s="58"/>
      <c r="H365" s="59"/>
    </row>
    <row r="366" spans="3:8" x14ac:dyDescent="0.25">
      <c r="C366" s="54"/>
      <c r="D366" s="55"/>
      <c r="E366" s="56"/>
      <c r="F366" s="57"/>
      <c r="G366" s="58"/>
      <c r="H366" s="59"/>
    </row>
    <row r="367" spans="3:8" x14ac:dyDescent="0.25">
      <c r="C367" s="54"/>
      <c r="D367" s="55"/>
      <c r="E367" s="56"/>
      <c r="F367" s="57"/>
      <c r="G367" s="58"/>
      <c r="H367" s="59"/>
    </row>
    <row r="368" spans="3:8" x14ac:dyDescent="0.25">
      <c r="C368" s="54"/>
      <c r="D368" s="55"/>
      <c r="E368" s="56"/>
      <c r="F368" s="57"/>
      <c r="G368" s="58"/>
      <c r="H368" s="59"/>
    </row>
    <row r="369" spans="3:8" x14ac:dyDescent="0.25">
      <c r="C369" s="54"/>
      <c r="D369" s="55"/>
      <c r="E369" s="56"/>
      <c r="F369" s="57"/>
      <c r="G369" s="58"/>
      <c r="H369" s="59"/>
    </row>
    <row r="370" spans="3:8" x14ac:dyDescent="0.25">
      <c r="C370" s="54"/>
      <c r="D370" s="55"/>
      <c r="E370" s="56"/>
      <c r="F370" s="57"/>
      <c r="G370" s="58"/>
      <c r="H370" s="59"/>
    </row>
    <row r="371" spans="3:8" x14ac:dyDescent="0.25">
      <c r="C371" s="54"/>
      <c r="D371" s="55"/>
      <c r="E371" s="56"/>
      <c r="F371" s="57"/>
      <c r="G371" s="58"/>
      <c r="H371" s="59"/>
    </row>
    <row r="372" spans="3:8" x14ac:dyDescent="0.25">
      <c r="C372" s="54"/>
      <c r="D372" s="55"/>
      <c r="E372" s="56"/>
      <c r="F372" s="57"/>
      <c r="G372" s="58"/>
      <c r="H372" s="59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6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2013-07-22T14:57:55Z</cp:lastPrinted>
  <dcterms:created xsi:type="dcterms:W3CDTF">2010-04-23T14:29:34Z</dcterms:created>
  <dcterms:modified xsi:type="dcterms:W3CDTF">2014-04-25T11:07:54Z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