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закл.договоров'!$A$3:$H$123</definedName>
  </definedNames>
  <calcPr calcId="145621"/>
</workbook>
</file>

<file path=xl/calcChain.xml><?xml version="1.0" encoding="utf-8"?>
<calcChain xmlns="http://schemas.openxmlformats.org/spreadsheetml/2006/main">
  <c r="E7" i="2" l="1"/>
  <c r="F7" i="2"/>
  <c r="G7" i="2"/>
  <c r="H7" i="2"/>
  <c r="I7" i="2"/>
  <c r="J7" i="2"/>
  <c r="K7" i="2"/>
  <c r="D7" i="2"/>
  <c r="E77" i="2"/>
  <c r="F77" i="2"/>
  <c r="G77" i="2"/>
  <c r="H77" i="2"/>
  <c r="I77" i="2"/>
  <c r="J77" i="2"/>
  <c r="K77" i="2"/>
  <c r="D77" i="2"/>
  <c r="G58" i="3" l="1"/>
  <c r="G57" i="3"/>
  <c r="G56" i="3"/>
  <c r="G55" i="3"/>
  <c r="G54" i="3"/>
  <c r="G53" i="3"/>
  <c r="G52" i="3"/>
  <c r="G51" i="3"/>
  <c r="G49" i="3"/>
  <c r="G50" i="3"/>
  <c r="G48" i="3"/>
  <c r="G47" i="3"/>
  <c r="G46" i="3"/>
  <c r="G45" i="3"/>
  <c r="G44" i="3"/>
  <c r="G43" i="3"/>
  <c r="G42" i="3"/>
  <c r="G40" i="3"/>
  <c r="G41" i="3"/>
  <c r="G39" i="3"/>
  <c r="G38" i="3"/>
  <c r="G37" i="3"/>
  <c r="G36" i="3"/>
  <c r="G35" i="3"/>
  <c r="G34" i="3"/>
  <c r="G33" i="3"/>
  <c r="G32" i="3"/>
  <c r="G30" i="3"/>
  <c r="G31" i="3"/>
  <c r="G29" i="3"/>
  <c r="G27" i="3"/>
  <c r="G26" i="3"/>
  <c r="G25" i="3"/>
  <c r="G24" i="3"/>
  <c r="G23" i="3"/>
  <c r="G22" i="3"/>
  <c r="G21" i="3"/>
  <c r="G19" i="3"/>
  <c r="G17" i="3"/>
  <c r="G8" i="3"/>
  <c r="G5" i="3"/>
  <c r="G62" i="3"/>
  <c r="G61" i="3"/>
  <c r="G60" i="3"/>
  <c r="G59" i="3"/>
  <c r="G28" i="3"/>
  <c r="G6" i="3" l="1"/>
  <c r="G7" i="3"/>
  <c r="G9" i="3"/>
  <c r="G10" i="3"/>
  <c r="G11" i="3"/>
  <c r="G12" i="3"/>
  <c r="G13" i="3"/>
  <c r="G14" i="3"/>
  <c r="G15" i="3"/>
  <c r="G16" i="3"/>
  <c r="G18" i="3"/>
  <c r="G20" i="3"/>
  <c r="G4" i="3"/>
</calcChain>
</file>

<file path=xl/sharedStrings.xml><?xml version="1.0" encoding="utf-8"?>
<sst xmlns="http://schemas.openxmlformats.org/spreadsheetml/2006/main" count="580" uniqueCount="144">
  <si>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</si>
  <si>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</si>
  <si>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</si>
  <si>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</si>
  <si>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</si>
  <si>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</si>
  <si>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</si>
  <si>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</si>
  <si>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</si>
  <si>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</si>
  <si>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</si>
  <si>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</si>
  <si>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</si>
  <si>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</si>
  <si>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</si>
  <si>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</si>
  <si>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</si>
  <si>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</si>
  <si>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</si>
  <si>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</si>
  <si>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</si>
  <si>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</si>
  <si>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</si>
  <si>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</si>
  <si>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</si>
  <si>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6 месяцев</t>
  </si>
  <si>
    <t>ПС 35/10 кВ "Тулиновская"</t>
  </si>
  <si>
    <t>ПС 110/6 кВ "Тамбовская № 8"</t>
  </si>
  <si>
    <t>ПС 35/10 кВ «Тулиновская»</t>
  </si>
  <si>
    <t xml:space="preserve">ПС 110/35 кВ "М. Талинская" </t>
  </si>
  <si>
    <t>ПС 110/35/10 кВ «Промышленная»</t>
  </si>
  <si>
    <t>ПС 35/10 кВ "Черняновская"</t>
  </si>
  <si>
    <t>12 месяцев</t>
  </si>
  <si>
    <t>ПС 35/10 кВ "Тимирязевская"</t>
  </si>
  <si>
    <t>ПС 35/10 кВ «Селезневская»</t>
  </si>
  <si>
    <t>ПС 35/10 кВ «П. Пригородная»</t>
  </si>
  <si>
    <t>ПС 35/10 кВ «Черняновская»</t>
  </si>
  <si>
    <t>ПС 110/6 кВ "Тамбовская № 5"</t>
  </si>
  <si>
    <t>ПС 35/10 кВ «Знаменская»</t>
  </si>
  <si>
    <t>ПС 35/10 кВ «Горельская»</t>
  </si>
  <si>
    <t>ПС 110/6 кВ «Тамбовская № 8»</t>
  </si>
  <si>
    <t>ПС 110/35/10 кВ «Комсомольская»</t>
  </si>
  <si>
    <t>ПС 35/10 кВ «Тимирязевская»</t>
  </si>
  <si>
    <t>ПС 35/10 кВ "Горельская"</t>
  </si>
  <si>
    <t>ПС 110/10 кВ «М.Талинская»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</si>
  <si>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</si>
  <si>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</si>
  <si>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</si>
  <si>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</si>
  <si>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"Коптевская"</t>
  </si>
  <si>
    <t>ПС 35/10 кВ «Татановская»</t>
  </si>
  <si>
    <t>ПС 35/10 кВ "Татановская"</t>
  </si>
  <si>
    <t>ПС 110/6 кВ «Тамбовская № 5»</t>
  </si>
  <si>
    <t>ПС 35/10 кВ «Авангардская»</t>
  </si>
  <si>
    <t>ПС 35/10 кВ «Столовская»</t>
  </si>
  <si>
    <t>ПС 35/10 кВ "Авангардская"</t>
  </si>
  <si>
    <t>ПС 35/10 кВ "Авдеевская"</t>
  </si>
  <si>
    <t>ПС 35/10 кВ "Б. Двойневская"</t>
  </si>
  <si>
    <t>ПС 35/10 кВ "П. Марфинская"</t>
  </si>
  <si>
    <t>ПС 35/10 кВ "Столовская"</t>
  </si>
  <si>
    <t>Сведения о деятельности филиала ОАО " МРСК Центра" - "Тамбовэнерго" по технологическому присоединению за февраль месяц 2013 г.</t>
  </si>
  <si>
    <t>ПС 35/10 кВ «П.Марфинская»</t>
  </si>
  <si>
    <t>ПС 35/10 кВ "Платоновская"</t>
  </si>
  <si>
    <t>Пообъектная информация по заключенным договорам ТП за февраль месяц 2013 г.</t>
  </si>
  <si>
    <t>ПС 110/10 кВ «Н. Лядинская»</t>
  </si>
  <si>
    <t>ПС 35/10 кВ «Б.Двойневская»</t>
  </si>
  <si>
    <t>ПС 35/10 кВ "Ивановская"</t>
  </si>
  <si>
    <t>ПС 35/10 кВ "Александровская"</t>
  </si>
  <si>
    <t>ПС 35/10 "Северная"</t>
  </si>
  <si>
    <t>ПС 35/10 "Дегтянская"</t>
  </si>
  <si>
    <t>ПС 35/10 "Рыбинская"</t>
  </si>
  <si>
    <t>ПС 35/10 "Кулеватовская"</t>
  </si>
  <si>
    <t>ПС 35/10 "Крюковская"</t>
  </si>
  <si>
    <t>ПС 35/10 "Ракшинская"</t>
  </si>
  <si>
    <t>ПС 35/10 "Пахотноугловская"</t>
  </si>
  <si>
    <t>ПС 35/10 "Серповская"</t>
  </si>
  <si>
    <t>ПС 35/10 "Кёршинская"</t>
  </si>
  <si>
    <t>ПС 35/10 "Рудовская"</t>
  </si>
  <si>
    <t>ПС 35/10 "Бондарская"</t>
  </si>
  <si>
    <t>ПС 35/10 "Егоровская"</t>
  </si>
  <si>
    <t>ПС 35/10 "Ломовисская"</t>
  </si>
  <si>
    <t>ПС 35/10 "Вернадовская"</t>
  </si>
  <si>
    <t>ПС 35/10 "Липовская"</t>
  </si>
  <si>
    <t>ПС 35/10 "Питерская"</t>
  </si>
  <si>
    <t>ПС 110/35/10 "Сосновская"</t>
  </si>
  <si>
    <t>ПС 110/35/10 "Нащёкинская"</t>
  </si>
  <si>
    <t xml:space="preserve"> 6 месяцев</t>
  </si>
  <si>
    <t>ОАО " МРСК Центра" - "Тамбовэнерго"</t>
  </si>
  <si>
    <t>ПС 35/10 кВ «Каменская»</t>
  </si>
  <si>
    <t>ПС 35/10 кВ «Шапкинская»</t>
  </si>
  <si>
    <t>ПС 35/10 кВ «Чакинская»</t>
  </si>
  <si>
    <t>ПС 35/10 кВ «Туголуковская»</t>
  </si>
  <si>
    <t>ПС 35/10 кВ «Н.Сергиевская»</t>
  </si>
  <si>
    <t>ПС 110/35/10 кВ «М.Зверяевская»</t>
  </si>
  <si>
    <t>ПС 110/10 кВ «Шпикуловская»</t>
  </si>
  <si>
    <t xml:space="preserve"> </t>
  </si>
  <si>
    <t>ПС 110/35/10 кВ "Токаревская"</t>
  </si>
  <si>
    <t>ПС 110/35/10 кВ «Жердевская»</t>
  </si>
  <si>
    <t>ПС 110/10 кВ «Богдановская»</t>
  </si>
  <si>
    <t>ПС 110/35/10 кВ «Мордовская»</t>
  </si>
  <si>
    <t>Филиал ОАО «МРСК Центра» - «Тамбовэнерго»</t>
  </si>
  <si>
    <t>ПС 35/10 кВ "Изосимовская"</t>
  </si>
  <si>
    <t>ПС 35/10 кВ "Тарбеевская"</t>
  </si>
  <si>
    <t>ПС 35/10 кВ " Вырубовская"</t>
  </si>
  <si>
    <t>ПС 35/10 кВ "Петровская"</t>
  </si>
  <si>
    <t>ПС 35/10 кВ "Пригородная"</t>
  </si>
  <si>
    <t>ПС 35/10 кВ "Жидиловская"</t>
  </si>
  <si>
    <t>ПС 35/10 кВ "Ситовская"</t>
  </si>
  <si>
    <t>ПС 35/10 кВ "Устьинская"</t>
  </si>
  <si>
    <t>ПС 35/10 кВ "Кленская"</t>
  </si>
  <si>
    <t>ПС 35/10 кВ "Б. Избердеевская"</t>
  </si>
  <si>
    <t>ПС 35/10 кВ "Вишнеская"</t>
  </si>
  <si>
    <t>ПС 35/10 кВ "Козьмодемьянская"</t>
  </si>
  <si>
    <t>ПС 35/10 кВ "Сабуровская"</t>
  </si>
  <si>
    <t>ПС 35/10 кВ "Скобелевская"</t>
  </si>
  <si>
    <t>ПС 35/6 кВ "Дружба"</t>
  </si>
  <si>
    <t>ПС 35/10 кВ "Новосеславинская"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</si>
  <si>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</si>
  <si>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</si>
  <si>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</si>
  <si>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</si>
  <si>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110/10 кВ "Архангельская"</t>
  </si>
  <si>
    <t>ПС 110/35/10 кВ "Хоботовская"</t>
  </si>
  <si>
    <t>ПС 35/10 кВ " Жидиловская"</t>
  </si>
  <si>
    <t>ПС 35/10 "Анненская"</t>
  </si>
  <si>
    <t>ПС 35/10 "Соколовская"</t>
  </si>
  <si>
    <t>ПС 35/10 "Караваинская"</t>
  </si>
  <si>
    <t>ПС 35/10 "Никитинская"</t>
  </si>
  <si>
    <t>ПС 35/10 "Заводская"</t>
  </si>
  <si>
    <t>ПС 35/10 "Филатовская"</t>
  </si>
  <si>
    <t>ПС 35/10 "Восточная"</t>
  </si>
  <si>
    <t>ПС 35/10 "Гавриловская"</t>
  </si>
  <si>
    <t>ПС 35/10 "Пересыпкиннская"</t>
  </si>
  <si>
    <t>ПС 110/35/10 "Инжавинская"</t>
  </si>
  <si>
    <t>ПС 110/35/10 "Кирсановская"</t>
  </si>
  <si>
    <t>ПС 35/10 кВ «Моздокская»</t>
  </si>
  <si>
    <t>ПС 35/10 кВ «Золотовская»</t>
  </si>
  <si>
    <t>ПС 35/10 кВ «Львовская»</t>
  </si>
  <si>
    <t>ПС 35/10 кВ «Кулешовская»</t>
  </si>
  <si>
    <t>ПС 35/10 кВ «Павлодарская»</t>
  </si>
  <si>
    <t>ПС 110/35/10 кВ «М.Горьковская»</t>
  </si>
  <si>
    <t>ПС 110/35/10 кВ «Токаревский»</t>
  </si>
  <si>
    <t>ПС 35/10 "Марьинская"</t>
  </si>
  <si>
    <t>ПС 110/35/10 "Уметская"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</si>
</sst>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8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8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Fill="1" applyBorder="1"/>
    <xf numFmtId="0" fontId="0" fillId="0" borderId="5" xfId="0" applyFont="1" applyBorder="1"/>
    <xf numFmtId="164" fontId="14" fillId="5" borderId="0" xfId="0" applyNumberFormat="1" applyFont="1" applyFill="1"/>
    <xf numFmtId="0" fontId="14" fillId="5" borderId="0" xfId="0" applyFont="1" applyFill="1"/>
    <xf numFmtId="0" fontId="12" fillId="5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5" borderId="0" xfId="0" applyFont="1" applyFill="1"/>
    <xf numFmtId="0" fontId="18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145" applyFont="1" applyFill="1" applyBorder="1" applyAlignment="1">
      <alignment horizontal="center" vertical="center" wrapText="1"/>
    </xf>
    <xf numFmtId="0" fontId="18" fillId="0" borderId="1" xfId="146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1" xfId="147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11" applyFont="1" applyAlignment="1">
      <alignment horizontal="center" vertical="center" wrapText="1"/>
    </xf>
    <xf numFmtId="0" fontId="6" fillId="0" borderId="1" xfId="11" applyFont="1" applyBorder="1" applyAlignment="1">
      <alignment horizontal="center" vertical="center"/>
    </xf>
    <xf numFmtId="0" fontId="6" fillId="0" borderId="0" xfId="11" applyFont="1" applyFill="1" applyAlignment="1">
      <alignment horizontal="center" vertical="center"/>
    </xf>
    <xf numFmtId="0" fontId="6" fillId="5" borderId="1" xfId="1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14" fontId="16" fillId="0" borderId="1" xfId="0" applyNumberFormat="1" applyFont="1" applyFill="1" applyBorder="1" applyAlignment="1">
      <alignment horizontal="center" vertical="center" wrapText="1" shrinkToFit="1"/>
    </xf>
    <xf numFmtId="2" fontId="16" fillId="0" borderId="1" xfId="0" applyNumberFormat="1" applyFont="1" applyFill="1" applyBorder="1" applyAlignment="1">
      <alignment horizontal="center" vertical="center" wrapText="1" shrinkToFi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142" applyNumberFormat="1" applyFont="1" applyFill="1" applyBorder="1" applyAlignment="1">
      <alignment horizontal="center" vertical="center" wrapText="1"/>
    </xf>
    <xf numFmtId="2" fontId="15" fillId="0" borderId="1" xfId="142" applyNumberFormat="1" applyFont="1" applyFill="1" applyBorder="1" applyAlignment="1">
      <alignment horizontal="center" vertical="center" wrapText="1"/>
    </xf>
    <xf numFmtId="14" fontId="15" fillId="0" borderId="1" xfId="14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</cellXfs>
  <cellStyles count="148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04" xfId="146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76" xfId="147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5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A3" zoomScaleNormal="100" workbookViewId="0">
      <pane ySplit="5" topLeftCell="A23" activePane="bottomLeft" state="frozen"/>
      <selection activeCell="A3" sqref="A3"/>
      <selection pane="bottomLeft" activeCell="D77" sqref="D77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77" t="s">
        <v>16</v>
      </c>
      <c r="I1" s="77"/>
      <c r="J1" s="77"/>
      <c r="K1" s="77"/>
    </row>
    <row r="2" spans="1:11" x14ac:dyDescent="0.25">
      <c r="A2" s="1" t="s">
        <v>60</v>
      </c>
      <c r="B2" s="1"/>
      <c r="D2" s="1"/>
      <c r="E2" s="2"/>
      <c r="F2" s="1"/>
      <c r="G2" s="1"/>
      <c r="H2" s="1"/>
      <c r="I2" s="5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5"/>
      <c r="J3" s="1"/>
      <c r="K3" s="1"/>
    </row>
    <row r="4" spans="1:11" ht="15.75" customHeight="1" thickBot="1" x14ac:dyDescent="0.3">
      <c r="A4" s="78" t="s">
        <v>2</v>
      </c>
      <c r="B4" s="7"/>
      <c r="C4" s="78" t="s">
        <v>15</v>
      </c>
      <c r="D4" s="76" t="s">
        <v>3</v>
      </c>
      <c r="E4" s="76"/>
      <c r="F4" s="76" t="s">
        <v>4</v>
      </c>
      <c r="G4" s="76"/>
      <c r="H4" s="76" t="s">
        <v>5</v>
      </c>
      <c r="I4" s="80"/>
      <c r="J4" s="76" t="s">
        <v>6</v>
      </c>
      <c r="K4" s="76"/>
    </row>
    <row r="5" spans="1:11" ht="46.5" customHeight="1" thickBot="1" x14ac:dyDescent="0.3">
      <c r="A5" s="79"/>
      <c r="B5" s="8" t="s">
        <v>19</v>
      </c>
      <c r="C5" s="79"/>
      <c r="D5" s="76"/>
      <c r="E5" s="76"/>
      <c r="F5" s="76"/>
      <c r="G5" s="76"/>
      <c r="H5" s="76"/>
      <c r="I5" s="80"/>
      <c r="J5" s="76"/>
      <c r="K5" s="76"/>
    </row>
    <row r="6" spans="1:11" x14ac:dyDescent="0.25">
      <c r="A6" s="79"/>
      <c r="B6" s="8"/>
      <c r="C6" s="79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10" t="s">
        <v>8</v>
      </c>
      <c r="J6" s="9" t="s">
        <v>7</v>
      </c>
      <c r="K6" s="9" t="s">
        <v>8</v>
      </c>
    </row>
    <row r="7" spans="1:11" x14ac:dyDescent="0.25">
      <c r="A7" s="11"/>
      <c r="B7" s="11"/>
      <c r="C7" s="11" t="s">
        <v>17</v>
      </c>
      <c r="D7" s="12">
        <f t="shared" ref="D7:K7" si="0">SUM(D8:D76)</f>
        <v>62</v>
      </c>
      <c r="E7" s="12">
        <f t="shared" si="0"/>
        <v>2.0024999999999995</v>
      </c>
      <c r="F7" s="12">
        <f t="shared" si="0"/>
        <v>72</v>
      </c>
      <c r="G7" s="12">
        <f t="shared" si="0"/>
        <v>0.66080000000000017</v>
      </c>
      <c r="H7" s="12">
        <f t="shared" si="0"/>
        <v>54</v>
      </c>
      <c r="I7" s="12">
        <f t="shared" si="0"/>
        <v>1.6469499999999988</v>
      </c>
      <c r="J7" s="12">
        <f t="shared" si="0"/>
        <v>7</v>
      </c>
      <c r="K7" s="12">
        <f t="shared" si="0"/>
        <v>8.5600000000000009E-2</v>
      </c>
    </row>
    <row r="8" spans="1:11" s="26" customFormat="1" x14ac:dyDescent="0.25">
      <c r="A8" s="44" t="s">
        <v>87</v>
      </c>
      <c r="B8" s="45">
        <v>1</v>
      </c>
      <c r="C8" s="46" t="s">
        <v>55</v>
      </c>
      <c r="D8" s="47">
        <v>1</v>
      </c>
      <c r="E8" s="47">
        <v>3.0000000000000001E-3</v>
      </c>
      <c r="F8" s="47">
        <v>1</v>
      </c>
      <c r="G8" s="47">
        <v>3.0000000000000001E-3</v>
      </c>
      <c r="H8" s="47">
        <v>0</v>
      </c>
      <c r="I8" s="47">
        <v>0</v>
      </c>
      <c r="J8" s="47">
        <v>0</v>
      </c>
      <c r="K8" s="47">
        <v>0</v>
      </c>
    </row>
    <row r="9" spans="1:11" s="26" customFormat="1" x14ac:dyDescent="0.25">
      <c r="A9" s="44" t="s">
        <v>87</v>
      </c>
      <c r="B9" s="45">
        <v>2</v>
      </c>
      <c r="C9" s="46" t="s">
        <v>56</v>
      </c>
      <c r="D9" s="47">
        <v>0</v>
      </c>
      <c r="E9" s="47">
        <v>0</v>
      </c>
      <c r="F9" s="47">
        <v>0</v>
      </c>
      <c r="G9" s="47">
        <v>0</v>
      </c>
      <c r="H9" s="47">
        <v>1</v>
      </c>
      <c r="I9" s="47">
        <v>3.0000000000000001E-3</v>
      </c>
      <c r="J9" s="47">
        <v>1</v>
      </c>
      <c r="K9" s="47">
        <v>3.0000000000000001E-3</v>
      </c>
    </row>
    <row r="10" spans="1:11" s="26" customFormat="1" x14ac:dyDescent="0.25">
      <c r="A10" s="44" t="s">
        <v>87</v>
      </c>
      <c r="B10" s="45">
        <v>3</v>
      </c>
      <c r="C10" s="46" t="s">
        <v>67</v>
      </c>
      <c r="D10" s="47">
        <v>0</v>
      </c>
      <c r="E10" s="47">
        <v>0</v>
      </c>
      <c r="F10" s="47">
        <v>0</v>
      </c>
      <c r="G10" s="47">
        <v>0</v>
      </c>
      <c r="H10" s="47">
        <v>1</v>
      </c>
      <c r="I10" s="47">
        <v>1.4999999999999999E-2</v>
      </c>
      <c r="J10" s="47">
        <v>0</v>
      </c>
      <c r="K10" s="47">
        <v>0</v>
      </c>
    </row>
    <row r="11" spans="1:11" s="26" customFormat="1" x14ac:dyDescent="0.25">
      <c r="A11" s="44" t="s">
        <v>87</v>
      </c>
      <c r="B11" s="45">
        <v>4</v>
      </c>
      <c r="C11" s="46" t="s">
        <v>57</v>
      </c>
      <c r="D11" s="47">
        <v>0</v>
      </c>
      <c r="E11" s="47">
        <v>0</v>
      </c>
      <c r="F11" s="47">
        <v>2</v>
      </c>
      <c r="G11" s="47">
        <v>6.0000000000000001E-3</v>
      </c>
      <c r="H11" s="47">
        <v>1</v>
      </c>
      <c r="I11" s="47">
        <v>1.4999999999999999E-2</v>
      </c>
      <c r="J11" s="47">
        <v>0</v>
      </c>
      <c r="K11" s="47">
        <v>0</v>
      </c>
    </row>
    <row r="12" spans="1:11" s="26" customFormat="1" x14ac:dyDescent="0.25">
      <c r="A12" s="44" t="s">
        <v>87</v>
      </c>
      <c r="B12" s="45">
        <v>5</v>
      </c>
      <c r="C12" s="46" t="s">
        <v>43</v>
      </c>
      <c r="D12" s="47">
        <v>1</v>
      </c>
      <c r="E12" s="47">
        <v>6.3E-3</v>
      </c>
      <c r="F12" s="47">
        <v>5</v>
      </c>
      <c r="G12" s="47">
        <v>1.4999999999999999E-2</v>
      </c>
      <c r="H12" s="47">
        <v>2</v>
      </c>
      <c r="I12" s="47">
        <v>0.03</v>
      </c>
      <c r="J12" s="47">
        <v>1</v>
      </c>
      <c r="K12" s="47">
        <v>1.4999999999999999E-2</v>
      </c>
    </row>
    <row r="13" spans="1:11" s="26" customFormat="1" x14ac:dyDescent="0.25">
      <c r="A13" s="44" t="s">
        <v>87</v>
      </c>
      <c r="B13" s="45">
        <v>6</v>
      </c>
      <c r="C13" s="46" t="s">
        <v>46</v>
      </c>
      <c r="D13" s="47">
        <v>3</v>
      </c>
      <c r="E13" s="47">
        <v>0.03</v>
      </c>
      <c r="F13" s="47">
        <v>1</v>
      </c>
      <c r="G13" s="47">
        <v>1.4999999999999999E-2</v>
      </c>
      <c r="H13" s="47">
        <v>0</v>
      </c>
      <c r="I13" s="47">
        <v>0</v>
      </c>
      <c r="J13" s="47">
        <v>0</v>
      </c>
      <c r="K13" s="47">
        <v>0</v>
      </c>
    </row>
    <row r="14" spans="1:11" s="26" customFormat="1" x14ac:dyDescent="0.25">
      <c r="A14" s="44" t="s">
        <v>87</v>
      </c>
      <c r="B14" s="45">
        <v>7</v>
      </c>
      <c r="C14" s="46" t="s">
        <v>66</v>
      </c>
      <c r="D14" s="47">
        <v>0</v>
      </c>
      <c r="E14" s="47">
        <v>0</v>
      </c>
      <c r="F14" s="47">
        <v>0</v>
      </c>
      <c r="G14" s="47">
        <v>0</v>
      </c>
      <c r="H14" s="47">
        <v>1</v>
      </c>
      <c r="I14" s="47">
        <v>6.4999999999999997E-3</v>
      </c>
      <c r="J14" s="47">
        <v>0</v>
      </c>
      <c r="K14" s="47">
        <v>0</v>
      </c>
    </row>
    <row r="15" spans="1:11" s="14" customFormat="1" x14ac:dyDescent="0.25">
      <c r="A15" s="44" t="s">
        <v>87</v>
      </c>
      <c r="B15" s="45">
        <v>8</v>
      </c>
      <c r="C15" s="41" t="s">
        <v>49</v>
      </c>
      <c r="D15" s="35">
        <v>0</v>
      </c>
      <c r="E15" s="48">
        <v>0</v>
      </c>
      <c r="F15" s="35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s="14" customFormat="1" x14ac:dyDescent="0.25">
      <c r="A16" s="44" t="s">
        <v>87</v>
      </c>
      <c r="B16" s="45">
        <v>9</v>
      </c>
      <c r="C16" s="41" t="s">
        <v>45</v>
      </c>
      <c r="D16" s="35">
        <v>2</v>
      </c>
      <c r="E16" s="48">
        <v>0.03</v>
      </c>
      <c r="F16" s="35">
        <v>5</v>
      </c>
      <c r="G16" s="47">
        <v>0.12189999999999999</v>
      </c>
      <c r="H16" s="47">
        <v>6</v>
      </c>
      <c r="I16" s="47">
        <v>0.61250000000000004</v>
      </c>
      <c r="J16" s="47">
        <v>0</v>
      </c>
      <c r="K16" s="47">
        <v>0</v>
      </c>
    </row>
    <row r="17" spans="1:11" s="14" customFormat="1" x14ac:dyDescent="0.25">
      <c r="A17" s="44" t="s">
        <v>87</v>
      </c>
      <c r="B17" s="45">
        <v>10</v>
      </c>
      <c r="C17" s="41" t="s">
        <v>62</v>
      </c>
      <c r="D17" s="35">
        <v>1</v>
      </c>
      <c r="E17" s="48">
        <v>0.3</v>
      </c>
      <c r="F17" s="35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s="14" customFormat="1" x14ac:dyDescent="0.25">
      <c r="A18" s="44" t="s">
        <v>87</v>
      </c>
      <c r="B18" s="45">
        <v>11</v>
      </c>
      <c r="C18" s="41" t="s">
        <v>58</v>
      </c>
      <c r="D18" s="35">
        <v>1</v>
      </c>
      <c r="E18" s="48">
        <v>6.3E-3</v>
      </c>
      <c r="F18" s="35">
        <v>1</v>
      </c>
      <c r="G18" s="47">
        <v>0.01</v>
      </c>
      <c r="H18" s="47">
        <v>0</v>
      </c>
      <c r="I18" s="47">
        <v>0</v>
      </c>
      <c r="J18" s="47">
        <v>0</v>
      </c>
      <c r="K18" s="47">
        <v>0</v>
      </c>
    </row>
    <row r="19" spans="1:11" s="14" customFormat="1" x14ac:dyDescent="0.25">
      <c r="A19" s="44" t="s">
        <v>87</v>
      </c>
      <c r="B19" s="45">
        <v>12</v>
      </c>
      <c r="C19" s="41" t="s">
        <v>47</v>
      </c>
      <c r="D19" s="35">
        <v>1</v>
      </c>
      <c r="E19" s="48">
        <v>5.0000000000000001E-3</v>
      </c>
      <c r="F19" s="35">
        <v>2</v>
      </c>
      <c r="G19" s="47">
        <v>6.0000000000000001E-3</v>
      </c>
      <c r="H19" s="47">
        <v>1</v>
      </c>
      <c r="I19" s="47">
        <v>6.3E-3</v>
      </c>
      <c r="J19" s="47">
        <v>0</v>
      </c>
      <c r="K19" s="47">
        <v>0</v>
      </c>
    </row>
    <row r="20" spans="1:11" s="14" customFormat="1" x14ac:dyDescent="0.25">
      <c r="A20" s="44" t="s">
        <v>87</v>
      </c>
      <c r="B20" s="45">
        <v>13</v>
      </c>
      <c r="C20" s="41" t="s">
        <v>59</v>
      </c>
      <c r="D20" s="35">
        <v>1</v>
      </c>
      <c r="E20" s="48">
        <v>5.0000000000000001E-3</v>
      </c>
      <c r="F20" s="35">
        <v>4</v>
      </c>
      <c r="G20" s="47">
        <v>1.4E-2</v>
      </c>
      <c r="H20" s="47">
        <v>2</v>
      </c>
      <c r="I20" s="47">
        <v>0.02</v>
      </c>
      <c r="J20" s="47">
        <v>0</v>
      </c>
      <c r="K20" s="47">
        <v>0</v>
      </c>
    </row>
    <row r="21" spans="1:11" s="14" customFormat="1" x14ac:dyDescent="0.25">
      <c r="A21" s="44" t="s">
        <v>87</v>
      </c>
      <c r="B21" s="45">
        <v>14</v>
      </c>
      <c r="C21" s="35" t="s">
        <v>51</v>
      </c>
      <c r="D21" s="35">
        <v>4</v>
      </c>
      <c r="E21" s="48">
        <v>6.3E-2</v>
      </c>
      <c r="F21" s="35">
        <v>3</v>
      </c>
      <c r="G21" s="47">
        <v>8.9999999999999993E-3</v>
      </c>
      <c r="H21" s="47">
        <v>0</v>
      </c>
      <c r="I21" s="47">
        <v>0</v>
      </c>
      <c r="J21" s="47">
        <v>0</v>
      </c>
      <c r="K21" s="47">
        <v>0</v>
      </c>
    </row>
    <row r="22" spans="1:11" s="14" customFormat="1" x14ac:dyDescent="0.25">
      <c r="A22" s="44" t="s">
        <v>87</v>
      </c>
      <c r="B22" s="45">
        <v>15</v>
      </c>
      <c r="C22" s="35" t="s">
        <v>33</v>
      </c>
      <c r="D22" s="35">
        <v>6</v>
      </c>
      <c r="E22" s="48">
        <v>0.58130000000000004</v>
      </c>
      <c r="F22" s="35">
        <v>4</v>
      </c>
      <c r="G22" s="47">
        <v>2.4E-2</v>
      </c>
      <c r="H22" s="47">
        <v>3</v>
      </c>
      <c r="I22" s="47">
        <v>0.41899999999999998</v>
      </c>
      <c r="J22" s="47">
        <v>0</v>
      </c>
      <c r="K22" s="47">
        <v>0</v>
      </c>
    </row>
    <row r="23" spans="1:11" s="14" customFormat="1" x14ac:dyDescent="0.25">
      <c r="A23" s="44" t="s">
        <v>87</v>
      </c>
      <c r="B23" s="45">
        <v>16</v>
      </c>
      <c r="C23" s="35" t="s">
        <v>26</v>
      </c>
      <c r="D23" s="35">
        <v>1</v>
      </c>
      <c r="E23" s="48">
        <v>5.0000000000000001E-3</v>
      </c>
      <c r="F23" s="35">
        <v>1</v>
      </c>
      <c r="G23" s="47">
        <v>6.3E-3</v>
      </c>
      <c r="H23" s="47">
        <v>2</v>
      </c>
      <c r="I23" s="47">
        <v>0.03</v>
      </c>
      <c r="J23" s="47">
        <v>0</v>
      </c>
      <c r="K23" s="47">
        <v>0</v>
      </c>
    </row>
    <row r="24" spans="1:11" s="14" customFormat="1" x14ac:dyDescent="0.25">
      <c r="A24" s="44" t="s">
        <v>87</v>
      </c>
      <c r="B24" s="45">
        <v>17</v>
      </c>
      <c r="C24" s="35" t="s">
        <v>31</v>
      </c>
      <c r="D24" s="35">
        <v>0</v>
      </c>
      <c r="E24" s="48">
        <v>0</v>
      </c>
      <c r="F24" s="35">
        <v>5</v>
      </c>
      <c r="G24" s="48">
        <v>1.4999999999999999E-2</v>
      </c>
      <c r="H24" s="47">
        <v>3</v>
      </c>
      <c r="I24" s="47">
        <v>1.6299999999999999E-2</v>
      </c>
      <c r="J24" s="47">
        <v>1</v>
      </c>
      <c r="K24" s="47">
        <v>3.0000000000000001E-3</v>
      </c>
    </row>
    <row r="25" spans="1:11" s="17" customFormat="1" x14ac:dyDescent="0.25">
      <c r="A25" s="44" t="s">
        <v>87</v>
      </c>
      <c r="B25" s="45">
        <v>18</v>
      </c>
      <c r="C25" s="41" t="s">
        <v>68</v>
      </c>
      <c r="D25" s="33">
        <v>3</v>
      </c>
      <c r="E25" s="33">
        <v>7.2000000000000008E-2</v>
      </c>
      <c r="F25" s="33">
        <v>0</v>
      </c>
      <c r="G25" s="33">
        <v>0</v>
      </c>
      <c r="H25" s="33">
        <v>1</v>
      </c>
      <c r="I25" s="33">
        <v>0.13125000000000001</v>
      </c>
      <c r="J25" s="33">
        <v>0</v>
      </c>
      <c r="K25" s="33">
        <v>0</v>
      </c>
    </row>
    <row r="26" spans="1:11" s="17" customFormat="1" x14ac:dyDescent="0.25">
      <c r="A26" s="44" t="s">
        <v>87</v>
      </c>
      <c r="B26" s="45">
        <v>19</v>
      </c>
      <c r="C26" s="46" t="s">
        <v>69</v>
      </c>
      <c r="D26" s="33">
        <v>4</v>
      </c>
      <c r="E26" s="33">
        <v>0.02</v>
      </c>
      <c r="F26" s="33">
        <v>4</v>
      </c>
      <c r="G26" s="33">
        <v>0.02</v>
      </c>
      <c r="H26" s="33">
        <v>1</v>
      </c>
      <c r="I26" s="33">
        <v>1.4999999999999999E-2</v>
      </c>
      <c r="J26" s="33">
        <v>0</v>
      </c>
      <c r="K26" s="33">
        <v>0</v>
      </c>
    </row>
    <row r="27" spans="1:11" s="17" customFormat="1" x14ac:dyDescent="0.25">
      <c r="A27" s="44" t="s">
        <v>87</v>
      </c>
      <c r="B27" s="45">
        <v>20</v>
      </c>
      <c r="C27" s="46" t="s">
        <v>70</v>
      </c>
      <c r="D27" s="33">
        <v>2</v>
      </c>
      <c r="E27" s="33">
        <v>0.11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</row>
    <row r="28" spans="1:11" s="17" customFormat="1" x14ac:dyDescent="0.25">
      <c r="A28" s="44" t="s">
        <v>87</v>
      </c>
      <c r="B28" s="45">
        <v>21</v>
      </c>
      <c r="C28" s="46" t="s">
        <v>71</v>
      </c>
      <c r="D28" s="33">
        <v>1</v>
      </c>
      <c r="E28" s="33">
        <v>5.4999999999999997E-3</v>
      </c>
      <c r="F28" s="33">
        <v>1</v>
      </c>
      <c r="G28" s="33">
        <v>1.4199999999999999E-2</v>
      </c>
      <c r="H28" s="33">
        <v>0</v>
      </c>
      <c r="I28" s="33">
        <v>0</v>
      </c>
      <c r="J28" s="33">
        <v>1</v>
      </c>
      <c r="K28" s="33">
        <v>5.11E-2</v>
      </c>
    </row>
    <row r="29" spans="1:11" s="17" customFormat="1" x14ac:dyDescent="0.25">
      <c r="A29" s="44" t="s">
        <v>87</v>
      </c>
      <c r="B29" s="45">
        <v>22</v>
      </c>
      <c r="C29" s="46" t="s">
        <v>72</v>
      </c>
      <c r="D29" s="33">
        <v>1</v>
      </c>
      <c r="E29" s="33">
        <v>0.01</v>
      </c>
      <c r="F29" s="33">
        <v>1</v>
      </c>
      <c r="G29" s="33">
        <v>8.0000000000000002E-3</v>
      </c>
      <c r="H29" s="33">
        <v>1</v>
      </c>
      <c r="I29" s="33">
        <v>6.5000000000000002E-2</v>
      </c>
      <c r="J29" s="33">
        <v>0</v>
      </c>
      <c r="K29" s="33">
        <v>0</v>
      </c>
    </row>
    <row r="30" spans="1:11" s="17" customFormat="1" x14ac:dyDescent="0.25">
      <c r="A30" s="44" t="s">
        <v>87</v>
      </c>
      <c r="B30" s="45">
        <v>23</v>
      </c>
      <c r="C30" s="46" t="s">
        <v>73</v>
      </c>
      <c r="D30" s="33">
        <v>1</v>
      </c>
      <c r="E30" s="33">
        <v>1.2E-2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</row>
    <row r="31" spans="1:11" s="17" customFormat="1" x14ac:dyDescent="0.25">
      <c r="A31" s="44" t="s">
        <v>87</v>
      </c>
      <c r="B31" s="45">
        <v>24</v>
      </c>
      <c r="C31" s="46" t="s">
        <v>74</v>
      </c>
      <c r="D31" s="33">
        <v>1</v>
      </c>
      <c r="E31" s="33">
        <v>4.0000000000000001E-3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</row>
    <row r="32" spans="1:11" s="17" customFormat="1" x14ac:dyDescent="0.25">
      <c r="A32" s="44" t="s">
        <v>87</v>
      </c>
      <c r="B32" s="45">
        <v>25</v>
      </c>
      <c r="C32" s="46" t="s">
        <v>75</v>
      </c>
      <c r="D32" s="33">
        <v>0</v>
      </c>
      <c r="E32" s="33">
        <v>0</v>
      </c>
      <c r="F32" s="33">
        <v>0</v>
      </c>
      <c r="G32" s="33">
        <v>0</v>
      </c>
      <c r="H32" s="33">
        <v>1</v>
      </c>
      <c r="I32" s="33">
        <v>5.0000000000000001E-3</v>
      </c>
      <c r="J32" s="33">
        <v>0</v>
      </c>
      <c r="K32" s="33">
        <v>0</v>
      </c>
    </row>
    <row r="33" spans="1:12" s="17" customFormat="1" x14ac:dyDescent="0.25">
      <c r="A33" s="44" t="s">
        <v>87</v>
      </c>
      <c r="B33" s="45">
        <v>26</v>
      </c>
      <c r="C33" s="46" t="s">
        <v>76</v>
      </c>
      <c r="D33" s="33">
        <v>0</v>
      </c>
      <c r="E33" s="33">
        <v>0</v>
      </c>
      <c r="F33" s="33">
        <v>0</v>
      </c>
      <c r="G33" s="33">
        <v>0</v>
      </c>
      <c r="H33" s="33">
        <v>1</v>
      </c>
      <c r="I33" s="33">
        <v>0.01</v>
      </c>
      <c r="J33" s="33">
        <v>0</v>
      </c>
      <c r="K33" s="33">
        <v>0</v>
      </c>
    </row>
    <row r="34" spans="1:12" s="17" customFormat="1" x14ac:dyDescent="0.25">
      <c r="A34" s="44" t="s">
        <v>87</v>
      </c>
      <c r="B34" s="45">
        <v>27</v>
      </c>
      <c r="C34" s="46" t="s">
        <v>77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33">
        <v>1.06E-2</v>
      </c>
      <c r="J34" s="33">
        <v>0</v>
      </c>
      <c r="K34" s="33">
        <v>0</v>
      </c>
    </row>
    <row r="35" spans="1:12" s="17" customFormat="1" x14ac:dyDescent="0.25">
      <c r="A35" s="44" t="s">
        <v>87</v>
      </c>
      <c r="B35" s="45">
        <v>28</v>
      </c>
      <c r="C35" s="46" t="s">
        <v>78</v>
      </c>
      <c r="D35" s="33">
        <v>0</v>
      </c>
      <c r="E35" s="33">
        <v>0</v>
      </c>
      <c r="F35" s="33">
        <v>1</v>
      </c>
      <c r="G35" s="33">
        <v>4.4999999999999998E-2</v>
      </c>
      <c r="H35" s="33">
        <v>0</v>
      </c>
      <c r="I35" s="33">
        <v>0</v>
      </c>
      <c r="J35" s="33">
        <v>0</v>
      </c>
      <c r="K35" s="33">
        <v>0</v>
      </c>
    </row>
    <row r="36" spans="1:12" s="17" customFormat="1" x14ac:dyDescent="0.25">
      <c r="A36" s="44" t="s">
        <v>87</v>
      </c>
      <c r="B36" s="45">
        <v>29</v>
      </c>
      <c r="C36" s="46" t="s">
        <v>79</v>
      </c>
      <c r="D36" s="33">
        <v>0</v>
      </c>
      <c r="E36" s="33">
        <v>0</v>
      </c>
      <c r="F36" s="33">
        <v>4</v>
      </c>
      <c r="G36" s="33">
        <v>0.06</v>
      </c>
      <c r="H36" s="33">
        <v>0</v>
      </c>
      <c r="I36" s="33">
        <v>0</v>
      </c>
      <c r="J36" s="33">
        <v>0</v>
      </c>
      <c r="K36" s="33">
        <v>0</v>
      </c>
    </row>
    <row r="37" spans="1:12" s="17" customFormat="1" x14ac:dyDescent="0.25">
      <c r="A37" s="44" t="s">
        <v>87</v>
      </c>
      <c r="B37" s="45">
        <v>30</v>
      </c>
      <c r="C37" s="46" t="s">
        <v>80</v>
      </c>
      <c r="D37" s="33">
        <v>0</v>
      </c>
      <c r="E37" s="33">
        <v>0</v>
      </c>
      <c r="F37" s="33">
        <v>1</v>
      </c>
      <c r="G37" s="33">
        <v>0.02</v>
      </c>
      <c r="H37" s="33">
        <v>0</v>
      </c>
      <c r="I37" s="33">
        <v>0</v>
      </c>
      <c r="J37" s="33">
        <v>0</v>
      </c>
      <c r="K37" s="33">
        <v>0</v>
      </c>
    </row>
    <row r="38" spans="1:12" s="17" customFormat="1" x14ac:dyDescent="0.25">
      <c r="A38" s="44" t="s">
        <v>87</v>
      </c>
      <c r="B38" s="45">
        <v>31</v>
      </c>
      <c r="C38" s="46" t="s">
        <v>81</v>
      </c>
      <c r="D38" s="33">
        <v>0</v>
      </c>
      <c r="E38" s="33">
        <v>0</v>
      </c>
      <c r="F38" s="33">
        <v>1</v>
      </c>
      <c r="G38" s="33">
        <v>0.03</v>
      </c>
      <c r="H38" s="33">
        <v>0</v>
      </c>
      <c r="I38" s="33">
        <v>0</v>
      </c>
      <c r="J38" s="33">
        <v>0</v>
      </c>
      <c r="K38" s="33">
        <v>0</v>
      </c>
    </row>
    <row r="39" spans="1:12" s="17" customFormat="1" x14ac:dyDescent="0.25">
      <c r="A39" s="44" t="s">
        <v>87</v>
      </c>
      <c r="B39" s="45">
        <v>32</v>
      </c>
      <c r="C39" s="46" t="s">
        <v>82</v>
      </c>
      <c r="D39" s="33">
        <v>0</v>
      </c>
      <c r="E39" s="33">
        <v>0</v>
      </c>
      <c r="F39" s="33">
        <v>1</v>
      </c>
      <c r="G39" s="33">
        <v>7.0000000000000001E-3</v>
      </c>
      <c r="H39" s="33">
        <v>0</v>
      </c>
      <c r="I39" s="33">
        <v>0</v>
      </c>
      <c r="J39" s="33">
        <v>0</v>
      </c>
      <c r="K39" s="33">
        <v>0</v>
      </c>
    </row>
    <row r="40" spans="1:12" s="17" customFormat="1" x14ac:dyDescent="0.25">
      <c r="A40" s="44" t="s">
        <v>87</v>
      </c>
      <c r="B40" s="45">
        <v>33</v>
      </c>
      <c r="C40" s="46" t="s">
        <v>83</v>
      </c>
      <c r="D40" s="33">
        <v>0</v>
      </c>
      <c r="E40" s="33">
        <v>0</v>
      </c>
      <c r="F40" s="33">
        <v>1</v>
      </c>
      <c r="G40" s="33">
        <v>6.0000000000000001E-3</v>
      </c>
      <c r="H40" s="33">
        <v>0</v>
      </c>
      <c r="I40" s="33">
        <v>0</v>
      </c>
      <c r="J40" s="33">
        <v>0</v>
      </c>
      <c r="K40" s="33">
        <v>0</v>
      </c>
    </row>
    <row r="41" spans="1:12" s="29" customFormat="1" ht="18" customHeight="1" x14ac:dyDescent="0.2">
      <c r="A41" s="44" t="s">
        <v>87</v>
      </c>
      <c r="B41" s="45">
        <v>34</v>
      </c>
      <c r="C41" s="49" t="s">
        <v>135</v>
      </c>
      <c r="D41" s="34">
        <v>2</v>
      </c>
      <c r="E41" s="34">
        <v>1.4E-2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28"/>
    </row>
    <row r="42" spans="1:12" s="29" customFormat="1" ht="18" customHeight="1" x14ac:dyDescent="0.2">
      <c r="A42" s="44" t="s">
        <v>87</v>
      </c>
      <c r="B42" s="45">
        <v>35</v>
      </c>
      <c r="C42" s="49" t="s">
        <v>92</v>
      </c>
      <c r="D42" s="34">
        <v>1</v>
      </c>
      <c r="E42" s="34">
        <v>5.0000000000000001E-3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28"/>
    </row>
    <row r="43" spans="1:12" s="29" customFormat="1" ht="18" customHeight="1" x14ac:dyDescent="0.2">
      <c r="A43" s="44" t="s">
        <v>87</v>
      </c>
      <c r="B43" s="45">
        <v>36</v>
      </c>
      <c r="C43" s="49" t="s">
        <v>136</v>
      </c>
      <c r="D43" s="34">
        <v>0</v>
      </c>
      <c r="E43" s="34">
        <v>0</v>
      </c>
      <c r="F43" s="34">
        <v>1</v>
      </c>
      <c r="G43" s="34">
        <v>7.5000000000000002E-4</v>
      </c>
      <c r="H43" s="34">
        <v>0</v>
      </c>
      <c r="I43" s="34">
        <v>0</v>
      </c>
      <c r="J43" s="34">
        <v>0</v>
      </c>
      <c r="K43" s="34">
        <v>0</v>
      </c>
      <c r="L43" s="28"/>
    </row>
    <row r="44" spans="1:12" s="29" customFormat="1" ht="18" customHeight="1" x14ac:dyDescent="0.2">
      <c r="A44" s="44" t="s">
        <v>87</v>
      </c>
      <c r="B44" s="45">
        <v>37</v>
      </c>
      <c r="C44" s="50" t="s">
        <v>137</v>
      </c>
      <c r="D44" s="34">
        <v>0</v>
      </c>
      <c r="E44" s="34">
        <v>0</v>
      </c>
      <c r="F44" s="34">
        <v>1</v>
      </c>
      <c r="G44" s="34">
        <v>0.01</v>
      </c>
      <c r="H44" s="34">
        <v>0</v>
      </c>
      <c r="I44" s="34">
        <v>0</v>
      </c>
      <c r="J44" s="34">
        <v>0</v>
      </c>
      <c r="K44" s="34">
        <v>0</v>
      </c>
      <c r="L44" s="28"/>
    </row>
    <row r="45" spans="1:12" s="29" customFormat="1" ht="18" customHeight="1" x14ac:dyDescent="0.2">
      <c r="A45" s="44" t="s">
        <v>87</v>
      </c>
      <c r="B45" s="45">
        <v>38</v>
      </c>
      <c r="C45" s="50" t="s">
        <v>89</v>
      </c>
      <c r="D45" s="34">
        <v>0</v>
      </c>
      <c r="E45" s="34">
        <v>0</v>
      </c>
      <c r="F45" s="34">
        <v>2</v>
      </c>
      <c r="G45" s="34">
        <v>2.3E-2</v>
      </c>
      <c r="H45" s="34">
        <v>0</v>
      </c>
      <c r="I45" s="34">
        <v>0</v>
      </c>
      <c r="J45" s="34">
        <v>0</v>
      </c>
      <c r="K45" s="34">
        <v>0</v>
      </c>
      <c r="L45" s="28"/>
    </row>
    <row r="46" spans="1:12" s="29" customFormat="1" ht="18" customHeight="1" x14ac:dyDescent="0.2">
      <c r="A46" s="44" t="s">
        <v>87</v>
      </c>
      <c r="B46" s="45">
        <v>39</v>
      </c>
      <c r="C46" s="50" t="s">
        <v>88</v>
      </c>
      <c r="D46" s="34">
        <v>0</v>
      </c>
      <c r="E46" s="34">
        <v>0</v>
      </c>
      <c r="F46" s="34">
        <v>0</v>
      </c>
      <c r="G46" s="34">
        <v>0</v>
      </c>
      <c r="H46" s="34">
        <v>1</v>
      </c>
      <c r="I46" s="34">
        <v>2.2499999999999998E-3</v>
      </c>
      <c r="J46" s="34">
        <v>0</v>
      </c>
      <c r="K46" s="34">
        <v>0</v>
      </c>
      <c r="L46" s="28"/>
    </row>
    <row r="47" spans="1:12" s="29" customFormat="1" ht="18" customHeight="1" x14ac:dyDescent="0.2">
      <c r="A47" s="44" t="s">
        <v>87</v>
      </c>
      <c r="B47" s="45">
        <v>40</v>
      </c>
      <c r="C47" s="50" t="s">
        <v>138</v>
      </c>
      <c r="D47" s="34">
        <v>0</v>
      </c>
      <c r="E47" s="34">
        <v>0</v>
      </c>
      <c r="F47" s="34">
        <v>0</v>
      </c>
      <c r="G47" s="34">
        <v>0</v>
      </c>
      <c r="H47" s="34">
        <v>1</v>
      </c>
      <c r="I47" s="34">
        <v>5.0000000000000001E-3</v>
      </c>
      <c r="J47" s="34">
        <v>0</v>
      </c>
      <c r="K47" s="34">
        <v>0</v>
      </c>
      <c r="L47" s="28"/>
    </row>
    <row r="48" spans="1:12" s="29" customFormat="1" ht="18" customHeight="1" x14ac:dyDescent="0.2">
      <c r="A48" s="44" t="s">
        <v>87</v>
      </c>
      <c r="B48" s="45">
        <v>41</v>
      </c>
      <c r="C48" s="50" t="s">
        <v>139</v>
      </c>
      <c r="D48" s="34">
        <v>0</v>
      </c>
      <c r="E48" s="34">
        <v>0</v>
      </c>
      <c r="F48" s="34">
        <v>0</v>
      </c>
      <c r="G48" s="34">
        <v>0</v>
      </c>
      <c r="H48" s="34">
        <v>1</v>
      </c>
      <c r="I48" s="34">
        <v>0.01</v>
      </c>
      <c r="J48" s="34">
        <v>0</v>
      </c>
      <c r="K48" s="34">
        <v>0</v>
      </c>
      <c r="L48" s="28"/>
    </row>
    <row r="49" spans="1:12" s="29" customFormat="1" ht="18" customHeight="1" x14ac:dyDescent="0.2">
      <c r="A49" s="44" t="s">
        <v>87</v>
      </c>
      <c r="B49" s="45">
        <v>42</v>
      </c>
      <c r="C49" s="50" t="s">
        <v>91</v>
      </c>
      <c r="D49" s="34">
        <v>0</v>
      </c>
      <c r="E49" s="34">
        <v>0</v>
      </c>
      <c r="F49" s="34">
        <v>0</v>
      </c>
      <c r="G49" s="34">
        <v>0</v>
      </c>
      <c r="H49" s="34">
        <v>4</v>
      </c>
      <c r="I49" s="34">
        <v>1.25E-3</v>
      </c>
      <c r="J49" s="34">
        <v>0</v>
      </c>
      <c r="K49" s="34">
        <v>0</v>
      </c>
      <c r="L49" s="28"/>
    </row>
    <row r="50" spans="1:12" s="29" customFormat="1" ht="18" customHeight="1" x14ac:dyDescent="0.2">
      <c r="A50" s="44" t="s">
        <v>87</v>
      </c>
      <c r="B50" s="45">
        <v>43</v>
      </c>
      <c r="C50" s="50" t="s">
        <v>90</v>
      </c>
      <c r="D50" s="34">
        <v>0</v>
      </c>
      <c r="E50" s="34">
        <v>0</v>
      </c>
      <c r="F50" s="34">
        <v>0</v>
      </c>
      <c r="G50" s="34">
        <v>0</v>
      </c>
      <c r="H50" s="34">
        <v>2</v>
      </c>
      <c r="I50" s="34">
        <v>1.9E-2</v>
      </c>
      <c r="J50" s="34">
        <v>0</v>
      </c>
      <c r="K50" s="34">
        <v>0</v>
      </c>
      <c r="L50" s="28"/>
    </row>
    <row r="51" spans="1:12" s="14" customFormat="1" x14ac:dyDescent="0.25">
      <c r="A51" s="44" t="s">
        <v>87</v>
      </c>
      <c r="B51" s="45">
        <v>44</v>
      </c>
      <c r="C51" s="51" t="s">
        <v>101</v>
      </c>
      <c r="D51" s="36">
        <v>2</v>
      </c>
      <c r="E51" s="37">
        <v>0.02</v>
      </c>
      <c r="F51" s="36">
        <v>4</v>
      </c>
      <c r="G51" s="38">
        <v>4.7E-2</v>
      </c>
      <c r="H51" s="35">
        <v>3</v>
      </c>
      <c r="I51" s="35">
        <v>3.5000000000000003E-2</v>
      </c>
      <c r="J51" s="35">
        <v>0</v>
      </c>
      <c r="K51" s="35">
        <v>0</v>
      </c>
    </row>
    <row r="52" spans="1:12" s="14" customFormat="1" x14ac:dyDescent="0.25">
      <c r="A52" s="44" t="s">
        <v>87</v>
      </c>
      <c r="B52" s="45">
        <v>45</v>
      </c>
      <c r="C52" s="47" t="s">
        <v>102</v>
      </c>
      <c r="D52" s="36">
        <v>6</v>
      </c>
      <c r="E52" s="37">
        <v>7.1499999999999994E-2</v>
      </c>
      <c r="F52" s="36">
        <v>0</v>
      </c>
      <c r="G52" s="37">
        <v>0</v>
      </c>
      <c r="H52" s="35">
        <v>1</v>
      </c>
      <c r="I52" s="39">
        <v>7.0000000000000001E-3</v>
      </c>
      <c r="J52" s="35">
        <v>1</v>
      </c>
      <c r="K52" s="40">
        <v>5.4999999999999997E-3</v>
      </c>
    </row>
    <row r="53" spans="1:12" s="17" customFormat="1" x14ac:dyDescent="0.25">
      <c r="A53" s="44" t="s">
        <v>87</v>
      </c>
      <c r="B53" s="45">
        <v>46</v>
      </c>
      <c r="C53" s="52" t="s">
        <v>103</v>
      </c>
      <c r="D53" s="36">
        <v>0</v>
      </c>
      <c r="E53" s="37">
        <v>0</v>
      </c>
      <c r="F53" s="36">
        <v>0</v>
      </c>
      <c r="G53" s="37">
        <v>0</v>
      </c>
      <c r="H53" s="35">
        <v>1</v>
      </c>
      <c r="I53" s="39">
        <v>5.0000000000000001E-3</v>
      </c>
      <c r="J53" s="35">
        <v>0</v>
      </c>
      <c r="K53" s="35">
        <v>0</v>
      </c>
    </row>
    <row r="54" spans="1:12" s="29" customFormat="1" x14ac:dyDescent="0.2">
      <c r="A54" s="44" t="s">
        <v>87</v>
      </c>
      <c r="B54" s="45">
        <v>47</v>
      </c>
      <c r="C54" s="51" t="s">
        <v>104</v>
      </c>
      <c r="D54" s="35">
        <v>2</v>
      </c>
      <c r="E54" s="37">
        <v>0.02</v>
      </c>
      <c r="F54" s="36">
        <v>0</v>
      </c>
      <c r="G54" s="37">
        <v>0</v>
      </c>
      <c r="H54" s="35">
        <v>2</v>
      </c>
      <c r="I54" s="35">
        <v>0.01</v>
      </c>
      <c r="J54" s="35">
        <v>1</v>
      </c>
      <c r="K54" s="40">
        <v>5.0000000000000001E-3</v>
      </c>
    </row>
    <row r="55" spans="1:12" s="29" customFormat="1" x14ac:dyDescent="0.2">
      <c r="A55" s="44" t="s">
        <v>87</v>
      </c>
      <c r="B55" s="45">
        <v>48</v>
      </c>
      <c r="C55" s="47" t="s">
        <v>105</v>
      </c>
      <c r="D55" s="35">
        <v>4</v>
      </c>
      <c r="E55" s="37">
        <v>2.7E-2</v>
      </c>
      <c r="F55" s="36">
        <v>2</v>
      </c>
      <c r="G55" s="37">
        <v>0.01</v>
      </c>
      <c r="H55" s="35">
        <v>1</v>
      </c>
      <c r="I55" s="39">
        <v>0.08</v>
      </c>
      <c r="J55" s="35">
        <v>0</v>
      </c>
      <c r="K55" s="35">
        <v>0</v>
      </c>
    </row>
    <row r="56" spans="1:12" s="17" customFormat="1" x14ac:dyDescent="0.25">
      <c r="A56" s="44" t="s">
        <v>87</v>
      </c>
      <c r="B56" s="45">
        <v>49</v>
      </c>
      <c r="C56" s="51" t="s">
        <v>106</v>
      </c>
      <c r="D56" s="35">
        <v>1</v>
      </c>
      <c r="E56" s="37">
        <v>5.0000000000000001E-3</v>
      </c>
      <c r="F56" s="36">
        <v>4</v>
      </c>
      <c r="G56" s="37">
        <v>4.6499999999999996E-3</v>
      </c>
      <c r="H56" s="35">
        <v>0</v>
      </c>
      <c r="I56" s="35">
        <v>0</v>
      </c>
      <c r="J56" s="35">
        <v>0</v>
      </c>
      <c r="K56" s="35">
        <v>0</v>
      </c>
    </row>
    <row r="57" spans="1:12" s="17" customFormat="1" x14ac:dyDescent="0.25">
      <c r="A57" s="44" t="s">
        <v>87</v>
      </c>
      <c r="B57" s="45">
        <v>50</v>
      </c>
      <c r="C57" s="52" t="s">
        <v>107</v>
      </c>
      <c r="D57" s="35">
        <v>0</v>
      </c>
      <c r="E57" s="35">
        <v>0</v>
      </c>
      <c r="F57" s="36">
        <v>0</v>
      </c>
      <c r="G57" s="37">
        <v>0</v>
      </c>
      <c r="H57" s="35">
        <v>2</v>
      </c>
      <c r="I57" s="37">
        <v>0.02</v>
      </c>
      <c r="J57" s="35">
        <v>0</v>
      </c>
      <c r="K57" s="35">
        <v>0</v>
      </c>
    </row>
    <row r="58" spans="1:12" s="17" customFormat="1" x14ac:dyDescent="0.25">
      <c r="A58" s="44" t="s">
        <v>87</v>
      </c>
      <c r="B58" s="45">
        <v>51</v>
      </c>
      <c r="C58" s="51" t="s">
        <v>108</v>
      </c>
      <c r="D58" s="35">
        <v>1</v>
      </c>
      <c r="E58" s="37">
        <v>0.01</v>
      </c>
      <c r="F58" s="36">
        <v>1</v>
      </c>
      <c r="G58" s="37">
        <v>1.2E-2</v>
      </c>
      <c r="H58" s="35">
        <v>1</v>
      </c>
      <c r="I58" s="39">
        <v>5.0000000000000001E-3</v>
      </c>
      <c r="J58" s="35">
        <v>0</v>
      </c>
      <c r="K58" s="35">
        <v>0</v>
      </c>
    </row>
    <row r="59" spans="1:12" s="17" customFormat="1" x14ac:dyDescent="0.25">
      <c r="A59" s="44" t="s">
        <v>87</v>
      </c>
      <c r="B59" s="45">
        <v>52</v>
      </c>
      <c r="C59" s="52" t="s">
        <v>109</v>
      </c>
      <c r="D59" s="35">
        <v>1</v>
      </c>
      <c r="E59" s="37">
        <v>5.0000000000000001E-3</v>
      </c>
      <c r="F59" s="35">
        <v>1</v>
      </c>
      <c r="G59" s="37">
        <v>1.4999999999999999E-2</v>
      </c>
      <c r="H59" s="35">
        <v>0</v>
      </c>
      <c r="I59" s="37">
        <v>0</v>
      </c>
      <c r="J59" s="35">
        <v>0</v>
      </c>
      <c r="K59" s="35">
        <v>0</v>
      </c>
    </row>
    <row r="60" spans="1:12" s="17" customFormat="1" x14ac:dyDescent="0.25">
      <c r="A60" s="44" t="s">
        <v>87</v>
      </c>
      <c r="B60" s="45">
        <v>53</v>
      </c>
      <c r="C60" s="41" t="s">
        <v>110</v>
      </c>
      <c r="D60" s="35">
        <v>1</v>
      </c>
      <c r="E60" s="37">
        <v>0.45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</row>
    <row r="61" spans="1:12" s="17" customFormat="1" x14ac:dyDescent="0.25">
      <c r="A61" s="44" t="s">
        <v>87</v>
      </c>
      <c r="B61" s="45">
        <v>54</v>
      </c>
      <c r="C61" s="41" t="s">
        <v>124</v>
      </c>
      <c r="D61" s="33">
        <v>1</v>
      </c>
      <c r="E61" s="33">
        <v>1.4999999999999999E-2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</row>
    <row r="62" spans="1:12" s="17" customFormat="1" x14ac:dyDescent="0.25">
      <c r="A62" s="44" t="s">
        <v>87</v>
      </c>
      <c r="B62" s="45">
        <v>55</v>
      </c>
      <c r="C62" s="46" t="s">
        <v>125</v>
      </c>
      <c r="D62" s="33">
        <v>1</v>
      </c>
      <c r="E62" s="33">
        <v>1.0999999999999999E-2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</row>
    <row r="63" spans="1:12" s="17" customFormat="1" x14ac:dyDescent="0.25">
      <c r="A63" s="44" t="s">
        <v>87</v>
      </c>
      <c r="B63" s="45">
        <v>56</v>
      </c>
      <c r="C63" s="46" t="s">
        <v>126</v>
      </c>
      <c r="D63" s="33">
        <v>0</v>
      </c>
      <c r="E63" s="33">
        <v>0</v>
      </c>
      <c r="F63" s="33">
        <v>0</v>
      </c>
      <c r="G63" s="33">
        <v>0</v>
      </c>
      <c r="H63" s="33">
        <v>1</v>
      </c>
      <c r="I63" s="33">
        <v>5.0000000000000001E-3</v>
      </c>
      <c r="J63" s="33">
        <v>0</v>
      </c>
      <c r="K63" s="33">
        <v>0</v>
      </c>
    </row>
    <row r="64" spans="1:12" s="17" customFormat="1" x14ac:dyDescent="0.25">
      <c r="A64" s="44" t="s">
        <v>87</v>
      </c>
      <c r="B64" s="45">
        <v>57</v>
      </c>
      <c r="C64" s="46" t="s">
        <v>127</v>
      </c>
      <c r="D64" s="33">
        <v>0</v>
      </c>
      <c r="E64" s="33">
        <v>0</v>
      </c>
      <c r="F64" s="33">
        <v>0</v>
      </c>
      <c r="G64" s="33">
        <v>0</v>
      </c>
      <c r="H64" s="33">
        <v>1</v>
      </c>
      <c r="I64" s="33">
        <v>5.0000000000000001E-3</v>
      </c>
      <c r="J64" s="33">
        <v>0</v>
      </c>
      <c r="K64" s="33">
        <v>0</v>
      </c>
    </row>
    <row r="65" spans="1:11" s="17" customFormat="1" x14ac:dyDescent="0.25">
      <c r="A65" s="44" t="s">
        <v>87</v>
      </c>
      <c r="B65" s="45">
        <v>58</v>
      </c>
      <c r="C65" s="46" t="s">
        <v>128</v>
      </c>
      <c r="D65" s="33">
        <v>0</v>
      </c>
      <c r="E65" s="33">
        <v>0</v>
      </c>
      <c r="F65" s="33">
        <v>0</v>
      </c>
      <c r="G65" s="33">
        <v>0</v>
      </c>
      <c r="H65" s="33">
        <v>1</v>
      </c>
      <c r="I65" s="33">
        <v>5.0000000000000001E-3</v>
      </c>
      <c r="J65" s="33">
        <v>0</v>
      </c>
      <c r="K65" s="33">
        <v>0</v>
      </c>
    </row>
    <row r="66" spans="1:11" s="17" customFormat="1" x14ac:dyDescent="0.25">
      <c r="A66" s="44" t="s">
        <v>87</v>
      </c>
      <c r="B66" s="45">
        <v>59</v>
      </c>
      <c r="C66" s="46" t="s">
        <v>129</v>
      </c>
      <c r="D66" s="33">
        <v>0</v>
      </c>
      <c r="E66" s="33">
        <v>0</v>
      </c>
      <c r="F66" s="33">
        <v>2</v>
      </c>
      <c r="G66" s="33">
        <v>0.03</v>
      </c>
      <c r="H66" s="33">
        <v>0</v>
      </c>
      <c r="I66" s="33">
        <v>0</v>
      </c>
      <c r="J66" s="33">
        <v>0</v>
      </c>
      <c r="K66" s="33">
        <v>0</v>
      </c>
    </row>
    <row r="67" spans="1:11" s="17" customFormat="1" x14ac:dyDescent="0.25">
      <c r="A67" s="44" t="s">
        <v>87</v>
      </c>
      <c r="B67" s="45">
        <v>60</v>
      </c>
      <c r="C67" s="46" t="s">
        <v>130</v>
      </c>
      <c r="D67" s="33">
        <v>0</v>
      </c>
      <c r="E67" s="33">
        <v>0</v>
      </c>
      <c r="F67" s="33">
        <v>2</v>
      </c>
      <c r="G67" s="33">
        <v>0.03</v>
      </c>
      <c r="H67" s="33">
        <v>0</v>
      </c>
      <c r="I67" s="33">
        <v>0</v>
      </c>
      <c r="J67" s="33">
        <v>0</v>
      </c>
      <c r="K67" s="33">
        <v>0</v>
      </c>
    </row>
    <row r="68" spans="1:11" s="17" customFormat="1" x14ac:dyDescent="0.25">
      <c r="A68" s="44" t="s">
        <v>87</v>
      </c>
      <c r="B68" s="45">
        <v>61</v>
      </c>
      <c r="C68" s="46" t="s">
        <v>131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1</v>
      </c>
      <c r="K68" s="33">
        <v>3.0000000000000001E-3</v>
      </c>
    </row>
    <row r="69" spans="1:11" s="17" customFormat="1" x14ac:dyDescent="0.25">
      <c r="A69" s="44" t="s">
        <v>87</v>
      </c>
      <c r="B69" s="45">
        <v>62</v>
      </c>
      <c r="C69" s="46" t="s">
        <v>132</v>
      </c>
      <c r="D69" s="33">
        <v>0</v>
      </c>
      <c r="E69" s="33">
        <v>0</v>
      </c>
      <c r="F69" s="33">
        <v>1</v>
      </c>
      <c r="G69" s="33">
        <v>1.4999999999999999E-2</v>
      </c>
      <c r="H69" s="33">
        <v>0</v>
      </c>
      <c r="I69" s="33">
        <v>0</v>
      </c>
      <c r="J69" s="33">
        <v>0</v>
      </c>
      <c r="K69" s="33">
        <v>0</v>
      </c>
    </row>
    <row r="70" spans="1:11" s="17" customFormat="1" x14ac:dyDescent="0.25">
      <c r="A70" s="44" t="s">
        <v>87</v>
      </c>
      <c r="B70" s="45">
        <v>63</v>
      </c>
      <c r="C70" s="46" t="s">
        <v>142</v>
      </c>
      <c r="D70" s="33"/>
      <c r="E70" s="33"/>
      <c r="F70" s="33">
        <v>1</v>
      </c>
      <c r="G70" s="33">
        <v>3.0000000000000001E-3</v>
      </c>
      <c r="H70" s="33"/>
      <c r="I70" s="33"/>
      <c r="J70" s="33"/>
      <c r="K70" s="33"/>
    </row>
    <row r="71" spans="1:11" s="14" customFormat="1" x14ac:dyDescent="0.25">
      <c r="A71" s="44" t="s">
        <v>87</v>
      </c>
      <c r="B71" s="45">
        <v>64</v>
      </c>
      <c r="C71" s="51" t="s">
        <v>111</v>
      </c>
      <c r="D71" s="35">
        <v>1</v>
      </c>
      <c r="E71" s="37">
        <v>5.0000000000000001E-3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</row>
    <row r="72" spans="1:11" s="14" customFormat="1" x14ac:dyDescent="0.25">
      <c r="A72" s="44" t="s">
        <v>87</v>
      </c>
      <c r="B72" s="45">
        <v>65</v>
      </c>
      <c r="C72" s="51" t="s">
        <v>112</v>
      </c>
      <c r="D72" s="35">
        <v>1</v>
      </c>
      <c r="E72" s="37">
        <v>0.01</v>
      </c>
      <c r="F72" s="35">
        <v>0</v>
      </c>
      <c r="G72" s="35">
        <v>0</v>
      </c>
      <c r="H72" s="35">
        <v>1</v>
      </c>
      <c r="I72" s="39">
        <v>7.0000000000000001E-3</v>
      </c>
      <c r="J72" s="35">
        <v>0</v>
      </c>
      <c r="K72" s="35">
        <v>0</v>
      </c>
    </row>
    <row r="73" spans="1:11" s="14" customFormat="1" x14ac:dyDescent="0.25">
      <c r="A73" s="44" t="s">
        <v>87</v>
      </c>
      <c r="B73" s="45">
        <v>66</v>
      </c>
      <c r="C73" s="51" t="s">
        <v>113</v>
      </c>
      <c r="D73" s="35">
        <v>1</v>
      </c>
      <c r="E73" s="37">
        <v>4.0000000000000001E-3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</row>
    <row r="74" spans="1:11" s="14" customFormat="1" ht="16.5" customHeight="1" x14ac:dyDescent="0.25">
      <c r="A74" s="44" t="s">
        <v>87</v>
      </c>
      <c r="B74" s="45">
        <v>67</v>
      </c>
      <c r="C74" s="51" t="s">
        <v>114</v>
      </c>
      <c r="D74" s="35">
        <v>0</v>
      </c>
      <c r="E74" s="37">
        <v>0</v>
      </c>
      <c r="F74" s="35">
        <v>0</v>
      </c>
      <c r="G74" s="35">
        <v>0</v>
      </c>
      <c r="H74" s="35">
        <v>1</v>
      </c>
      <c r="I74" s="35">
        <v>1.4999999999999999E-2</v>
      </c>
      <c r="J74" s="35">
        <v>0</v>
      </c>
      <c r="K74" s="35">
        <v>0</v>
      </c>
    </row>
    <row r="75" spans="1:11" s="14" customFormat="1" x14ac:dyDescent="0.25">
      <c r="A75" s="44" t="s">
        <v>87</v>
      </c>
      <c r="B75" s="45">
        <v>68</v>
      </c>
      <c r="C75" s="51" t="s">
        <v>115</v>
      </c>
      <c r="D75" s="35">
        <v>1</v>
      </c>
      <c r="E75" s="37">
        <v>6.1600000000000002E-2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</row>
    <row r="76" spans="1:11" s="14" customFormat="1" x14ac:dyDescent="0.25">
      <c r="A76" s="44" t="s">
        <v>87</v>
      </c>
      <c r="B76" s="45">
        <v>69</v>
      </c>
      <c r="C76" s="51" t="s">
        <v>116</v>
      </c>
      <c r="D76" s="35">
        <v>0</v>
      </c>
      <c r="E76" s="42">
        <v>0</v>
      </c>
      <c r="F76" s="35">
        <v>1</v>
      </c>
      <c r="G76" s="37">
        <v>5.0000000000000001E-3</v>
      </c>
      <c r="H76" s="35">
        <v>0</v>
      </c>
      <c r="I76" s="35">
        <v>0</v>
      </c>
      <c r="J76" s="35">
        <v>0</v>
      </c>
      <c r="K76" s="35">
        <v>0</v>
      </c>
    </row>
    <row r="77" spans="1:11" x14ac:dyDescent="0.25">
      <c r="A77" s="61"/>
      <c r="B77" s="53"/>
      <c r="C77" s="53" t="s">
        <v>18</v>
      </c>
      <c r="D77" s="54">
        <f>SUM(D78:D103)</f>
        <v>67</v>
      </c>
      <c r="E77" s="54">
        <f t="shared" ref="E77:K77" si="1">SUM(E78:E103)</f>
        <v>15.110280000000003</v>
      </c>
      <c r="F77" s="54">
        <f t="shared" si="1"/>
        <v>48</v>
      </c>
      <c r="G77" s="54">
        <f t="shared" si="1"/>
        <v>1.3325999999999998</v>
      </c>
      <c r="H77" s="54">
        <f t="shared" si="1"/>
        <v>53</v>
      </c>
      <c r="I77" s="54">
        <f t="shared" si="1"/>
        <v>0.96735000000000004</v>
      </c>
      <c r="J77" s="54">
        <f t="shared" si="1"/>
        <v>8</v>
      </c>
      <c r="K77" s="54">
        <f t="shared" si="1"/>
        <v>0.13700000000000001</v>
      </c>
    </row>
    <row r="78" spans="1:11" s="14" customFormat="1" x14ac:dyDescent="0.25">
      <c r="A78" s="44" t="s">
        <v>87</v>
      </c>
      <c r="B78" s="45">
        <v>1</v>
      </c>
      <c r="C78" s="35" t="s">
        <v>24</v>
      </c>
      <c r="D78" s="35">
        <v>3</v>
      </c>
      <c r="E78" s="35">
        <v>1.9300000000000001E-2</v>
      </c>
      <c r="F78" s="35">
        <v>3</v>
      </c>
      <c r="G78" s="35">
        <v>1.5299999999999999E-2</v>
      </c>
      <c r="H78" s="35">
        <v>0</v>
      </c>
      <c r="I78" s="35">
        <v>0</v>
      </c>
      <c r="J78" s="35">
        <v>2</v>
      </c>
      <c r="K78" s="35">
        <v>6.0000000000000001E-3</v>
      </c>
    </row>
    <row r="79" spans="1:11" s="14" customFormat="1" x14ac:dyDescent="0.25">
      <c r="A79" s="44" t="s">
        <v>87</v>
      </c>
      <c r="B79" s="45">
        <v>2</v>
      </c>
      <c r="C79" s="35" t="s">
        <v>29</v>
      </c>
      <c r="D79" s="35">
        <v>1</v>
      </c>
      <c r="E79" s="35">
        <v>5.7000000000000002E-2</v>
      </c>
      <c r="F79" s="35">
        <v>1</v>
      </c>
      <c r="G79" s="35">
        <v>2E-3</v>
      </c>
      <c r="H79" s="35">
        <v>1</v>
      </c>
      <c r="I79" s="35">
        <v>0.01</v>
      </c>
      <c r="J79" s="35">
        <v>0</v>
      </c>
      <c r="K79" s="35">
        <v>0</v>
      </c>
    </row>
    <row r="80" spans="1:11" s="14" customFormat="1" x14ac:dyDescent="0.25">
      <c r="A80" s="44" t="s">
        <v>87</v>
      </c>
      <c r="B80" s="45">
        <v>3</v>
      </c>
      <c r="C80" s="35" t="s">
        <v>22</v>
      </c>
      <c r="D80" s="35">
        <v>7</v>
      </c>
      <c r="E80" s="35">
        <v>5.2400000000000002E-2</v>
      </c>
      <c r="F80" s="35">
        <v>5</v>
      </c>
      <c r="G80" s="35">
        <v>2.5999999999999999E-2</v>
      </c>
      <c r="H80" s="35">
        <v>4</v>
      </c>
      <c r="I80" s="35">
        <v>2.86E-2</v>
      </c>
      <c r="J80" s="35">
        <v>1</v>
      </c>
      <c r="K80" s="35">
        <v>3.0000000000000001E-3</v>
      </c>
    </row>
    <row r="81" spans="1:13" s="14" customFormat="1" x14ac:dyDescent="0.25">
      <c r="A81" s="44" t="s">
        <v>87</v>
      </c>
      <c r="B81" s="45">
        <v>4</v>
      </c>
      <c r="C81" s="35" t="s">
        <v>23</v>
      </c>
      <c r="D81" s="35">
        <v>6</v>
      </c>
      <c r="E81" s="35">
        <v>8.2317800000000005</v>
      </c>
      <c r="F81" s="35">
        <v>5</v>
      </c>
      <c r="G81" s="35">
        <v>0.25430000000000003</v>
      </c>
      <c r="H81" s="35">
        <v>12</v>
      </c>
      <c r="I81" s="35">
        <v>0.12809999999999999</v>
      </c>
      <c r="J81" s="35">
        <v>1</v>
      </c>
      <c r="K81" s="35">
        <v>3.5000000000000003E-2</v>
      </c>
    </row>
    <row r="82" spans="1:13" s="14" customFormat="1" x14ac:dyDescent="0.25">
      <c r="A82" s="44" t="s">
        <v>87</v>
      </c>
      <c r="B82" s="45">
        <v>5</v>
      </c>
      <c r="C82" s="35" t="s">
        <v>21</v>
      </c>
      <c r="D82" s="35">
        <v>1</v>
      </c>
      <c r="E82" s="35">
        <v>5.0000000000000001E-3</v>
      </c>
      <c r="F82" s="35">
        <v>0</v>
      </c>
      <c r="G82" s="35">
        <v>0</v>
      </c>
      <c r="H82" s="35">
        <v>4</v>
      </c>
      <c r="I82" s="35">
        <v>0.04</v>
      </c>
      <c r="J82" s="35">
        <v>0</v>
      </c>
      <c r="K82" s="35">
        <v>0</v>
      </c>
    </row>
    <row r="83" spans="1:13" s="14" customFormat="1" x14ac:dyDescent="0.25">
      <c r="A83" s="44" t="s">
        <v>87</v>
      </c>
      <c r="B83" s="45">
        <v>6</v>
      </c>
      <c r="C83" s="35" t="s">
        <v>48</v>
      </c>
      <c r="D83" s="35">
        <v>1</v>
      </c>
      <c r="E83" s="35">
        <v>5.0000000000000001E-3</v>
      </c>
      <c r="F83" s="35">
        <v>0</v>
      </c>
      <c r="G83" s="35">
        <v>0</v>
      </c>
      <c r="H83" s="35">
        <v>1</v>
      </c>
      <c r="I83" s="35">
        <v>0.01</v>
      </c>
      <c r="J83" s="35">
        <v>1</v>
      </c>
      <c r="K83" s="35">
        <v>3.0000000000000001E-3</v>
      </c>
    </row>
    <row r="84" spans="1:13" s="14" customFormat="1" x14ac:dyDescent="0.25">
      <c r="A84" s="44" t="s">
        <v>87</v>
      </c>
      <c r="B84" s="45">
        <v>7</v>
      </c>
      <c r="C84" s="41" t="s">
        <v>37</v>
      </c>
      <c r="D84" s="35">
        <v>3</v>
      </c>
      <c r="E84" s="35">
        <v>2.3E-2</v>
      </c>
      <c r="F84" s="35">
        <v>3</v>
      </c>
      <c r="G84" s="35">
        <v>5.6000000000000001E-2</v>
      </c>
      <c r="H84" s="35">
        <v>4</v>
      </c>
      <c r="I84" s="35">
        <v>4.9000000000000002E-2</v>
      </c>
      <c r="J84" s="35">
        <v>1</v>
      </c>
      <c r="K84" s="35">
        <v>1.4999999999999999E-2</v>
      </c>
    </row>
    <row r="85" spans="1:13" s="14" customFormat="1" x14ac:dyDescent="0.25">
      <c r="A85" s="44" t="s">
        <v>87</v>
      </c>
      <c r="B85" s="45">
        <v>8</v>
      </c>
      <c r="C85" s="41" t="s">
        <v>27</v>
      </c>
      <c r="D85" s="35">
        <v>13</v>
      </c>
      <c r="E85" s="35">
        <v>0.31130000000000002</v>
      </c>
      <c r="F85" s="35">
        <v>8</v>
      </c>
      <c r="G85" s="35">
        <v>0.2213</v>
      </c>
      <c r="H85" s="35">
        <v>10</v>
      </c>
      <c r="I85" s="35">
        <v>9.5200000000000007E-2</v>
      </c>
      <c r="J85" s="35">
        <v>1</v>
      </c>
      <c r="K85" s="35">
        <v>1.4999999999999999E-2</v>
      </c>
    </row>
    <row r="86" spans="1:13" s="17" customFormat="1" x14ac:dyDescent="0.25">
      <c r="A86" s="44" t="s">
        <v>87</v>
      </c>
      <c r="B86" s="45">
        <v>9</v>
      </c>
      <c r="C86" s="33" t="s">
        <v>84</v>
      </c>
      <c r="D86" s="43">
        <v>2</v>
      </c>
      <c r="E86" s="33">
        <v>2.35E-2</v>
      </c>
      <c r="F86" s="33">
        <v>1</v>
      </c>
      <c r="G86" s="33">
        <v>1.15E-2</v>
      </c>
      <c r="H86" s="33">
        <v>0</v>
      </c>
      <c r="I86" s="33">
        <v>0</v>
      </c>
      <c r="J86" s="33">
        <v>0</v>
      </c>
      <c r="K86" s="33">
        <v>0</v>
      </c>
    </row>
    <row r="87" spans="1:13" s="17" customFormat="1" x14ac:dyDescent="0.25">
      <c r="A87" s="44" t="s">
        <v>87</v>
      </c>
      <c r="B87" s="45">
        <v>10</v>
      </c>
      <c r="C87" s="33" t="s">
        <v>85</v>
      </c>
      <c r="D87" s="43">
        <v>12</v>
      </c>
      <c r="E87" s="33">
        <v>3.6</v>
      </c>
      <c r="F87" s="33">
        <v>0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</row>
    <row r="88" spans="1:13" s="29" customFormat="1" ht="18" customHeight="1" x14ac:dyDescent="0.2">
      <c r="A88" s="44" t="s">
        <v>87</v>
      </c>
      <c r="B88" s="45">
        <v>11</v>
      </c>
      <c r="C88" s="55" t="s">
        <v>94</v>
      </c>
      <c r="D88" s="34">
        <v>0</v>
      </c>
      <c r="E88" s="34">
        <v>0</v>
      </c>
      <c r="F88" s="34">
        <v>1</v>
      </c>
      <c r="G88" s="34">
        <v>6.0000000000000001E-3</v>
      </c>
      <c r="H88" s="34">
        <v>0</v>
      </c>
      <c r="I88" s="34">
        <v>0</v>
      </c>
      <c r="J88" s="34">
        <v>0</v>
      </c>
      <c r="K88" s="34">
        <v>0</v>
      </c>
      <c r="L88" s="28"/>
      <c r="M88" s="29" t="s">
        <v>95</v>
      </c>
    </row>
    <row r="89" spans="1:13" s="29" customFormat="1" ht="18" customHeight="1" x14ac:dyDescent="0.2">
      <c r="A89" s="44" t="s">
        <v>87</v>
      </c>
      <c r="B89" s="45">
        <v>12</v>
      </c>
      <c r="C89" s="55" t="s">
        <v>96</v>
      </c>
      <c r="D89" s="34">
        <v>0</v>
      </c>
      <c r="E89" s="34">
        <v>0</v>
      </c>
      <c r="F89" s="34">
        <v>1</v>
      </c>
      <c r="G89" s="34">
        <v>3.5000000000000003E-2</v>
      </c>
      <c r="H89" s="34">
        <v>3</v>
      </c>
      <c r="I89" s="34">
        <v>7.5000000000000002E-4</v>
      </c>
      <c r="J89" s="34">
        <v>0</v>
      </c>
      <c r="K89" s="34">
        <v>0</v>
      </c>
      <c r="L89" s="28"/>
    </row>
    <row r="90" spans="1:13" s="29" customFormat="1" ht="18" customHeight="1" x14ac:dyDescent="0.2">
      <c r="A90" s="44" t="s">
        <v>87</v>
      </c>
      <c r="B90" s="45">
        <v>13</v>
      </c>
      <c r="C90" s="55" t="s">
        <v>97</v>
      </c>
      <c r="D90" s="34">
        <v>1</v>
      </c>
      <c r="E90" s="34">
        <v>7.0000000000000001E-3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28"/>
    </row>
    <row r="91" spans="1:13" s="29" customFormat="1" ht="18" customHeight="1" x14ac:dyDescent="0.2">
      <c r="A91" s="44" t="s">
        <v>87</v>
      </c>
      <c r="B91" s="45">
        <v>14</v>
      </c>
      <c r="C91" s="55" t="s">
        <v>140</v>
      </c>
      <c r="D91" s="34">
        <v>2</v>
      </c>
      <c r="E91" s="34">
        <v>0.02</v>
      </c>
      <c r="F91" s="34">
        <v>1</v>
      </c>
      <c r="G91" s="34">
        <v>0.01</v>
      </c>
      <c r="H91" s="34">
        <v>0</v>
      </c>
      <c r="I91" s="34">
        <v>0</v>
      </c>
      <c r="J91" s="34">
        <v>0</v>
      </c>
      <c r="K91" s="34">
        <v>0</v>
      </c>
      <c r="L91" s="28"/>
    </row>
    <row r="92" spans="1:13" s="29" customFormat="1" ht="18" customHeight="1" x14ac:dyDescent="0.2">
      <c r="A92" s="44" t="s">
        <v>87</v>
      </c>
      <c r="B92" s="45">
        <v>15</v>
      </c>
      <c r="C92" s="55" t="s">
        <v>98</v>
      </c>
      <c r="D92" s="34">
        <v>0</v>
      </c>
      <c r="E92" s="34">
        <v>0</v>
      </c>
      <c r="F92" s="34">
        <v>8</v>
      </c>
      <c r="G92" s="34">
        <v>7.2500000000000004E-3</v>
      </c>
      <c r="H92" s="34">
        <v>0</v>
      </c>
      <c r="I92" s="34">
        <v>0</v>
      </c>
      <c r="J92" s="34">
        <v>0</v>
      </c>
      <c r="K92" s="34">
        <v>0</v>
      </c>
      <c r="L92" s="28"/>
    </row>
    <row r="93" spans="1:13" s="29" customFormat="1" ht="18" customHeight="1" x14ac:dyDescent="0.2">
      <c r="A93" s="44" t="s">
        <v>87</v>
      </c>
      <c r="B93" s="45">
        <v>16</v>
      </c>
      <c r="C93" s="55" t="s">
        <v>99</v>
      </c>
      <c r="D93" s="34">
        <v>2</v>
      </c>
      <c r="E93" s="34">
        <v>1.7999999999999999E-2</v>
      </c>
      <c r="F93" s="34">
        <v>1</v>
      </c>
      <c r="G93" s="34">
        <v>0.6</v>
      </c>
      <c r="H93" s="34">
        <v>0</v>
      </c>
      <c r="I93" s="34">
        <v>0</v>
      </c>
      <c r="J93" s="34">
        <v>0</v>
      </c>
      <c r="K93" s="34">
        <v>0</v>
      </c>
      <c r="L93" s="28"/>
    </row>
    <row r="94" spans="1:13" s="29" customFormat="1" ht="18" customHeight="1" x14ac:dyDescent="0.2">
      <c r="A94" s="44" t="s">
        <v>87</v>
      </c>
      <c r="B94" s="45">
        <v>17</v>
      </c>
      <c r="C94" s="55" t="s">
        <v>93</v>
      </c>
      <c r="D94" s="34">
        <v>0</v>
      </c>
      <c r="E94" s="34">
        <v>0</v>
      </c>
      <c r="F94" s="34">
        <v>1</v>
      </c>
      <c r="G94" s="34">
        <v>2.5000000000000001E-4</v>
      </c>
      <c r="H94" s="34">
        <v>0</v>
      </c>
      <c r="I94" s="34">
        <v>0</v>
      </c>
      <c r="J94" s="34">
        <v>0</v>
      </c>
      <c r="K94" s="34">
        <v>0</v>
      </c>
      <c r="L94" s="28"/>
    </row>
    <row r="95" spans="1:13" s="14" customFormat="1" x14ac:dyDescent="0.25">
      <c r="A95" s="44" t="s">
        <v>87</v>
      </c>
      <c r="B95" s="45">
        <v>18</v>
      </c>
      <c r="C95" s="56" t="s">
        <v>117</v>
      </c>
      <c r="D95" s="35">
        <v>0</v>
      </c>
      <c r="E95" s="35">
        <v>0</v>
      </c>
      <c r="F95" s="35">
        <v>2</v>
      </c>
      <c r="G95" s="38">
        <v>1.7999999999999999E-2</v>
      </c>
      <c r="H95" s="35">
        <v>6</v>
      </c>
      <c r="I95" s="39">
        <v>5.3999999999999999E-2</v>
      </c>
      <c r="J95" s="35">
        <v>0</v>
      </c>
      <c r="K95" s="35">
        <v>0</v>
      </c>
    </row>
    <row r="96" spans="1:13" s="14" customFormat="1" x14ac:dyDescent="0.25">
      <c r="A96" s="44" t="s">
        <v>87</v>
      </c>
      <c r="B96" s="45">
        <v>19</v>
      </c>
      <c r="C96" s="57" t="s">
        <v>118</v>
      </c>
      <c r="D96" s="35">
        <v>2</v>
      </c>
      <c r="E96" s="42">
        <v>0.41</v>
      </c>
      <c r="F96" s="35">
        <v>2</v>
      </c>
      <c r="G96" s="37">
        <v>3.6700000000000003E-2</v>
      </c>
      <c r="H96" s="35">
        <v>1</v>
      </c>
      <c r="I96" s="39">
        <v>1.4999999999999999E-2</v>
      </c>
      <c r="J96" s="35">
        <v>1</v>
      </c>
      <c r="K96" s="40">
        <v>0.06</v>
      </c>
    </row>
    <row r="97" spans="1:11" s="14" customFormat="1" x14ac:dyDescent="0.25">
      <c r="A97" s="44" t="s">
        <v>87</v>
      </c>
      <c r="B97" s="45">
        <v>20</v>
      </c>
      <c r="C97" s="58" t="s">
        <v>119</v>
      </c>
      <c r="D97" s="35">
        <v>1</v>
      </c>
      <c r="E97" s="37">
        <v>1.4999999999999999E-2</v>
      </c>
      <c r="F97" s="35">
        <v>0</v>
      </c>
      <c r="G97" s="38">
        <v>0</v>
      </c>
      <c r="H97" s="35">
        <v>2</v>
      </c>
      <c r="I97" s="35">
        <v>4.2000000000000003E-2</v>
      </c>
      <c r="J97" s="35">
        <v>0</v>
      </c>
      <c r="K97" s="42">
        <v>0</v>
      </c>
    </row>
    <row r="98" spans="1:11" s="14" customFormat="1" x14ac:dyDescent="0.25">
      <c r="A98" s="44" t="s">
        <v>87</v>
      </c>
      <c r="B98" s="45">
        <v>21</v>
      </c>
      <c r="C98" s="59" t="s">
        <v>120</v>
      </c>
      <c r="D98" s="35">
        <v>1</v>
      </c>
      <c r="E98" s="37">
        <v>1.4999999999999999E-2</v>
      </c>
      <c r="F98" s="35">
        <v>1</v>
      </c>
      <c r="G98" s="37">
        <v>1.4999999999999999E-2</v>
      </c>
      <c r="H98" s="35">
        <v>1</v>
      </c>
      <c r="I98" s="39">
        <v>5.0000000000000001E-3</v>
      </c>
      <c r="J98" s="35">
        <v>0</v>
      </c>
      <c r="K98" s="42">
        <v>0</v>
      </c>
    </row>
    <row r="99" spans="1:11" s="14" customFormat="1" x14ac:dyDescent="0.25">
      <c r="A99" s="44" t="s">
        <v>87</v>
      </c>
      <c r="B99" s="45">
        <v>22</v>
      </c>
      <c r="C99" s="51" t="s">
        <v>121</v>
      </c>
      <c r="D99" s="35">
        <v>7</v>
      </c>
      <c r="E99" s="42">
        <v>2.2799999999999998</v>
      </c>
      <c r="F99" s="35">
        <v>0</v>
      </c>
      <c r="G99" s="35">
        <v>0</v>
      </c>
      <c r="H99" s="35">
        <v>1</v>
      </c>
      <c r="I99" s="39">
        <v>0.4</v>
      </c>
      <c r="J99" s="35">
        <v>0</v>
      </c>
      <c r="K99" s="42">
        <v>0</v>
      </c>
    </row>
    <row r="100" spans="1:11" s="17" customFormat="1" x14ac:dyDescent="0.25">
      <c r="A100" s="44" t="s">
        <v>87</v>
      </c>
      <c r="B100" s="45">
        <v>23</v>
      </c>
      <c r="C100" s="47" t="s">
        <v>122</v>
      </c>
      <c r="D100" s="35">
        <v>1</v>
      </c>
      <c r="E100" s="42">
        <v>1.2E-2</v>
      </c>
      <c r="F100" s="35">
        <v>2</v>
      </c>
      <c r="G100" s="38">
        <v>0.01</v>
      </c>
      <c r="H100" s="35">
        <v>1</v>
      </c>
      <c r="I100" s="39">
        <v>6.9699999999999998E-2</v>
      </c>
      <c r="J100" s="35">
        <v>0</v>
      </c>
      <c r="K100" s="35">
        <v>0</v>
      </c>
    </row>
    <row r="101" spans="1:11" s="17" customFormat="1" x14ac:dyDescent="0.25">
      <c r="A101" s="44" t="s">
        <v>87</v>
      </c>
      <c r="B101" s="45">
        <v>24</v>
      </c>
      <c r="C101" s="60" t="s">
        <v>143</v>
      </c>
      <c r="D101" s="43">
        <v>0</v>
      </c>
      <c r="E101" s="33">
        <v>0</v>
      </c>
      <c r="F101" s="33">
        <v>1</v>
      </c>
      <c r="G101" s="33">
        <v>3.0000000000000001E-3</v>
      </c>
      <c r="H101" s="33">
        <v>0</v>
      </c>
      <c r="I101" s="33">
        <v>0</v>
      </c>
      <c r="J101" s="33">
        <v>0</v>
      </c>
      <c r="K101" s="33">
        <v>0</v>
      </c>
    </row>
    <row r="102" spans="1:11" s="17" customFormat="1" x14ac:dyDescent="0.25">
      <c r="A102" s="44" t="s">
        <v>87</v>
      </c>
      <c r="B102" s="45">
        <v>25</v>
      </c>
      <c r="C102" s="33" t="s">
        <v>133</v>
      </c>
      <c r="D102" s="43">
        <v>1</v>
      </c>
      <c r="E102" s="33">
        <v>5.0000000000000001E-3</v>
      </c>
      <c r="F102" s="33">
        <v>1</v>
      </c>
      <c r="G102" s="33">
        <v>5.0000000000000001E-3</v>
      </c>
      <c r="H102" s="33">
        <v>0</v>
      </c>
      <c r="I102" s="33">
        <v>0</v>
      </c>
      <c r="J102" s="33">
        <v>0</v>
      </c>
      <c r="K102" s="33">
        <v>0</v>
      </c>
    </row>
    <row r="103" spans="1:11" s="17" customFormat="1" x14ac:dyDescent="0.25">
      <c r="A103" s="44" t="s">
        <v>87</v>
      </c>
      <c r="B103" s="45">
        <v>26</v>
      </c>
      <c r="C103" s="33" t="s">
        <v>134</v>
      </c>
      <c r="D103" s="43">
        <v>0</v>
      </c>
      <c r="E103" s="33">
        <v>0</v>
      </c>
      <c r="F103" s="33">
        <v>0</v>
      </c>
      <c r="G103" s="33">
        <v>0</v>
      </c>
      <c r="H103" s="33">
        <v>2</v>
      </c>
      <c r="I103" s="33">
        <v>0.02</v>
      </c>
      <c r="J103" s="33">
        <v>0</v>
      </c>
      <c r="K103" s="33">
        <v>0</v>
      </c>
    </row>
    <row r="104" spans="1:11" x14ac:dyDescent="0.25">
      <c r="D104" s="20"/>
      <c r="E104" s="20"/>
      <c r="F104" s="25"/>
      <c r="G104" s="25"/>
      <c r="H104" s="25"/>
      <c r="I104" s="25"/>
      <c r="J104" s="25"/>
      <c r="K104" s="25"/>
    </row>
    <row r="105" spans="1:11" x14ac:dyDescent="0.25">
      <c r="D105" s="25"/>
      <c r="E105" s="25"/>
      <c r="F105" s="25"/>
      <c r="G105" s="25"/>
      <c r="H105" s="25"/>
      <c r="I105" s="25"/>
      <c r="J105" s="25"/>
      <c r="K105" s="25"/>
    </row>
  </sheetData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tabSelected="1" zoomScale="80" zoomScaleNormal="80" workbookViewId="0">
      <pane ySplit="3" topLeftCell="A109" activePane="bottomLeft" state="frozen"/>
      <selection pane="bottomLeft" activeCell="B124" sqref="B124"/>
    </sheetView>
  </sheetViews>
  <sheetFormatPr defaultRowHeight="16.5" customHeight="1" x14ac:dyDescent="0.25"/>
  <cols>
    <col min="1" max="1" width="19" customWidth="1"/>
    <col min="2" max="2" width="12.85546875" customWidth="1"/>
    <col min="3" max="3" width="14.5703125" style="16" customWidth="1"/>
    <col min="4" max="5" width="15" style="16" customWidth="1"/>
    <col min="6" max="6" width="13.42578125" style="16" customWidth="1"/>
    <col min="7" max="7" width="13.140625" style="16" customWidth="1"/>
    <col min="8" max="8" width="44.140625" style="6" customWidth="1"/>
  </cols>
  <sheetData>
    <row r="1" spans="1:8" ht="16.5" customHeight="1" x14ac:dyDescent="0.25">
      <c r="A1" s="18"/>
      <c r="B1" s="1" t="s">
        <v>63</v>
      </c>
      <c r="C1" s="13"/>
      <c r="D1" s="15"/>
      <c r="E1" s="13"/>
      <c r="F1" s="13"/>
      <c r="G1" s="13"/>
      <c r="H1" s="3" t="s">
        <v>20</v>
      </c>
    </row>
    <row r="2" spans="1:8" ht="33.75" customHeight="1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8" ht="16.5" customHeight="1" x14ac:dyDescent="0.25">
      <c r="A3" s="27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70">
        <v>7</v>
      </c>
    </row>
    <row r="4" spans="1:8" s="19" customFormat="1" ht="16.5" customHeight="1" x14ac:dyDescent="0.25">
      <c r="A4" s="31" t="s">
        <v>100</v>
      </c>
      <c r="B4" s="63">
        <v>1</v>
      </c>
      <c r="C4" s="71">
        <v>40683449</v>
      </c>
      <c r="D4" s="62">
        <v>41309</v>
      </c>
      <c r="E4" s="31" t="s">
        <v>25</v>
      </c>
      <c r="F4" s="72">
        <v>10</v>
      </c>
      <c r="G4" s="73">
        <f>550/1.18</f>
        <v>466.10169491525426</v>
      </c>
      <c r="H4" s="71" t="s">
        <v>41</v>
      </c>
    </row>
    <row r="5" spans="1:8" s="19" customFormat="1" ht="16.5" customHeight="1" x14ac:dyDescent="0.25">
      <c r="A5" s="31" t="s">
        <v>100</v>
      </c>
      <c r="B5" s="63">
        <v>2</v>
      </c>
      <c r="C5" s="71">
        <v>40683445</v>
      </c>
      <c r="D5" s="62">
        <v>41306</v>
      </c>
      <c r="E5" s="31" t="s">
        <v>25</v>
      </c>
      <c r="F5" s="72">
        <v>15</v>
      </c>
      <c r="G5" s="73">
        <f>550/1.18</f>
        <v>466.10169491525426</v>
      </c>
      <c r="H5" s="71" t="s">
        <v>35</v>
      </c>
    </row>
    <row r="6" spans="1:8" s="19" customFormat="1" ht="16.5" customHeight="1" x14ac:dyDescent="0.25">
      <c r="A6" s="31" t="s">
        <v>100</v>
      </c>
      <c r="B6" s="63">
        <v>3</v>
      </c>
      <c r="C6" s="71">
        <v>40683430</v>
      </c>
      <c r="D6" s="62">
        <v>41310</v>
      </c>
      <c r="E6" s="31" t="s">
        <v>25</v>
      </c>
      <c r="F6" s="72">
        <v>10</v>
      </c>
      <c r="G6" s="73">
        <f t="shared" ref="G6:G20" si="0">550/1.18</f>
        <v>466.10169491525426</v>
      </c>
      <c r="H6" s="71" t="s">
        <v>61</v>
      </c>
    </row>
    <row r="7" spans="1:8" s="19" customFormat="1" ht="16.5" customHeight="1" x14ac:dyDescent="0.25">
      <c r="A7" s="31" t="s">
        <v>100</v>
      </c>
      <c r="B7" s="63">
        <v>4</v>
      </c>
      <c r="C7" s="71">
        <v>40687703</v>
      </c>
      <c r="D7" s="62">
        <v>41312</v>
      </c>
      <c r="E7" s="31" t="s">
        <v>25</v>
      </c>
      <c r="F7" s="72">
        <v>15</v>
      </c>
      <c r="G7" s="73">
        <f t="shared" si="0"/>
        <v>466.10169491525426</v>
      </c>
      <c r="H7" s="71" t="s">
        <v>52</v>
      </c>
    </row>
    <row r="8" spans="1:8" s="19" customFormat="1" ht="16.5" customHeight="1" x14ac:dyDescent="0.25">
      <c r="A8" s="31" t="s">
        <v>100</v>
      </c>
      <c r="B8" s="63">
        <v>5</v>
      </c>
      <c r="C8" s="71">
        <v>40686451</v>
      </c>
      <c r="D8" s="62">
        <v>41312</v>
      </c>
      <c r="E8" s="31" t="s">
        <v>25</v>
      </c>
      <c r="F8" s="72">
        <v>6.3</v>
      </c>
      <c r="G8" s="73">
        <f>550/1.18</f>
        <v>466.10169491525426</v>
      </c>
      <c r="H8" s="71" t="s">
        <v>30</v>
      </c>
    </row>
    <row r="9" spans="1:8" s="19" customFormat="1" ht="16.5" customHeight="1" x14ac:dyDescent="0.25">
      <c r="A9" s="31" t="s">
        <v>100</v>
      </c>
      <c r="B9" s="63">
        <v>6</v>
      </c>
      <c r="C9" s="71">
        <v>40693080</v>
      </c>
      <c r="D9" s="62">
        <v>41312</v>
      </c>
      <c r="E9" s="31" t="s">
        <v>25</v>
      </c>
      <c r="F9" s="72">
        <v>15</v>
      </c>
      <c r="G9" s="73">
        <f t="shared" si="0"/>
        <v>466.10169491525426</v>
      </c>
      <c r="H9" s="71" t="s">
        <v>52</v>
      </c>
    </row>
    <row r="10" spans="1:8" s="19" customFormat="1" ht="16.5" customHeight="1" x14ac:dyDescent="0.25">
      <c r="A10" s="31" t="s">
        <v>100</v>
      </c>
      <c r="B10" s="63">
        <v>7</v>
      </c>
      <c r="C10" s="71">
        <v>40688089</v>
      </c>
      <c r="D10" s="62">
        <v>41312</v>
      </c>
      <c r="E10" s="31" t="s">
        <v>25</v>
      </c>
      <c r="F10" s="72">
        <v>6.3</v>
      </c>
      <c r="G10" s="73">
        <f t="shared" si="0"/>
        <v>466.10169491525426</v>
      </c>
      <c r="H10" s="71" t="s">
        <v>30</v>
      </c>
    </row>
    <row r="11" spans="1:8" s="19" customFormat="1" ht="16.5" customHeight="1" x14ac:dyDescent="0.25">
      <c r="A11" s="31" t="s">
        <v>100</v>
      </c>
      <c r="B11" s="63">
        <v>8</v>
      </c>
      <c r="C11" s="71">
        <v>40688113</v>
      </c>
      <c r="D11" s="62">
        <v>41312</v>
      </c>
      <c r="E11" s="31" t="s">
        <v>25</v>
      </c>
      <c r="F11" s="72">
        <v>6.3</v>
      </c>
      <c r="G11" s="73">
        <f t="shared" si="0"/>
        <v>466.10169491525426</v>
      </c>
      <c r="H11" s="71" t="s">
        <v>30</v>
      </c>
    </row>
    <row r="12" spans="1:8" s="19" customFormat="1" ht="16.5" customHeight="1" x14ac:dyDescent="0.25">
      <c r="A12" s="31" t="s">
        <v>100</v>
      </c>
      <c r="B12" s="63">
        <v>9</v>
      </c>
      <c r="C12" s="71">
        <v>40693294</v>
      </c>
      <c r="D12" s="62">
        <v>41316</v>
      </c>
      <c r="E12" s="31" t="s">
        <v>25</v>
      </c>
      <c r="F12" s="72">
        <v>12</v>
      </c>
      <c r="G12" s="73">
        <f t="shared" si="0"/>
        <v>466.10169491525426</v>
      </c>
      <c r="H12" s="71" t="s">
        <v>40</v>
      </c>
    </row>
    <row r="13" spans="1:8" s="19" customFormat="1" ht="16.5" customHeight="1" x14ac:dyDescent="0.25">
      <c r="A13" s="31" t="s">
        <v>100</v>
      </c>
      <c r="B13" s="63">
        <v>10</v>
      </c>
      <c r="C13" s="71">
        <v>40694293</v>
      </c>
      <c r="D13" s="74">
        <v>41320</v>
      </c>
      <c r="E13" s="31" t="s">
        <v>25</v>
      </c>
      <c r="F13" s="72">
        <v>15</v>
      </c>
      <c r="G13" s="73">
        <f t="shared" si="0"/>
        <v>466.10169491525426</v>
      </c>
      <c r="H13" s="71" t="s">
        <v>35</v>
      </c>
    </row>
    <row r="14" spans="1:8" s="19" customFormat="1" ht="16.5" customHeight="1" x14ac:dyDescent="0.25">
      <c r="A14" s="31" t="s">
        <v>100</v>
      </c>
      <c r="B14" s="63">
        <v>11</v>
      </c>
      <c r="C14" s="71">
        <v>40690526</v>
      </c>
      <c r="D14" s="74">
        <v>41319</v>
      </c>
      <c r="E14" s="31" t="s">
        <v>25</v>
      </c>
      <c r="F14" s="72">
        <v>12</v>
      </c>
      <c r="G14" s="73">
        <f t="shared" si="0"/>
        <v>466.10169491525426</v>
      </c>
      <c r="H14" s="71" t="s">
        <v>35</v>
      </c>
    </row>
    <row r="15" spans="1:8" s="19" customFormat="1" ht="16.5" customHeight="1" x14ac:dyDescent="0.25">
      <c r="A15" s="31" t="s">
        <v>100</v>
      </c>
      <c r="B15" s="63">
        <v>12</v>
      </c>
      <c r="C15" s="71">
        <v>40690507</v>
      </c>
      <c r="D15" s="74">
        <v>41311</v>
      </c>
      <c r="E15" s="31" t="s">
        <v>25</v>
      </c>
      <c r="F15" s="72">
        <v>6.3</v>
      </c>
      <c r="G15" s="73">
        <f t="shared" si="0"/>
        <v>466.10169491525426</v>
      </c>
      <c r="H15" s="71" t="s">
        <v>28</v>
      </c>
    </row>
    <row r="16" spans="1:8" s="19" customFormat="1" ht="16.5" customHeight="1" x14ac:dyDescent="0.25">
      <c r="A16" s="31" t="s">
        <v>100</v>
      </c>
      <c r="B16" s="63">
        <v>13</v>
      </c>
      <c r="C16" s="71">
        <v>40690528</v>
      </c>
      <c r="D16" s="62">
        <v>41312</v>
      </c>
      <c r="E16" s="31" t="s">
        <v>25</v>
      </c>
      <c r="F16" s="72">
        <v>12</v>
      </c>
      <c r="G16" s="73">
        <f t="shared" si="0"/>
        <v>466.10169491525426</v>
      </c>
      <c r="H16" s="71" t="s">
        <v>40</v>
      </c>
    </row>
    <row r="17" spans="1:8" s="19" customFormat="1" ht="16.5" customHeight="1" x14ac:dyDescent="0.25">
      <c r="A17" s="31" t="s">
        <v>100</v>
      </c>
      <c r="B17" s="63">
        <v>14</v>
      </c>
      <c r="C17" s="71">
        <v>40693112</v>
      </c>
      <c r="D17" s="62">
        <v>41316</v>
      </c>
      <c r="E17" s="31" t="s">
        <v>25</v>
      </c>
      <c r="F17" s="72">
        <v>9</v>
      </c>
      <c r="G17" s="73">
        <f>550/1.18</f>
        <v>466.10169491525426</v>
      </c>
      <c r="H17" s="71" t="s">
        <v>40</v>
      </c>
    </row>
    <row r="18" spans="1:8" s="19" customFormat="1" ht="16.5" customHeight="1" x14ac:dyDescent="0.25">
      <c r="A18" s="31" t="s">
        <v>100</v>
      </c>
      <c r="B18" s="63">
        <v>15</v>
      </c>
      <c r="C18" s="71">
        <v>40693275</v>
      </c>
      <c r="D18" s="74">
        <v>41320</v>
      </c>
      <c r="E18" s="31" t="s">
        <v>25</v>
      </c>
      <c r="F18" s="72">
        <v>10</v>
      </c>
      <c r="G18" s="73">
        <f t="shared" si="0"/>
        <v>466.10169491525426</v>
      </c>
      <c r="H18" s="71" t="s">
        <v>40</v>
      </c>
    </row>
    <row r="19" spans="1:8" s="19" customFormat="1" ht="16.5" customHeight="1" x14ac:dyDescent="0.25">
      <c r="A19" s="31" t="s">
        <v>100</v>
      </c>
      <c r="B19" s="63">
        <v>16</v>
      </c>
      <c r="C19" s="71">
        <v>40694727</v>
      </c>
      <c r="D19" s="62">
        <v>41324</v>
      </c>
      <c r="E19" s="31" t="s">
        <v>25</v>
      </c>
      <c r="F19" s="72">
        <v>5</v>
      </c>
      <c r="G19" s="73">
        <f>550/1.18</f>
        <v>466.10169491525426</v>
      </c>
      <c r="H19" s="71" t="s">
        <v>41</v>
      </c>
    </row>
    <row r="20" spans="1:8" s="19" customFormat="1" ht="16.5" customHeight="1" x14ac:dyDescent="0.25">
      <c r="A20" s="31" t="s">
        <v>100</v>
      </c>
      <c r="B20" s="63">
        <v>17</v>
      </c>
      <c r="C20" s="71">
        <v>40694288</v>
      </c>
      <c r="D20" s="74">
        <v>41323</v>
      </c>
      <c r="E20" s="31" t="s">
        <v>25</v>
      </c>
      <c r="F20" s="72">
        <v>12</v>
      </c>
      <c r="G20" s="73">
        <f t="shared" si="0"/>
        <v>466.10169491525426</v>
      </c>
      <c r="H20" s="71" t="s">
        <v>40</v>
      </c>
    </row>
    <row r="21" spans="1:8" s="19" customFormat="1" ht="16.5" customHeight="1" x14ac:dyDescent="0.25">
      <c r="A21" s="31" t="s">
        <v>100</v>
      </c>
      <c r="B21" s="63">
        <v>18</v>
      </c>
      <c r="C21" s="71">
        <v>40694608</v>
      </c>
      <c r="D21" s="74">
        <v>41324</v>
      </c>
      <c r="E21" s="31" t="s">
        <v>25</v>
      </c>
      <c r="F21" s="72">
        <v>15</v>
      </c>
      <c r="G21" s="73">
        <f t="shared" ref="G21:G27" si="1">550/1.18</f>
        <v>466.10169491525426</v>
      </c>
      <c r="H21" s="71" t="s">
        <v>38</v>
      </c>
    </row>
    <row r="22" spans="1:8" s="19" customFormat="1" ht="16.5" customHeight="1" x14ac:dyDescent="0.25">
      <c r="A22" s="31" t="s">
        <v>100</v>
      </c>
      <c r="B22" s="63">
        <v>19</v>
      </c>
      <c r="C22" s="71">
        <v>40693750</v>
      </c>
      <c r="D22" s="74">
        <v>41324</v>
      </c>
      <c r="E22" s="31" t="s">
        <v>25</v>
      </c>
      <c r="F22" s="72">
        <v>6.3</v>
      </c>
      <c r="G22" s="73">
        <f t="shared" si="1"/>
        <v>466.10169491525426</v>
      </c>
      <c r="H22" s="71" t="s">
        <v>40</v>
      </c>
    </row>
    <row r="23" spans="1:8" s="19" customFormat="1" ht="16.5" customHeight="1" x14ac:dyDescent="0.25">
      <c r="A23" s="31" t="s">
        <v>100</v>
      </c>
      <c r="B23" s="63">
        <v>20</v>
      </c>
      <c r="C23" s="71">
        <v>40694373</v>
      </c>
      <c r="D23" s="62">
        <v>41332</v>
      </c>
      <c r="E23" s="31" t="s">
        <v>25</v>
      </c>
      <c r="F23" s="72">
        <v>15</v>
      </c>
      <c r="G23" s="73">
        <f t="shared" si="1"/>
        <v>466.10169491525426</v>
      </c>
      <c r="H23" s="71" t="s">
        <v>42</v>
      </c>
    </row>
    <row r="24" spans="1:8" s="19" customFormat="1" ht="16.5" customHeight="1" x14ac:dyDescent="0.25">
      <c r="A24" s="31" t="s">
        <v>100</v>
      </c>
      <c r="B24" s="63">
        <v>21</v>
      </c>
      <c r="C24" s="71">
        <v>40694722</v>
      </c>
      <c r="D24" s="74">
        <v>41323</v>
      </c>
      <c r="E24" s="31" t="s">
        <v>25</v>
      </c>
      <c r="F24" s="72">
        <v>15</v>
      </c>
      <c r="G24" s="73">
        <f t="shared" si="1"/>
        <v>466.10169491525426</v>
      </c>
      <c r="H24" s="71" t="s">
        <v>35</v>
      </c>
    </row>
    <row r="25" spans="1:8" s="19" customFormat="1" ht="16.5" customHeight="1" x14ac:dyDescent="0.25">
      <c r="A25" s="31" t="s">
        <v>100</v>
      </c>
      <c r="B25" s="63">
        <v>22</v>
      </c>
      <c r="C25" s="71">
        <v>40694546</v>
      </c>
      <c r="D25" s="74">
        <v>41332</v>
      </c>
      <c r="E25" s="31" t="s">
        <v>25</v>
      </c>
      <c r="F25" s="72">
        <v>5</v>
      </c>
      <c r="G25" s="73">
        <f t="shared" si="1"/>
        <v>466.10169491525426</v>
      </c>
      <c r="H25" s="31" t="s">
        <v>54</v>
      </c>
    </row>
    <row r="26" spans="1:8" s="19" customFormat="1" ht="16.5" customHeight="1" x14ac:dyDescent="0.25">
      <c r="A26" s="31" t="s">
        <v>100</v>
      </c>
      <c r="B26" s="63">
        <v>23</v>
      </c>
      <c r="C26" s="71">
        <v>40698456</v>
      </c>
      <c r="D26" s="62">
        <v>41332</v>
      </c>
      <c r="E26" s="31" t="s">
        <v>25</v>
      </c>
      <c r="F26" s="72">
        <v>10</v>
      </c>
      <c r="G26" s="73">
        <f t="shared" si="1"/>
        <v>466.10169491525426</v>
      </c>
      <c r="H26" s="71" t="s">
        <v>40</v>
      </c>
    </row>
    <row r="27" spans="1:8" s="19" customFormat="1" ht="16.5" customHeight="1" x14ac:dyDescent="0.25">
      <c r="A27" s="31" t="s">
        <v>100</v>
      </c>
      <c r="B27" s="63">
        <v>24</v>
      </c>
      <c r="C27" s="71">
        <v>40697106</v>
      </c>
      <c r="D27" s="62">
        <v>41332</v>
      </c>
      <c r="E27" s="31" t="s">
        <v>25</v>
      </c>
      <c r="F27" s="72">
        <v>6.3</v>
      </c>
      <c r="G27" s="73">
        <f t="shared" si="1"/>
        <v>466.10169491525426</v>
      </c>
      <c r="H27" s="31" t="s">
        <v>64</v>
      </c>
    </row>
    <row r="28" spans="1:8" s="19" customFormat="1" ht="16.5" customHeight="1" x14ac:dyDescent="0.25">
      <c r="A28" s="31" t="s">
        <v>100</v>
      </c>
      <c r="B28" s="63">
        <v>25</v>
      </c>
      <c r="C28" s="31">
        <v>40685619</v>
      </c>
      <c r="D28" s="62">
        <v>41316</v>
      </c>
      <c r="E28" s="31" t="s">
        <v>25</v>
      </c>
      <c r="F28" s="31">
        <v>150</v>
      </c>
      <c r="G28" s="73">
        <f>97196.01/1.18</f>
        <v>82369.5</v>
      </c>
      <c r="H28" s="31" t="s">
        <v>40</v>
      </c>
    </row>
    <row r="29" spans="1:8" s="19" customFormat="1" ht="16.5" customHeight="1" x14ac:dyDescent="0.25">
      <c r="A29" s="31" t="s">
        <v>100</v>
      </c>
      <c r="B29" s="63">
        <v>26</v>
      </c>
      <c r="C29" s="31">
        <v>40689354</v>
      </c>
      <c r="D29" s="62">
        <v>41331</v>
      </c>
      <c r="E29" s="31" t="s">
        <v>25</v>
      </c>
      <c r="F29" s="31">
        <v>3</v>
      </c>
      <c r="G29" s="73">
        <f t="shared" ref="G29:G58" si="2">550/1.18</f>
        <v>466.10169491525426</v>
      </c>
      <c r="H29" s="31" t="s">
        <v>41</v>
      </c>
    </row>
    <row r="30" spans="1:8" s="19" customFormat="1" ht="16.5" customHeight="1" x14ac:dyDescent="0.25">
      <c r="A30" s="31" t="s">
        <v>100</v>
      </c>
      <c r="B30" s="63">
        <v>27</v>
      </c>
      <c r="C30" s="31">
        <v>40689348</v>
      </c>
      <c r="D30" s="62">
        <v>41331</v>
      </c>
      <c r="E30" s="31" t="s">
        <v>25</v>
      </c>
      <c r="F30" s="31">
        <v>3</v>
      </c>
      <c r="G30" s="73">
        <f t="shared" si="2"/>
        <v>466.10169491525426</v>
      </c>
      <c r="H30" s="31" t="s">
        <v>42</v>
      </c>
    </row>
    <row r="31" spans="1:8" s="19" customFormat="1" ht="16.5" customHeight="1" x14ac:dyDescent="0.25">
      <c r="A31" s="31" t="s">
        <v>100</v>
      </c>
      <c r="B31" s="63">
        <v>28</v>
      </c>
      <c r="C31" s="31">
        <v>40689329</v>
      </c>
      <c r="D31" s="62">
        <v>41331</v>
      </c>
      <c r="E31" s="31" t="s">
        <v>25</v>
      </c>
      <c r="F31" s="31">
        <v>3</v>
      </c>
      <c r="G31" s="73">
        <f t="shared" si="2"/>
        <v>466.10169491525426</v>
      </c>
      <c r="H31" s="31" t="s">
        <v>41</v>
      </c>
    </row>
    <row r="32" spans="1:8" s="19" customFormat="1" ht="16.5" customHeight="1" x14ac:dyDescent="0.25">
      <c r="A32" s="31" t="s">
        <v>100</v>
      </c>
      <c r="B32" s="63">
        <v>29</v>
      </c>
      <c r="C32" s="31">
        <v>40687136</v>
      </c>
      <c r="D32" s="62">
        <v>41331</v>
      </c>
      <c r="E32" s="31" t="s">
        <v>25</v>
      </c>
      <c r="F32" s="31">
        <v>3</v>
      </c>
      <c r="G32" s="73">
        <f t="shared" si="2"/>
        <v>466.10169491525426</v>
      </c>
      <c r="H32" s="31" t="s">
        <v>53</v>
      </c>
    </row>
    <row r="33" spans="1:8" s="19" customFormat="1" ht="16.5" customHeight="1" x14ac:dyDescent="0.25">
      <c r="A33" s="31" t="s">
        <v>100</v>
      </c>
      <c r="B33" s="63">
        <v>30</v>
      </c>
      <c r="C33" s="31">
        <v>40687873</v>
      </c>
      <c r="D33" s="62">
        <v>41331</v>
      </c>
      <c r="E33" s="31" t="s">
        <v>25</v>
      </c>
      <c r="F33" s="31">
        <v>3</v>
      </c>
      <c r="G33" s="73">
        <f t="shared" si="2"/>
        <v>466.10169491525426</v>
      </c>
      <c r="H33" s="31" t="s">
        <v>64</v>
      </c>
    </row>
    <row r="34" spans="1:8" s="19" customFormat="1" ht="16.5" customHeight="1" x14ac:dyDescent="0.25">
      <c r="A34" s="31" t="s">
        <v>100</v>
      </c>
      <c r="B34" s="63">
        <v>31</v>
      </c>
      <c r="C34" s="31">
        <v>40687125</v>
      </c>
      <c r="D34" s="62">
        <v>41331</v>
      </c>
      <c r="E34" s="31" t="s">
        <v>25</v>
      </c>
      <c r="F34" s="31">
        <v>3</v>
      </c>
      <c r="G34" s="73">
        <f t="shared" si="2"/>
        <v>466.10169491525426</v>
      </c>
      <c r="H34" s="31" t="s">
        <v>65</v>
      </c>
    </row>
    <row r="35" spans="1:8" s="19" customFormat="1" ht="16.5" customHeight="1" x14ac:dyDescent="0.25">
      <c r="A35" s="31" t="s">
        <v>100</v>
      </c>
      <c r="B35" s="63">
        <v>32</v>
      </c>
      <c r="C35" s="31">
        <v>40689411</v>
      </c>
      <c r="D35" s="62">
        <v>41331</v>
      </c>
      <c r="E35" s="31" t="s">
        <v>25</v>
      </c>
      <c r="F35" s="31">
        <v>3</v>
      </c>
      <c r="G35" s="73">
        <f t="shared" si="2"/>
        <v>466.10169491525426</v>
      </c>
      <c r="H35" s="31" t="s">
        <v>65</v>
      </c>
    </row>
    <row r="36" spans="1:8" s="19" customFormat="1" ht="16.5" customHeight="1" x14ac:dyDescent="0.25">
      <c r="A36" s="31" t="s">
        <v>100</v>
      </c>
      <c r="B36" s="63">
        <v>33</v>
      </c>
      <c r="C36" s="31">
        <v>40689396</v>
      </c>
      <c r="D36" s="62">
        <v>41331</v>
      </c>
      <c r="E36" s="31" t="s">
        <v>25</v>
      </c>
      <c r="F36" s="31">
        <v>3</v>
      </c>
      <c r="G36" s="73">
        <f t="shared" si="2"/>
        <v>466.10169491525426</v>
      </c>
      <c r="H36" s="31" t="s">
        <v>42</v>
      </c>
    </row>
    <row r="37" spans="1:8" s="19" customFormat="1" ht="16.5" customHeight="1" x14ac:dyDescent="0.25">
      <c r="A37" s="31" t="s">
        <v>100</v>
      </c>
      <c r="B37" s="63">
        <v>34</v>
      </c>
      <c r="C37" s="31">
        <v>40690434</v>
      </c>
      <c r="D37" s="62">
        <v>41331</v>
      </c>
      <c r="E37" s="31" t="s">
        <v>25</v>
      </c>
      <c r="F37" s="31">
        <v>3</v>
      </c>
      <c r="G37" s="73">
        <f t="shared" si="2"/>
        <v>466.10169491525426</v>
      </c>
      <c r="H37" s="31" t="s">
        <v>34</v>
      </c>
    </row>
    <row r="38" spans="1:8" s="19" customFormat="1" ht="16.5" customHeight="1" x14ac:dyDescent="0.25">
      <c r="A38" s="31" t="s">
        <v>100</v>
      </c>
      <c r="B38" s="63">
        <v>35</v>
      </c>
      <c r="C38" s="31">
        <v>40689402</v>
      </c>
      <c r="D38" s="62">
        <v>41331</v>
      </c>
      <c r="E38" s="31" t="s">
        <v>25</v>
      </c>
      <c r="F38" s="31">
        <v>3</v>
      </c>
      <c r="G38" s="73">
        <f t="shared" si="2"/>
        <v>466.10169491525426</v>
      </c>
      <c r="H38" s="31" t="s">
        <v>42</v>
      </c>
    </row>
    <row r="39" spans="1:8" s="19" customFormat="1" ht="16.5" customHeight="1" x14ac:dyDescent="0.25">
      <c r="A39" s="31" t="s">
        <v>100</v>
      </c>
      <c r="B39" s="63">
        <v>36</v>
      </c>
      <c r="C39" s="31">
        <v>40689381</v>
      </c>
      <c r="D39" s="62">
        <v>41331</v>
      </c>
      <c r="E39" s="31" t="s">
        <v>25</v>
      </c>
      <c r="F39" s="31">
        <v>3</v>
      </c>
      <c r="G39" s="73">
        <f t="shared" si="2"/>
        <v>466.10169491525426</v>
      </c>
      <c r="H39" s="31" t="s">
        <v>34</v>
      </c>
    </row>
    <row r="40" spans="1:8" s="19" customFormat="1" ht="16.5" customHeight="1" x14ac:dyDescent="0.25">
      <c r="A40" s="31" t="s">
        <v>100</v>
      </c>
      <c r="B40" s="63">
        <v>37</v>
      </c>
      <c r="C40" s="31">
        <v>40689849</v>
      </c>
      <c r="D40" s="62">
        <v>41331</v>
      </c>
      <c r="E40" s="31" t="s">
        <v>25</v>
      </c>
      <c r="F40" s="31">
        <v>3</v>
      </c>
      <c r="G40" s="73">
        <f t="shared" si="2"/>
        <v>466.10169491525426</v>
      </c>
      <c r="H40" s="31" t="s">
        <v>39</v>
      </c>
    </row>
    <row r="41" spans="1:8" s="19" customFormat="1" ht="16.5" customHeight="1" x14ac:dyDescent="0.25">
      <c r="A41" s="31" t="s">
        <v>100</v>
      </c>
      <c r="B41" s="63">
        <v>38</v>
      </c>
      <c r="C41" s="31">
        <v>40689419</v>
      </c>
      <c r="D41" s="62">
        <v>41331</v>
      </c>
      <c r="E41" s="31" t="s">
        <v>25</v>
      </c>
      <c r="F41" s="31">
        <v>3</v>
      </c>
      <c r="G41" s="73">
        <f t="shared" si="2"/>
        <v>466.10169491525426</v>
      </c>
      <c r="H41" s="31" t="s">
        <v>54</v>
      </c>
    </row>
    <row r="42" spans="1:8" s="19" customFormat="1" ht="16.5" customHeight="1" x14ac:dyDescent="0.25">
      <c r="A42" s="31" t="s">
        <v>100</v>
      </c>
      <c r="B42" s="63">
        <v>39</v>
      </c>
      <c r="C42" s="31">
        <v>40689894</v>
      </c>
      <c r="D42" s="62">
        <v>41331</v>
      </c>
      <c r="E42" s="31" t="s">
        <v>25</v>
      </c>
      <c r="F42" s="31">
        <v>3</v>
      </c>
      <c r="G42" s="73">
        <f t="shared" si="2"/>
        <v>466.10169491525426</v>
      </c>
      <c r="H42" s="31" t="s">
        <v>36</v>
      </c>
    </row>
    <row r="43" spans="1:8" s="19" customFormat="1" ht="16.5" customHeight="1" x14ac:dyDescent="0.25">
      <c r="A43" s="31" t="s">
        <v>100</v>
      </c>
      <c r="B43" s="63">
        <v>40</v>
      </c>
      <c r="C43" s="31">
        <v>40689409</v>
      </c>
      <c r="D43" s="62">
        <v>41331</v>
      </c>
      <c r="E43" s="31" t="s">
        <v>25</v>
      </c>
      <c r="F43" s="31">
        <v>3</v>
      </c>
      <c r="G43" s="73">
        <f t="shared" si="2"/>
        <v>466.10169491525426</v>
      </c>
      <c r="H43" s="31" t="s">
        <v>54</v>
      </c>
    </row>
    <row r="44" spans="1:8" s="19" customFormat="1" ht="16.5" customHeight="1" x14ac:dyDescent="0.25">
      <c r="A44" s="31" t="s">
        <v>100</v>
      </c>
      <c r="B44" s="63">
        <v>41</v>
      </c>
      <c r="C44" s="31">
        <v>40689855</v>
      </c>
      <c r="D44" s="62">
        <v>41331</v>
      </c>
      <c r="E44" s="31" t="s">
        <v>25</v>
      </c>
      <c r="F44" s="31">
        <v>3</v>
      </c>
      <c r="G44" s="73">
        <f t="shared" si="2"/>
        <v>466.10169491525426</v>
      </c>
      <c r="H44" s="31" t="s">
        <v>39</v>
      </c>
    </row>
    <row r="45" spans="1:8" s="19" customFormat="1" ht="16.5" customHeight="1" x14ac:dyDescent="0.25">
      <c r="A45" s="31" t="s">
        <v>100</v>
      </c>
      <c r="B45" s="63">
        <v>42</v>
      </c>
      <c r="C45" s="31">
        <v>40690200</v>
      </c>
      <c r="D45" s="62">
        <v>41331</v>
      </c>
      <c r="E45" s="31" t="s">
        <v>25</v>
      </c>
      <c r="F45" s="31">
        <v>3</v>
      </c>
      <c r="G45" s="73">
        <f t="shared" si="2"/>
        <v>466.10169491525426</v>
      </c>
      <c r="H45" s="31" t="s">
        <v>36</v>
      </c>
    </row>
    <row r="46" spans="1:8" s="19" customFormat="1" ht="16.5" customHeight="1" x14ac:dyDescent="0.25">
      <c r="A46" s="31" t="s">
        <v>100</v>
      </c>
      <c r="B46" s="63">
        <v>43</v>
      </c>
      <c r="C46" s="31">
        <v>40689875</v>
      </c>
      <c r="D46" s="62">
        <v>41331</v>
      </c>
      <c r="E46" s="31" t="s">
        <v>25</v>
      </c>
      <c r="F46" s="31">
        <v>3</v>
      </c>
      <c r="G46" s="73">
        <f t="shared" si="2"/>
        <v>466.10169491525426</v>
      </c>
      <c r="H46" s="31" t="s">
        <v>36</v>
      </c>
    </row>
    <row r="47" spans="1:8" s="19" customFormat="1" ht="16.5" customHeight="1" x14ac:dyDescent="0.25">
      <c r="A47" s="31" t="s">
        <v>100</v>
      </c>
      <c r="B47" s="63">
        <v>44</v>
      </c>
      <c r="C47" s="31">
        <v>40690210</v>
      </c>
      <c r="D47" s="62">
        <v>41331</v>
      </c>
      <c r="E47" s="31" t="s">
        <v>25</v>
      </c>
      <c r="F47" s="31">
        <v>3</v>
      </c>
      <c r="G47" s="73">
        <f t="shared" si="2"/>
        <v>466.10169491525426</v>
      </c>
      <c r="H47" s="31" t="s">
        <v>39</v>
      </c>
    </row>
    <row r="48" spans="1:8" s="19" customFormat="1" ht="16.5" customHeight="1" x14ac:dyDescent="0.25">
      <c r="A48" s="31" t="s">
        <v>100</v>
      </c>
      <c r="B48" s="63">
        <v>45</v>
      </c>
      <c r="C48" s="31">
        <v>40687936</v>
      </c>
      <c r="D48" s="62">
        <v>41331</v>
      </c>
      <c r="E48" s="31" t="s">
        <v>25</v>
      </c>
      <c r="F48" s="31">
        <v>3</v>
      </c>
      <c r="G48" s="73">
        <f t="shared" si="2"/>
        <v>466.10169491525426</v>
      </c>
      <c r="H48" s="31" t="s">
        <v>54</v>
      </c>
    </row>
    <row r="49" spans="1:8" s="19" customFormat="1" ht="16.5" customHeight="1" x14ac:dyDescent="0.25">
      <c r="A49" s="31" t="s">
        <v>100</v>
      </c>
      <c r="B49" s="63">
        <v>46</v>
      </c>
      <c r="C49" s="31">
        <v>40689904</v>
      </c>
      <c r="D49" s="62">
        <v>41331</v>
      </c>
      <c r="E49" s="31" t="s">
        <v>25</v>
      </c>
      <c r="F49" s="31">
        <v>3</v>
      </c>
      <c r="G49" s="73">
        <f t="shared" si="2"/>
        <v>466.10169491525426</v>
      </c>
      <c r="H49" s="31" t="s">
        <v>36</v>
      </c>
    </row>
    <row r="50" spans="1:8" s="19" customFormat="1" ht="16.5" customHeight="1" x14ac:dyDescent="0.25">
      <c r="A50" s="31" t="s">
        <v>100</v>
      </c>
      <c r="B50" s="63">
        <v>47</v>
      </c>
      <c r="C50" s="31">
        <v>40689897</v>
      </c>
      <c r="D50" s="62">
        <v>41331</v>
      </c>
      <c r="E50" s="31" t="s">
        <v>25</v>
      </c>
      <c r="F50" s="31">
        <v>3</v>
      </c>
      <c r="G50" s="73">
        <f t="shared" si="2"/>
        <v>466.10169491525426</v>
      </c>
      <c r="H50" s="31" t="s">
        <v>50</v>
      </c>
    </row>
    <row r="51" spans="1:8" s="19" customFormat="1" ht="16.5" customHeight="1" x14ac:dyDescent="0.25">
      <c r="A51" s="31" t="s">
        <v>100</v>
      </c>
      <c r="B51" s="63">
        <v>48</v>
      </c>
      <c r="C51" s="31">
        <v>40689860</v>
      </c>
      <c r="D51" s="62">
        <v>41331</v>
      </c>
      <c r="E51" s="31" t="s">
        <v>25</v>
      </c>
      <c r="F51" s="31">
        <v>3</v>
      </c>
      <c r="G51" s="73">
        <f t="shared" si="2"/>
        <v>466.10169491525426</v>
      </c>
      <c r="H51" s="31" t="s">
        <v>50</v>
      </c>
    </row>
    <row r="52" spans="1:8" s="19" customFormat="1" ht="16.5" customHeight="1" x14ac:dyDescent="0.25">
      <c r="A52" s="31" t="s">
        <v>100</v>
      </c>
      <c r="B52" s="63">
        <v>49</v>
      </c>
      <c r="C52" s="31">
        <v>40689864</v>
      </c>
      <c r="D52" s="62">
        <v>41331</v>
      </c>
      <c r="E52" s="31" t="s">
        <v>25</v>
      </c>
      <c r="F52" s="31">
        <v>3</v>
      </c>
      <c r="G52" s="73">
        <f t="shared" si="2"/>
        <v>466.10169491525426</v>
      </c>
      <c r="H52" s="31" t="s">
        <v>36</v>
      </c>
    </row>
    <row r="53" spans="1:8" s="19" customFormat="1" ht="16.5" customHeight="1" x14ac:dyDescent="0.25">
      <c r="A53" s="31" t="s">
        <v>100</v>
      </c>
      <c r="B53" s="63">
        <v>50</v>
      </c>
      <c r="C53" s="31">
        <v>40690038</v>
      </c>
      <c r="D53" s="62">
        <v>41331</v>
      </c>
      <c r="E53" s="31" t="s">
        <v>25</v>
      </c>
      <c r="F53" s="31">
        <v>3</v>
      </c>
      <c r="G53" s="73">
        <f t="shared" si="2"/>
        <v>466.10169491525426</v>
      </c>
      <c r="H53" s="31" t="s">
        <v>39</v>
      </c>
    </row>
    <row r="54" spans="1:8" s="19" customFormat="1" ht="16.5" customHeight="1" x14ac:dyDescent="0.25">
      <c r="A54" s="31" t="s">
        <v>100</v>
      </c>
      <c r="B54" s="63">
        <v>51</v>
      </c>
      <c r="C54" s="31">
        <v>40687149</v>
      </c>
      <c r="D54" s="62">
        <v>41331</v>
      </c>
      <c r="E54" s="31" t="s">
        <v>25</v>
      </c>
      <c r="F54" s="31">
        <v>3</v>
      </c>
      <c r="G54" s="73">
        <f t="shared" si="2"/>
        <v>466.10169491525426</v>
      </c>
      <c r="H54" s="31" t="s">
        <v>39</v>
      </c>
    </row>
    <row r="55" spans="1:8" s="19" customFormat="1" ht="16.5" customHeight="1" x14ac:dyDescent="0.25">
      <c r="A55" s="31" t="s">
        <v>100</v>
      </c>
      <c r="B55" s="63">
        <v>52</v>
      </c>
      <c r="C55" s="31">
        <v>40690448</v>
      </c>
      <c r="D55" s="62">
        <v>41331</v>
      </c>
      <c r="E55" s="31" t="s">
        <v>25</v>
      </c>
      <c r="F55" s="31">
        <v>3</v>
      </c>
      <c r="G55" s="73">
        <f t="shared" si="2"/>
        <v>466.10169491525426</v>
      </c>
      <c r="H55" s="31" t="s">
        <v>50</v>
      </c>
    </row>
    <row r="56" spans="1:8" s="19" customFormat="1" ht="16.5" customHeight="1" x14ac:dyDescent="0.25">
      <c r="A56" s="31" t="s">
        <v>100</v>
      </c>
      <c r="B56" s="63">
        <v>53</v>
      </c>
      <c r="C56" s="31">
        <v>40690207</v>
      </c>
      <c r="D56" s="62">
        <v>41331</v>
      </c>
      <c r="E56" s="31" t="s">
        <v>25</v>
      </c>
      <c r="F56" s="31">
        <v>2</v>
      </c>
      <c r="G56" s="73">
        <f t="shared" si="2"/>
        <v>466.10169491525426</v>
      </c>
      <c r="H56" s="31" t="s">
        <v>44</v>
      </c>
    </row>
    <row r="57" spans="1:8" s="19" customFormat="1" ht="16.5" customHeight="1" x14ac:dyDescent="0.25">
      <c r="A57" s="31" t="s">
        <v>100</v>
      </c>
      <c r="B57" s="63">
        <v>54</v>
      </c>
      <c r="C57" s="31">
        <v>40691518</v>
      </c>
      <c r="D57" s="62">
        <v>41319</v>
      </c>
      <c r="E57" s="31" t="s">
        <v>25</v>
      </c>
      <c r="F57" s="31">
        <v>5</v>
      </c>
      <c r="G57" s="73">
        <f t="shared" si="2"/>
        <v>466.10169491525426</v>
      </c>
      <c r="H57" s="31" t="s">
        <v>41</v>
      </c>
    </row>
    <row r="58" spans="1:8" s="19" customFormat="1" ht="16.5" customHeight="1" x14ac:dyDescent="0.25">
      <c r="A58" s="31" t="s">
        <v>100</v>
      </c>
      <c r="B58" s="63">
        <v>55</v>
      </c>
      <c r="C58" s="31">
        <v>40691027</v>
      </c>
      <c r="D58" s="62">
        <v>41332</v>
      </c>
      <c r="E58" s="31" t="s">
        <v>25</v>
      </c>
      <c r="F58" s="31">
        <v>6</v>
      </c>
      <c r="G58" s="73">
        <f t="shared" si="2"/>
        <v>466.10169491525426</v>
      </c>
      <c r="H58" s="31" t="s">
        <v>64</v>
      </c>
    </row>
    <row r="59" spans="1:8" s="19" customFormat="1" ht="16.5" customHeight="1" x14ac:dyDescent="0.25">
      <c r="A59" s="31" t="s">
        <v>100</v>
      </c>
      <c r="B59" s="63">
        <v>56</v>
      </c>
      <c r="C59" s="31">
        <v>40690993</v>
      </c>
      <c r="D59" s="62">
        <v>41320</v>
      </c>
      <c r="E59" s="31" t="s">
        <v>25</v>
      </c>
      <c r="F59" s="31">
        <v>64.900000000000006</v>
      </c>
      <c r="G59" s="73">
        <f>392978.41/1.18</f>
        <v>333032.55084745761</v>
      </c>
      <c r="H59" s="71" t="s">
        <v>35</v>
      </c>
    </row>
    <row r="60" spans="1:8" s="19" customFormat="1" ht="16.5" customHeight="1" x14ac:dyDescent="0.25">
      <c r="A60" s="31" t="s">
        <v>100</v>
      </c>
      <c r="B60" s="63">
        <v>57</v>
      </c>
      <c r="C60" s="31">
        <v>40691429</v>
      </c>
      <c r="D60" s="62">
        <v>41333</v>
      </c>
      <c r="E60" s="31" t="s">
        <v>32</v>
      </c>
      <c r="F60" s="31">
        <v>185.4</v>
      </c>
      <c r="G60" s="73">
        <f>1108570.58/1.18</f>
        <v>939466.59322033904</v>
      </c>
      <c r="H60" s="31" t="s">
        <v>30</v>
      </c>
    </row>
    <row r="61" spans="1:8" s="19" customFormat="1" ht="16.5" customHeight="1" x14ac:dyDescent="0.25">
      <c r="A61" s="31" t="s">
        <v>100</v>
      </c>
      <c r="B61" s="63">
        <v>58</v>
      </c>
      <c r="C61" s="31">
        <v>40692377</v>
      </c>
      <c r="D61" s="62">
        <v>41330</v>
      </c>
      <c r="E61" s="31" t="s">
        <v>25</v>
      </c>
      <c r="F61" s="31">
        <v>26</v>
      </c>
      <c r="G61" s="73">
        <f>16847.31/1.18</f>
        <v>14277.381355932206</v>
      </c>
      <c r="H61" s="31" t="s">
        <v>52</v>
      </c>
    </row>
    <row r="62" spans="1:8" s="19" customFormat="1" ht="16.5" customHeight="1" x14ac:dyDescent="0.25">
      <c r="A62" s="31" t="s">
        <v>100</v>
      </c>
      <c r="B62" s="63">
        <v>59</v>
      </c>
      <c r="C62" s="31">
        <v>40693115</v>
      </c>
      <c r="D62" s="62">
        <v>41333</v>
      </c>
      <c r="E62" s="31" t="s">
        <v>25</v>
      </c>
      <c r="F62" s="31">
        <v>50</v>
      </c>
      <c r="G62" s="73">
        <f>32398.67/1.18</f>
        <v>27456.5</v>
      </c>
      <c r="H62" s="31" t="s">
        <v>30</v>
      </c>
    </row>
    <row r="63" spans="1:8" s="17" customFormat="1" ht="16.5" customHeight="1" x14ac:dyDescent="0.25">
      <c r="A63" s="31" t="s">
        <v>100</v>
      </c>
      <c r="B63" s="63">
        <v>60</v>
      </c>
      <c r="C63" s="63">
        <v>40686020</v>
      </c>
      <c r="D63" s="64">
        <v>41311</v>
      </c>
      <c r="E63" s="63" t="s">
        <v>86</v>
      </c>
      <c r="F63" s="63">
        <v>45</v>
      </c>
      <c r="G63" s="63">
        <v>24710.85</v>
      </c>
      <c r="H63" s="63" t="s">
        <v>78</v>
      </c>
    </row>
    <row r="64" spans="1:8" s="17" customFormat="1" ht="16.5" customHeight="1" x14ac:dyDescent="0.25">
      <c r="A64" s="31" t="s">
        <v>100</v>
      </c>
      <c r="B64" s="63">
        <v>61</v>
      </c>
      <c r="C64" s="63">
        <v>40686114</v>
      </c>
      <c r="D64" s="64">
        <v>41309</v>
      </c>
      <c r="E64" s="63" t="s">
        <v>86</v>
      </c>
      <c r="F64" s="63">
        <v>14.2</v>
      </c>
      <c r="G64" s="63">
        <v>466.1</v>
      </c>
      <c r="H64" s="63" t="s">
        <v>71</v>
      </c>
    </row>
    <row r="65" spans="1:8" s="17" customFormat="1" ht="16.5" customHeight="1" x14ac:dyDescent="0.25">
      <c r="A65" s="31" t="s">
        <v>100</v>
      </c>
      <c r="B65" s="63">
        <v>62</v>
      </c>
      <c r="C65" s="63">
        <v>40689887</v>
      </c>
      <c r="D65" s="64">
        <v>41317</v>
      </c>
      <c r="E65" s="63" t="s">
        <v>86</v>
      </c>
      <c r="F65" s="63">
        <v>5</v>
      </c>
      <c r="G65" s="63">
        <v>466.1</v>
      </c>
      <c r="H65" s="63" t="s">
        <v>79</v>
      </c>
    </row>
    <row r="66" spans="1:8" s="17" customFormat="1" ht="16.5" customHeight="1" x14ac:dyDescent="0.25">
      <c r="A66" s="31" t="s">
        <v>100</v>
      </c>
      <c r="B66" s="63">
        <v>63</v>
      </c>
      <c r="C66" s="63">
        <v>40690941</v>
      </c>
      <c r="D66" s="64">
        <v>41324</v>
      </c>
      <c r="E66" s="63" t="s">
        <v>86</v>
      </c>
      <c r="F66" s="63">
        <v>20</v>
      </c>
      <c r="G66" s="63">
        <v>10982.6</v>
      </c>
      <c r="H66" s="63" t="s">
        <v>79</v>
      </c>
    </row>
    <row r="67" spans="1:8" s="17" customFormat="1" ht="16.5" customHeight="1" x14ac:dyDescent="0.25">
      <c r="A67" s="31" t="s">
        <v>100</v>
      </c>
      <c r="B67" s="63">
        <v>64</v>
      </c>
      <c r="C67" s="63">
        <v>40690919</v>
      </c>
      <c r="D67" s="64">
        <v>41324</v>
      </c>
      <c r="E67" s="63" t="s">
        <v>86</v>
      </c>
      <c r="F67" s="63">
        <v>20</v>
      </c>
      <c r="G67" s="63">
        <v>10982.6</v>
      </c>
      <c r="H67" s="63" t="s">
        <v>80</v>
      </c>
    </row>
    <row r="68" spans="1:8" s="17" customFormat="1" ht="16.5" customHeight="1" x14ac:dyDescent="0.25">
      <c r="A68" s="31" t="s">
        <v>100</v>
      </c>
      <c r="B68" s="63">
        <v>65</v>
      </c>
      <c r="C68" s="63">
        <v>40690893</v>
      </c>
      <c r="D68" s="64">
        <v>41324</v>
      </c>
      <c r="E68" s="63" t="s">
        <v>86</v>
      </c>
      <c r="F68" s="63">
        <v>30</v>
      </c>
      <c r="G68" s="63">
        <v>16473.900000000001</v>
      </c>
      <c r="H68" s="63" t="s">
        <v>81</v>
      </c>
    </row>
    <row r="69" spans="1:8" s="17" customFormat="1" ht="16.5" customHeight="1" x14ac:dyDescent="0.25">
      <c r="A69" s="31" t="s">
        <v>100</v>
      </c>
      <c r="B69" s="63">
        <v>66</v>
      </c>
      <c r="C69" s="63">
        <v>40690870</v>
      </c>
      <c r="D69" s="64">
        <v>41324</v>
      </c>
      <c r="E69" s="63" t="s">
        <v>86</v>
      </c>
      <c r="F69" s="63">
        <v>20</v>
      </c>
      <c r="G69" s="63">
        <v>10982.6</v>
      </c>
      <c r="H69" s="63" t="s">
        <v>79</v>
      </c>
    </row>
    <row r="70" spans="1:8" s="17" customFormat="1" ht="16.5" customHeight="1" x14ac:dyDescent="0.25">
      <c r="A70" s="31" t="s">
        <v>100</v>
      </c>
      <c r="B70" s="63">
        <v>67</v>
      </c>
      <c r="C70" s="63">
        <v>40690847</v>
      </c>
      <c r="D70" s="64">
        <v>41324</v>
      </c>
      <c r="E70" s="63" t="s">
        <v>86</v>
      </c>
      <c r="F70" s="75">
        <v>15</v>
      </c>
      <c r="G70" s="75">
        <v>8236.9500000000007</v>
      </c>
      <c r="H70" s="63" t="s">
        <v>79</v>
      </c>
    </row>
    <row r="71" spans="1:8" s="17" customFormat="1" ht="16.5" customHeight="1" x14ac:dyDescent="0.25">
      <c r="A71" s="31" t="s">
        <v>100</v>
      </c>
      <c r="B71" s="63">
        <v>68</v>
      </c>
      <c r="C71" s="63">
        <v>40690825</v>
      </c>
      <c r="D71" s="64">
        <v>41324</v>
      </c>
      <c r="E71" s="63" t="s">
        <v>86</v>
      </c>
      <c r="F71" s="63">
        <v>7</v>
      </c>
      <c r="G71" s="63">
        <v>3843.91</v>
      </c>
      <c r="H71" s="63" t="s">
        <v>82</v>
      </c>
    </row>
    <row r="72" spans="1:8" s="17" customFormat="1" ht="16.5" customHeight="1" x14ac:dyDescent="0.25">
      <c r="A72" s="31" t="s">
        <v>100</v>
      </c>
      <c r="B72" s="63">
        <v>69</v>
      </c>
      <c r="C72" s="63">
        <v>40690154</v>
      </c>
      <c r="D72" s="64">
        <v>41316</v>
      </c>
      <c r="E72" s="63" t="s">
        <v>86</v>
      </c>
      <c r="F72" s="63">
        <v>8</v>
      </c>
      <c r="G72" s="63">
        <v>466.1</v>
      </c>
      <c r="H72" s="63" t="s">
        <v>72</v>
      </c>
    </row>
    <row r="73" spans="1:8" s="17" customFormat="1" ht="16.5" customHeight="1" x14ac:dyDescent="0.25">
      <c r="A73" s="31" t="s">
        <v>100</v>
      </c>
      <c r="B73" s="63">
        <v>70</v>
      </c>
      <c r="C73" s="63">
        <v>40691472</v>
      </c>
      <c r="D73" s="64">
        <v>41313</v>
      </c>
      <c r="E73" s="63" t="s">
        <v>86</v>
      </c>
      <c r="F73" s="63">
        <v>6</v>
      </c>
      <c r="G73" s="63">
        <v>466.1</v>
      </c>
      <c r="H73" s="63" t="s">
        <v>83</v>
      </c>
    </row>
    <row r="74" spans="1:8" s="17" customFormat="1" ht="16.5" customHeight="1" x14ac:dyDescent="0.25">
      <c r="A74" s="31" t="s">
        <v>100</v>
      </c>
      <c r="B74" s="63">
        <v>71</v>
      </c>
      <c r="C74" s="63">
        <v>40694102</v>
      </c>
      <c r="D74" s="64">
        <v>41333</v>
      </c>
      <c r="E74" s="63" t="s">
        <v>86</v>
      </c>
      <c r="F74" s="63">
        <v>11.5</v>
      </c>
      <c r="G74" s="63">
        <v>466.1</v>
      </c>
      <c r="H74" s="63" t="s">
        <v>84</v>
      </c>
    </row>
    <row r="75" spans="1:8" s="17" customFormat="1" ht="16.5" customHeight="1" x14ac:dyDescent="0.25">
      <c r="A75" s="31" t="s">
        <v>100</v>
      </c>
      <c r="B75" s="63">
        <v>72</v>
      </c>
      <c r="C75" s="63">
        <v>40696096</v>
      </c>
      <c r="D75" s="64">
        <v>41330</v>
      </c>
      <c r="E75" s="63" t="s">
        <v>86</v>
      </c>
      <c r="F75" s="63">
        <v>5</v>
      </c>
      <c r="G75" s="63">
        <v>466.1</v>
      </c>
      <c r="H75" s="63" t="s">
        <v>69</v>
      </c>
    </row>
    <row r="76" spans="1:8" s="17" customFormat="1" ht="16.5" customHeight="1" x14ac:dyDescent="0.25">
      <c r="A76" s="31" t="s">
        <v>100</v>
      </c>
      <c r="B76" s="63">
        <v>73</v>
      </c>
      <c r="C76" s="63">
        <v>40696179</v>
      </c>
      <c r="D76" s="64">
        <v>41330</v>
      </c>
      <c r="E76" s="63" t="s">
        <v>86</v>
      </c>
      <c r="F76" s="63">
        <v>5</v>
      </c>
      <c r="G76" s="63">
        <v>466.1</v>
      </c>
      <c r="H76" s="63" t="s">
        <v>69</v>
      </c>
    </row>
    <row r="77" spans="1:8" s="17" customFormat="1" ht="16.5" customHeight="1" x14ac:dyDescent="0.25">
      <c r="A77" s="31" t="s">
        <v>100</v>
      </c>
      <c r="B77" s="63">
        <v>74</v>
      </c>
      <c r="C77" s="63">
        <v>40696208</v>
      </c>
      <c r="D77" s="64">
        <v>41330</v>
      </c>
      <c r="E77" s="63" t="s">
        <v>86</v>
      </c>
      <c r="F77" s="63">
        <v>5</v>
      </c>
      <c r="G77" s="63">
        <v>466.1</v>
      </c>
      <c r="H77" s="63" t="s">
        <v>69</v>
      </c>
    </row>
    <row r="78" spans="1:8" s="17" customFormat="1" ht="16.5" customHeight="1" x14ac:dyDescent="0.25">
      <c r="A78" s="31" t="s">
        <v>100</v>
      </c>
      <c r="B78" s="63">
        <v>75</v>
      </c>
      <c r="C78" s="63">
        <v>40696239</v>
      </c>
      <c r="D78" s="64">
        <v>41330</v>
      </c>
      <c r="E78" s="63" t="s">
        <v>86</v>
      </c>
      <c r="F78" s="63">
        <v>5</v>
      </c>
      <c r="G78" s="63">
        <v>466.1</v>
      </c>
      <c r="H78" s="63" t="s">
        <v>69</v>
      </c>
    </row>
    <row r="79" spans="1:8" s="30" customFormat="1" ht="16.5" customHeight="1" x14ac:dyDescent="0.25">
      <c r="A79" s="31" t="s">
        <v>100</v>
      </c>
      <c r="B79" s="63">
        <v>76</v>
      </c>
      <c r="C79" s="63">
        <v>40666771</v>
      </c>
      <c r="D79" s="64">
        <v>41320</v>
      </c>
      <c r="E79" s="31" t="s">
        <v>25</v>
      </c>
      <c r="F79" s="63">
        <v>35</v>
      </c>
      <c r="G79" s="68">
        <v>31321.169491525427</v>
      </c>
      <c r="H79" s="63" t="s">
        <v>141</v>
      </c>
    </row>
    <row r="80" spans="1:8" s="30" customFormat="1" ht="16.5" customHeight="1" x14ac:dyDescent="0.25">
      <c r="A80" s="31" t="s">
        <v>100</v>
      </c>
      <c r="B80" s="63">
        <v>77</v>
      </c>
      <c r="C80" s="63">
        <v>40680413</v>
      </c>
      <c r="D80" s="64">
        <v>41306</v>
      </c>
      <c r="E80" s="31" t="s">
        <v>25</v>
      </c>
      <c r="F80" s="63">
        <v>0.75</v>
      </c>
      <c r="G80" s="68">
        <v>466.10169491525426</v>
      </c>
      <c r="H80" s="65" t="s">
        <v>136</v>
      </c>
    </row>
    <row r="81" spans="1:8" s="30" customFormat="1" ht="16.5" customHeight="1" x14ac:dyDescent="0.25">
      <c r="A81" s="31" t="s">
        <v>100</v>
      </c>
      <c r="B81" s="63">
        <v>78</v>
      </c>
      <c r="C81" s="63">
        <v>40680419</v>
      </c>
      <c r="D81" s="64">
        <v>41306</v>
      </c>
      <c r="E81" s="31" t="s">
        <v>25</v>
      </c>
      <c r="F81" s="63">
        <v>0.25</v>
      </c>
      <c r="G81" s="68">
        <v>466.10169491525426</v>
      </c>
      <c r="H81" s="65" t="s">
        <v>98</v>
      </c>
    </row>
    <row r="82" spans="1:8" s="30" customFormat="1" ht="16.5" customHeight="1" x14ac:dyDescent="0.25">
      <c r="A82" s="31" t="s">
        <v>100</v>
      </c>
      <c r="B82" s="63">
        <v>79</v>
      </c>
      <c r="C82" s="63">
        <v>40680433</v>
      </c>
      <c r="D82" s="64">
        <v>41306</v>
      </c>
      <c r="E82" s="31" t="s">
        <v>25</v>
      </c>
      <c r="F82" s="63">
        <v>2.25</v>
      </c>
      <c r="G82" s="68">
        <v>466.10169491525426</v>
      </c>
      <c r="H82" s="65" t="s">
        <v>98</v>
      </c>
    </row>
    <row r="83" spans="1:8" s="30" customFormat="1" ht="16.5" customHeight="1" x14ac:dyDescent="0.25">
      <c r="A83" s="31" t="s">
        <v>100</v>
      </c>
      <c r="B83" s="63">
        <v>80</v>
      </c>
      <c r="C83" s="63">
        <v>40680441</v>
      </c>
      <c r="D83" s="64">
        <v>41306</v>
      </c>
      <c r="E83" s="31" t="s">
        <v>25</v>
      </c>
      <c r="F83" s="63">
        <v>1</v>
      </c>
      <c r="G83" s="68">
        <v>466.10169491525426</v>
      </c>
      <c r="H83" s="65" t="s">
        <v>98</v>
      </c>
    </row>
    <row r="84" spans="1:8" s="30" customFormat="1" ht="16.5" customHeight="1" x14ac:dyDescent="0.25">
      <c r="A84" s="31" t="s">
        <v>100</v>
      </c>
      <c r="B84" s="63">
        <v>81</v>
      </c>
      <c r="C84" s="63">
        <v>40680447</v>
      </c>
      <c r="D84" s="64">
        <v>41306</v>
      </c>
      <c r="E84" s="31" t="s">
        <v>25</v>
      </c>
      <c r="F84" s="63">
        <v>0.75</v>
      </c>
      <c r="G84" s="68">
        <v>466.10169491525426</v>
      </c>
      <c r="H84" s="65" t="s">
        <v>98</v>
      </c>
    </row>
    <row r="85" spans="1:8" s="30" customFormat="1" ht="16.5" customHeight="1" x14ac:dyDescent="0.25">
      <c r="A85" s="31" t="s">
        <v>100</v>
      </c>
      <c r="B85" s="63">
        <v>82</v>
      </c>
      <c r="C85" s="65">
        <v>40681418</v>
      </c>
      <c r="D85" s="66">
        <v>41330</v>
      </c>
      <c r="E85" s="31" t="s">
        <v>25</v>
      </c>
      <c r="F85" s="65">
        <v>0.75</v>
      </c>
      <c r="G85" s="67">
        <v>466.10169491525426</v>
      </c>
      <c r="H85" s="65" t="s">
        <v>98</v>
      </c>
    </row>
    <row r="86" spans="1:8" s="30" customFormat="1" ht="16.5" customHeight="1" x14ac:dyDescent="0.25">
      <c r="A86" s="31" t="s">
        <v>100</v>
      </c>
      <c r="B86" s="63">
        <v>83</v>
      </c>
      <c r="C86" s="65">
        <v>40681426</v>
      </c>
      <c r="D86" s="66">
        <v>41330</v>
      </c>
      <c r="E86" s="31" t="s">
        <v>25</v>
      </c>
      <c r="F86" s="65">
        <v>0.5</v>
      </c>
      <c r="G86" s="67">
        <v>466.10169491525426</v>
      </c>
      <c r="H86" s="65" t="s">
        <v>98</v>
      </c>
    </row>
    <row r="87" spans="1:8" s="30" customFormat="1" ht="16.5" customHeight="1" x14ac:dyDescent="0.25">
      <c r="A87" s="31" t="s">
        <v>100</v>
      </c>
      <c r="B87" s="63">
        <v>84</v>
      </c>
      <c r="C87" s="65">
        <v>40681435</v>
      </c>
      <c r="D87" s="66">
        <v>41330</v>
      </c>
      <c r="E87" s="31" t="s">
        <v>25</v>
      </c>
      <c r="F87" s="65">
        <v>0.5</v>
      </c>
      <c r="G87" s="67">
        <v>466.10169491525426</v>
      </c>
      <c r="H87" s="65" t="s">
        <v>98</v>
      </c>
    </row>
    <row r="88" spans="1:8" s="30" customFormat="1" ht="16.5" customHeight="1" x14ac:dyDescent="0.25">
      <c r="A88" s="31" t="s">
        <v>100</v>
      </c>
      <c r="B88" s="63">
        <v>85</v>
      </c>
      <c r="C88" s="65">
        <v>40681441</v>
      </c>
      <c r="D88" s="66">
        <v>41330</v>
      </c>
      <c r="E88" s="31" t="s">
        <v>25</v>
      </c>
      <c r="F88" s="65">
        <v>1.25</v>
      </c>
      <c r="G88" s="67">
        <v>466.10169491525426</v>
      </c>
      <c r="H88" s="65" t="s">
        <v>98</v>
      </c>
    </row>
    <row r="89" spans="1:8" s="30" customFormat="1" ht="16.5" customHeight="1" x14ac:dyDescent="0.25">
      <c r="A89" s="31" t="s">
        <v>100</v>
      </c>
      <c r="B89" s="63">
        <v>86</v>
      </c>
      <c r="C89" s="63">
        <v>40686515</v>
      </c>
      <c r="D89" s="66">
        <v>41330</v>
      </c>
      <c r="E89" s="31" t="s">
        <v>32</v>
      </c>
      <c r="F89" s="63">
        <v>600</v>
      </c>
      <c r="G89" s="67">
        <v>329478</v>
      </c>
      <c r="H89" s="65" t="s">
        <v>99</v>
      </c>
    </row>
    <row r="90" spans="1:8" s="30" customFormat="1" ht="16.5" customHeight="1" x14ac:dyDescent="0.25">
      <c r="A90" s="31" t="s">
        <v>100</v>
      </c>
      <c r="B90" s="63">
        <v>87</v>
      </c>
      <c r="C90" s="63">
        <v>40688382</v>
      </c>
      <c r="D90" s="64">
        <v>41331</v>
      </c>
      <c r="E90" s="31" t="s">
        <v>25</v>
      </c>
      <c r="F90" s="63">
        <v>0.25</v>
      </c>
      <c r="G90" s="68">
        <v>466.10169491525426</v>
      </c>
      <c r="H90" s="63" t="s">
        <v>93</v>
      </c>
    </row>
    <row r="91" spans="1:8" s="30" customFormat="1" ht="16.5" customHeight="1" x14ac:dyDescent="0.25">
      <c r="A91" s="31" t="s">
        <v>100</v>
      </c>
      <c r="B91" s="63">
        <v>88</v>
      </c>
      <c r="C91" s="63">
        <v>40688372</v>
      </c>
      <c r="D91" s="64">
        <v>41323</v>
      </c>
      <c r="E91" s="31" t="s">
        <v>25</v>
      </c>
      <c r="F91" s="63">
        <v>15</v>
      </c>
      <c r="G91" s="68">
        <v>466.10169491525426</v>
      </c>
      <c r="H91" s="63" t="s">
        <v>89</v>
      </c>
    </row>
    <row r="92" spans="1:8" s="30" customFormat="1" ht="16.5" customHeight="1" x14ac:dyDescent="0.25">
      <c r="A92" s="31" t="s">
        <v>100</v>
      </c>
      <c r="B92" s="63">
        <v>89</v>
      </c>
      <c r="C92" s="63">
        <v>40688913</v>
      </c>
      <c r="D92" s="64">
        <v>41325</v>
      </c>
      <c r="E92" s="31" t="s">
        <v>25</v>
      </c>
      <c r="F92" s="63">
        <v>6</v>
      </c>
      <c r="G92" s="68">
        <v>466.10169491525426</v>
      </c>
      <c r="H92" s="63" t="s">
        <v>94</v>
      </c>
    </row>
    <row r="93" spans="1:8" s="30" customFormat="1" ht="16.5" customHeight="1" x14ac:dyDescent="0.25">
      <c r="A93" s="31" t="s">
        <v>100</v>
      </c>
      <c r="B93" s="63">
        <v>90</v>
      </c>
      <c r="C93" s="63">
        <v>40689387</v>
      </c>
      <c r="D93" s="64">
        <v>41317</v>
      </c>
      <c r="E93" s="31" t="s">
        <v>25</v>
      </c>
      <c r="F93" s="63">
        <v>8</v>
      </c>
      <c r="G93" s="68">
        <v>466.10169491525426</v>
      </c>
      <c r="H93" s="63" t="s">
        <v>89</v>
      </c>
    </row>
    <row r="94" spans="1:8" s="30" customFormat="1" ht="16.5" customHeight="1" x14ac:dyDescent="0.25">
      <c r="A94" s="31" t="s">
        <v>100</v>
      </c>
      <c r="B94" s="63">
        <v>91</v>
      </c>
      <c r="C94" s="63">
        <v>40690005</v>
      </c>
      <c r="D94" s="64">
        <v>41326</v>
      </c>
      <c r="E94" s="31" t="s">
        <v>25</v>
      </c>
      <c r="F94" s="63">
        <v>10</v>
      </c>
      <c r="G94" s="68">
        <v>466.10169491525426</v>
      </c>
      <c r="H94" s="63" t="s">
        <v>137</v>
      </c>
    </row>
    <row r="95" spans="1:8" s="30" customFormat="1" ht="16.5" customHeight="1" x14ac:dyDescent="0.25">
      <c r="A95" s="31" t="s">
        <v>100</v>
      </c>
      <c r="B95" s="63">
        <v>92</v>
      </c>
      <c r="C95" s="63">
        <v>40693052</v>
      </c>
      <c r="D95" s="64">
        <v>41330</v>
      </c>
      <c r="E95" s="31" t="s">
        <v>25</v>
      </c>
      <c r="F95" s="63">
        <v>10</v>
      </c>
      <c r="G95" s="68">
        <v>466.10169491525426</v>
      </c>
      <c r="H95" s="63" t="s">
        <v>140</v>
      </c>
    </row>
    <row r="96" spans="1:8" s="17" customFormat="1" ht="16.5" customHeight="1" x14ac:dyDescent="0.25">
      <c r="A96" s="31" t="s">
        <v>100</v>
      </c>
      <c r="B96" s="63">
        <v>93</v>
      </c>
      <c r="C96" s="63">
        <v>40687677</v>
      </c>
      <c r="D96" s="64">
        <v>41309</v>
      </c>
      <c r="E96" s="63" t="s">
        <v>86</v>
      </c>
      <c r="F96" s="63">
        <v>15</v>
      </c>
      <c r="G96" s="63">
        <v>466.1</v>
      </c>
      <c r="H96" s="63" t="s">
        <v>129</v>
      </c>
    </row>
    <row r="97" spans="1:8" s="17" customFormat="1" ht="16.5" customHeight="1" x14ac:dyDescent="0.25">
      <c r="A97" s="31" t="s">
        <v>100</v>
      </c>
      <c r="B97" s="63">
        <v>94</v>
      </c>
      <c r="C97" s="63">
        <v>40687642</v>
      </c>
      <c r="D97" s="64">
        <v>41309</v>
      </c>
      <c r="E97" s="63" t="s">
        <v>86</v>
      </c>
      <c r="F97" s="63">
        <v>15</v>
      </c>
      <c r="G97" s="63">
        <v>466.1</v>
      </c>
      <c r="H97" s="63" t="s">
        <v>129</v>
      </c>
    </row>
    <row r="98" spans="1:8" s="17" customFormat="1" ht="16.5" customHeight="1" x14ac:dyDescent="0.25">
      <c r="A98" s="31" t="s">
        <v>100</v>
      </c>
      <c r="B98" s="63">
        <v>95</v>
      </c>
      <c r="C98" s="63">
        <v>40689350</v>
      </c>
      <c r="D98" s="64">
        <v>41318</v>
      </c>
      <c r="E98" s="63" t="s">
        <v>86</v>
      </c>
      <c r="F98" s="63">
        <v>15</v>
      </c>
      <c r="G98" s="63">
        <v>466.1</v>
      </c>
      <c r="H98" s="63" t="s">
        <v>130</v>
      </c>
    </row>
    <row r="99" spans="1:8" s="17" customFormat="1" ht="16.5" customHeight="1" x14ac:dyDescent="0.25">
      <c r="A99" s="31" t="s">
        <v>100</v>
      </c>
      <c r="B99" s="63">
        <v>96</v>
      </c>
      <c r="C99" s="63">
        <v>40688977</v>
      </c>
      <c r="D99" s="64">
        <v>41312</v>
      </c>
      <c r="E99" s="63" t="s">
        <v>86</v>
      </c>
      <c r="F99" s="63">
        <v>15</v>
      </c>
      <c r="G99" s="63">
        <v>466.1</v>
      </c>
      <c r="H99" s="63" t="s">
        <v>130</v>
      </c>
    </row>
    <row r="100" spans="1:8" s="17" customFormat="1" ht="16.5" customHeight="1" x14ac:dyDescent="0.25">
      <c r="A100" s="31" t="s">
        <v>100</v>
      </c>
      <c r="B100" s="63">
        <v>97</v>
      </c>
      <c r="C100" s="63">
        <v>40694200</v>
      </c>
      <c r="D100" s="64">
        <v>41330</v>
      </c>
      <c r="E100" s="63" t="s">
        <v>86</v>
      </c>
      <c r="F100" s="63">
        <v>15</v>
      </c>
      <c r="G100" s="63">
        <v>466.1</v>
      </c>
      <c r="H100" s="63" t="s">
        <v>132</v>
      </c>
    </row>
    <row r="101" spans="1:8" s="17" customFormat="1" ht="16.5" customHeight="1" x14ac:dyDescent="0.25">
      <c r="A101" s="31" t="s">
        <v>100</v>
      </c>
      <c r="B101" s="63">
        <v>98</v>
      </c>
      <c r="C101" s="63">
        <v>40690308</v>
      </c>
      <c r="D101" s="64">
        <v>41331</v>
      </c>
      <c r="E101" s="63" t="s">
        <v>86</v>
      </c>
      <c r="F101" s="63">
        <v>3</v>
      </c>
      <c r="G101" s="63">
        <v>466.1</v>
      </c>
      <c r="H101" s="63" t="s">
        <v>142</v>
      </c>
    </row>
    <row r="102" spans="1:8" s="17" customFormat="1" ht="16.5" customHeight="1" x14ac:dyDescent="0.25">
      <c r="A102" s="31" t="s">
        <v>100</v>
      </c>
      <c r="B102" s="63">
        <v>99</v>
      </c>
      <c r="C102" s="63">
        <v>40690304</v>
      </c>
      <c r="D102" s="64">
        <v>41331</v>
      </c>
      <c r="E102" s="63" t="s">
        <v>86</v>
      </c>
      <c r="F102" s="63">
        <v>3</v>
      </c>
      <c r="G102" s="63">
        <v>466.1</v>
      </c>
      <c r="H102" s="63" t="s">
        <v>143</v>
      </c>
    </row>
    <row r="103" spans="1:8" s="17" customFormat="1" ht="16.5" customHeight="1" x14ac:dyDescent="0.25">
      <c r="A103" s="31" t="s">
        <v>100</v>
      </c>
      <c r="B103" s="63">
        <v>100</v>
      </c>
      <c r="C103" s="63">
        <v>40694505</v>
      </c>
      <c r="D103" s="64">
        <v>41325</v>
      </c>
      <c r="E103" s="63" t="s">
        <v>86</v>
      </c>
      <c r="F103" s="63">
        <v>5</v>
      </c>
      <c r="G103" s="63">
        <v>466.1</v>
      </c>
      <c r="H103" s="63" t="s">
        <v>133</v>
      </c>
    </row>
    <row r="104" spans="1:8" s="32" customFormat="1" ht="16.5" customHeight="1" x14ac:dyDescent="0.25">
      <c r="A104" s="31" t="s">
        <v>100</v>
      </c>
      <c r="B104" s="63">
        <v>101</v>
      </c>
      <c r="C104" s="63">
        <v>40686930</v>
      </c>
      <c r="D104" s="64">
        <v>41313</v>
      </c>
      <c r="E104" s="31" t="s">
        <v>25</v>
      </c>
      <c r="F104" s="63">
        <v>8</v>
      </c>
      <c r="G104" s="31">
        <v>466.1</v>
      </c>
      <c r="H104" s="31" t="s">
        <v>117</v>
      </c>
    </row>
    <row r="105" spans="1:8" s="32" customFormat="1" ht="16.5" customHeight="1" x14ac:dyDescent="0.25">
      <c r="A105" s="31" t="s">
        <v>100</v>
      </c>
      <c r="B105" s="63">
        <v>102</v>
      </c>
      <c r="C105" s="63">
        <v>40692123</v>
      </c>
      <c r="D105" s="64">
        <v>41331</v>
      </c>
      <c r="E105" s="31" t="s">
        <v>25</v>
      </c>
      <c r="F105" s="63">
        <v>10</v>
      </c>
      <c r="G105" s="31">
        <v>466.1</v>
      </c>
      <c r="H105" s="31" t="s">
        <v>117</v>
      </c>
    </row>
    <row r="106" spans="1:8" s="32" customFormat="1" ht="16.5" customHeight="1" x14ac:dyDescent="0.25">
      <c r="A106" s="31" t="s">
        <v>100</v>
      </c>
      <c r="B106" s="63">
        <v>103</v>
      </c>
      <c r="C106" s="63">
        <v>40690015</v>
      </c>
      <c r="D106" s="64">
        <v>41325</v>
      </c>
      <c r="E106" s="31" t="s">
        <v>25</v>
      </c>
      <c r="F106" s="63">
        <v>15</v>
      </c>
      <c r="G106" s="31">
        <v>466.1</v>
      </c>
      <c r="H106" s="31" t="s">
        <v>118</v>
      </c>
    </row>
    <row r="107" spans="1:8" s="32" customFormat="1" ht="16.5" customHeight="1" x14ac:dyDescent="0.25">
      <c r="A107" s="31" t="s">
        <v>100</v>
      </c>
      <c r="B107" s="63">
        <v>104</v>
      </c>
      <c r="C107" s="63">
        <v>40690908</v>
      </c>
      <c r="D107" s="64">
        <v>41323</v>
      </c>
      <c r="E107" s="31" t="s">
        <v>25</v>
      </c>
      <c r="F107" s="63">
        <v>21.7</v>
      </c>
      <c r="G107" s="31">
        <v>11916.12</v>
      </c>
      <c r="H107" s="31" t="s">
        <v>118</v>
      </c>
    </row>
    <row r="108" spans="1:8" s="32" customFormat="1" ht="16.5" customHeight="1" x14ac:dyDescent="0.25">
      <c r="A108" s="31" t="s">
        <v>100</v>
      </c>
      <c r="B108" s="63">
        <v>105</v>
      </c>
      <c r="C108" s="63">
        <v>40696736</v>
      </c>
      <c r="D108" s="64">
        <v>41333</v>
      </c>
      <c r="E108" s="31" t="s">
        <v>25</v>
      </c>
      <c r="F108" s="63">
        <v>15</v>
      </c>
      <c r="G108" s="31">
        <v>466.1</v>
      </c>
      <c r="H108" s="31" t="s">
        <v>120</v>
      </c>
    </row>
    <row r="109" spans="1:8" s="32" customFormat="1" ht="16.5" customHeight="1" x14ac:dyDescent="0.25">
      <c r="A109" s="31" t="s">
        <v>100</v>
      </c>
      <c r="B109" s="63">
        <v>106</v>
      </c>
      <c r="C109" s="63">
        <v>40690518</v>
      </c>
      <c r="D109" s="64">
        <v>41327</v>
      </c>
      <c r="E109" s="31" t="s">
        <v>25</v>
      </c>
      <c r="F109" s="63">
        <v>5</v>
      </c>
      <c r="G109" s="31">
        <v>466.1</v>
      </c>
      <c r="H109" s="31" t="s">
        <v>122</v>
      </c>
    </row>
    <row r="110" spans="1:8" s="32" customFormat="1" ht="16.5" customHeight="1" x14ac:dyDescent="0.25">
      <c r="A110" s="31" t="s">
        <v>100</v>
      </c>
      <c r="B110" s="63">
        <v>107</v>
      </c>
      <c r="C110" s="63">
        <v>40690648</v>
      </c>
      <c r="D110" s="64">
        <v>41330</v>
      </c>
      <c r="E110" s="31" t="s">
        <v>25</v>
      </c>
      <c r="F110" s="63">
        <v>5</v>
      </c>
      <c r="G110" s="31">
        <v>466.1</v>
      </c>
      <c r="H110" s="31" t="s">
        <v>122</v>
      </c>
    </row>
    <row r="111" spans="1:8" s="32" customFormat="1" ht="16.5" customHeight="1" x14ac:dyDescent="0.25">
      <c r="A111" s="31" t="s">
        <v>100</v>
      </c>
      <c r="B111" s="63">
        <v>108</v>
      </c>
      <c r="C111" s="63">
        <v>40690194</v>
      </c>
      <c r="D111" s="64">
        <v>41325</v>
      </c>
      <c r="E111" s="31" t="s">
        <v>25</v>
      </c>
      <c r="F111" s="63">
        <v>0.9</v>
      </c>
      <c r="G111" s="31">
        <v>466.1</v>
      </c>
      <c r="H111" s="31" t="s">
        <v>123</v>
      </c>
    </row>
    <row r="112" spans="1:8" s="32" customFormat="1" ht="16.5" customHeight="1" x14ac:dyDescent="0.25">
      <c r="A112" s="31" t="s">
        <v>100</v>
      </c>
      <c r="B112" s="63">
        <v>109</v>
      </c>
      <c r="C112" s="63">
        <v>40690183</v>
      </c>
      <c r="D112" s="64">
        <v>41325</v>
      </c>
      <c r="E112" s="31" t="s">
        <v>25</v>
      </c>
      <c r="F112" s="63">
        <v>0.75</v>
      </c>
      <c r="G112" s="31">
        <v>466.1</v>
      </c>
      <c r="H112" s="31" t="s">
        <v>123</v>
      </c>
    </row>
    <row r="113" spans="1:8" s="19" customFormat="1" ht="16.5" customHeight="1" x14ac:dyDescent="0.25">
      <c r="A113" s="31" t="s">
        <v>100</v>
      </c>
      <c r="B113" s="63">
        <v>110</v>
      </c>
      <c r="C113" s="63">
        <v>40690237</v>
      </c>
      <c r="D113" s="64">
        <v>41325</v>
      </c>
      <c r="E113" s="31" t="s">
        <v>25</v>
      </c>
      <c r="F113" s="63">
        <v>1.5</v>
      </c>
      <c r="G113" s="31">
        <v>466.1</v>
      </c>
      <c r="H113" s="31" t="s">
        <v>123</v>
      </c>
    </row>
    <row r="114" spans="1:8" s="32" customFormat="1" ht="16.5" customHeight="1" x14ac:dyDescent="0.25">
      <c r="A114" s="31" t="s">
        <v>100</v>
      </c>
      <c r="B114" s="63">
        <v>111</v>
      </c>
      <c r="C114" s="63">
        <v>40690291</v>
      </c>
      <c r="D114" s="64">
        <v>41325</v>
      </c>
      <c r="E114" s="31" t="s">
        <v>25</v>
      </c>
      <c r="F114" s="63">
        <v>1.5</v>
      </c>
      <c r="G114" s="31">
        <v>466.1</v>
      </c>
      <c r="H114" s="31" t="s">
        <v>123</v>
      </c>
    </row>
    <row r="115" spans="1:8" s="32" customFormat="1" ht="16.5" customHeight="1" x14ac:dyDescent="0.25">
      <c r="A115" s="31" t="s">
        <v>100</v>
      </c>
      <c r="B115" s="63">
        <v>112</v>
      </c>
      <c r="C115" s="63">
        <v>40684977</v>
      </c>
      <c r="D115" s="64">
        <v>41312</v>
      </c>
      <c r="E115" s="31" t="s">
        <v>25</v>
      </c>
      <c r="F115" s="63">
        <v>12</v>
      </c>
      <c r="G115" s="31">
        <v>466.1</v>
      </c>
      <c r="H115" s="31" t="s">
        <v>101</v>
      </c>
    </row>
    <row r="116" spans="1:8" s="32" customFormat="1" ht="16.5" customHeight="1" x14ac:dyDescent="0.25">
      <c r="A116" s="31" t="s">
        <v>100</v>
      </c>
      <c r="B116" s="63">
        <v>113</v>
      </c>
      <c r="C116" s="63">
        <v>40685073</v>
      </c>
      <c r="D116" s="64">
        <v>41312</v>
      </c>
      <c r="E116" s="31" t="s">
        <v>25</v>
      </c>
      <c r="F116" s="63">
        <v>15</v>
      </c>
      <c r="G116" s="31">
        <v>466.1</v>
      </c>
      <c r="H116" s="31" t="s">
        <v>101</v>
      </c>
    </row>
    <row r="117" spans="1:8" s="32" customFormat="1" ht="16.5" customHeight="1" x14ac:dyDescent="0.25">
      <c r="A117" s="31" t="s">
        <v>100</v>
      </c>
      <c r="B117" s="63">
        <v>114</v>
      </c>
      <c r="C117" s="63">
        <v>40687023</v>
      </c>
      <c r="D117" s="64">
        <v>41311</v>
      </c>
      <c r="E117" s="31" t="s">
        <v>25</v>
      </c>
      <c r="F117" s="63">
        <v>5</v>
      </c>
      <c r="G117" s="31">
        <v>466.1</v>
      </c>
      <c r="H117" s="31" t="s">
        <v>101</v>
      </c>
    </row>
    <row r="118" spans="1:8" s="32" customFormat="1" ht="16.5" customHeight="1" x14ac:dyDescent="0.25">
      <c r="A118" s="31" t="s">
        <v>100</v>
      </c>
      <c r="B118" s="63">
        <v>115</v>
      </c>
      <c r="C118" s="63">
        <v>40691755</v>
      </c>
      <c r="D118" s="64">
        <v>41323</v>
      </c>
      <c r="E118" s="31" t="s">
        <v>25</v>
      </c>
      <c r="F118" s="63">
        <v>15</v>
      </c>
      <c r="G118" s="31">
        <v>466.1</v>
      </c>
      <c r="H118" s="31" t="s">
        <v>101</v>
      </c>
    </row>
    <row r="119" spans="1:8" s="32" customFormat="1" ht="16.5" customHeight="1" x14ac:dyDescent="0.25">
      <c r="A119" s="31" t="s">
        <v>100</v>
      </c>
      <c r="B119" s="63">
        <v>116</v>
      </c>
      <c r="C119" s="63">
        <v>40684533</v>
      </c>
      <c r="D119" s="64">
        <v>41312</v>
      </c>
      <c r="E119" s="31" t="s">
        <v>25</v>
      </c>
      <c r="F119" s="63">
        <v>15</v>
      </c>
      <c r="G119" s="31">
        <v>466.1</v>
      </c>
      <c r="H119" s="31" t="s">
        <v>109</v>
      </c>
    </row>
    <row r="120" spans="1:8" s="32" customFormat="1" ht="16.5" customHeight="1" x14ac:dyDescent="0.25">
      <c r="A120" s="31" t="s">
        <v>100</v>
      </c>
      <c r="B120" s="63">
        <v>117</v>
      </c>
      <c r="C120" s="63">
        <v>40690583</v>
      </c>
      <c r="D120" s="64">
        <v>41330</v>
      </c>
      <c r="E120" s="31" t="s">
        <v>25</v>
      </c>
      <c r="F120" s="63">
        <v>5</v>
      </c>
      <c r="G120" s="31">
        <v>466.1</v>
      </c>
      <c r="H120" s="31" t="s">
        <v>116</v>
      </c>
    </row>
    <row r="121" spans="1:8" s="32" customFormat="1" ht="16.5" customHeight="1" x14ac:dyDescent="0.25">
      <c r="A121" s="31" t="s">
        <v>100</v>
      </c>
      <c r="B121" s="63">
        <v>118</v>
      </c>
      <c r="C121" s="63">
        <v>40692982</v>
      </c>
      <c r="D121" s="64">
        <v>41333</v>
      </c>
      <c r="E121" s="31" t="s">
        <v>25</v>
      </c>
      <c r="F121" s="63">
        <v>5</v>
      </c>
      <c r="G121" s="31">
        <v>466.1</v>
      </c>
      <c r="H121" s="31" t="s">
        <v>105</v>
      </c>
    </row>
    <row r="122" spans="1:8" s="32" customFormat="1" ht="16.5" customHeight="1" x14ac:dyDescent="0.25">
      <c r="A122" s="31" t="s">
        <v>100</v>
      </c>
      <c r="B122" s="63">
        <v>119</v>
      </c>
      <c r="C122" s="63">
        <v>40694873</v>
      </c>
      <c r="D122" s="64">
        <v>41333</v>
      </c>
      <c r="E122" s="31" t="s">
        <v>25</v>
      </c>
      <c r="F122" s="63">
        <v>5</v>
      </c>
      <c r="G122" s="31">
        <v>466.1</v>
      </c>
      <c r="H122" s="31" t="s">
        <v>105</v>
      </c>
    </row>
    <row r="123" spans="1:8" s="32" customFormat="1" ht="16.5" customHeight="1" x14ac:dyDescent="0.25">
      <c r="A123" s="31" t="s">
        <v>100</v>
      </c>
      <c r="B123" s="63">
        <v>120</v>
      </c>
      <c r="C123" s="63">
        <v>40690885</v>
      </c>
      <c r="D123" s="64">
        <v>41320</v>
      </c>
      <c r="E123" s="31" t="s">
        <v>25</v>
      </c>
      <c r="F123" s="63">
        <v>12</v>
      </c>
      <c r="G123" s="31">
        <v>466.1</v>
      </c>
      <c r="H123" s="31" t="s">
        <v>108</v>
      </c>
    </row>
    <row r="125" spans="1:8" ht="16.5" customHeight="1" x14ac:dyDescent="0.25">
      <c r="F125" s="22"/>
      <c r="G125" s="24"/>
      <c r="H125" s="23"/>
    </row>
    <row r="126" spans="1:8" ht="16.5" customHeight="1" x14ac:dyDescent="0.25">
      <c r="F126" s="22"/>
      <c r="G126" s="21"/>
      <c r="H126" s="23"/>
    </row>
  </sheetData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2011-04-29T10:58:37Z</cp:lastPrinted>
  <dcterms:created xsi:type="dcterms:W3CDTF">2010-04-23T14:29:34Z</dcterms:created>
  <dcterms:modified xsi:type="dcterms:W3CDTF">2013-03-29T08:28:51Z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