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/>
  </bookViews>
  <sheets>
    <sheet name="Свод" sheetId="2" r:id="rId1"/>
    <sheet name="реестр заявок" sheetId="4" state="hidden" r:id="rId2"/>
    <sheet name="Реестр закл.договоров" sheetId="3" r:id="rId3"/>
    <sheet name="реестр исп.договоров" sheetId="5" state="hidden" r:id="rId4"/>
    <sheet name="анулир." sheetId="6" state="hidden" r:id="rId5"/>
  </sheets>
  <definedNames>
    <definedName name="_xlnm._FilterDatabase" localSheetId="4" hidden="1">анулир.!$A$2:$I$10</definedName>
    <definedName name="_xlnm._FilterDatabase" localSheetId="2" hidden="1">'Реестр закл.договоров'!$A$3:$I$61</definedName>
    <definedName name="_xlnm._FilterDatabase" localSheetId="1" hidden="1">'реестр заявок'!$A$4:$H$72</definedName>
    <definedName name="_xlnm._FilterDatabase" localSheetId="3" hidden="1">'реестр исп.договоров'!$A$4:$I$55</definedName>
  </definedNames>
  <calcPr calcId="145621"/>
</workbook>
</file>

<file path=xl/calcChain.xml><?xml version="1.0" encoding="utf-8"?>
<calcChain xmlns="http://schemas.openxmlformats.org/spreadsheetml/2006/main">
  <c r="E7" i="2" l="1"/>
  <c r="F7" i="2"/>
  <c r="G7" i="2"/>
  <c r="H7" i="2"/>
  <c r="I7" i="2"/>
  <c r="J7" i="2"/>
  <c r="K7" i="2"/>
  <c r="D7" i="2"/>
  <c r="E79" i="2"/>
  <c r="F79" i="2"/>
  <c r="G79" i="2"/>
  <c r="H79" i="2"/>
  <c r="I79" i="2"/>
  <c r="J79" i="2"/>
  <c r="K79" i="2"/>
  <c r="D79" i="2"/>
  <c r="D52" i="5" l="1"/>
  <c r="D54" i="5"/>
  <c r="D53" i="5"/>
  <c r="D50" i="5"/>
  <c r="D49" i="5"/>
  <c r="D48" i="5"/>
  <c r="D46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0" i="5"/>
  <c r="D31" i="5"/>
  <c r="D51" i="5"/>
  <c r="D55" i="5"/>
  <c r="G17" i="3"/>
  <c r="G19" i="3"/>
  <c r="G8" i="3"/>
  <c r="G5" i="3"/>
  <c r="D28" i="5" l="1"/>
  <c r="D29" i="5"/>
  <c r="D32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5" i="5"/>
  <c r="G21" i="3"/>
  <c r="G6" i="3"/>
  <c r="G7" i="3"/>
  <c r="G9" i="3"/>
  <c r="G10" i="3"/>
  <c r="G11" i="3"/>
  <c r="G12" i="3"/>
  <c r="G13" i="3"/>
  <c r="G14" i="3"/>
  <c r="G15" i="3"/>
  <c r="G16" i="3"/>
  <c r="G18" i="3"/>
  <c r="G20" i="3"/>
  <c r="G4" i="3"/>
  <c r="E9" i="6" l="1"/>
  <c r="E57" i="5" l="1"/>
  <c r="E58" i="5" l="1"/>
  <c r="E10" i="6" l="1"/>
  <c r="E71" i="4"/>
  <c r="D57" i="5" l="1"/>
</calcChain>
</file>

<file path=xl/sharedStrings.xml><?xml version="1.0" encoding="utf-8"?>
<sst xmlns="http://schemas.openxmlformats.org/spreadsheetml/2006/main" count="882" uniqueCount="339">
  <si>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</si>
  <si>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</si>
  <si>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</si>
  <si>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</si>
  <si>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</si>
  <si>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</si>
  <si>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</si>
  <si>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</si>
  <si>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</si>
  <si>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</si>
  <si>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</si>
  <si>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</si>
  <si>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</si>
  <si>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</si>
  <si>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</si>
  <si>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</si>
  <si>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</si>
  <si>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</si>
  <si>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</si>
  <si>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</si>
  <si>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</si>
  <si>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Номер  заявки</t>
  </si>
  <si>
    <t>Дата подачи заявки дд/мм/гггг</t>
  </si>
  <si>
    <t xml:space="preserve">Мощность, кВт </t>
  </si>
  <si>
    <t>Точка присоединения объекта (ПС)</t>
  </si>
  <si>
    <t>ПС 110/35/10 кВ "Тамбовская № 6"</t>
  </si>
  <si>
    <t xml:space="preserve">ПС 110/35/10 кВ "Комсомольская" </t>
  </si>
  <si>
    <t>Номер Акта ТП</t>
  </si>
  <si>
    <t>Точка присоединения объекта (ПС) согласно Акт ТП</t>
  </si>
  <si>
    <t xml:space="preserve">ПС 110/35/10 кВ "Промышленная" </t>
  </si>
  <si>
    <t>ИТОГО</t>
  </si>
  <si>
    <t>Тамбовский РЭС</t>
  </si>
  <si>
    <t>ПС 110/10 кВ "Новолядинская"</t>
  </si>
  <si>
    <t>Итого:</t>
  </si>
  <si>
    <t>6 месяцев</t>
  </si>
  <si>
    <t>Дата Акта ТП д/м/г</t>
  </si>
  <si>
    <t>Тамбовэнерго ТРЭС</t>
  </si>
  <si>
    <t>ПС 35/10 кВ "Тулиновская"</t>
  </si>
  <si>
    <t>Полное наименование заявителя</t>
  </si>
  <si>
    <t>ПС 110/6 кВ "Тамбовская № 8"</t>
  </si>
  <si>
    <t>ПС 35/10 кВ «Тулиновская»</t>
  </si>
  <si>
    <t xml:space="preserve">ПС 110/35 кВ "М. Талинская" </t>
  </si>
  <si>
    <t>ПС 110/35/10 кВ «Промышленная»</t>
  </si>
  <si>
    <t>ПС 35/10 кВ "Черняновская"</t>
  </si>
  <si>
    <t>ПС 110/35/6 кВ «Рассказовская»</t>
  </si>
  <si>
    <t>12 месяцев</t>
  </si>
  <si>
    <t>ПС 35/10 кВ "Тимирязевская"</t>
  </si>
  <si>
    <t>ПС 35/10 кВ «Селезневская»</t>
  </si>
  <si>
    <t>ПС 110/35/10 кВ «Тамбовская № 6»</t>
  </si>
  <si>
    <t>ПС 35/10 кВ «П. Пригородная»</t>
  </si>
  <si>
    <t>ПС 35/10 кВ «Черняновская»</t>
  </si>
  <si>
    <t>ПС 110/6 кВ "Тамбовская № 5"</t>
  </si>
  <si>
    <t>ПС 35/10 кВ «Знаменская»</t>
  </si>
  <si>
    <t>ПС 35/10 кВ «Горельская»</t>
  </si>
  <si>
    <t>ПС 110/6 кВ «Тамбовская № 8»</t>
  </si>
  <si>
    <t>ПС 110/35/10 кВ «Комсомольская»</t>
  </si>
  <si>
    <t>ПС 35/10 кВ «Тимирязевская»</t>
  </si>
  <si>
    <t>ПС 35/10 кВ "Горельская"</t>
  </si>
  <si>
    <t>ПС 110/10 кВ «М.Талинская»</t>
  </si>
  <si>
    <t>Администрация Знаменского поссовета Знаменского района Тамбовской области</t>
  </si>
  <si>
    <t>ПС 35/10 кВ «Серебряковская»</t>
  </si>
  <si>
    <t>ПС 35/10 кВ "Серебряковская"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</si>
  <si>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</si>
  <si>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</si>
  <si>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</si>
  <si>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</si>
  <si>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Ушаков Валерий Николаевич</t>
  </si>
  <si>
    <t>Юдина Алевтина Алексеевна</t>
  </si>
  <si>
    <t>ПС 35/10 кВ «Коптевская»</t>
  </si>
  <si>
    <t>ПС 35/10 кВ "Коптевская"</t>
  </si>
  <si>
    <t>Аксенова Клавдия Борисовна</t>
  </si>
  <si>
    <t>Ольшанская Марина Сергеевна</t>
  </si>
  <si>
    <t>Мещеряков Владимир Евгеньевич</t>
  </si>
  <si>
    <t>Сорокин Сергей Александрович</t>
  </si>
  <si>
    <t>Калядина Светлана Геннадиевна</t>
  </si>
  <si>
    <t>Назарчук Валентина Васильевна</t>
  </si>
  <si>
    <t>Бичахчан Артуш Альбертович</t>
  </si>
  <si>
    <t>Савельев Анатолий Константинович</t>
  </si>
  <si>
    <t>Володин Николай Георгиевич</t>
  </si>
  <si>
    <t>Якушева Наталия Владимировна</t>
  </si>
  <si>
    <t>Индивидуальный предприниматель Волков Сергей Юрьевич</t>
  </si>
  <si>
    <t>ЗАО "Вотек Мобайл"</t>
  </si>
  <si>
    <t>ООО "Профиль-строй"</t>
  </si>
  <si>
    <t>ПС 35/10 кВ «Татановская»</t>
  </si>
  <si>
    <t>ПС 35/10 кВ «Верхоценская»</t>
  </si>
  <si>
    <t>ПС 110/10 кВ "Спасская"</t>
  </si>
  <si>
    <t>ПС 35/10 кВ "Верхоценская"</t>
  </si>
  <si>
    <t>ПС 35/10 кВ "Татановская"</t>
  </si>
  <si>
    <t>ПС 35/10 кВ «Сухотинская»</t>
  </si>
  <si>
    <t>ПС 35/10 кВ "Сухотинская"</t>
  </si>
  <si>
    <t>Сведения о деятельности филиала ОАО " МРСК Центра" - "Тамбовэнерго" по технологическому присоединению за январь месяц 2013 г.</t>
  </si>
  <si>
    <t>Пообъектная информация по заявкам на ТП за январь месяц 2013 г.</t>
  </si>
  <si>
    <t>Карандей Денис Геннадьевич</t>
  </si>
  <si>
    <t>Подольских Игорь Николаевич</t>
  </si>
  <si>
    <t>Кулешов Михаил Викторович</t>
  </si>
  <si>
    <t>Дружкин Егор Сергеевич</t>
  </si>
  <si>
    <t>Переславцев Владимир Алексеевич</t>
  </si>
  <si>
    <t>Андреев Андрей Борисович</t>
  </si>
  <si>
    <t>Калашников Павел Олегович</t>
  </si>
  <si>
    <t>Макаров Дмитрий Валерьевич</t>
  </si>
  <si>
    <t>Колодин Алексей Николаевич</t>
  </si>
  <si>
    <t>Алиева Сона Бахтияр кызы</t>
  </si>
  <si>
    <t>Бадалов Кязым Рамазан оглы</t>
  </si>
  <si>
    <t>Козодаев Андрей Владимирович</t>
  </si>
  <si>
    <t>Краснова Наталия Александровна</t>
  </si>
  <si>
    <t>Колодин Денис Олегович</t>
  </si>
  <si>
    <t>Антонов Антон Александрович</t>
  </si>
  <si>
    <t>Колодина Галина Дмитриевна</t>
  </si>
  <si>
    <t>Токарева Ираида Борисовна</t>
  </si>
  <si>
    <t>Ганцов Марат Алиакбярович</t>
  </si>
  <si>
    <t>Индивидуальный предприниматель Долгов Геннадий Николаевич</t>
  </si>
  <si>
    <t>ООО "Фасад"</t>
  </si>
  <si>
    <t>Индивидуальный предприниматель Чальян Мария Валерьевна</t>
  </si>
  <si>
    <t>ООО "Тамбовпромстройхолдинг"</t>
  </si>
  <si>
    <t>ОАО "Тамбовоблгаз"</t>
  </si>
  <si>
    <t>ОАО "Мобильные Теле Системы"</t>
  </si>
  <si>
    <t>ЗАО "Тамбовская земля"</t>
  </si>
  <si>
    <t>ЗАО "Тамбовское полесье"</t>
  </si>
  <si>
    <t>ООО "Жупиков"</t>
  </si>
  <si>
    <t>Управление инвестиций по Тамбовской области</t>
  </si>
  <si>
    <t>ООО КАПИТАЛ</t>
  </si>
  <si>
    <t>Общество с ограниченной ответственностью фирма ЮКОН</t>
  </si>
  <si>
    <t>ПС 110/6 кВ «Тамбовская № 5»</t>
  </si>
  <si>
    <t>ПС 35/10 кВ «Авдеевская»</t>
  </si>
  <si>
    <t>ПС 110/35/10 кВ «Тамбововская № 6»</t>
  </si>
  <si>
    <t>ПС 35/10 кВ «Авангардская»</t>
  </si>
  <si>
    <t>ПС 35/10 кВ «Б.Двойневская»</t>
  </si>
  <si>
    <t>ПС 35/10 кВ «Столовская»</t>
  </si>
  <si>
    <t>ПС 110/10 кВ «Спасская»</t>
  </si>
  <si>
    <t>ПС 35/10 кВ "Авангардская"</t>
  </si>
  <si>
    <t>ПС 35/10 кВ "Авдеевская"</t>
  </si>
  <si>
    <t>ПС 35/10 кВ "Б. Двойневская"</t>
  </si>
  <si>
    <t>ПС 35/10 кВ "П. Марфинская"</t>
  </si>
  <si>
    <t>ПС 35/10 кВ «П. Марфинская»</t>
  </si>
  <si>
    <t>ПС 35/10 кВ "Столовская"</t>
  </si>
  <si>
    <t>Пообъектная информация по заключенным договорам ТП за январь месяц 2013 г.</t>
  </si>
  <si>
    <t xml:space="preserve">Приход Михаило-Архангельского храма </t>
  </si>
  <si>
    <t>ОАО "ВымпелКом"</t>
  </si>
  <si>
    <t>Администрация Тамбовского района Тамбовской области</t>
  </si>
  <si>
    <t>ПС 35/10 кВ «Степная»</t>
  </si>
  <si>
    <t>ПС 35/10 кВ "Степная"</t>
  </si>
  <si>
    <t>Пообъектная информация по выполненым  договорам ТП за январь месяц 2013 г.</t>
  </si>
  <si>
    <t>318/3</t>
  </si>
  <si>
    <t>767/86</t>
  </si>
  <si>
    <t>990/32</t>
  </si>
  <si>
    <t>983/8</t>
  </si>
  <si>
    <t>844/28</t>
  </si>
  <si>
    <t>1019/108</t>
  </si>
  <si>
    <t>628/109</t>
  </si>
  <si>
    <t>993/9</t>
  </si>
  <si>
    <t>826/26</t>
  </si>
  <si>
    <t>968/7</t>
  </si>
  <si>
    <t>969/108</t>
  </si>
  <si>
    <t>967/24</t>
  </si>
  <si>
    <t>872/4</t>
  </si>
  <si>
    <t>893/25</t>
  </si>
  <si>
    <t>966/6</t>
  </si>
  <si>
    <t>914/48</t>
  </si>
  <si>
    <t>841/46</t>
  </si>
  <si>
    <t>973/47</t>
  </si>
  <si>
    <t>915/50</t>
  </si>
  <si>
    <t>996/49</t>
  </si>
  <si>
    <t>992/92</t>
  </si>
  <si>
    <t>1014/91</t>
  </si>
  <si>
    <t>964/52</t>
  </si>
  <si>
    <t>1010/96</t>
  </si>
  <si>
    <t>941/95</t>
  </si>
  <si>
    <t>965/55</t>
  </si>
  <si>
    <t>962/57</t>
  </si>
  <si>
    <t>982/56</t>
  </si>
  <si>
    <t>1024/97</t>
  </si>
  <si>
    <t>994/59</t>
  </si>
  <si>
    <t>657/35</t>
  </si>
  <si>
    <t>960/30</t>
  </si>
  <si>
    <t>876/27</t>
  </si>
  <si>
    <t>1005/88</t>
  </si>
  <si>
    <t>732/89</t>
  </si>
  <si>
    <t>724/34</t>
  </si>
  <si>
    <t>723/33</t>
  </si>
  <si>
    <t>974/44</t>
  </si>
  <si>
    <t>977/51</t>
  </si>
  <si>
    <t>1022/53</t>
  </si>
  <si>
    <t>959/98</t>
  </si>
  <si>
    <t>Николаенко Георгий Петрович</t>
  </si>
  <si>
    <t>Авдоян Рустам Юрикович</t>
  </si>
  <si>
    <t>Багинская Любовь Николаевна</t>
  </si>
  <si>
    <t>Трунин Андрей Васильевич</t>
  </si>
  <si>
    <t>Пименов Лев Николаевич</t>
  </si>
  <si>
    <t>Семилетов Виктор Александрович</t>
  </si>
  <si>
    <t>Бакиров Ильфир Хасанович</t>
  </si>
  <si>
    <t>Попова Елена Юрьевна</t>
  </si>
  <si>
    <t>Подъяблонский Александр Александрович</t>
  </si>
  <si>
    <t>Кузнецова Клавдия Ивановна</t>
  </si>
  <si>
    <t>Усачев Василий Гаврилович</t>
  </si>
  <si>
    <t>Белякина Ольга Владимировна</t>
  </si>
  <si>
    <t>Мещерякова Оксана Александровна</t>
  </si>
  <si>
    <t>Золотов Николай Владимирович</t>
  </si>
  <si>
    <t>Петенев Сергей Николаевич</t>
  </si>
  <si>
    <t>Уханов Алексей Иванович</t>
  </si>
  <si>
    <t>Мстоян Каринэ Аузетовна</t>
  </si>
  <si>
    <t>Магмудян Назик Самандовна</t>
  </si>
  <si>
    <t>Башкиров Сергей Викторович</t>
  </si>
  <si>
    <t>Ермакова Татьяна Борисовна</t>
  </si>
  <si>
    <t>Натальин Юрий Михайлович</t>
  </si>
  <si>
    <t>Клевцова Марина Алексеевна</t>
  </si>
  <si>
    <t>Нагих Надежда Николаевна</t>
  </si>
  <si>
    <t>Колесников Дмитрий Сергеевич</t>
  </si>
  <si>
    <t>Крюков Алексей Николаевич</t>
  </si>
  <si>
    <t>Чеканов Валерий Игнатьевич</t>
  </si>
  <si>
    <t>Комбарова Вера Николаевна</t>
  </si>
  <si>
    <t>Данилин Александр Николаевич</t>
  </si>
  <si>
    <t>Краснослободцева Олеся Геннадьевна</t>
  </si>
  <si>
    <t>Васильев Анатолий Григорьевич</t>
  </si>
  <si>
    <t>Грищенко Людмила Павловна</t>
  </si>
  <si>
    <t>Овчаренко Ольга Евгеньевна</t>
  </si>
  <si>
    <t>Жукова Зинаида Петровна</t>
  </si>
  <si>
    <t>Иванова Вера Васильевна</t>
  </si>
  <si>
    <t>Цаплина Лариса Анатольевна</t>
  </si>
  <si>
    <t>Открытое акционерное общество "Тамбовоблгаз"</t>
  </si>
  <si>
    <t>ООО Возрождение</t>
  </si>
  <si>
    <t>ИП Кириленко Сергей Евгеньевич</t>
  </si>
  <si>
    <t>ООО "Умелец"</t>
  </si>
  <si>
    <t>ОАО "Сбербанк России"</t>
  </si>
  <si>
    <t>ООО "Спец Универсал"</t>
  </si>
  <si>
    <t>ИП Мордовин Владимир Петрович</t>
  </si>
  <si>
    <t>Беломестнокриушинский сельский совет</t>
  </si>
  <si>
    <t>ФКУ "Москва-Волгоград"</t>
  </si>
  <si>
    <t>ПС 35/10 кВ «Б. Двойневская»</t>
  </si>
  <si>
    <t>ПС 110/10 кВ «Новолядинская»</t>
  </si>
  <si>
    <t>Пообъектная информация по аннулированным заявкам на  ТП за январь месяц 2013 г.</t>
  </si>
  <si>
    <t>Путилин Дмитрий Юрьевич</t>
  </si>
  <si>
    <t>ТОГБОУ "Горельская специальноая (коррекционная) школа-интернат для детей с ограниченными возможностями здоровья"</t>
  </si>
  <si>
    <t>Управление инвестиций Тамбовской области</t>
  </si>
  <si>
    <t>ОАО " МРСК Центра" - "Тамбовэнерго"</t>
  </si>
  <si>
    <t>ПС 35/10 кВ «Бурнакская»</t>
  </si>
  <si>
    <t>ПС 35/10 кВ «Ивановская»</t>
  </si>
  <si>
    <t>ПС 35/10 кВ «Каменская»</t>
  </si>
  <si>
    <t>ПС 35/10 кВ «Шапкинская»</t>
  </si>
  <si>
    <t>ПС 35/10 кВ «РСХО»</t>
  </si>
  <si>
    <t>ПС 35/10 кВ «Чакинская»</t>
  </si>
  <si>
    <t>ПС 35/10 кВ «Туголуковская»</t>
  </si>
  <si>
    <t>ПС 35/10 кВ «Протасовская»</t>
  </si>
  <si>
    <t>ПС 35/10 кВ «Н.Сергиевская»</t>
  </si>
  <si>
    <t>ПС 35/10 кВ «Лавровская»</t>
  </si>
  <si>
    <t>ПС 35/10 кВ «В.Вершинская»</t>
  </si>
  <si>
    <t>ПС 35/10 кВ «Шульгинская»</t>
  </si>
  <si>
    <t>ПС 35/10 кВ «Черняевская»</t>
  </si>
  <si>
    <t>ПС 35/10 кВ «Росляйская»</t>
  </si>
  <si>
    <t>ПС 35/10 кВ «Полетаевская»</t>
  </si>
  <si>
    <t>ПС 35/10 кВ «Пионер»</t>
  </si>
  <si>
    <t>ПС 35/10 кВ «Лукинская»</t>
  </si>
  <si>
    <t>ПС 35/10 кВ «Максимовская»</t>
  </si>
  <si>
    <t>ПС 35/10 кВ «Артемовская»</t>
  </si>
  <si>
    <t>ПС 110/35/10 кВ «М.Зверяевская»</t>
  </si>
  <si>
    <t>ПС 110/10 кВ «Шпикуловская»</t>
  </si>
  <si>
    <t xml:space="preserve"> </t>
  </si>
  <si>
    <t>ПС 110/35/10 кВ "Токаревская"</t>
  </si>
  <si>
    <t>ПС 110/35/10 кВ "Ржаксинская"</t>
  </si>
  <si>
    <t>ПС 110/35/10 кВ «Жердевская»</t>
  </si>
  <si>
    <t>ПС 110/10 кВ «Богдановская»</t>
  </si>
  <si>
    <t>ПС 110/35/10 кВ «Мордовская»</t>
  </si>
  <si>
    <t>ПС 110/35/10 кВ «М. Алабушская»</t>
  </si>
  <si>
    <t>Администрация Ивановского сельсовета Мордовского района Тамбовской области</t>
  </si>
  <si>
    <t>Администрация Троицкоросляйского се льсовета</t>
  </si>
  <si>
    <t>ПС 110/35/10 кВ «Ржаксинская»</t>
  </si>
  <si>
    <t>Администрация Гавриловского сельсов ета</t>
  </si>
  <si>
    <t>Вотек Мобайл ЗАО</t>
  </si>
  <si>
    <t>Администрация Б.Ржаксинского сельск ого совета</t>
  </si>
  <si>
    <t>Токаревская поселковая администраци я Токаревского района Тамбовской об ласти</t>
  </si>
  <si>
    <t>Анохин Алексей Валентинович</t>
  </si>
  <si>
    <t>Абалуев Алексей Владимирович</t>
  </si>
  <si>
    <t>Филиал ОАО «МРСК Центра» - «Тамбовэнерго»</t>
  </si>
  <si>
    <t>ПС 35/10 кВ "Изосимовская"</t>
  </si>
  <si>
    <t xml:space="preserve">ПС 35/10 кВ "Ранинская"  </t>
  </si>
  <si>
    <t>ПС 35/10 кВ "Тарбеевская"</t>
  </si>
  <si>
    <t>ПС 35/10 кВ "Глазковская"</t>
  </si>
  <si>
    <t>ПС 35/10 кВ "Петровская"</t>
  </si>
  <si>
    <t>ПС 35/10 кВ "Пригородная"</t>
  </si>
  <si>
    <t>ПС 35/10 кВ "Жидиловская"</t>
  </si>
  <si>
    <t>ПС 35/10 кВ "Кочетовская"</t>
  </si>
  <si>
    <t>ПС 35/10 кВ "Устьинская"</t>
  </si>
  <si>
    <t>ПС 35/10 кВ "Кленская"</t>
  </si>
  <si>
    <t>ПС 35/10 кВ " Екатерининская"</t>
  </si>
  <si>
    <t>ПС 35/10 кВ "Б. Избердеевская"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</si>
  <si>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</si>
  <si>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</si>
  <si>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</si>
  <si>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</si>
  <si>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110/10 кВ "Архангельская"</t>
  </si>
  <si>
    <t>ПС 110/35/10 кВ "Хоботовская"</t>
  </si>
  <si>
    <t>Шайкин Сергей Сергеевич</t>
  </si>
  <si>
    <t>Шиловских Елена Николаевна ИП</t>
  </si>
  <si>
    <t>Администрация Глазковского сельсове та</t>
  </si>
  <si>
    <t>ПС 35/10 кВ "Екатерининская"</t>
  </si>
  <si>
    <t>Тамбовоблгаз ОАО</t>
  </si>
  <si>
    <t>Золотухин Сергей Викторович</t>
  </si>
  <si>
    <t>Буцких Александр Алексеевич</t>
  </si>
  <si>
    <t>Добрынина Валентина Васильевна</t>
  </si>
  <si>
    <t>ПС 35/10 "Кёршинская"</t>
  </si>
  <si>
    <t>ПС 35/10 "Рудовская"</t>
  </si>
  <si>
    <t>ПС 35/10 "Серповская"</t>
  </si>
  <si>
    <t>ПС 35/10 "Дегтянская"</t>
  </si>
  <si>
    <t>ПС 35/10 "Ламская"</t>
  </si>
  <si>
    <t>ПС 35/10 "Бондарская"</t>
  </si>
  <si>
    <t>ПС 35/10 "Кулеватовская"</t>
  </si>
  <si>
    <t>ПС 35/10 "Егоровская"</t>
  </si>
  <si>
    <t>ПС 35/10 "Ломовисская"</t>
  </si>
  <si>
    <t>ПС 35/10 "Вернадовская"</t>
  </si>
  <si>
    <t>ПС 35/10 "Липовская"</t>
  </si>
  <si>
    <t>ПС 35/10 "Крюковская"</t>
  </si>
  <si>
    <t>ПС 35/10 "Питерская"</t>
  </si>
  <si>
    <t>ПС 110/35/10 "Сосновская"</t>
  </si>
  <si>
    <t xml:space="preserve"> 6 месяцев</t>
  </si>
  <si>
    <t>Администрация Кулеватовского сельсовета Сосновского района Тамбовской области    (КНС)</t>
  </si>
  <si>
    <t>Закрытое акционерное общество "Вотек Мобайл" Тамбовский филиал (в пользу Тамбовского филиала ОАО "Ростелеком") _  Серповое - 3</t>
  </si>
  <si>
    <t>Закрытое акционерное общество "Вотек Мобайл" Тамбовский филиал (в пользу Тамбовского филиала ОАО "Ростелеком") _ Лёвино - 2</t>
  </si>
  <si>
    <t>Воробьёва Валентина Васильевна</t>
  </si>
  <si>
    <t>Волков Пётр Михайлович</t>
  </si>
  <si>
    <t>Фермерское хозяйство Турапина Николая Дмитриевича ТНD</t>
  </si>
  <si>
    <t xml:space="preserve"> 12 месяцев</t>
  </si>
  <si>
    <t>Общество с ограниченной ответственностью «Агрофирма «Жупиков» _ (картофелехранилище)_ (новая задача)</t>
  </si>
  <si>
    <t>Одинцова Ирина Николаевна</t>
  </si>
  <si>
    <t>ПС 35/10 кВ" Восточная"</t>
  </si>
  <si>
    <t>ПС 35/10 кВ" Гавриловская"</t>
  </si>
  <si>
    <t>ПС 35/10 "Заводская"</t>
  </si>
  <si>
    <t>ПС  35/10 кВ "Ирская"</t>
  </si>
  <si>
    <t>ПС  35/10 кВ "Марьинская"</t>
  </si>
  <si>
    <t>ПС  35/10 кВ "Пересыпкинская"</t>
  </si>
  <si>
    <t>ПС  35/10 кВ "Филатовская"</t>
  </si>
  <si>
    <t>ПС  35/10 кВ "Балыклейская"</t>
  </si>
  <si>
    <t>ПС 110/35/10 кВ" Инжавинская"</t>
  </si>
  <si>
    <t>ПС 110/35/10 кВ" Уметская"</t>
  </si>
  <si>
    <t>ПС 110/35/10 кВ" Кирсановская"</t>
  </si>
  <si>
    <t>ПС 110/ 35/10 кВ "Кирсановская"</t>
  </si>
  <si>
    <t>Устинов Юрий Викторович</t>
  </si>
  <si>
    <t>ПС 35/10 кВ "Заводская"</t>
  </si>
  <si>
    <t>Бахарев Николай Владимирович</t>
  </si>
  <si>
    <t>ПС 110/ 35/10 кВ "Инжавинская"</t>
  </si>
  <si>
    <t>Наумова Елена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</si>
</sst>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3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19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3" fillId="0" borderId="0" xfId="0" applyFont="1" applyAlignment="1">
      <alignment horizontal="center" vertical="center"/>
    </xf>
    <xf numFmtId="0" fontId="0" fillId="0" borderId="0" xfId="0" applyFont="1"/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1" xfId="142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8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2" fontId="9" fillId="0" borderId="1" xfId="142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0" fontId="13" fillId="0" borderId="1" xfId="0" applyFont="1" applyFill="1" applyBorder="1"/>
    <xf numFmtId="2" fontId="13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/>
    <xf numFmtId="0" fontId="13" fillId="0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8" fillId="0" borderId="0" xfId="0" applyNumberFormat="1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12" xfId="142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16" fillId="0" borderId="0" xfId="0" applyFont="1"/>
    <xf numFmtId="0" fontId="0" fillId="0" borderId="1" xfId="0" applyFont="1" applyBorder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2" xfId="142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14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142" applyFont="1" applyFill="1" applyBorder="1" applyAlignment="1">
      <alignment horizontal="center" vertical="center" wrapText="1"/>
    </xf>
    <xf numFmtId="14" fontId="9" fillId="0" borderId="1" xfId="14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2" xfId="142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9" fillId="0" borderId="12" xfId="142" applyFont="1" applyFill="1" applyBorder="1" applyAlignment="1">
      <alignment horizontal="center" vertical="center" wrapText="1"/>
    </xf>
    <xf numFmtId="14" fontId="9" fillId="0" borderId="12" xfId="142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142" applyFont="1" applyFill="1" applyBorder="1" applyAlignment="1">
      <alignment horizontal="center" vertical="center" wrapText="1"/>
    </xf>
    <xf numFmtId="14" fontId="13" fillId="0" borderId="12" xfId="142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right"/>
    </xf>
    <xf numFmtId="0" fontId="25" fillId="0" borderId="7" xfId="0" applyFont="1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1" fillId="5" borderId="1" xfId="0" applyFont="1" applyFill="1" applyBorder="1"/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64" fontId="26" fillId="6" borderId="0" xfId="0" applyNumberFormat="1" applyFont="1" applyFill="1"/>
    <xf numFmtId="0" fontId="26" fillId="6" borderId="0" xfId="0" applyFont="1" applyFill="1"/>
    <xf numFmtId="4" fontId="24" fillId="6" borderId="0" xfId="0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6" borderId="0" xfId="0" applyFont="1" applyFill="1"/>
    <xf numFmtId="0" fontId="6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horizontal="center" vertical="center" wrapText="1"/>
    </xf>
    <xf numFmtId="0" fontId="17" fillId="0" borderId="1" xfId="145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146" applyFont="1" applyFill="1" applyBorder="1" applyAlignment="1">
      <alignment horizontal="center" vertical="center" wrapText="1"/>
    </xf>
    <xf numFmtId="0" fontId="17" fillId="0" borderId="1" xfId="147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156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2" fillId="6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6" borderId="1" xfId="0" applyFont="1" applyFill="1" applyBorder="1" applyAlignment="1" applyProtection="1">
      <alignment horizontal="center" vertical="center" wrapText="1"/>
      <protection locked="0"/>
    </xf>
    <xf numFmtId="0" fontId="31" fillId="0" borderId="0" xfId="11" applyFont="1" applyAlignment="1">
      <alignment horizontal="center" vertical="center" wrapText="1"/>
    </xf>
    <xf numFmtId="0" fontId="31" fillId="0" borderId="1" xfId="11" applyFont="1" applyBorder="1" applyAlignment="1">
      <alignment horizontal="center" vertical="center"/>
    </xf>
    <xf numFmtId="0" fontId="31" fillId="0" borderId="0" xfId="11" applyFont="1" applyFill="1" applyAlignment="1">
      <alignment horizontal="center" vertical="center"/>
    </xf>
    <xf numFmtId="0" fontId="31" fillId="6" borderId="1" xfId="1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33" fillId="0" borderId="1" xfId="156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142" applyNumberFormat="1" applyFont="1" applyFill="1" applyBorder="1" applyAlignment="1">
      <alignment horizontal="center" vertical="center" wrapText="1"/>
    </xf>
    <xf numFmtId="2" fontId="28" fillId="0" borderId="1" xfId="142" applyNumberFormat="1" applyFont="1" applyFill="1" applyBorder="1" applyAlignment="1">
      <alignment horizontal="center" vertical="center" wrapText="1"/>
    </xf>
    <xf numFmtId="14" fontId="28" fillId="0" borderId="1" xfId="142" applyNumberFormat="1" applyFont="1" applyFill="1" applyBorder="1" applyAlignment="1">
      <alignment horizontal="center" vertical="center" wrapText="1"/>
    </xf>
    <xf numFmtId="14" fontId="28" fillId="6" borderId="1" xfId="0" applyNumberFormat="1" applyFont="1" applyFill="1" applyBorder="1" applyAlignment="1">
      <alignment horizontal="center" vertical="center" wrapText="1"/>
    </xf>
    <xf numFmtId="2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1" xfId="0" applyFont="1" applyFill="1" applyBorder="1" applyAlignment="1">
      <alignment horizontal="center" vertical="center" wrapText="1" shrinkToFit="1"/>
    </xf>
    <xf numFmtId="14" fontId="28" fillId="6" borderId="1" xfId="0" applyNumberFormat="1" applyFont="1" applyFill="1" applyBorder="1" applyAlignment="1">
      <alignment horizontal="center" vertical="center" wrapText="1" shrinkToFit="1"/>
    </xf>
    <xf numFmtId="14" fontId="29" fillId="0" borderId="1" xfId="149" applyNumberFormat="1" applyFont="1" applyFill="1" applyBorder="1" applyAlignment="1">
      <alignment horizontal="center" vertical="center" wrapText="1"/>
    </xf>
    <xf numFmtId="14" fontId="29" fillId="0" borderId="1" xfId="15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29" fillId="0" borderId="1" xfId="151" applyNumberFormat="1" applyFont="1" applyFill="1" applyBorder="1" applyAlignment="1">
      <alignment horizontal="center" vertical="center" wrapText="1"/>
    </xf>
    <xf numFmtId="14" fontId="29" fillId="0" borderId="1" xfId="152" applyNumberFormat="1" applyFont="1" applyFill="1" applyBorder="1" applyAlignment="1">
      <alignment horizontal="center" vertical="center" wrapText="1"/>
    </xf>
    <xf numFmtId="14" fontId="29" fillId="0" borderId="1" xfId="153" applyNumberFormat="1" applyFont="1" applyFill="1" applyBorder="1" applyAlignment="1">
      <alignment horizontal="center" vertical="center" wrapText="1"/>
    </xf>
    <xf numFmtId="14" fontId="29" fillId="0" borderId="1" xfId="154" applyNumberFormat="1" applyFont="1" applyFill="1" applyBorder="1" applyAlignment="1">
      <alignment horizontal="center" vertical="center" wrapText="1"/>
    </xf>
    <xf numFmtId="14" fontId="29" fillId="0" borderId="1" xfId="155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</cellXfs>
  <cellStyles count="157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8"/>
    <cellStyle name="Обычный 36" xfId="69"/>
    <cellStyle name="Обычный 37" xfId="70"/>
    <cellStyle name="Обычный 376" xfId="147"/>
    <cellStyle name="Обычный 38" xfId="71"/>
    <cellStyle name="Обычный 385" xfId="146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5"/>
    <cellStyle name="Обычный 63" xfId="100"/>
    <cellStyle name="Обычный 64" xfId="101"/>
    <cellStyle name="Обычный 65" xfId="102"/>
    <cellStyle name="Обычный 652" xfId="152"/>
    <cellStyle name="Обычный 653" xfId="149"/>
    <cellStyle name="Обычный 658" xfId="153"/>
    <cellStyle name="Обычный 659" xfId="154"/>
    <cellStyle name="Обычный 66" xfId="103"/>
    <cellStyle name="Обычный 661" xfId="155"/>
    <cellStyle name="Обычный 662" xfId="151"/>
    <cellStyle name="Обычный 668" xfId="150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КЭС" xfId="156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zoomScale="90" zoomScaleNormal="90" workbookViewId="0">
      <pane ySplit="6" topLeftCell="A76" activePane="bottomLeft" state="frozen"/>
      <selection pane="bottomLeft" activeCell="A7" sqref="A7:K105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186" t="s">
        <v>16</v>
      </c>
      <c r="I1" s="186"/>
      <c r="J1" s="186"/>
      <c r="K1" s="186"/>
    </row>
    <row r="2" spans="1:11" x14ac:dyDescent="0.25">
      <c r="A2" s="1" t="s">
        <v>90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1"/>
      <c r="F3" s="1"/>
      <c r="G3" s="1"/>
      <c r="H3" s="1"/>
      <c r="I3" s="7"/>
      <c r="J3" s="1"/>
      <c r="K3" s="1"/>
    </row>
    <row r="4" spans="1:11" ht="15.75" customHeight="1" thickBot="1" x14ac:dyDescent="0.3">
      <c r="A4" s="187" t="s">
        <v>2</v>
      </c>
      <c r="B4" s="9"/>
      <c r="C4" s="187" t="s">
        <v>15</v>
      </c>
      <c r="D4" s="185" t="s">
        <v>3</v>
      </c>
      <c r="E4" s="185"/>
      <c r="F4" s="185" t="s">
        <v>4</v>
      </c>
      <c r="G4" s="185"/>
      <c r="H4" s="185" t="s">
        <v>5</v>
      </c>
      <c r="I4" s="189"/>
      <c r="J4" s="185" t="s">
        <v>6</v>
      </c>
      <c r="K4" s="185"/>
    </row>
    <row r="5" spans="1:11" ht="46.5" customHeight="1" thickBot="1" x14ac:dyDescent="0.3">
      <c r="A5" s="188"/>
      <c r="B5" s="10" t="s">
        <v>19</v>
      </c>
      <c r="C5" s="188"/>
      <c r="D5" s="185"/>
      <c r="E5" s="185"/>
      <c r="F5" s="185"/>
      <c r="G5" s="185"/>
      <c r="H5" s="185"/>
      <c r="I5" s="189"/>
      <c r="J5" s="185"/>
      <c r="K5" s="185"/>
    </row>
    <row r="6" spans="1:11" x14ac:dyDescent="0.25">
      <c r="A6" s="188"/>
      <c r="B6" s="10"/>
      <c r="C6" s="188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x14ac:dyDescent="0.25">
      <c r="A7" s="146"/>
      <c r="B7" s="146"/>
      <c r="C7" s="146" t="s">
        <v>17</v>
      </c>
      <c r="D7" s="137">
        <f>SUM(D8:D78)</f>
        <v>89</v>
      </c>
      <c r="E7" s="137">
        <f t="shared" ref="E7:K7" si="0">SUM(E8:E78)</f>
        <v>6.1099999999999994</v>
      </c>
      <c r="F7" s="137">
        <f t="shared" si="0"/>
        <v>35</v>
      </c>
      <c r="G7" s="137">
        <f t="shared" si="0"/>
        <v>0.77275000000000005</v>
      </c>
      <c r="H7" s="137">
        <f t="shared" si="0"/>
        <v>38</v>
      </c>
      <c r="I7" s="137">
        <f t="shared" si="0"/>
        <v>0.49510000000000004</v>
      </c>
      <c r="J7" s="137">
        <f t="shared" si="0"/>
        <v>6</v>
      </c>
      <c r="K7" s="137">
        <f t="shared" si="0"/>
        <v>0.74140000000000006</v>
      </c>
    </row>
    <row r="8" spans="1:11" s="86" customFormat="1" x14ac:dyDescent="0.25">
      <c r="A8" s="147" t="s">
        <v>233</v>
      </c>
      <c r="B8" s="148">
        <v>1</v>
      </c>
      <c r="C8" s="149" t="s">
        <v>129</v>
      </c>
      <c r="D8" s="144">
        <v>1</v>
      </c>
      <c r="E8" s="144">
        <v>3.0000000000000001E-3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</row>
    <row r="9" spans="1:11" s="86" customFormat="1" x14ac:dyDescent="0.25">
      <c r="A9" s="147" t="s">
        <v>233</v>
      </c>
      <c r="B9" s="148">
        <v>2</v>
      </c>
      <c r="C9" s="149" t="s">
        <v>130</v>
      </c>
      <c r="D9" s="144">
        <v>1</v>
      </c>
      <c r="E9" s="144">
        <v>3.0000000000000001E-3</v>
      </c>
      <c r="F9" s="144">
        <v>0</v>
      </c>
      <c r="G9" s="144">
        <v>0</v>
      </c>
      <c r="H9" s="144">
        <v>1</v>
      </c>
      <c r="I9" s="144">
        <v>1.2E-2</v>
      </c>
      <c r="J9" s="144">
        <v>0</v>
      </c>
      <c r="K9" s="144">
        <v>0</v>
      </c>
    </row>
    <row r="10" spans="1:11" s="86" customFormat="1" x14ac:dyDescent="0.25">
      <c r="A10" s="147" t="s">
        <v>233</v>
      </c>
      <c r="B10" s="148">
        <v>3</v>
      </c>
      <c r="C10" s="149" t="s">
        <v>131</v>
      </c>
      <c r="D10" s="144">
        <v>2</v>
      </c>
      <c r="E10" s="144">
        <v>6.0000000000000001E-3</v>
      </c>
      <c r="F10" s="144">
        <v>0</v>
      </c>
      <c r="G10" s="144">
        <v>0</v>
      </c>
      <c r="H10" s="144">
        <v>3</v>
      </c>
      <c r="I10" s="144">
        <v>2.8500000000000001E-2</v>
      </c>
      <c r="J10" s="144">
        <v>0</v>
      </c>
      <c r="K10" s="144">
        <v>0</v>
      </c>
    </row>
    <row r="11" spans="1:11" s="86" customFormat="1" x14ac:dyDescent="0.25">
      <c r="A11" s="147" t="s">
        <v>233</v>
      </c>
      <c r="B11" s="148">
        <v>4</v>
      </c>
      <c r="C11" s="149" t="s">
        <v>86</v>
      </c>
      <c r="D11" s="144">
        <v>0</v>
      </c>
      <c r="E11" s="144">
        <v>0</v>
      </c>
      <c r="F11" s="144">
        <v>1</v>
      </c>
      <c r="G11" s="144">
        <v>5.0000000000000001E-3</v>
      </c>
      <c r="H11" s="144">
        <v>0</v>
      </c>
      <c r="I11" s="144">
        <v>0</v>
      </c>
      <c r="J11" s="144">
        <v>0</v>
      </c>
      <c r="K11" s="144">
        <v>0</v>
      </c>
    </row>
    <row r="12" spans="1:11" s="86" customFormat="1" x14ac:dyDescent="0.25">
      <c r="A12" s="147" t="s">
        <v>233</v>
      </c>
      <c r="B12" s="148">
        <v>5</v>
      </c>
      <c r="C12" s="149" t="s">
        <v>57</v>
      </c>
      <c r="D12" s="144">
        <v>6</v>
      </c>
      <c r="E12" s="144">
        <v>0.03</v>
      </c>
      <c r="F12" s="144">
        <v>1</v>
      </c>
      <c r="G12" s="144">
        <v>7.0000000000000007E-2</v>
      </c>
      <c r="H12" s="144">
        <v>2</v>
      </c>
      <c r="I12" s="144">
        <v>8.0000000000000002E-3</v>
      </c>
      <c r="J12" s="144">
        <v>1</v>
      </c>
      <c r="K12" s="144">
        <v>1.77E-2</v>
      </c>
    </row>
    <row r="13" spans="1:11" s="86" customFormat="1" x14ac:dyDescent="0.25">
      <c r="A13" s="147" t="s">
        <v>233</v>
      </c>
      <c r="B13" s="148">
        <v>6</v>
      </c>
      <c r="C13" s="149" t="s">
        <v>63</v>
      </c>
      <c r="D13" s="144">
        <v>0</v>
      </c>
      <c r="E13" s="144">
        <v>0</v>
      </c>
      <c r="F13" s="144">
        <v>1</v>
      </c>
      <c r="G13" s="144">
        <v>3.2000000000000001E-2</v>
      </c>
      <c r="H13" s="144">
        <v>1</v>
      </c>
      <c r="I13" s="144">
        <v>1.4999999999999999E-2</v>
      </c>
      <c r="J13" s="144">
        <v>0</v>
      </c>
      <c r="K13" s="144">
        <v>0</v>
      </c>
    </row>
    <row r="14" spans="1:11" s="14" customFormat="1" x14ac:dyDescent="0.25">
      <c r="A14" s="147" t="s">
        <v>233</v>
      </c>
      <c r="B14" s="148">
        <v>7</v>
      </c>
      <c r="C14" s="141" t="s">
        <v>69</v>
      </c>
      <c r="D14" s="138">
        <v>0</v>
      </c>
      <c r="E14" s="150">
        <v>0</v>
      </c>
      <c r="F14" s="138">
        <v>1</v>
      </c>
      <c r="G14" s="144">
        <v>5.0000000000000001E-3</v>
      </c>
      <c r="H14" s="144">
        <v>0</v>
      </c>
      <c r="I14" s="144">
        <v>0</v>
      </c>
      <c r="J14" s="144">
        <v>0</v>
      </c>
      <c r="K14" s="144">
        <v>0</v>
      </c>
    </row>
    <row r="15" spans="1:11" s="14" customFormat="1" x14ac:dyDescent="0.25">
      <c r="A15" s="147" t="s">
        <v>233</v>
      </c>
      <c r="B15" s="148">
        <v>8</v>
      </c>
      <c r="C15" s="141" t="s">
        <v>62</v>
      </c>
      <c r="D15" s="138">
        <v>4</v>
      </c>
      <c r="E15" s="150">
        <v>0.1069</v>
      </c>
      <c r="F15" s="138">
        <v>2</v>
      </c>
      <c r="G15" s="144">
        <v>0.02</v>
      </c>
      <c r="H15" s="144">
        <v>4</v>
      </c>
      <c r="I15" s="144">
        <v>0.04</v>
      </c>
      <c r="J15" s="144">
        <v>1</v>
      </c>
      <c r="K15" s="144">
        <v>6.4899999999999999E-2</v>
      </c>
    </row>
    <row r="16" spans="1:11" s="14" customFormat="1" x14ac:dyDescent="0.25">
      <c r="A16" s="147" t="s">
        <v>233</v>
      </c>
      <c r="B16" s="148">
        <v>9</v>
      </c>
      <c r="C16" s="141" t="s">
        <v>132</v>
      </c>
      <c r="D16" s="138">
        <v>1</v>
      </c>
      <c r="E16" s="150">
        <v>0.01</v>
      </c>
      <c r="F16" s="138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</row>
    <row r="17" spans="1:12" s="14" customFormat="1" x14ac:dyDescent="0.25">
      <c r="A17" s="147" t="s">
        <v>233</v>
      </c>
      <c r="B17" s="148">
        <v>10</v>
      </c>
      <c r="C17" s="141" t="s">
        <v>64</v>
      </c>
      <c r="D17" s="138">
        <v>2</v>
      </c>
      <c r="E17" s="150">
        <v>6.0000000000000001E-3</v>
      </c>
      <c r="F17" s="138">
        <v>0</v>
      </c>
      <c r="G17" s="144">
        <v>0</v>
      </c>
      <c r="H17" s="144">
        <v>4</v>
      </c>
      <c r="I17" s="144">
        <v>2.7300000000000001E-2</v>
      </c>
      <c r="J17" s="144">
        <v>1</v>
      </c>
      <c r="K17" s="144">
        <v>0.65</v>
      </c>
    </row>
    <row r="18" spans="1:12" s="14" customFormat="1" x14ac:dyDescent="0.25">
      <c r="A18" s="147" t="s">
        <v>233</v>
      </c>
      <c r="B18" s="148">
        <v>11</v>
      </c>
      <c r="C18" s="141" t="s">
        <v>61</v>
      </c>
      <c r="D18" s="138">
        <v>0</v>
      </c>
      <c r="E18" s="150">
        <v>0</v>
      </c>
      <c r="F18" s="138">
        <v>0</v>
      </c>
      <c r="G18" s="144">
        <v>0</v>
      </c>
      <c r="H18" s="144">
        <v>1</v>
      </c>
      <c r="I18" s="144">
        <v>6.3E-3</v>
      </c>
      <c r="J18" s="144">
        <v>0</v>
      </c>
      <c r="K18" s="144">
        <v>0</v>
      </c>
    </row>
    <row r="19" spans="1:12" s="14" customFormat="1" x14ac:dyDescent="0.25">
      <c r="A19" s="147" t="s">
        <v>233</v>
      </c>
      <c r="B19" s="148">
        <v>12</v>
      </c>
      <c r="C19" s="141" t="s">
        <v>134</v>
      </c>
      <c r="D19" s="138">
        <v>3</v>
      </c>
      <c r="E19" s="150">
        <v>8.9999999999999993E-3</v>
      </c>
      <c r="F19" s="138">
        <v>0</v>
      </c>
      <c r="G19" s="144">
        <v>0</v>
      </c>
      <c r="H19" s="144">
        <v>1</v>
      </c>
      <c r="I19" s="144">
        <v>7.0000000000000007E-2</v>
      </c>
      <c r="J19" s="144">
        <v>0</v>
      </c>
      <c r="K19" s="144">
        <v>0</v>
      </c>
    </row>
    <row r="20" spans="1:12" s="14" customFormat="1" x14ac:dyDescent="0.25">
      <c r="A20" s="147" t="s">
        <v>233</v>
      </c>
      <c r="B20" s="148">
        <v>13</v>
      </c>
      <c r="C20" s="141" t="s">
        <v>140</v>
      </c>
      <c r="D20" s="138">
        <v>0</v>
      </c>
      <c r="E20" s="150">
        <v>0</v>
      </c>
      <c r="F20" s="138">
        <v>1</v>
      </c>
      <c r="G20" s="144">
        <v>1.4999999999999999E-2</v>
      </c>
      <c r="H20" s="144">
        <v>0</v>
      </c>
      <c r="I20" s="144">
        <v>0</v>
      </c>
      <c r="J20" s="144">
        <v>0</v>
      </c>
      <c r="K20" s="144">
        <v>0</v>
      </c>
    </row>
    <row r="21" spans="1:12" s="14" customFormat="1" x14ac:dyDescent="0.25">
      <c r="A21" s="147" t="s">
        <v>233</v>
      </c>
      <c r="B21" s="148">
        <v>14</v>
      </c>
      <c r="C21" s="141" t="s">
        <v>89</v>
      </c>
      <c r="D21" s="138">
        <v>0</v>
      </c>
      <c r="E21" s="150">
        <v>0</v>
      </c>
      <c r="F21" s="138">
        <v>0</v>
      </c>
      <c r="G21" s="144">
        <v>0</v>
      </c>
      <c r="H21" s="144">
        <v>1</v>
      </c>
      <c r="I21" s="144">
        <v>1.4999999999999999E-2</v>
      </c>
      <c r="J21" s="144">
        <v>0</v>
      </c>
      <c r="K21" s="144">
        <v>0</v>
      </c>
    </row>
    <row r="22" spans="1:12" s="14" customFormat="1" x14ac:dyDescent="0.25">
      <c r="A22" s="147" t="s">
        <v>233</v>
      </c>
      <c r="B22" s="148">
        <v>15</v>
      </c>
      <c r="C22" s="138" t="s">
        <v>87</v>
      </c>
      <c r="D22" s="138">
        <v>3</v>
      </c>
      <c r="E22" s="150">
        <v>8.9999999999999993E-3</v>
      </c>
      <c r="F22" s="138">
        <v>0</v>
      </c>
      <c r="G22" s="144">
        <v>0</v>
      </c>
      <c r="H22" s="144">
        <v>1</v>
      </c>
      <c r="I22" s="144">
        <v>1.0999999999999999E-2</v>
      </c>
      <c r="J22" s="144">
        <v>0</v>
      </c>
      <c r="K22" s="144">
        <v>0</v>
      </c>
    </row>
    <row r="23" spans="1:12" s="14" customFormat="1" x14ac:dyDescent="0.25">
      <c r="A23" s="147" t="s">
        <v>233</v>
      </c>
      <c r="B23" s="148">
        <v>16</v>
      </c>
      <c r="C23" s="138" t="s">
        <v>46</v>
      </c>
      <c r="D23" s="138">
        <v>4</v>
      </c>
      <c r="E23" s="150">
        <v>1.9E-2</v>
      </c>
      <c r="F23" s="138">
        <v>1</v>
      </c>
      <c r="G23" s="144">
        <v>0.01</v>
      </c>
      <c r="H23" s="144">
        <v>2</v>
      </c>
      <c r="I23" s="144">
        <v>0.104</v>
      </c>
      <c r="J23" s="144">
        <v>0</v>
      </c>
      <c r="K23" s="144">
        <v>0</v>
      </c>
    </row>
    <row r="24" spans="1:12" s="14" customFormat="1" x14ac:dyDescent="0.25">
      <c r="A24" s="147" t="s">
        <v>233</v>
      </c>
      <c r="B24" s="148">
        <v>17</v>
      </c>
      <c r="C24" s="138" t="s">
        <v>37</v>
      </c>
      <c r="D24" s="138">
        <v>1</v>
      </c>
      <c r="E24" s="150">
        <v>6.3E-3</v>
      </c>
      <c r="F24" s="138">
        <v>1</v>
      </c>
      <c r="G24" s="144">
        <v>2.3E-3</v>
      </c>
      <c r="H24" s="144">
        <v>0</v>
      </c>
      <c r="I24" s="144">
        <v>0</v>
      </c>
      <c r="J24" s="144">
        <v>0</v>
      </c>
      <c r="K24" s="144">
        <v>0</v>
      </c>
    </row>
    <row r="25" spans="1:12" s="14" customFormat="1" x14ac:dyDescent="0.25">
      <c r="A25" s="147" t="s">
        <v>233</v>
      </c>
      <c r="B25" s="148">
        <v>18</v>
      </c>
      <c r="C25" s="138" t="s">
        <v>43</v>
      </c>
      <c r="D25" s="138">
        <v>6</v>
      </c>
      <c r="E25" s="150">
        <v>1.7999999999999999E-2</v>
      </c>
      <c r="F25" s="138">
        <v>0</v>
      </c>
      <c r="G25" s="150">
        <v>0</v>
      </c>
      <c r="H25" s="144">
        <v>3</v>
      </c>
      <c r="I25" s="144">
        <v>0.03</v>
      </c>
      <c r="J25" s="144">
        <v>0</v>
      </c>
      <c r="K25" s="144">
        <v>0</v>
      </c>
    </row>
    <row r="26" spans="1:12" s="118" customFormat="1" ht="18" customHeight="1" x14ac:dyDescent="0.2">
      <c r="A26" s="147" t="s">
        <v>233</v>
      </c>
      <c r="B26" s="148">
        <v>19</v>
      </c>
      <c r="C26" s="151" t="s">
        <v>234</v>
      </c>
      <c r="D26" s="145">
        <v>0</v>
      </c>
      <c r="E26" s="145">
        <v>0</v>
      </c>
      <c r="F26" s="145">
        <v>0</v>
      </c>
      <c r="G26" s="145">
        <v>0</v>
      </c>
      <c r="H26" s="145">
        <v>3</v>
      </c>
      <c r="I26" s="145">
        <v>1.4999999999999999E-2</v>
      </c>
      <c r="J26" s="145">
        <v>0</v>
      </c>
      <c r="K26" s="145">
        <v>0</v>
      </c>
      <c r="L26" s="117"/>
    </row>
    <row r="27" spans="1:12" s="118" customFormat="1" ht="18" customHeight="1" x14ac:dyDescent="0.2">
      <c r="A27" s="147" t="s">
        <v>233</v>
      </c>
      <c r="B27" s="148">
        <v>20</v>
      </c>
      <c r="C27" s="151" t="s">
        <v>235</v>
      </c>
      <c r="D27" s="145">
        <v>0</v>
      </c>
      <c r="E27" s="145">
        <v>0</v>
      </c>
      <c r="F27" s="145">
        <v>2</v>
      </c>
      <c r="G27" s="145">
        <v>2.5999999999999999E-3</v>
      </c>
      <c r="H27" s="145">
        <v>0</v>
      </c>
      <c r="I27" s="145">
        <v>0</v>
      </c>
      <c r="J27" s="145">
        <v>0</v>
      </c>
      <c r="K27" s="145">
        <v>0</v>
      </c>
      <c r="L27" s="117"/>
    </row>
    <row r="28" spans="1:12" s="118" customFormat="1" ht="18" customHeight="1" x14ac:dyDescent="0.2">
      <c r="A28" s="147" t="s">
        <v>233</v>
      </c>
      <c r="B28" s="148">
        <v>21</v>
      </c>
      <c r="C28" s="151" t="s">
        <v>236</v>
      </c>
      <c r="D28" s="145">
        <v>0</v>
      </c>
      <c r="E28" s="145">
        <v>0</v>
      </c>
      <c r="F28" s="145">
        <v>0</v>
      </c>
      <c r="G28" s="145">
        <v>0</v>
      </c>
      <c r="H28" s="145">
        <v>1</v>
      </c>
      <c r="I28" s="145">
        <v>5.0000000000000001E-3</v>
      </c>
      <c r="J28" s="145">
        <v>0</v>
      </c>
      <c r="K28" s="145">
        <v>0</v>
      </c>
      <c r="L28" s="117"/>
    </row>
    <row r="29" spans="1:12" s="118" customFormat="1" ht="18" customHeight="1" x14ac:dyDescent="0.2">
      <c r="A29" s="147" t="s">
        <v>233</v>
      </c>
      <c r="B29" s="148">
        <v>22</v>
      </c>
      <c r="C29" s="152" t="s">
        <v>237</v>
      </c>
      <c r="D29" s="145">
        <v>2</v>
      </c>
      <c r="E29" s="145">
        <v>2.3E-2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17"/>
    </row>
    <row r="30" spans="1:12" s="118" customFormat="1" ht="18" hidden="1" customHeight="1" x14ac:dyDescent="0.2">
      <c r="A30" s="147" t="s">
        <v>233</v>
      </c>
      <c r="B30" s="148">
        <v>23</v>
      </c>
      <c r="C30" s="152" t="s">
        <v>238</v>
      </c>
      <c r="D30" s="145"/>
      <c r="E30" s="145"/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17"/>
    </row>
    <row r="31" spans="1:12" s="118" customFormat="1" ht="18" hidden="1" customHeight="1" x14ac:dyDescent="0.2">
      <c r="A31" s="147" t="s">
        <v>233</v>
      </c>
      <c r="B31" s="148">
        <v>24</v>
      </c>
      <c r="C31" s="152" t="s">
        <v>239</v>
      </c>
      <c r="D31" s="145"/>
      <c r="E31" s="145"/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17"/>
    </row>
    <row r="32" spans="1:12" s="118" customFormat="1" ht="18" hidden="1" customHeight="1" x14ac:dyDescent="0.2">
      <c r="A32" s="147" t="s">
        <v>233</v>
      </c>
      <c r="B32" s="148">
        <v>25</v>
      </c>
      <c r="C32" s="152" t="s">
        <v>240</v>
      </c>
      <c r="D32" s="145"/>
      <c r="E32" s="145"/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17"/>
    </row>
    <row r="33" spans="1:12" s="118" customFormat="1" ht="18" hidden="1" customHeight="1" x14ac:dyDescent="0.2">
      <c r="A33" s="147" t="s">
        <v>233</v>
      </c>
      <c r="B33" s="148">
        <v>26</v>
      </c>
      <c r="C33" s="152" t="s">
        <v>241</v>
      </c>
      <c r="D33" s="145"/>
      <c r="E33" s="145"/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17"/>
    </row>
    <row r="34" spans="1:12" s="118" customFormat="1" ht="18" hidden="1" customHeight="1" x14ac:dyDescent="0.2">
      <c r="A34" s="147" t="s">
        <v>233</v>
      </c>
      <c r="B34" s="148">
        <v>27</v>
      </c>
      <c r="C34" s="152" t="s">
        <v>242</v>
      </c>
      <c r="D34" s="145"/>
      <c r="E34" s="145"/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17"/>
    </row>
    <row r="35" spans="1:12" s="118" customFormat="1" ht="18" customHeight="1" x14ac:dyDescent="0.2">
      <c r="A35" s="147" t="s">
        <v>233</v>
      </c>
      <c r="B35" s="148">
        <v>28</v>
      </c>
      <c r="C35" s="152" t="s">
        <v>243</v>
      </c>
      <c r="D35" s="145">
        <v>1</v>
      </c>
      <c r="E35" s="145">
        <v>0.01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17"/>
    </row>
    <row r="36" spans="1:12" s="118" customFormat="1" ht="18" customHeight="1" x14ac:dyDescent="0.2">
      <c r="A36" s="147" t="s">
        <v>233</v>
      </c>
      <c r="B36" s="148">
        <v>29</v>
      </c>
      <c r="C36" s="152" t="s">
        <v>244</v>
      </c>
      <c r="D36" s="145">
        <v>2</v>
      </c>
      <c r="E36" s="145">
        <v>2.2499999999999998E-3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17"/>
    </row>
    <row r="37" spans="1:12" s="118" customFormat="1" ht="18" customHeight="1" x14ac:dyDescent="0.2">
      <c r="A37" s="147" t="s">
        <v>233</v>
      </c>
      <c r="B37" s="148">
        <v>30</v>
      </c>
      <c r="C37" s="152" t="s">
        <v>245</v>
      </c>
      <c r="D37" s="145">
        <v>0</v>
      </c>
      <c r="E37" s="145">
        <v>0</v>
      </c>
      <c r="F37" s="145">
        <v>1</v>
      </c>
      <c r="G37" s="145">
        <v>5.0000000000000001E-3</v>
      </c>
      <c r="H37" s="145">
        <v>0</v>
      </c>
      <c r="I37" s="145">
        <v>0</v>
      </c>
      <c r="J37" s="145">
        <v>0</v>
      </c>
      <c r="K37" s="145">
        <v>0</v>
      </c>
      <c r="L37" s="117"/>
    </row>
    <row r="38" spans="1:12" s="118" customFormat="1" ht="18" hidden="1" customHeight="1" x14ac:dyDescent="0.2">
      <c r="A38" s="147" t="s">
        <v>233</v>
      </c>
      <c r="B38" s="148">
        <v>31</v>
      </c>
      <c r="C38" s="152" t="s">
        <v>246</v>
      </c>
      <c r="D38" s="145">
        <v>0</v>
      </c>
      <c r="E38" s="145">
        <v>0</v>
      </c>
      <c r="F38" s="145"/>
      <c r="G38" s="145"/>
      <c r="H38" s="145">
        <v>0</v>
      </c>
      <c r="I38" s="145">
        <v>0</v>
      </c>
      <c r="J38" s="145">
        <v>0</v>
      </c>
      <c r="K38" s="145">
        <v>0</v>
      </c>
      <c r="L38" s="117"/>
    </row>
    <row r="39" spans="1:12" s="118" customFormat="1" ht="18" customHeight="1" x14ac:dyDescent="0.2">
      <c r="A39" s="147" t="s">
        <v>233</v>
      </c>
      <c r="B39" s="148">
        <v>32</v>
      </c>
      <c r="C39" s="152" t="s">
        <v>247</v>
      </c>
      <c r="D39" s="145">
        <v>0</v>
      </c>
      <c r="E39" s="145">
        <v>0</v>
      </c>
      <c r="F39" s="145">
        <v>1</v>
      </c>
      <c r="G39" s="145">
        <v>2.5000000000000001E-4</v>
      </c>
      <c r="H39" s="145">
        <v>0</v>
      </c>
      <c r="I39" s="145">
        <v>0</v>
      </c>
      <c r="J39" s="145">
        <v>0</v>
      </c>
      <c r="K39" s="145">
        <v>0</v>
      </c>
      <c r="L39" s="117"/>
    </row>
    <row r="40" spans="1:12" s="118" customFormat="1" ht="18" hidden="1" customHeight="1" x14ac:dyDescent="0.2">
      <c r="A40" s="147" t="s">
        <v>233</v>
      </c>
      <c r="B40" s="148">
        <v>33</v>
      </c>
      <c r="C40" s="152" t="s">
        <v>248</v>
      </c>
      <c r="D40" s="145">
        <v>0</v>
      </c>
      <c r="E40" s="145">
        <v>0</v>
      </c>
      <c r="F40" s="145"/>
      <c r="G40" s="145"/>
      <c r="H40" s="145">
        <v>0</v>
      </c>
      <c r="I40" s="145">
        <v>0</v>
      </c>
      <c r="J40" s="145">
        <v>0</v>
      </c>
      <c r="K40" s="145">
        <v>0</v>
      </c>
      <c r="L40" s="117"/>
    </row>
    <row r="41" spans="1:12" s="118" customFormat="1" ht="18" customHeight="1" x14ac:dyDescent="0.2">
      <c r="A41" s="147" t="s">
        <v>233</v>
      </c>
      <c r="B41" s="148">
        <v>34</v>
      </c>
      <c r="C41" s="152" t="s">
        <v>249</v>
      </c>
      <c r="D41" s="145">
        <v>0</v>
      </c>
      <c r="E41" s="145">
        <v>0</v>
      </c>
      <c r="F41" s="145">
        <v>4</v>
      </c>
      <c r="G41" s="145">
        <v>2.7499999999999998E-3</v>
      </c>
      <c r="H41" s="145">
        <v>0</v>
      </c>
      <c r="I41" s="145">
        <v>0</v>
      </c>
      <c r="J41" s="145">
        <v>0</v>
      </c>
      <c r="K41" s="145">
        <v>0</v>
      </c>
      <c r="L41" s="117"/>
    </row>
    <row r="42" spans="1:12" s="118" customFormat="1" ht="18" customHeight="1" x14ac:dyDescent="0.2">
      <c r="A42" s="147" t="s">
        <v>233</v>
      </c>
      <c r="B42" s="148">
        <v>35</v>
      </c>
      <c r="C42" s="152" t="s">
        <v>250</v>
      </c>
      <c r="D42" s="145">
        <v>2</v>
      </c>
      <c r="E42" s="145">
        <v>1.25E-3</v>
      </c>
      <c r="F42" s="145">
        <v>2</v>
      </c>
      <c r="G42" s="145">
        <v>1.75E-3</v>
      </c>
      <c r="H42" s="145">
        <v>0</v>
      </c>
      <c r="I42" s="145">
        <v>0</v>
      </c>
      <c r="J42" s="145">
        <v>0</v>
      </c>
      <c r="K42" s="145">
        <v>0</v>
      </c>
      <c r="L42" s="117"/>
    </row>
    <row r="43" spans="1:12" s="118" customFormat="1" ht="18" hidden="1" customHeight="1" x14ac:dyDescent="0.2">
      <c r="A43" s="147" t="s">
        <v>233</v>
      </c>
      <c r="B43" s="148">
        <v>36</v>
      </c>
      <c r="C43" s="152" t="s">
        <v>251</v>
      </c>
      <c r="D43" s="145"/>
      <c r="E43" s="145"/>
      <c r="F43" s="145"/>
      <c r="G43" s="145"/>
      <c r="H43" s="145"/>
      <c r="I43" s="145"/>
      <c r="J43" s="145">
        <v>0</v>
      </c>
      <c r="K43" s="145">
        <v>0</v>
      </c>
      <c r="L43" s="117"/>
    </row>
    <row r="44" spans="1:12" s="118" customFormat="1" ht="18" customHeight="1" x14ac:dyDescent="0.2">
      <c r="A44" s="147" t="s">
        <v>233</v>
      </c>
      <c r="B44" s="148">
        <v>37</v>
      </c>
      <c r="C44" s="152" t="s">
        <v>252</v>
      </c>
      <c r="D44" s="145">
        <v>0</v>
      </c>
      <c r="E44" s="145">
        <v>0</v>
      </c>
      <c r="F44" s="145">
        <v>0</v>
      </c>
      <c r="G44" s="145">
        <v>0</v>
      </c>
      <c r="H44" s="145">
        <v>1</v>
      </c>
      <c r="I44" s="145">
        <v>5.0000000000000001E-3</v>
      </c>
      <c r="J44" s="145">
        <v>0</v>
      </c>
      <c r="K44" s="145">
        <v>0</v>
      </c>
      <c r="L44" s="117"/>
    </row>
    <row r="45" spans="1:12" s="118" customFormat="1" ht="18" customHeight="1" x14ac:dyDescent="0.2">
      <c r="A45" s="147" t="s">
        <v>233</v>
      </c>
      <c r="B45" s="148">
        <v>38</v>
      </c>
      <c r="C45" s="152" t="s">
        <v>253</v>
      </c>
      <c r="D45" s="145">
        <v>1</v>
      </c>
      <c r="E45" s="133">
        <v>2.5000000000000001E-4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17"/>
    </row>
    <row r="46" spans="1:12" s="14" customFormat="1" x14ac:dyDescent="0.25">
      <c r="A46" s="147" t="s">
        <v>233</v>
      </c>
      <c r="B46" s="148">
        <v>39</v>
      </c>
      <c r="C46" s="153" t="s">
        <v>272</v>
      </c>
      <c r="D46" s="136">
        <v>4</v>
      </c>
      <c r="E46" s="133">
        <v>4.7E-2</v>
      </c>
      <c r="F46" s="136">
        <v>1</v>
      </c>
      <c r="G46" s="132">
        <v>4.0000000000000001E-3</v>
      </c>
      <c r="H46" s="138">
        <v>0</v>
      </c>
      <c r="I46" s="138">
        <v>0</v>
      </c>
      <c r="J46" s="138">
        <v>0</v>
      </c>
      <c r="K46" s="138">
        <v>0</v>
      </c>
    </row>
    <row r="47" spans="1:12" s="14" customFormat="1" x14ac:dyDescent="0.25">
      <c r="A47" s="147" t="s">
        <v>233</v>
      </c>
      <c r="B47" s="148">
        <v>40</v>
      </c>
      <c r="C47" s="154" t="s">
        <v>273</v>
      </c>
      <c r="D47" s="136">
        <v>0</v>
      </c>
      <c r="E47" s="133">
        <v>0</v>
      </c>
      <c r="F47" s="136">
        <v>0</v>
      </c>
      <c r="G47" s="133">
        <v>0</v>
      </c>
      <c r="H47" s="138">
        <v>2</v>
      </c>
      <c r="I47" s="138">
        <v>0.02</v>
      </c>
      <c r="J47" s="138">
        <v>0</v>
      </c>
      <c r="K47" s="138">
        <v>0</v>
      </c>
    </row>
    <row r="48" spans="1:12" s="14" customFormat="1" x14ac:dyDescent="0.25">
      <c r="A48" s="147" t="s">
        <v>233</v>
      </c>
      <c r="B48" s="148">
        <v>41</v>
      </c>
      <c r="C48" s="144" t="s">
        <v>274</v>
      </c>
      <c r="D48" s="136">
        <v>0</v>
      </c>
      <c r="E48" s="133">
        <v>0</v>
      </c>
      <c r="F48" s="139">
        <v>2</v>
      </c>
      <c r="G48" s="132">
        <v>0.01</v>
      </c>
      <c r="H48" s="138">
        <v>1</v>
      </c>
      <c r="I48" s="138">
        <v>5.0000000000000001E-3</v>
      </c>
      <c r="J48" s="138">
        <v>0</v>
      </c>
      <c r="K48" s="138">
        <v>0</v>
      </c>
    </row>
    <row r="49" spans="1:11" s="29" customFormat="1" x14ac:dyDescent="0.25">
      <c r="A49" s="147" t="s">
        <v>233</v>
      </c>
      <c r="B49" s="148">
        <v>42</v>
      </c>
      <c r="C49" s="144" t="s">
        <v>275</v>
      </c>
      <c r="D49" s="136">
        <v>0</v>
      </c>
      <c r="E49" s="133">
        <v>0</v>
      </c>
      <c r="F49" s="136">
        <v>1</v>
      </c>
      <c r="G49" s="133">
        <v>6.0000000000000001E-3</v>
      </c>
      <c r="H49" s="138">
        <v>0</v>
      </c>
      <c r="I49" s="138">
        <v>0</v>
      </c>
      <c r="J49" s="138">
        <v>0</v>
      </c>
      <c r="K49" s="138">
        <v>0</v>
      </c>
    </row>
    <row r="50" spans="1:11" s="118" customFormat="1" x14ac:dyDescent="0.2">
      <c r="A50" s="147" t="s">
        <v>233</v>
      </c>
      <c r="B50" s="148">
        <v>43</v>
      </c>
      <c r="C50" s="153" t="s">
        <v>276</v>
      </c>
      <c r="D50" s="138">
        <v>1</v>
      </c>
      <c r="E50" s="133">
        <v>5.0000000000000001E-3</v>
      </c>
      <c r="F50" s="136">
        <v>0</v>
      </c>
      <c r="G50" s="133">
        <v>0</v>
      </c>
      <c r="H50" s="138">
        <v>0</v>
      </c>
      <c r="I50" s="138">
        <v>0</v>
      </c>
      <c r="J50" s="138">
        <v>0</v>
      </c>
      <c r="K50" s="138">
        <v>0</v>
      </c>
    </row>
    <row r="51" spans="1:11" s="118" customFormat="1" x14ac:dyDescent="0.2">
      <c r="A51" s="147" t="s">
        <v>233</v>
      </c>
      <c r="B51" s="148">
        <v>44</v>
      </c>
      <c r="C51" s="144" t="s">
        <v>277</v>
      </c>
      <c r="D51" s="138">
        <v>1</v>
      </c>
      <c r="E51" s="133">
        <v>0.01</v>
      </c>
      <c r="F51" s="136">
        <v>0</v>
      </c>
      <c r="G51" s="133">
        <v>0</v>
      </c>
      <c r="H51" s="138">
        <v>1</v>
      </c>
      <c r="I51" s="133">
        <v>3.0499999999999999E-2</v>
      </c>
      <c r="J51" s="138">
        <v>0</v>
      </c>
      <c r="K51" s="138">
        <v>0</v>
      </c>
    </row>
    <row r="52" spans="1:11" s="29" customFormat="1" x14ac:dyDescent="0.25">
      <c r="A52" s="147" t="s">
        <v>233</v>
      </c>
      <c r="B52" s="148">
        <v>45</v>
      </c>
      <c r="C52" s="153" t="s">
        <v>278</v>
      </c>
      <c r="D52" s="138">
        <v>6</v>
      </c>
      <c r="E52" s="133">
        <v>4.9046500000000002</v>
      </c>
      <c r="F52" s="136">
        <v>0</v>
      </c>
      <c r="G52" s="133">
        <v>0</v>
      </c>
      <c r="H52" s="138">
        <v>0</v>
      </c>
      <c r="I52" s="140">
        <v>0</v>
      </c>
      <c r="J52" s="138">
        <v>0</v>
      </c>
      <c r="K52" s="138">
        <v>0</v>
      </c>
    </row>
    <row r="53" spans="1:11" s="29" customFormat="1" x14ac:dyDescent="0.25">
      <c r="A53" s="147" t="s">
        <v>233</v>
      </c>
      <c r="B53" s="148">
        <v>46</v>
      </c>
      <c r="C53" s="153" t="s">
        <v>279</v>
      </c>
      <c r="D53" s="138">
        <v>2</v>
      </c>
      <c r="E53" s="140">
        <v>5.5999999999999999E-3</v>
      </c>
      <c r="F53" s="136">
        <v>0</v>
      </c>
      <c r="G53" s="133">
        <v>0</v>
      </c>
      <c r="H53" s="138">
        <v>1</v>
      </c>
      <c r="I53" s="133">
        <v>5.0000000000000001E-3</v>
      </c>
      <c r="J53" s="138">
        <v>1</v>
      </c>
      <c r="K53" s="138">
        <v>2.8E-3</v>
      </c>
    </row>
    <row r="54" spans="1:11" s="29" customFormat="1" x14ac:dyDescent="0.25">
      <c r="A54" s="147" t="s">
        <v>233</v>
      </c>
      <c r="B54" s="148">
        <v>47</v>
      </c>
      <c r="C54" s="153" t="s">
        <v>280</v>
      </c>
      <c r="D54" s="138">
        <v>2</v>
      </c>
      <c r="E54" s="140">
        <v>1.7000000000000001E-2</v>
      </c>
      <c r="F54" s="136">
        <v>1</v>
      </c>
      <c r="G54" s="133">
        <v>5.0000000000000001E-3</v>
      </c>
      <c r="H54" s="138">
        <v>1</v>
      </c>
      <c r="I54" s="138">
        <v>1.4999999999999999E-2</v>
      </c>
      <c r="J54" s="138">
        <v>0</v>
      </c>
      <c r="K54" s="138">
        <v>0</v>
      </c>
    </row>
    <row r="55" spans="1:11" s="29" customFormat="1" x14ac:dyDescent="0.25">
      <c r="A55" s="147" t="s">
        <v>233</v>
      </c>
      <c r="B55" s="148">
        <v>48</v>
      </c>
      <c r="C55" s="155" t="s">
        <v>281</v>
      </c>
      <c r="D55" s="138">
        <v>1</v>
      </c>
      <c r="E55" s="140">
        <v>1.4999999999999999E-2</v>
      </c>
      <c r="F55" s="138">
        <v>0</v>
      </c>
      <c r="G55" s="133">
        <v>0</v>
      </c>
      <c r="H55" s="138">
        <v>0</v>
      </c>
      <c r="I55" s="133">
        <v>0</v>
      </c>
      <c r="J55" s="138">
        <v>0</v>
      </c>
      <c r="K55" s="138">
        <v>0</v>
      </c>
    </row>
    <row r="56" spans="1:11" s="29" customFormat="1" x14ac:dyDescent="0.25">
      <c r="A56" s="147" t="s">
        <v>233</v>
      </c>
      <c r="B56" s="148">
        <v>49</v>
      </c>
      <c r="C56" s="153" t="s">
        <v>282</v>
      </c>
      <c r="D56" s="138">
        <v>0</v>
      </c>
      <c r="E56" s="140">
        <v>0</v>
      </c>
      <c r="F56" s="138">
        <v>1</v>
      </c>
      <c r="G56" s="138">
        <v>5.0000000000000001E-3</v>
      </c>
      <c r="H56" s="138">
        <v>0</v>
      </c>
      <c r="I56" s="138">
        <v>0</v>
      </c>
      <c r="J56" s="138">
        <v>0</v>
      </c>
      <c r="K56" s="138">
        <v>0</v>
      </c>
    </row>
    <row r="57" spans="1:11" s="29" customFormat="1" x14ac:dyDescent="0.25">
      <c r="A57" s="147" t="s">
        <v>233</v>
      </c>
      <c r="B57" s="148">
        <v>50</v>
      </c>
      <c r="C57" s="141" t="s">
        <v>283</v>
      </c>
      <c r="D57" s="138">
        <v>1</v>
      </c>
      <c r="E57" s="140">
        <v>5.0000000000000001E-3</v>
      </c>
      <c r="F57" s="138">
        <v>1</v>
      </c>
      <c r="G57" s="138">
        <v>5.0000000000000001E-3</v>
      </c>
      <c r="H57" s="138">
        <v>0</v>
      </c>
      <c r="I57" s="138">
        <v>0</v>
      </c>
      <c r="J57" s="138">
        <v>0</v>
      </c>
      <c r="K57" s="138">
        <v>0</v>
      </c>
    </row>
    <row r="58" spans="1:11" s="29" customFormat="1" x14ac:dyDescent="0.25">
      <c r="A58" s="147" t="s">
        <v>233</v>
      </c>
      <c r="B58" s="148">
        <v>51</v>
      </c>
      <c r="C58" s="141" t="s">
        <v>298</v>
      </c>
      <c r="D58" s="134">
        <v>1</v>
      </c>
      <c r="E58" s="134">
        <v>0.01</v>
      </c>
      <c r="F58" s="134">
        <v>1</v>
      </c>
      <c r="G58" s="134">
        <v>0.01</v>
      </c>
      <c r="H58" s="134">
        <v>0</v>
      </c>
      <c r="I58" s="134">
        <v>0</v>
      </c>
      <c r="J58" s="134">
        <v>0</v>
      </c>
      <c r="K58" s="134">
        <v>0</v>
      </c>
    </row>
    <row r="59" spans="1:11" s="29" customFormat="1" x14ac:dyDescent="0.25">
      <c r="A59" s="147" t="s">
        <v>233</v>
      </c>
      <c r="B59" s="148">
        <v>52</v>
      </c>
      <c r="C59" s="149" t="s">
        <v>299</v>
      </c>
      <c r="D59" s="134">
        <v>1</v>
      </c>
      <c r="E59" s="134">
        <v>1.06E-2</v>
      </c>
      <c r="F59" s="134">
        <v>1</v>
      </c>
      <c r="G59" s="134">
        <v>1.06E-2</v>
      </c>
      <c r="H59" s="134">
        <v>0</v>
      </c>
      <c r="I59" s="134">
        <v>0</v>
      </c>
      <c r="J59" s="134">
        <v>0</v>
      </c>
      <c r="K59" s="134">
        <v>0</v>
      </c>
    </row>
    <row r="60" spans="1:11" s="29" customFormat="1" x14ac:dyDescent="0.25">
      <c r="A60" s="147" t="s">
        <v>233</v>
      </c>
      <c r="B60" s="148">
        <v>53</v>
      </c>
      <c r="C60" s="149" t="s">
        <v>300</v>
      </c>
      <c r="D60" s="134">
        <v>1</v>
      </c>
      <c r="E60" s="134">
        <v>6.0000000000000001E-3</v>
      </c>
      <c r="F60" s="134">
        <v>2</v>
      </c>
      <c r="G60" s="134">
        <v>1.0999999999999999E-2</v>
      </c>
      <c r="H60" s="134">
        <v>1</v>
      </c>
      <c r="I60" s="134">
        <v>5.0000000000000001E-3</v>
      </c>
      <c r="J60" s="134">
        <v>0</v>
      </c>
      <c r="K60" s="134">
        <v>0</v>
      </c>
    </row>
    <row r="61" spans="1:11" s="29" customFormat="1" x14ac:dyDescent="0.25">
      <c r="A61" s="147" t="s">
        <v>233</v>
      </c>
      <c r="B61" s="148">
        <v>54</v>
      </c>
      <c r="C61" s="149" t="s">
        <v>301</v>
      </c>
      <c r="D61" s="134">
        <v>2</v>
      </c>
      <c r="E61" s="134">
        <v>0.50649999999999995</v>
      </c>
      <c r="F61" s="134">
        <v>1</v>
      </c>
      <c r="G61" s="134">
        <v>0.5</v>
      </c>
      <c r="H61" s="134">
        <v>0</v>
      </c>
      <c r="I61" s="134">
        <v>0</v>
      </c>
      <c r="J61" s="134">
        <v>0</v>
      </c>
      <c r="K61" s="134">
        <v>0</v>
      </c>
    </row>
    <row r="62" spans="1:11" s="29" customFormat="1" x14ac:dyDescent="0.25">
      <c r="A62" s="147" t="s">
        <v>233</v>
      </c>
      <c r="B62" s="148">
        <v>55</v>
      </c>
      <c r="C62" s="149" t="s">
        <v>302</v>
      </c>
      <c r="D62" s="134">
        <v>1</v>
      </c>
      <c r="E62" s="134">
        <v>9.4999999999999998E-3</v>
      </c>
      <c r="F62" s="134">
        <v>1</v>
      </c>
      <c r="G62" s="134">
        <v>9.4999999999999998E-3</v>
      </c>
      <c r="H62" s="134">
        <v>0</v>
      </c>
      <c r="I62" s="134">
        <v>0</v>
      </c>
      <c r="J62" s="134">
        <v>0</v>
      </c>
      <c r="K62" s="134">
        <v>0</v>
      </c>
    </row>
    <row r="63" spans="1:11" s="29" customFormat="1" x14ac:dyDescent="0.25">
      <c r="A63" s="147" t="s">
        <v>233</v>
      </c>
      <c r="B63" s="148">
        <v>56</v>
      </c>
      <c r="C63" s="149" t="s">
        <v>303</v>
      </c>
      <c r="D63" s="134">
        <v>1</v>
      </c>
      <c r="E63" s="134">
        <v>4.4999999999999998E-2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</row>
    <row r="64" spans="1:11" s="29" customFormat="1" x14ac:dyDescent="0.25">
      <c r="A64" s="147" t="s">
        <v>233</v>
      </c>
      <c r="B64" s="148">
        <v>57</v>
      </c>
      <c r="C64" s="149" t="s">
        <v>304</v>
      </c>
      <c r="D64" s="134">
        <v>1</v>
      </c>
      <c r="E64" s="134">
        <v>1.4199999999999999E-2</v>
      </c>
      <c r="F64" s="134">
        <v>1</v>
      </c>
      <c r="G64" s="134">
        <v>1.4999999999999999E-2</v>
      </c>
      <c r="H64" s="134">
        <v>0</v>
      </c>
      <c r="I64" s="134">
        <v>0</v>
      </c>
      <c r="J64" s="134">
        <v>0</v>
      </c>
      <c r="K64" s="134">
        <v>0</v>
      </c>
    </row>
    <row r="65" spans="1:11" s="29" customFormat="1" x14ac:dyDescent="0.25">
      <c r="A65" s="147" t="s">
        <v>233</v>
      </c>
      <c r="B65" s="148">
        <v>58</v>
      </c>
      <c r="C65" s="149" t="s">
        <v>305</v>
      </c>
      <c r="D65" s="134">
        <v>4</v>
      </c>
      <c r="E65" s="134">
        <v>0.06</v>
      </c>
      <c r="F65" s="134">
        <v>0</v>
      </c>
      <c r="G65" s="134">
        <v>0</v>
      </c>
      <c r="H65" s="134">
        <v>1</v>
      </c>
      <c r="I65" s="134">
        <v>0.01</v>
      </c>
      <c r="J65" s="134">
        <v>0</v>
      </c>
      <c r="K65" s="134">
        <v>0</v>
      </c>
    </row>
    <row r="66" spans="1:11" s="29" customFormat="1" x14ac:dyDescent="0.25">
      <c r="A66" s="147" t="s">
        <v>233</v>
      </c>
      <c r="B66" s="148">
        <v>59</v>
      </c>
      <c r="C66" s="149" t="s">
        <v>306</v>
      </c>
      <c r="D66" s="134">
        <v>1</v>
      </c>
      <c r="E66" s="134">
        <v>0.02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</row>
    <row r="67" spans="1:11" s="29" customFormat="1" x14ac:dyDescent="0.25">
      <c r="A67" s="147" t="s">
        <v>233</v>
      </c>
      <c r="B67" s="148">
        <v>60</v>
      </c>
      <c r="C67" s="149" t="s">
        <v>307</v>
      </c>
      <c r="D67" s="134">
        <v>1</v>
      </c>
      <c r="E67" s="134">
        <v>0.03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</row>
    <row r="68" spans="1:11" s="29" customFormat="1" x14ac:dyDescent="0.25">
      <c r="A68" s="147" t="s">
        <v>233</v>
      </c>
      <c r="B68" s="148">
        <v>61</v>
      </c>
      <c r="C68" s="149" t="s">
        <v>308</v>
      </c>
      <c r="D68" s="134">
        <v>1</v>
      </c>
      <c r="E68" s="134">
        <v>7.0000000000000001E-3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</row>
    <row r="69" spans="1:11" s="29" customFormat="1" x14ac:dyDescent="0.25">
      <c r="A69" s="147" t="s">
        <v>233</v>
      </c>
      <c r="B69" s="148">
        <v>62</v>
      </c>
      <c r="C69" s="149" t="s">
        <v>309</v>
      </c>
      <c r="D69" s="134">
        <v>1</v>
      </c>
      <c r="E69" s="134">
        <v>8.0000000000000002E-3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</row>
    <row r="70" spans="1:11" s="29" customFormat="1" x14ac:dyDescent="0.25">
      <c r="A70" s="147" t="s">
        <v>233</v>
      </c>
      <c r="B70" s="148">
        <v>63</v>
      </c>
      <c r="C70" s="149" t="s">
        <v>310</v>
      </c>
      <c r="D70" s="134">
        <v>1</v>
      </c>
      <c r="E70" s="134">
        <v>6.0000000000000001E-3</v>
      </c>
      <c r="F70" s="134">
        <v>1</v>
      </c>
      <c r="G70" s="134">
        <v>5.0000000000000001E-3</v>
      </c>
      <c r="H70" s="134">
        <v>0</v>
      </c>
      <c r="I70" s="134">
        <v>0</v>
      </c>
      <c r="J70" s="134">
        <v>0</v>
      </c>
      <c r="K70" s="134">
        <v>0</v>
      </c>
    </row>
    <row r="71" spans="1:11" s="14" customFormat="1" x14ac:dyDescent="0.25">
      <c r="A71" s="147" t="s">
        <v>233</v>
      </c>
      <c r="B71" s="148">
        <v>64</v>
      </c>
      <c r="C71" s="141" t="s">
        <v>322</v>
      </c>
      <c r="D71" s="133">
        <v>2</v>
      </c>
      <c r="E71" s="133">
        <v>0.03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</row>
    <row r="72" spans="1:11" s="14" customFormat="1" x14ac:dyDescent="0.25">
      <c r="A72" s="147" t="s">
        <v>233</v>
      </c>
      <c r="B72" s="148">
        <v>65</v>
      </c>
      <c r="C72" s="141" t="s">
        <v>323</v>
      </c>
      <c r="D72" s="133">
        <v>4</v>
      </c>
      <c r="E72" s="133">
        <v>1.2E-2</v>
      </c>
      <c r="F72" s="133">
        <v>0</v>
      </c>
      <c r="G72" s="133">
        <v>0</v>
      </c>
      <c r="H72" s="133">
        <v>0</v>
      </c>
      <c r="I72" s="133">
        <v>0</v>
      </c>
      <c r="J72" s="133">
        <v>2</v>
      </c>
      <c r="K72" s="133">
        <v>6.0000000000000001E-3</v>
      </c>
    </row>
    <row r="73" spans="1:11" s="14" customFormat="1" x14ac:dyDescent="0.25">
      <c r="A73" s="147" t="s">
        <v>233</v>
      </c>
      <c r="B73" s="148">
        <v>66</v>
      </c>
      <c r="C73" s="142" t="s">
        <v>324</v>
      </c>
      <c r="D73" s="133">
        <v>1</v>
      </c>
      <c r="E73" s="133">
        <v>5.0000000000000001E-3</v>
      </c>
      <c r="F73" s="133">
        <v>1</v>
      </c>
      <c r="G73" s="133">
        <v>5.0000000000000001E-3</v>
      </c>
      <c r="H73" s="133">
        <v>0</v>
      </c>
      <c r="I73" s="133">
        <v>0</v>
      </c>
      <c r="J73" s="133">
        <v>0</v>
      </c>
      <c r="K73" s="133">
        <v>0</v>
      </c>
    </row>
    <row r="74" spans="1:11" s="14" customFormat="1" x14ac:dyDescent="0.25">
      <c r="A74" s="147" t="s">
        <v>233</v>
      </c>
      <c r="B74" s="148">
        <v>67</v>
      </c>
      <c r="C74" s="142" t="s">
        <v>325</v>
      </c>
      <c r="D74" s="133">
        <v>1</v>
      </c>
      <c r="E74" s="133">
        <v>0.01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</row>
    <row r="75" spans="1:11" s="14" customFormat="1" x14ac:dyDescent="0.25">
      <c r="A75" s="147" t="s">
        <v>233</v>
      </c>
      <c r="B75" s="148">
        <v>68</v>
      </c>
      <c r="C75" s="142" t="s">
        <v>326</v>
      </c>
      <c r="D75" s="133">
        <v>1</v>
      </c>
      <c r="E75" s="133">
        <v>3.0000000000000001E-3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</row>
    <row r="76" spans="1:11" s="14" customFormat="1" ht="30" customHeight="1" x14ac:dyDescent="0.25">
      <c r="A76" s="147" t="s">
        <v>233</v>
      </c>
      <c r="B76" s="148">
        <v>69</v>
      </c>
      <c r="C76" s="142" t="s">
        <v>327</v>
      </c>
      <c r="D76" s="133">
        <v>1</v>
      </c>
      <c r="E76" s="133">
        <v>1.4999999999999999E-2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</row>
    <row r="77" spans="1:11" s="14" customFormat="1" ht="28.5" customHeight="1" x14ac:dyDescent="0.25">
      <c r="A77" s="147" t="s">
        <v>233</v>
      </c>
      <c r="B77" s="148">
        <v>70</v>
      </c>
      <c r="C77" s="142" t="s">
        <v>328</v>
      </c>
      <c r="D77" s="133">
        <v>2</v>
      </c>
      <c r="E77" s="133">
        <v>0.03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</row>
    <row r="78" spans="1:11" s="14" customFormat="1" ht="29.25" customHeight="1" x14ac:dyDescent="0.25">
      <c r="A78" s="147" t="s">
        <v>233</v>
      </c>
      <c r="B78" s="148">
        <v>71</v>
      </c>
      <c r="C78" s="142" t="s">
        <v>329</v>
      </c>
      <c r="D78" s="133">
        <v>0</v>
      </c>
      <c r="E78" s="133">
        <v>0</v>
      </c>
      <c r="F78" s="133">
        <v>0</v>
      </c>
      <c r="G78" s="133">
        <v>0</v>
      </c>
      <c r="H78" s="133">
        <v>1</v>
      </c>
      <c r="I78" s="133">
        <v>1.2500000000000001E-2</v>
      </c>
      <c r="J78" s="133">
        <v>0</v>
      </c>
      <c r="K78" s="133">
        <v>0</v>
      </c>
    </row>
    <row r="79" spans="1:11" x14ac:dyDescent="0.25">
      <c r="A79" s="146"/>
      <c r="B79" s="146"/>
      <c r="C79" s="146" t="s">
        <v>18</v>
      </c>
      <c r="D79" s="143">
        <f>SUM(D80:D105)</f>
        <v>50</v>
      </c>
      <c r="E79" s="143">
        <f t="shared" ref="E79:K79" si="1">SUM(E80:E105)</f>
        <v>10.535500000000003</v>
      </c>
      <c r="F79" s="143">
        <f t="shared" si="1"/>
        <v>23</v>
      </c>
      <c r="G79" s="143">
        <f t="shared" si="1"/>
        <v>0.31285000000000007</v>
      </c>
      <c r="H79" s="143">
        <f t="shared" si="1"/>
        <v>39</v>
      </c>
      <c r="I79" s="143">
        <f t="shared" si="1"/>
        <v>0.6997000000000001</v>
      </c>
      <c r="J79" s="143">
        <f t="shared" si="1"/>
        <v>4</v>
      </c>
      <c r="K79" s="143">
        <f t="shared" si="1"/>
        <v>5.1500000000000004E-2</v>
      </c>
    </row>
    <row r="80" spans="1:11" s="14" customFormat="1" x14ac:dyDescent="0.25">
      <c r="A80" s="147" t="s">
        <v>233</v>
      </c>
      <c r="B80" s="148">
        <v>1</v>
      </c>
      <c r="C80" s="138" t="s">
        <v>32</v>
      </c>
      <c r="D80" s="138">
        <v>4</v>
      </c>
      <c r="E80" s="138">
        <v>1.4999999999999999E-2</v>
      </c>
      <c r="F80" s="138">
        <v>0</v>
      </c>
      <c r="G80" s="138">
        <v>0</v>
      </c>
      <c r="H80" s="138">
        <v>2</v>
      </c>
      <c r="I80" s="138">
        <v>3.5000000000000001E-3</v>
      </c>
      <c r="J80" s="138">
        <v>0</v>
      </c>
      <c r="K80" s="138">
        <v>0</v>
      </c>
    </row>
    <row r="81" spans="1:13" s="14" customFormat="1" x14ac:dyDescent="0.25">
      <c r="A81" s="147" t="s">
        <v>233</v>
      </c>
      <c r="B81" s="148">
        <v>2</v>
      </c>
      <c r="C81" s="138" t="s">
        <v>85</v>
      </c>
      <c r="D81" s="138">
        <v>1</v>
      </c>
      <c r="E81" s="138">
        <v>7.0000000000000001E-3</v>
      </c>
      <c r="F81" s="138">
        <v>1</v>
      </c>
      <c r="G81" s="138">
        <v>5.0000000000000001E-3</v>
      </c>
      <c r="H81" s="138">
        <v>0</v>
      </c>
      <c r="I81" s="138">
        <v>0</v>
      </c>
      <c r="J81" s="138">
        <v>0</v>
      </c>
      <c r="K81" s="138">
        <v>0</v>
      </c>
    </row>
    <row r="82" spans="1:13" s="14" customFormat="1" x14ac:dyDescent="0.25">
      <c r="A82" s="147" t="s">
        <v>233</v>
      </c>
      <c r="B82" s="148">
        <v>3</v>
      </c>
      <c r="C82" s="138" t="s">
        <v>41</v>
      </c>
      <c r="D82" s="138">
        <v>1</v>
      </c>
      <c r="E82" s="138">
        <v>2E-3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38">
        <v>0</v>
      </c>
    </row>
    <row r="83" spans="1:13" s="14" customFormat="1" x14ac:dyDescent="0.25">
      <c r="A83" s="147" t="s">
        <v>233</v>
      </c>
      <c r="B83" s="148">
        <v>4</v>
      </c>
      <c r="C83" s="138" t="s">
        <v>26</v>
      </c>
      <c r="D83" s="138">
        <v>6</v>
      </c>
      <c r="E83" s="138">
        <v>3.4000000000000002E-2</v>
      </c>
      <c r="F83" s="138">
        <v>0</v>
      </c>
      <c r="G83" s="138">
        <v>0</v>
      </c>
      <c r="H83" s="138">
        <v>3</v>
      </c>
      <c r="I83" s="138">
        <v>3.2000000000000001E-2</v>
      </c>
      <c r="J83" s="138">
        <v>1</v>
      </c>
      <c r="K83" s="138">
        <v>0.01</v>
      </c>
    </row>
    <row r="84" spans="1:13" s="14" customFormat="1" x14ac:dyDescent="0.25">
      <c r="A84" s="147" t="s">
        <v>233</v>
      </c>
      <c r="B84" s="148">
        <v>5</v>
      </c>
      <c r="C84" s="138" t="s">
        <v>29</v>
      </c>
      <c r="D84" s="138">
        <v>5</v>
      </c>
      <c r="E84" s="138">
        <v>0.25430000000000003</v>
      </c>
      <c r="F84" s="138">
        <v>2</v>
      </c>
      <c r="G84" s="138">
        <v>0.18</v>
      </c>
      <c r="H84" s="138">
        <v>11</v>
      </c>
      <c r="I84" s="138">
        <v>8.0799999999999997E-2</v>
      </c>
      <c r="J84" s="138">
        <v>0</v>
      </c>
      <c r="K84" s="138">
        <v>0</v>
      </c>
    </row>
    <row r="85" spans="1:13" s="14" customFormat="1" x14ac:dyDescent="0.25">
      <c r="A85" s="147" t="s">
        <v>233</v>
      </c>
      <c r="B85" s="148">
        <v>6</v>
      </c>
      <c r="C85" s="138" t="s">
        <v>25</v>
      </c>
      <c r="D85" s="138">
        <v>1</v>
      </c>
      <c r="E85" s="138">
        <v>2.5000000000000001E-2</v>
      </c>
      <c r="F85" s="138">
        <v>1</v>
      </c>
      <c r="G85" s="138">
        <v>1.4999999999999999E-2</v>
      </c>
      <c r="H85" s="138">
        <v>4</v>
      </c>
      <c r="I85" s="138">
        <v>0.04</v>
      </c>
      <c r="J85" s="138">
        <v>0</v>
      </c>
      <c r="K85" s="138">
        <v>0</v>
      </c>
    </row>
    <row r="86" spans="1:13" s="14" customFormat="1" x14ac:dyDescent="0.25">
      <c r="A86" s="147" t="s">
        <v>233</v>
      </c>
      <c r="B86" s="148">
        <v>7</v>
      </c>
      <c r="C86" s="138" t="s">
        <v>65</v>
      </c>
      <c r="D86" s="138">
        <v>1</v>
      </c>
      <c r="E86" s="138">
        <v>3.0000000000000001E-3</v>
      </c>
      <c r="F86" s="138">
        <v>1</v>
      </c>
      <c r="G86" s="138">
        <v>1.4999999999999999E-2</v>
      </c>
      <c r="H86" s="138">
        <v>0</v>
      </c>
      <c r="I86" s="138">
        <v>0</v>
      </c>
      <c r="J86" s="138">
        <v>0</v>
      </c>
      <c r="K86" s="138">
        <v>0</v>
      </c>
    </row>
    <row r="87" spans="1:13" s="14" customFormat="1" x14ac:dyDescent="0.25">
      <c r="A87" s="147" t="s">
        <v>233</v>
      </c>
      <c r="B87" s="148">
        <v>8</v>
      </c>
      <c r="C87" s="141" t="s">
        <v>51</v>
      </c>
      <c r="D87" s="138">
        <v>5</v>
      </c>
      <c r="E87" s="138">
        <v>8.5999999999999993E-2</v>
      </c>
      <c r="F87" s="138">
        <v>0</v>
      </c>
      <c r="G87" s="138">
        <v>0</v>
      </c>
      <c r="H87" s="138">
        <v>2</v>
      </c>
      <c r="I87" s="138">
        <v>0.01</v>
      </c>
      <c r="J87" s="138">
        <v>2</v>
      </c>
      <c r="K87" s="138">
        <v>0.03</v>
      </c>
    </row>
    <row r="88" spans="1:13" s="14" customFormat="1" x14ac:dyDescent="0.25">
      <c r="A88" s="147" t="s">
        <v>233</v>
      </c>
      <c r="B88" s="148">
        <v>9</v>
      </c>
      <c r="C88" s="141" t="s">
        <v>39</v>
      </c>
      <c r="D88" s="138">
        <v>8</v>
      </c>
      <c r="E88" s="138">
        <v>6.391</v>
      </c>
      <c r="F88" s="138">
        <v>4</v>
      </c>
      <c r="G88" s="138">
        <v>3.7600000000000001E-2</v>
      </c>
      <c r="H88" s="138">
        <v>5</v>
      </c>
      <c r="I88" s="138">
        <v>3.6299999999999999E-2</v>
      </c>
      <c r="J88" s="138">
        <v>0</v>
      </c>
      <c r="K88" s="138">
        <v>0</v>
      </c>
    </row>
    <row r="89" spans="1:13" s="118" customFormat="1" ht="18" customHeight="1" x14ac:dyDescent="0.2">
      <c r="A89" s="147" t="s">
        <v>233</v>
      </c>
      <c r="B89" s="148">
        <v>10</v>
      </c>
      <c r="C89" s="156" t="s">
        <v>254</v>
      </c>
      <c r="D89" s="145">
        <v>1</v>
      </c>
      <c r="E89" s="145">
        <v>6.0000000000000001E-3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17"/>
      <c r="M89" s="118" t="s">
        <v>255</v>
      </c>
    </row>
    <row r="90" spans="1:13" s="118" customFormat="1" ht="18" hidden="1" customHeight="1" x14ac:dyDescent="0.2">
      <c r="A90" s="147" t="s">
        <v>233</v>
      </c>
      <c r="B90" s="148">
        <v>11</v>
      </c>
      <c r="C90" s="156" t="s">
        <v>256</v>
      </c>
      <c r="D90" s="145"/>
      <c r="E90" s="145"/>
      <c r="F90" s="145"/>
      <c r="G90" s="145"/>
      <c r="H90" s="145"/>
      <c r="I90" s="145"/>
      <c r="J90" s="145">
        <v>0</v>
      </c>
      <c r="K90" s="145">
        <v>0</v>
      </c>
      <c r="L90" s="117"/>
    </row>
    <row r="91" spans="1:13" s="118" customFormat="1" ht="18" customHeight="1" x14ac:dyDescent="0.2">
      <c r="A91" s="147" t="s">
        <v>233</v>
      </c>
      <c r="B91" s="148">
        <v>12</v>
      </c>
      <c r="C91" s="156" t="s">
        <v>257</v>
      </c>
      <c r="D91" s="145">
        <v>0</v>
      </c>
      <c r="E91" s="145">
        <v>0</v>
      </c>
      <c r="F91" s="145">
        <v>2</v>
      </c>
      <c r="G91" s="145">
        <v>1E-3</v>
      </c>
      <c r="H91" s="145">
        <v>1</v>
      </c>
      <c r="I91" s="145">
        <v>1.2500000000000001E-2</v>
      </c>
      <c r="J91" s="145">
        <v>0</v>
      </c>
      <c r="K91" s="145">
        <v>0</v>
      </c>
      <c r="L91" s="117"/>
    </row>
    <row r="92" spans="1:13" s="118" customFormat="1" ht="18" customHeight="1" x14ac:dyDescent="0.2">
      <c r="A92" s="147" t="s">
        <v>233</v>
      </c>
      <c r="B92" s="148">
        <v>13</v>
      </c>
      <c r="C92" s="156" t="s">
        <v>258</v>
      </c>
      <c r="D92" s="145">
        <v>0</v>
      </c>
      <c r="E92" s="145">
        <v>0</v>
      </c>
      <c r="F92" s="145">
        <v>1</v>
      </c>
      <c r="G92" s="145">
        <v>8.0000000000000002E-3</v>
      </c>
      <c r="H92" s="145">
        <v>0</v>
      </c>
      <c r="I92" s="145">
        <v>0</v>
      </c>
      <c r="J92" s="145">
        <v>0</v>
      </c>
      <c r="K92" s="145">
        <v>0</v>
      </c>
      <c r="L92" s="117"/>
    </row>
    <row r="93" spans="1:13" s="118" customFormat="1" ht="18" customHeight="1" x14ac:dyDescent="0.2">
      <c r="A93" s="147" t="s">
        <v>233</v>
      </c>
      <c r="B93" s="148">
        <v>14</v>
      </c>
      <c r="C93" s="156" t="s">
        <v>259</v>
      </c>
      <c r="D93" s="145">
        <v>0</v>
      </c>
      <c r="E93" s="145">
        <v>0</v>
      </c>
      <c r="F93" s="145">
        <v>5</v>
      </c>
      <c r="G93" s="145">
        <v>4.2500000000000003E-3</v>
      </c>
      <c r="H93" s="145">
        <v>0</v>
      </c>
      <c r="I93" s="145">
        <v>0</v>
      </c>
      <c r="J93" s="145">
        <v>0</v>
      </c>
      <c r="K93" s="145">
        <v>0</v>
      </c>
      <c r="L93" s="117"/>
    </row>
    <row r="94" spans="1:13" s="118" customFormat="1" ht="18" customHeight="1" x14ac:dyDescent="0.2">
      <c r="A94" s="147" t="s">
        <v>233</v>
      </c>
      <c r="B94" s="148">
        <v>15</v>
      </c>
      <c r="C94" s="156" t="s">
        <v>260</v>
      </c>
      <c r="D94" s="145">
        <v>2</v>
      </c>
      <c r="E94" s="145">
        <v>2.6</v>
      </c>
      <c r="F94" s="145">
        <v>1</v>
      </c>
      <c r="G94" s="145">
        <v>0.01</v>
      </c>
      <c r="H94" s="145">
        <v>2</v>
      </c>
      <c r="I94" s="145">
        <v>1.4999999999999999E-2</v>
      </c>
      <c r="J94" s="145">
        <v>0</v>
      </c>
      <c r="K94" s="145">
        <v>0</v>
      </c>
      <c r="L94" s="117"/>
    </row>
    <row r="95" spans="1:13" s="118" customFormat="1" ht="18" customHeight="1" x14ac:dyDescent="0.2">
      <c r="A95" s="147" t="s">
        <v>233</v>
      </c>
      <c r="B95" s="148">
        <v>16</v>
      </c>
      <c r="C95" s="156" t="s">
        <v>261</v>
      </c>
      <c r="D95" s="145">
        <v>0</v>
      </c>
      <c r="E95" s="145">
        <v>0</v>
      </c>
      <c r="F95" s="145">
        <v>1</v>
      </c>
      <c r="G95" s="145">
        <v>5.0000000000000001E-3</v>
      </c>
      <c r="H95" s="145">
        <v>0</v>
      </c>
      <c r="I95" s="145">
        <v>0</v>
      </c>
      <c r="J95" s="145">
        <v>0</v>
      </c>
      <c r="K95" s="145">
        <v>0</v>
      </c>
      <c r="L95" s="117"/>
    </row>
    <row r="96" spans="1:13" s="14" customFormat="1" x14ac:dyDescent="0.25">
      <c r="A96" s="147" t="s">
        <v>233</v>
      </c>
      <c r="B96" s="148">
        <v>17</v>
      </c>
      <c r="C96" s="157" t="s">
        <v>284</v>
      </c>
      <c r="D96" s="138">
        <v>2</v>
      </c>
      <c r="E96" s="133">
        <v>1.7999999999999999E-2</v>
      </c>
      <c r="F96" s="138">
        <v>1</v>
      </c>
      <c r="G96" s="132">
        <v>5.0000000000000001E-3</v>
      </c>
      <c r="H96" s="138">
        <v>2</v>
      </c>
      <c r="I96" s="133">
        <v>4.36E-2</v>
      </c>
      <c r="J96" s="138">
        <v>0</v>
      </c>
      <c r="K96" s="138">
        <v>0</v>
      </c>
    </row>
    <row r="97" spans="1:11" s="14" customFormat="1" x14ac:dyDescent="0.25">
      <c r="A97" s="147" t="s">
        <v>233</v>
      </c>
      <c r="B97" s="148">
        <v>18</v>
      </c>
      <c r="C97" s="158" t="s">
        <v>285</v>
      </c>
      <c r="D97" s="138">
        <v>3</v>
      </c>
      <c r="E97" s="140">
        <v>4.87E-2</v>
      </c>
      <c r="F97" s="138">
        <v>1</v>
      </c>
      <c r="G97" s="133">
        <v>1.2E-2</v>
      </c>
      <c r="H97" s="138">
        <v>2</v>
      </c>
      <c r="I97" s="138">
        <v>6.5000000000000002E-2</v>
      </c>
      <c r="J97" s="138">
        <v>0</v>
      </c>
      <c r="K97" s="138">
        <v>0</v>
      </c>
    </row>
    <row r="98" spans="1:11" s="14" customFormat="1" x14ac:dyDescent="0.25">
      <c r="A98" s="147" t="s">
        <v>233</v>
      </c>
      <c r="B98" s="148">
        <v>19</v>
      </c>
      <c r="C98" s="159" t="s">
        <v>286</v>
      </c>
      <c r="D98" s="138">
        <v>2</v>
      </c>
      <c r="E98" s="140">
        <v>8.0000000000000002E-3</v>
      </c>
      <c r="F98" s="138">
        <v>0</v>
      </c>
      <c r="G98" s="132">
        <v>0</v>
      </c>
      <c r="H98" s="138">
        <v>0</v>
      </c>
      <c r="I98" s="138">
        <v>0</v>
      </c>
      <c r="J98" s="138">
        <v>0</v>
      </c>
      <c r="K98" s="140">
        <v>0</v>
      </c>
    </row>
    <row r="99" spans="1:11" s="14" customFormat="1" x14ac:dyDescent="0.25">
      <c r="A99" s="147" t="s">
        <v>233</v>
      </c>
      <c r="B99" s="148">
        <v>20</v>
      </c>
      <c r="C99" s="160" t="s">
        <v>287</v>
      </c>
      <c r="D99" s="138">
        <v>1</v>
      </c>
      <c r="E99" s="133">
        <v>1</v>
      </c>
      <c r="F99" s="138">
        <v>0</v>
      </c>
      <c r="G99" s="133">
        <v>0</v>
      </c>
      <c r="H99" s="138">
        <v>1</v>
      </c>
      <c r="I99" s="138">
        <v>0.32600000000000001</v>
      </c>
      <c r="J99" s="138">
        <v>0</v>
      </c>
      <c r="K99" s="140">
        <v>0</v>
      </c>
    </row>
    <row r="100" spans="1:11" s="14" customFormat="1" x14ac:dyDescent="0.25">
      <c r="A100" s="147" t="s">
        <v>233</v>
      </c>
      <c r="B100" s="148">
        <v>21</v>
      </c>
      <c r="C100" s="153" t="s">
        <v>288</v>
      </c>
      <c r="D100" s="138">
        <v>1</v>
      </c>
      <c r="E100" s="140">
        <v>3.0000000000000001E-3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40">
        <v>0</v>
      </c>
    </row>
    <row r="101" spans="1:11" s="29" customFormat="1" x14ac:dyDescent="0.25">
      <c r="A101" s="147" t="s">
        <v>233</v>
      </c>
      <c r="B101" s="148">
        <v>22</v>
      </c>
      <c r="C101" s="144" t="s">
        <v>289</v>
      </c>
      <c r="D101" s="138">
        <v>3</v>
      </c>
      <c r="E101" s="140">
        <v>1.4999999999999999E-2</v>
      </c>
      <c r="F101" s="138">
        <v>0</v>
      </c>
      <c r="G101" s="132">
        <v>0</v>
      </c>
      <c r="H101" s="138">
        <v>1</v>
      </c>
      <c r="I101" s="133">
        <v>0.01</v>
      </c>
      <c r="J101" s="138">
        <v>0</v>
      </c>
      <c r="K101" s="138">
        <v>0</v>
      </c>
    </row>
    <row r="102" spans="1:11" s="29" customFormat="1" x14ac:dyDescent="0.25">
      <c r="A102" s="147" t="s">
        <v>233</v>
      </c>
      <c r="B102" s="148">
        <v>23</v>
      </c>
      <c r="C102" s="134" t="s">
        <v>311</v>
      </c>
      <c r="D102" s="135">
        <v>1</v>
      </c>
      <c r="E102" s="134">
        <v>1.15E-2</v>
      </c>
      <c r="F102" s="134">
        <v>0</v>
      </c>
      <c r="G102" s="134">
        <v>0</v>
      </c>
      <c r="H102" s="134">
        <v>1</v>
      </c>
      <c r="I102" s="134">
        <v>5.0000000000000001E-3</v>
      </c>
      <c r="J102" s="134">
        <v>1</v>
      </c>
      <c r="K102" s="134">
        <v>1.15E-2</v>
      </c>
    </row>
    <row r="103" spans="1:11" s="14" customFormat="1" x14ac:dyDescent="0.25">
      <c r="A103" s="147" t="s">
        <v>233</v>
      </c>
      <c r="B103" s="148">
        <v>24</v>
      </c>
      <c r="C103" s="142" t="s">
        <v>330</v>
      </c>
      <c r="D103" s="133">
        <v>1</v>
      </c>
      <c r="E103" s="133">
        <v>5.0000000000000001E-3</v>
      </c>
      <c r="F103" s="133">
        <v>1</v>
      </c>
      <c r="G103" s="133">
        <v>5.0000000000000001E-3</v>
      </c>
      <c r="H103" s="133">
        <v>1</v>
      </c>
      <c r="I103" s="133">
        <v>5.0000000000000001E-3</v>
      </c>
      <c r="J103" s="133">
        <v>0</v>
      </c>
      <c r="K103" s="133">
        <v>0</v>
      </c>
    </row>
    <row r="104" spans="1:11" s="14" customFormat="1" x14ac:dyDescent="0.25">
      <c r="A104" s="147" t="s">
        <v>233</v>
      </c>
      <c r="B104" s="148">
        <v>25</v>
      </c>
      <c r="C104" s="142" t="s">
        <v>331</v>
      </c>
      <c r="D104" s="133">
        <v>1</v>
      </c>
      <c r="E104" s="133">
        <v>3.0000000000000001E-3</v>
      </c>
      <c r="F104" s="133">
        <v>0</v>
      </c>
      <c r="G104" s="133">
        <v>0</v>
      </c>
      <c r="H104" s="133">
        <v>0</v>
      </c>
      <c r="I104" s="133">
        <v>0</v>
      </c>
      <c r="J104" s="133">
        <v>0</v>
      </c>
      <c r="K104" s="133">
        <v>0</v>
      </c>
    </row>
    <row r="105" spans="1:11" s="14" customFormat="1" x14ac:dyDescent="0.25">
      <c r="A105" s="147" t="s">
        <v>233</v>
      </c>
      <c r="B105" s="148">
        <v>26</v>
      </c>
      <c r="C105" s="142" t="s">
        <v>332</v>
      </c>
      <c r="D105" s="133">
        <v>0</v>
      </c>
      <c r="E105" s="133">
        <v>0</v>
      </c>
      <c r="F105" s="133">
        <v>1</v>
      </c>
      <c r="G105" s="133">
        <v>0.01</v>
      </c>
      <c r="H105" s="133">
        <v>1</v>
      </c>
      <c r="I105" s="133">
        <v>1.4999999999999999E-2</v>
      </c>
      <c r="J105" s="133">
        <v>0</v>
      </c>
      <c r="K105" s="133">
        <v>0</v>
      </c>
    </row>
    <row r="106" spans="1:11" x14ac:dyDescent="0.25">
      <c r="D106" s="79"/>
      <c r="E106" s="79"/>
      <c r="F106" s="79"/>
      <c r="G106" s="79"/>
      <c r="H106" s="79"/>
      <c r="I106" s="79"/>
      <c r="J106" s="79"/>
      <c r="K106" s="79"/>
    </row>
    <row r="107" spans="1:11" x14ac:dyDescent="0.25">
      <c r="D107" s="43"/>
      <c r="E107" s="43"/>
      <c r="F107" s="79"/>
      <c r="G107" s="79"/>
      <c r="H107" s="79"/>
      <c r="I107" s="79"/>
      <c r="J107" s="79"/>
      <c r="K107" s="79"/>
    </row>
    <row r="108" spans="1:11" x14ac:dyDescent="0.25">
      <c r="D108" s="79"/>
      <c r="E108" s="79"/>
      <c r="F108" s="79"/>
      <c r="G108" s="79"/>
      <c r="H108" s="79"/>
      <c r="I108" s="79"/>
      <c r="J108" s="79"/>
      <c r="K108" s="79"/>
    </row>
  </sheetData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76"/>
  <sheetViews>
    <sheetView zoomScale="90" zoomScaleNormal="90" workbookViewId="0">
      <pane ySplit="4" topLeftCell="A53" activePane="bottomLeft" state="frozen"/>
      <selection pane="bottomLeft" activeCell="F69" sqref="F69"/>
    </sheetView>
  </sheetViews>
  <sheetFormatPr defaultRowHeight="15" x14ac:dyDescent="0.25"/>
  <cols>
    <col min="1" max="1" width="20.85546875" customWidth="1"/>
    <col min="2" max="2" width="11" customWidth="1"/>
    <col min="3" max="4" width="17.42578125" customWidth="1"/>
    <col min="5" max="5" width="14.42578125" style="26" customWidth="1"/>
    <col min="6" max="6" width="33.28515625" customWidth="1"/>
    <col min="7" max="7" width="34.42578125" customWidth="1"/>
    <col min="8" max="8" width="20.5703125" style="39" customWidth="1"/>
  </cols>
  <sheetData>
    <row r="2" spans="1:8" x14ac:dyDescent="0.25">
      <c r="A2" s="84"/>
      <c r="B2" s="1" t="s">
        <v>91</v>
      </c>
      <c r="C2" s="1"/>
      <c r="D2" s="2"/>
      <c r="E2" s="13"/>
      <c r="F2" s="3"/>
      <c r="G2" s="84"/>
    </row>
    <row r="3" spans="1:8" ht="23.25" customHeight="1" x14ac:dyDescent="0.25">
      <c r="A3" s="87" t="s">
        <v>0</v>
      </c>
      <c r="B3" s="4" t="s">
        <v>1</v>
      </c>
      <c r="C3" s="4" t="s">
        <v>21</v>
      </c>
      <c r="D3" s="4" t="s">
        <v>22</v>
      </c>
      <c r="E3" s="4" t="s">
        <v>23</v>
      </c>
      <c r="F3" s="61" t="s">
        <v>24</v>
      </c>
      <c r="G3" s="113" t="s">
        <v>38</v>
      </c>
      <c r="H3" s="40"/>
    </row>
    <row r="4" spans="1:8" x14ac:dyDescent="0.25">
      <c r="A4" s="88"/>
      <c r="B4" s="5">
        <v>1</v>
      </c>
      <c r="C4" s="5">
        <v>2</v>
      </c>
      <c r="D4" s="5">
        <v>3</v>
      </c>
      <c r="E4" s="5">
        <v>4</v>
      </c>
      <c r="F4" s="62">
        <v>5</v>
      </c>
      <c r="G4" s="89">
        <v>6</v>
      </c>
      <c r="H4" s="40"/>
    </row>
    <row r="5" spans="1:8" ht="20.100000000000001" customHeight="1" x14ac:dyDescent="0.25">
      <c r="A5" s="18" t="s">
        <v>36</v>
      </c>
      <c r="B5" s="18">
        <v>1</v>
      </c>
      <c r="C5" s="99">
        <v>15616937</v>
      </c>
      <c r="D5" s="76">
        <v>41283</v>
      </c>
      <c r="E5" s="100">
        <v>10</v>
      </c>
      <c r="F5" s="99" t="s">
        <v>55</v>
      </c>
      <c r="G5" s="99" t="s">
        <v>92</v>
      </c>
      <c r="H5" s="40"/>
    </row>
    <row r="6" spans="1:8" ht="20.100000000000001" customHeight="1" x14ac:dyDescent="0.25">
      <c r="A6" s="18" t="s">
        <v>36</v>
      </c>
      <c r="B6" s="18">
        <v>2</v>
      </c>
      <c r="C6" s="99">
        <v>15616906</v>
      </c>
      <c r="D6" s="76">
        <v>41283</v>
      </c>
      <c r="E6" s="100">
        <v>15</v>
      </c>
      <c r="F6" s="99" t="s">
        <v>49</v>
      </c>
      <c r="G6" s="99" t="s">
        <v>93</v>
      </c>
      <c r="H6" s="40"/>
    </row>
    <row r="7" spans="1:8" ht="20.100000000000001" customHeight="1" x14ac:dyDescent="0.25">
      <c r="A7" s="18" t="s">
        <v>36</v>
      </c>
      <c r="B7" s="18">
        <v>3</v>
      </c>
      <c r="C7" s="99">
        <v>15617095</v>
      </c>
      <c r="D7" s="76">
        <v>41283</v>
      </c>
      <c r="E7" s="100">
        <v>10</v>
      </c>
      <c r="F7" s="99" t="s">
        <v>133</v>
      </c>
      <c r="G7" s="99" t="s">
        <v>94</v>
      </c>
      <c r="H7" s="40"/>
    </row>
    <row r="8" spans="1:8" ht="20.100000000000001" customHeight="1" x14ac:dyDescent="0.25">
      <c r="A8" s="18" t="s">
        <v>36</v>
      </c>
      <c r="B8" s="18">
        <v>4</v>
      </c>
      <c r="C8" s="99">
        <v>15616895</v>
      </c>
      <c r="D8" s="76">
        <v>41283</v>
      </c>
      <c r="E8" s="100">
        <v>25</v>
      </c>
      <c r="F8" s="99" t="s">
        <v>124</v>
      </c>
      <c r="G8" s="99" t="s">
        <v>95</v>
      </c>
      <c r="H8" s="40"/>
    </row>
    <row r="9" spans="1:8" ht="20.100000000000001" customHeight="1" x14ac:dyDescent="0.25">
      <c r="A9" s="18" t="s">
        <v>36</v>
      </c>
      <c r="B9" s="18">
        <v>5</v>
      </c>
      <c r="C9" s="99">
        <v>15617467</v>
      </c>
      <c r="D9" s="76">
        <v>41284</v>
      </c>
      <c r="E9" s="100">
        <v>10</v>
      </c>
      <c r="F9" s="99" t="s">
        <v>56</v>
      </c>
      <c r="G9" s="99" t="s">
        <v>96</v>
      </c>
      <c r="H9" s="40"/>
    </row>
    <row r="10" spans="1:8" s="84" customFormat="1" ht="20.100000000000001" customHeight="1" x14ac:dyDescent="0.25">
      <c r="A10" s="18" t="s">
        <v>36</v>
      </c>
      <c r="B10" s="18">
        <v>6</v>
      </c>
      <c r="C10" s="99">
        <v>15617965</v>
      </c>
      <c r="D10" s="76">
        <v>41285</v>
      </c>
      <c r="E10" s="100">
        <v>15</v>
      </c>
      <c r="F10" s="18" t="s">
        <v>53</v>
      </c>
      <c r="G10" s="99" t="s">
        <v>97</v>
      </c>
      <c r="H10" s="83"/>
    </row>
    <row r="11" spans="1:8" ht="20.100000000000001" customHeight="1" x14ac:dyDescent="0.25">
      <c r="A11" s="18" t="s">
        <v>36</v>
      </c>
      <c r="B11" s="18">
        <v>7</v>
      </c>
      <c r="C11" s="99">
        <v>15620083</v>
      </c>
      <c r="D11" s="76">
        <v>41290</v>
      </c>
      <c r="E11" s="100">
        <v>120</v>
      </c>
      <c r="F11" s="99" t="s">
        <v>54</v>
      </c>
      <c r="G11" s="99" t="s">
        <v>98</v>
      </c>
      <c r="H11" s="40"/>
    </row>
    <row r="12" spans="1:8" ht="20.100000000000001" customHeight="1" x14ac:dyDescent="0.25">
      <c r="A12" s="18" t="s">
        <v>36</v>
      </c>
      <c r="B12" s="18">
        <v>8</v>
      </c>
      <c r="C12" s="99">
        <v>15620224</v>
      </c>
      <c r="D12" s="76">
        <v>41290</v>
      </c>
      <c r="E12" s="100">
        <v>15</v>
      </c>
      <c r="F12" s="18" t="s">
        <v>122</v>
      </c>
      <c r="G12" s="99" t="s">
        <v>99</v>
      </c>
      <c r="H12" s="40"/>
    </row>
    <row r="13" spans="1:8" ht="20.100000000000001" customHeight="1" x14ac:dyDescent="0.25">
      <c r="A13" s="18" t="s">
        <v>36</v>
      </c>
      <c r="B13" s="18">
        <v>9</v>
      </c>
      <c r="C13" s="99">
        <v>15620209</v>
      </c>
      <c r="D13" s="76">
        <v>41290</v>
      </c>
      <c r="E13" s="100">
        <v>6.3</v>
      </c>
      <c r="F13" s="99" t="s">
        <v>42</v>
      </c>
      <c r="G13" s="99" t="s">
        <v>100</v>
      </c>
      <c r="H13" s="40"/>
    </row>
    <row r="14" spans="1:8" ht="20.100000000000001" customHeight="1" x14ac:dyDescent="0.25">
      <c r="A14" s="18" t="s">
        <v>36</v>
      </c>
      <c r="B14" s="18">
        <v>10</v>
      </c>
      <c r="C14" s="99">
        <v>15620237</v>
      </c>
      <c r="D14" s="76">
        <v>41290</v>
      </c>
      <c r="E14" s="100">
        <v>15</v>
      </c>
      <c r="F14" s="18" t="s">
        <v>122</v>
      </c>
      <c r="G14" s="99" t="s">
        <v>99</v>
      </c>
      <c r="H14" s="40"/>
    </row>
    <row r="15" spans="1:8" s="71" customFormat="1" ht="20.100000000000001" customHeight="1" x14ac:dyDescent="0.25">
      <c r="A15" s="18" t="s">
        <v>36</v>
      </c>
      <c r="B15" s="18">
        <v>11</v>
      </c>
      <c r="C15" s="99">
        <v>15622072</v>
      </c>
      <c r="D15" s="76">
        <v>41295</v>
      </c>
      <c r="E15" s="100">
        <v>6.3</v>
      </c>
      <c r="F15" s="99" t="s">
        <v>42</v>
      </c>
      <c r="G15" s="99" t="s">
        <v>101</v>
      </c>
      <c r="H15" s="72"/>
    </row>
    <row r="16" spans="1:8" ht="20.100000000000001" customHeight="1" x14ac:dyDescent="0.25">
      <c r="A16" s="18" t="s">
        <v>36</v>
      </c>
      <c r="B16" s="18">
        <v>12</v>
      </c>
      <c r="C16" s="99">
        <v>15622046</v>
      </c>
      <c r="D16" s="76">
        <v>41295</v>
      </c>
      <c r="E16" s="100">
        <v>6.3</v>
      </c>
      <c r="F16" s="99" t="s">
        <v>42</v>
      </c>
      <c r="G16" s="99" t="s">
        <v>102</v>
      </c>
      <c r="H16" s="40"/>
    </row>
    <row r="17" spans="1:8" ht="20.100000000000001" customHeight="1" x14ac:dyDescent="0.25">
      <c r="A17" s="18" t="s">
        <v>36</v>
      </c>
      <c r="B17" s="18">
        <v>13</v>
      </c>
      <c r="C17" s="99">
        <v>15622713</v>
      </c>
      <c r="D17" s="76">
        <v>41296</v>
      </c>
      <c r="E17" s="100">
        <v>12</v>
      </c>
      <c r="F17" s="99" t="s">
        <v>54</v>
      </c>
      <c r="G17" s="99" t="s">
        <v>103</v>
      </c>
      <c r="H17" s="40"/>
    </row>
    <row r="18" spans="1:8" ht="20.100000000000001" customHeight="1" x14ac:dyDescent="0.25">
      <c r="A18" s="18" t="s">
        <v>36</v>
      </c>
      <c r="B18" s="18">
        <v>14</v>
      </c>
      <c r="C18" s="99">
        <v>15623797</v>
      </c>
      <c r="D18" s="76">
        <v>41298</v>
      </c>
      <c r="E18" s="100">
        <v>15</v>
      </c>
      <c r="F18" s="99" t="s">
        <v>49</v>
      </c>
      <c r="G18" s="99" t="s">
        <v>104</v>
      </c>
      <c r="H18" s="40"/>
    </row>
    <row r="19" spans="1:8" ht="20.100000000000001" customHeight="1" x14ac:dyDescent="0.25">
      <c r="A19" s="18" t="s">
        <v>36</v>
      </c>
      <c r="B19" s="18">
        <v>15</v>
      </c>
      <c r="C19" s="99">
        <v>15624555</v>
      </c>
      <c r="D19" s="76">
        <v>41299</v>
      </c>
      <c r="E19" s="100">
        <v>12</v>
      </c>
      <c r="F19" s="99" t="s">
        <v>49</v>
      </c>
      <c r="G19" s="99" t="s">
        <v>105</v>
      </c>
      <c r="H19" s="40"/>
    </row>
    <row r="20" spans="1:8" s="71" customFormat="1" ht="20.100000000000001" customHeight="1" x14ac:dyDescent="0.25">
      <c r="A20" s="18" t="s">
        <v>36</v>
      </c>
      <c r="B20" s="18">
        <v>16</v>
      </c>
      <c r="C20" s="99">
        <v>15624558</v>
      </c>
      <c r="D20" s="76">
        <v>41299</v>
      </c>
      <c r="E20" s="100">
        <v>6.3</v>
      </c>
      <c r="F20" s="99" t="s">
        <v>40</v>
      </c>
      <c r="G20" s="99" t="s">
        <v>106</v>
      </c>
      <c r="H20" s="70"/>
    </row>
    <row r="21" spans="1:8" ht="20.100000000000001" customHeight="1" x14ac:dyDescent="0.25">
      <c r="A21" s="18" t="s">
        <v>36</v>
      </c>
      <c r="B21" s="18">
        <v>17</v>
      </c>
      <c r="C21" s="99">
        <v>15624557</v>
      </c>
      <c r="D21" s="76">
        <v>41299</v>
      </c>
      <c r="E21" s="100">
        <v>12</v>
      </c>
      <c r="F21" s="99" t="s">
        <v>54</v>
      </c>
      <c r="G21" s="99" t="s">
        <v>107</v>
      </c>
      <c r="H21" s="40"/>
    </row>
    <row r="22" spans="1:8" ht="20.100000000000001" customHeight="1" x14ac:dyDescent="0.25">
      <c r="A22" s="18" t="s">
        <v>36</v>
      </c>
      <c r="B22" s="18">
        <v>18</v>
      </c>
      <c r="C22" s="99">
        <v>15625357</v>
      </c>
      <c r="D22" s="76">
        <v>41303</v>
      </c>
      <c r="E22" s="100">
        <v>9</v>
      </c>
      <c r="F22" s="99" t="s">
        <v>54</v>
      </c>
      <c r="G22" s="99" t="s">
        <v>108</v>
      </c>
      <c r="H22" s="40"/>
    </row>
    <row r="23" spans="1:8" ht="20.100000000000001" customHeight="1" x14ac:dyDescent="0.25">
      <c r="A23" s="18" t="s">
        <v>36</v>
      </c>
      <c r="B23" s="18">
        <v>19</v>
      </c>
      <c r="C23" s="99">
        <v>15626519</v>
      </c>
      <c r="D23" s="76">
        <v>41305</v>
      </c>
      <c r="E23" s="100">
        <v>10</v>
      </c>
      <c r="F23" s="99" t="s">
        <v>54</v>
      </c>
      <c r="G23" s="99" t="s">
        <v>109</v>
      </c>
      <c r="H23" s="40"/>
    </row>
    <row r="24" spans="1:8" s="71" customFormat="1" ht="20.100000000000001" customHeight="1" x14ac:dyDescent="0.25">
      <c r="A24" s="18" t="s">
        <v>36</v>
      </c>
      <c r="B24" s="18">
        <v>20</v>
      </c>
      <c r="C24" s="18">
        <v>15617219</v>
      </c>
      <c r="D24" s="17">
        <v>41283</v>
      </c>
      <c r="E24" s="18">
        <v>10</v>
      </c>
      <c r="F24" s="99" t="s">
        <v>55</v>
      </c>
      <c r="G24" s="18" t="s">
        <v>110</v>
      </c>
      <c r="H24" s="72"/>
    </row>
    <row r="25" spans="1:8" ht="20.100000000000001" customHeight="1" x14ac:dyDescent="0.25">
      <c r="A25" s="18" t="s">
        <v>36</v>
      </c>
      <c r="B25" s="18">
        <v>21</v>
      </c>
      <c r="C25" s="18">
        <v>15617471</v>
      </c>
      <c r="D25" s="17">
        <v>41284</v>
      </c>
      <c r="E25" s="18">
        <v>15</v>
      </c>
      <c r="F25" s="18" t="s">
        <v>122</v>
      </c>
      <c r="G25" s="18" t="s">
        <v>111</v>
      </c>
      <c r="H25" s="40"/>
    </row>
    <row r="26" spans="1:8" ht="20.100000000000001" customHeight="1" x14ac:dyDescent="0.25">
      <c r="A26" s="18" t="s">
        <v>36</v>
      </c>
      <c r="B26" s="18">
        <v>22</v>
      </c>
      <c r="C26" s="18">
        <v>15618054</v>
      </c>
      <c r="D26" s="17">
        <v>41285</v>
      </c>
      <c r="E26" s="18">
        <v>15</v>
      </c>
      <c r="F26" s="18" t="s">
        <v>122</v>
      </c>
      <c r="G26" s="18" t="s">
        <v>112</v>
      </c>
      <c r="H26" s="40"/>
    </row>
    <row r="27" spans="1:8" ht="20.100000000000001" customHeight="1" x14ac:dyDescent="0.25">
      <c r="A27" s="18" t="s">
        <v>36</v>
      </c>
      <c r="B27" s="18">
        <v>23</v>
      </c>
      <c r="C27" s="18">
        <v>15618372</v>
      </c>
      <c r="D27" s="17">
        <v>41285</v>
      </c>
      <c r="E27" s="18">
        <v>150</v>
      </c>
      <c r="F27" s="18" t="s">
        <v>54</v>
      </c>
      <c r="G27" s="18" t="s">
        <v>113</v>
      </c>
      <c r="H27" s="40"/>
    </row>
    <row r="28" spans="1:8" ht="20.100000000000001" customHeight="1" x14ac:dyDescent="0.25">
      <c r="A28" s="18" t="s">
        <v>36</v>
      </c>
      <c r="B28" s="18">
        <v>24</v>
      </c>
      <c r="C28" s="18">
        <v>15618523</v>
      </c>
      <c r="D28" s="17">
        <v>41288</v>
      </c>
      <c r="E28" s="18">
        <v>3</v>
      </c>
      <c r="F28" s="99" t="s">
        <v>55</v>
      </c>
      <c r="G28" s="18" t="s">
        <v>114</v>
      </c>
      <c r="H28" s="40"/>
    </row>
    <row r="29" spans="1:8" s="29" customFormat="1" ht="20.100000000000001" customHeight="1" x14ac:dyDescent="0.25">
      <c r="A29" s="18" t="s">
        <v>36</v>
      </c>
      <c r="B29" s="18">
        <v>25</v>
      </c>
      <c r="C29" s="18">
        <v>15618477</v>
      </c>
      <c r="D29" s="17">
        <v>41288</v>
      </c>
      <c r="E29" s="18">
        <v>3</v>
      </c>
      <c r="F29" s="18" t="s">
        <v>56</v>
      </c>
      <c r="G29" s="18" t="s">
        <v>114</v>
      </c>
      <c r="H29" s="40"/>
    </row>
    <row r="30" spans="1:8" s="29" customFormat="1" ht="20.100000000000001" customHeight="1" x14ac:dyDescent="0.25">
      <c r="A30" s="18" t="s">
        <v>36</v>
      </c>
      <c r="B30" s="18">
        <v>26</v>
      </c>
      <c r="C30" s="18">
        <v>15618441</v>
      </c>
      <c r="D30" s="17">
        <v>41288</v>
      </c>
      <c r="E30" s="18">
        <v>3</v>
      </c>
      <c r="F30" s="99" t="s">
        <v>55</v>
      </c>
      <c r="G30" s="18" t="s">
        <v>114</v>
      </c>
      <c r="H30" s="40"/>
    </row>
    <row r="31" spans="1:8" s="29" customFormat="1" ht="20.100000000000001" customHeight="1" x14ac:dyDescent="0.25">
      <c r="A31" s="18" t="s">
        <v>36</v>
      </c>
      <c r="B31" s="18">
        <v>27</v>
      </c>
      <c r="C31" s="18">
        <v>15618445</v>
      </c>
      <c r="D31" s="17">
        <v>41288</v>
      </c>
      <c r="E31" s="18">
        <v>3</v>
      </c>
      <c r="F31" s="18" t="s">
        <v>32</v>
      </c>
      <c r="G31" s="18" t="s">
        <v>114</v>
      </c>
      <c r="H31" s="40"/>
    </row>
    <row r="32" spans="1:8" s="29" customFormat="1" ht="20.100000000000001" customHeight="1" x14ac:dyDescent="0.25">
      <c r="A32" s="18" t="s">
        <v>36</v>
      </c>
      <c r="B32" s="18">
        <v>28</v>
      </c>
      <c r="C32" s="18">
        <v>15618554</v>
      </c>
      <c r="D32" s="17">
        <v>41288</v>
      </c>
      <c r="E32" s="18">
        <v>3</v>
      </c>
      <c r="F32" s="18" t="s">
        <v>125</v>
      </c>
      <c r="G32" s="18" t="s">
        <v>114</v>
      </c>
      <c r="H32" s="40"/>
    </row>
    <row r="33" spans="1:8" s="29" customFormat="1" ht="20.100000000000001" customHeight="1" x14ac:dyDescent="0.25">
      <c r="A33" s="18" t="s">
        <v>36</v>
      </c>
      <c r="B33" s="18">
        <v>29</v>
      </c>
      <c r="C33" s="18">
        <v>15618535</v>
      </c>
      <c r="D33" s="17">
        <v>41288</v>
      </c>
      <c r="E33" s="18">
        <v>3</v>
      </c>
      <c r="F33" s="18" t="s">
        <v>32</v>
      </c>
      <c r="G33" s="18" t="s">
        <v>114</v>
      </c>
      <c r="H33" s="40"/>
    </row>
    <row r="34" spans="1:8" s="29" customFormat="1" ht="20.100000000000001" customHeight="1" x14ac:dyDescent="0.25">
      <c r="A34" s="18" t="s">
        <v>36</v>
      </c>
      <c r="B34" s="18">
        <v>30</v>
      </c>
      <c r="C34" s="18">
        <v>15618572</v>
      </c>
      <c r="D34" s="17">
        <v>41288</v>
      </c>
      <c r="E34" s="18">
        <v>3</v>
      </c>
      <c r="F34" s="18" t="s">
        <v>50</v>
      </c>
      <c r="G34" s="18" t="s">
        <v>114</v>
      </c>
      <c r="H34" s="40"/>
    </row>
    <row r="35" spans="1:8" s="29" customFormat="1" ht="20.100000000000001" customHeight="1" x14ac:dyDescent="0.25">
      <c r="A35" s="18" t="s">
        <v>36</v>
      </c>
      <c r="B35" s="18">
        <v>31</v>
      </c>
      <c r="C35" s="18">
        <v>15618511</v>
      </c>
      <c r="D35" s="17">
        <v>41288</v>
      </c>
      <c r="E35" s="18">
        <v>3</v>
      </c>
      <c r="F35" s="18" t="s">
        <v>126</v>
      </c>
      <c r="G35" s="18" t="s">
        <v>114</v>
      </c>
      <c r="H35" s="40"/>
    </row>
    <row r="36" spans="1:8" s="29" customFormat="1" ht="20.100000000000001" customHeight="1" x14ac:dyDescent="0.25">
      <c r="A36" s="18" t="s">
        <v>36</v>
      </c>
      <c r="B36" s="18">
        <v>32</v>
      </c>
      <c r="C36" s="18">
        <v>15619149</v>
      </c>
      <c r="D36" s="17">
        <v>41289</v>
      </c>
      <c r="E36" s="18">
        <v>3</v>
      </c>
      <c r="F36" s="18" t="s">
        <v>126</v>
      </c>
      <c r="G36" s="18" t="s">
        <v>114</v>
      </c>
      <c r="H36" s="40"/>
    </row>
    <row r="37" spans="1:8" s="29" customFormat="1" ht="20.100000000000001" customHeight="1" x14ac:dyDescent="0.25">
      <c r="A37" s="18" t="s">
        <v>36</v>
      </c>
      <c r="B37" s="18">
        <v>33</v>
      </c>
      <c r="C37" s="18">
        <v>15619333</v>
      </c>
      <c r="D37" s="17">
        <v>41289</v>
      </c>
      <c r="E37" s="18">
        <v>3</v>
      </c>
      <c r="F37" s="18" t="s">
        <v>56</v>
      </c>
      <c r="G37" s="18" t="s">
        <v>114</v>
      </c>
      <c r="H37" s="40"/>
    </row>
    <row r="38" spans="1:8" s="29" customFormat="1" ht="20.100000000000001" customHeight="1" x14ac:dyDescent="0.25">
      <c r="A38" s="18" t="s">
        <v>36</v>
      </c>
      <c r="B38" s="18">
        <v>34</v>
      </c>
      <c r="C38" s="18">
        <v>15619285</v>
      </c>
      <c r="D38" s="17">
        <v>41289</v>
      </c>
      <c r="E38" s="18">
        <v>3</v>
      </c>
      <c r="F38" s="99" t="s">
        <v>55</v>
      </c>
      <c r="G38" s="18" t="s">
        <v>114</v>
      </c>
      <c r="H38" s="40"/>
    </row>
    <row r="39" spans="1:8" s="29" customFormat="1" ht="20.100000000000001" customHeight="1" x14ac:dyDescent="0.25">
      <c r="A39" s="18" t="s">
        <v>36</v>
      </c>
      <c r="B39" s="18">
        <v>35</v>
      </c>
      <c r="C39" s="18">
        <v>15619251</v>
      </c>
      <c r="D39" s="17">
        <v>41289</v>
      </c>
      <c r="E39" s="18">
        <v>3</v>
      </c>
      <c r="F39" s="18" t="s">
        <v>123</v>
      </c>
      <c r="G39" s="18" t="s">
        <v>114</v>
      </c>
      <c r="H39" s="40"/>
    </row>
    <row r="40" spans="1:8" s="29" customFormat="1" ht="20.100000000000001" customHeight="1" x14ac:dyDescent="0.25">
      <c r="A40" s="18" t="s">
        <v>36</v>
      </c>
      <c r="B40" s="18">
        <v>36</v>
      </c>
      <c r="C40" s="18">
        <v>15619172</v>
      </c>
      <c r="D40" s="17">
        <v>41289</v>
      </c>
      <c r="E40" s="18">
        <v>3</v>
      </c>
      <c r="F40" s="18" t="s">
        <v>47</v>
      </c>
      <c r="G40" s="18" t="s">
        <v>114</v>
      </c>
      <c r="H40" s="40"/>
    </row>
    <row r="41" spans="1:8" s="29" customFormat="1" ht="20.100000000000001" customHeight="1" x14ac:dyDescent="0.25">
      <c r="A41" s="18" t="s">
        <v>36</v>
      </c>
      <c r="B41" s="18">
        <v>37</v>
      </c>
      <c r="C41" s="18">
        <v>15619141</v>
      </c>
      <c r="D41" s="17">
        <v>41289</v>
      </c>
      <c r="E41" s="18">
        <v>3</v>
      </c>
      <c r="F41" s="18" t="s">
        <v>56</v>
      </c>
      <c r="G41" s="18" t="s">
        <v>114</v>
      </c>
      <c r="H41" s="40"/>
    </row>
    <row r="42" spans="1:8" s="29" customFormat="1" ht="20.100000000000001" customHeight="1" x14ac:dyDescent="0.25">
      <c r="A42" s="18" t="s">
        <v>36</v>
      </c>
      <c r="B42" s="18">
        <v>38</v>
      </c>
      <c r="C42" s="18">
        <v>15619132</v>
      </c>
      <c r="D42" s="17">
        <v>41289</v>
      </c>
      <c r="E42" s="18">
        <v>3</v>
      </c>
      <c r="F42" s="18" t="s">
        <v>47</v>
      </c>
      <c r="G42" s="18" t="s">
        <v>114</v>
      </c>
      <c r="H42" s="40"/>
    </row>
    <row r="43" spans="1:8" s="29" customFormat="1" ht="20.100000000000001" customHeight="1" x14ac:dyDescent="0.25">
      <c r="A43" s="18" t="s">
        <v>36</v>
      </c>
      <c r="B43" s="18">
        <v>39</v>
      </c>
      <c r="C43" s="18">
        <v>15619117</v>
      </c>
      <c r="D43" s="17">
        <v>41289</v>
      </c>
      <c r="E43" s="18">
        <v>3</v>
      </c>
      <c r="F43" s="18" t="s">
        <v>32</v>
      </c>
      <c r="G43" s="18" t="s">
        <v>114</v>
      </c>
      <c r="H43" s="40"/>
    </row>
    <row r="44" spans="1:8" s="29" customFormat="1" ht="20.100000000000001" customHeight="1" x14ac:dyDescent="0.25">
      <c r="A44" s="18" t="s">
        <v>36</v>
      </c>
      <c r="B44" s="18">
        <v>40</v>
      </c>
      <c r="C44" s="18">
        <v>15619788</v>
      </c>
      <c r="D44" s="17">
        <v>41290</v>
      </c>
      <c r="E44" s="18">
        <v>3</v>
      </c>
      <c r="F44" s="18" t="s">
        <v>53</v>
      </c>
      <c r="G44" s="18" t="s">
        <v>114</v>
      </c>
      <c r="H44" s="40"/>
    </row>
    <row r="45" spans="1:8" s="29" customFormat="1" ht="20.100000000000001" customHeight="1" x14ac:dyDescent="0.25">
      <c r="A45" s="18" t="s">
        <v>36</v>
      </c>
      <c r="B45" s="18">
        <v>41</v>
      </c>
      <c r="C45" s="18">
        <v>15619769</v>
      </c>
      <c r="D45" s="17">
        <v>41290</v>
      </c>
      <c r="E45" s="18">
        <v>3</v>
      </c>
      <c r="F45" s="18" t="s">
        <v>127</v>
      </c>
      <c r="G45" s="18" t="s">
        <v>114</v>
      </c>
      <c r="H45" s="40"/>
    </row>
    <row r="46" spans="1:8" s="29" customFormat="1" ht="20.100000000000001" customHeight="1" x14ac:dyDescent="0.25">
      <c r="A46" s="18" t="s">
        <v>36</v>
      </c>
      <c r="B46" s="18">
        <v>42</v>
      </c>
      <c r="C46" s="18">
        <v>15619762</v>
      </c>
      <c r="D46" s="17">
        <v>41290</v>
      </c>
      <c r="E46" s="18">
        <v>3</v>
      </c>
      <c r="F46" s="18" t="s">
        <v>50</v>
      </c>
      <c r="G46" s="18" t="s">
        <v>114</v>
      </c>
      <c r="H46" s="40"/>
    </row>
    <row r="47" spans="1:8" s="29" customFormat="1" ht="20.100000000000001" customHeight="1" x14ac:dyDescent="0.25">
      <c r="A47" s="18" t="s">
        <v>36</v>
      </c>
      <c r="B47" s="18">
        <v>43</v>
      </c>
      <c r="C47" s="18">
        <v>15619761</v>
      </c>
      <c r="D47" s="17">
        <v>41290</v>
      </c>
      <c r="E47" s="18">
        <v>3</v>
      </c>
      <c r="F47" s="18" t="s">
        <v>127</v>
      </c>
      <c r="G47" s="18" t="s">
        <v>114</v>
      </c>
      <c r="H47" s="40"/>
    </row>
    <row r="48" spans="1:8" s="29" customFormat="1" ht="20.100000000000001" customHeight="1" x14ac:dyDescent="0.25">
      <c r="A48" s="18" t="s">
        <v>36</v>
      </c>
      <c r="B48" s="18">
        <v>44</v>
      </c>
      <c r="C48" s="18">
        <v>15619804</v>
      </c>
      <c r="D48" s="17">
        <v>41290</v>
      </c>
      <c r="E48" s="18">
        <v>3</v>
      </c>
      <c r="F48" s="18" t="s">
        <v>53</v>
      </c>
      <c r="G48" s="18" t="s">
        <v>114</v>
      </c>
      <c r="H48" s="40"/>
    </row>
    <row r="49" spans="1:8" s="29" customFormat="1" ht="20.100000000000001" customHeight="1" x14ac:dyDescent="0.25">
      <c r="A49" s="18" t="s">
        <v>36</v>
      </c>
      <c r="B49" s="18">
        <v>45</v>
      </c>
      <c r="C49" s="18">
        <v>15619801</v>
      </c>
      <c r="D49" s="17">
        <v>41290</v>
      </c>
      <c r="E49" s="18">
        <v>3</v>
      </c>
      <c r="F49" s="18" t="s">
        <v>50</v>
      </c>
      <c r="G49" s="18" t="s">
        <v>114</v>
      </c>
      <c r="H49" s="40"/>
    </row>
    <row r="50" spans="1:8" s="29" customFormat="1" ht="20.100000000000001" customHeight="1" x14ac:dyDescent="0.25">
      <c r="A50" s="18" t="s">
        <v>36</v>
      </c>
      <c r="B50" s="18">
        <v>46</v>
      </c>
      <c r="C50" s="18">
        <v>15619834</v>
      </c>
      <c r="D50" s="17">
        <v>41290</v>
      </c>
      <c r="E50" s="18">
        <v>3</v>
      </c>
      <c r="F50" s="18" t="s">
        <v>50</v>
      </c>
      <c r="G50" s="18" t="s">
        <v>114</v>
      </c>
      <c r="H50" s="40"/>
    </row>
    <row r="51" spans="1:8" s="29" customFormat="1" ht="20.100000000000001" customHeight="1" x14ac:dyDescent="0.25">
      <c r="A51" s="18" t="s">
        <v>36</v>
      </c>
      <c r="B51" s="18">
        <v>47</v>
      </c>
      <c r="C51" s="18">
        <v>15619927</v>
      </c>
      <c r="D51" s="17">
        <v>41290</v>
      </c>
      <c r="E51" s="18">
        <v>3</v>
      </c>
      <c r="F51" s="18" t="s">
        <v>53</v>
      </c>
      <c r="G51" s="18" t="s">
        <v>114</v>
      </c>
      <c r="H51" s="40"/>
    </row>
    <row r="52" spans="1:8" s="29" customFormat="1" ht="20.100000000000001" customHeight="1" x14ac:dyDescent="0.25">
      <c r="A52" s="18" t="s">
        <v>36</v>
      </c>
      <c r="B52" s="18">
        <v>48</v>
      </c>
      <c r="C52" s="18">
        <v>15620504</v>
      </c>
      <c r="D52" s="17">
        <v>41291</v>
      </c>
      <c r="E52" s="18">
        <v>3</v>
      </c>
      <c r="F52" s="18" t="s">
        <v>127</v>
      </c>
      <c r="G52" s="18" t="s">
        <v>114</v>
      </c>
      <c r="H52" s="40"/>
    </row>
    <row r="53" spans="1:8" s="29" customFormat="1" ht="20.100000000000001" customHeight="1" x14ac:dyDescent="0.25">
      <c r="A53" s="18" t="s">
        <v>36</v>
      </c>
      <c r="B53" s="18">
        <v>49</v>
      </c>
      <c r="C53" s="18">
        <v>15620473</v>
      </c>
      <c r="D53" s="17">
        <v>41291</v>
      </c>
      <c r="E53" s="18">
        <v>3</v>
      </c>
      <c r="F53" s="18" t="s">
        <v>50</v>
      </c>
      <c r="G53" s="18" t="s">
        <v>114</v>
      </c>
      <c r="H53" s="40"/>
    </row>
    <row r="54" spans="1:8" s="29" customFormat="1" ht="20.100000000000001" customHeight="1" x14ac:dyDescent="0.25">
      <c r="A54" s="18" t="s">
        <v>36</v>
      </c>
      <c r="B54" s="18">
        <v>50</v>
      </c>
      <c r="C54" s="18">
        <v>15620481</v>
      </c>
      <c r="D54" s="17">
        <v>41291</v>
      </c>
      <c r="E54" s="18">
        <v>3</v>
      </c>
      <c r="F54" s="18" t="s">
        <v>83</v>
      </c>
      <c r="G54" s="18" t="s">
        <v>114</v>
      </c>
      <c r="H54" s="40"/>
    </row>
    <row r="55" spans="1:8" s="29" customFormat="1" ht="20.100000000000001" customHeight="1" x14ac:dyDescent="0.25">
      <c r="A55" s="18" t="s">
        <v>36</v>
      </c>
      <c r="B55" s="18">
        <v>51</v>
      </c>
      <c r="C55" s="18">
        <v>15620487</v>
      </c>
      <c r="D55" s="17">
        <v>41291</v>
      </c>
      <c r="E55" s="18">
        <v>3</v>
      </c>
      <c r="F55" s="18" t="s">
        <v>83</v>
      </c>
      <c r="G55" s="18" t="s">
        <v>114</v>
      </c>
      <c r="H55" s="40"/>
    </row>
    <row r="56" spans="1:8" s="29" customFormat="1" ht="20.100000000000001" customHeight="1" x14ac:dyDescent="0.25">
      <c r="A56" s="18" t="s">
        <v>36</v>
      </c>
      <c r="B56" s="18">
        <v>52</v>
      </c>
      <c r="C56" s="18">
        <v>15620609</v>
      </c>
      <c r="D56" s="17">
        <v>41291</v>
      </c>
      <c r="E56" s="18">
        <v>3</v>
      </c>
      <c r="F56" s="18" t="s">
        <v>50</v>
      </c>
      <c r="G56" s="18" t="s">
        <v>114</v>
      </c>
      <c r="H56" s="40"/>
    </row>
    <row r="57" spans="1:8" s="29" customFormat="1" ht="20.100000000000001" customHeight="1" x14ac:dyDescent="0.25">
      <c r="A57" s="18" t="s">
        <v>36</v>
      </c>
      <c r="B57" s="18">
        <v>53</v>
      </c>
      <c r="C57" s="18">
        <v>15620824</v>
      </c>
      <c r="D57" s="17">
        <v>41291</v>
      </c>
      <c r="E57" s="18">
        <v>3</v>
      </c>
      <c r="F57" s="18" t="s">
        <v>53</v>
      </c>
      <c r="G57" s="18" t="s">
        <v>114</v>
      </c>
      <c r="H57" s="40"/>
    </row>
    <row r="58" spans="1:8" s="29" customFormat="1" ht="20.100000000000001" customHeight="1" x14ac:dyDescent="0.25">
      <c r="A58" s="18" t="s">
        <v>36</v>
      </c>
      <c r="B58" s="18">
        <v>54</v>
      </c>
      <c r="C58" s="18">
        <v>15620843</v>
      </c>
      <c r="D58" s="17">
        <v>41291</v>
      </c>
      <c r="E58" s="18">
        <v>3</v>
      </c>
      <c r="F58" s="18" t="s">
        <v>53</v>
      </c>
      <c r="G58" s="18" t="s">
        <v>114</v>
      </c>
      <c r="H58" s="40"/>
    </row>
    <row r="59" spans="1:8" s="29" customFormat="1" ht="20.100000000000001" customHeight="1" x14ac:dyDescent="0.25">
      <c r="A59" s="18" t="s">
        <v>36</v>
      </c>
      <c r="B59" s="18">
        <v>55</v>
      </c>
      <c r="C59" s="18">
        <v>15620489</v>
      </c>
      <c r="D59" s="17">
        <v>41291</v>
      </c>
      <c r="E59" s="18">
        <v>3</v>
      </c>
      <c r="F59" s="18" t="s">
        <v>83</v>
      </c>
      <c r="G59" s="18" t="s">
        <v>114</v>
      </c>
      <c r="H59" s="40"/>
    </row>
    <row r="60" spans="1:8" s="29" customFormat="1" ht="20.100000000000001" customHeight="1" x14ac:dyDescent="0.25">
      <c r="A60" s="18" t="s">
        <v>36</v>
      </c>
      <c r="B60" s="18">
        <v>56</v>
      </c>
      <c r="C60" s="18">
        <v>15621186</v>
      </c>
      <c r="D60" s="17">
        <v>41292</v>
      </c>
      <c r="E60" s="18">
        <v>7</v>
      </c>
      <c r="F60" s="18" t="s">
        <v>128</v>
      </c>
      <c r="G60" s="18" t="s">
        <v>115</v>
      </c>
      <c r="H60" s="40"/>
    </row>
    <row r="61" spans="1:8" s="29" customFormat="1" ht="20.100000000000001" customHeight="1" x14ac:dyDescent="0.25">
      <c r="A61" s="18" t="s">
        <v>36</v>
      </c>
      <c r="B61" s="18">
        <v>57</v>
      </c>
      <c r="C61" s="18">
        <v>15621983</v>
      </c>
      <c r="D61" s="17">
        <v>41295</v>
      </c>
      <c r="E61" s="18">
        <v>2</v>
      </c>
      <c r="F61" s="18" t="s">
        <v>58</v>
      </c>
      <c r="G61" s="18" t="s">
        <v>114</v>
      </c>
      <c r="H61" s="40"/>
    </row>
    <row r="62" spans="1:8" s="29" customFormat="1" ht="20.100000000000001" customHeight="1" x14ac:dyDescent="0.25">
      <c r="A62" s="18" t="s">
        <v>36</v>
      </c>
      <c r="B62" s="18">
        <v>58</v>
      </c>
      <c r="C62" s="18">
        <v>15622007</v>
      </c>
      <c r="D62" s="17">
        <v>41295</v>
      </c>
      <c r="E62" s="18">
        <v>3</v>
      </c>
      <c r="F62" s="18" t="s">
        <v>65</v>
      </c>
      <c r="G62" s="18" t="s">
        <v>114</v>
      </c>
      <c r="H62" s="40"/>
    </row>
    <row r="63" spans="1:8" s="29" customFormat="1" ht="20.100000000000001" customHeight="1" x14ac:dyDescent="0.25">
      <c r="A63" s="18" t="s">
        <v>36</v>
      </c>
      <c r="B63" s="18">
        <v>59</v>
      </c>
      <c r="C63" s="18">
        <v>15623979</v>
      </c>
      <c r="D63" s="17">
        <v>41298</v>
      </c>
      <c r="E63" s="18">
        <v>4086</v>
      </c>
      <c r="F63" s="18" t="s">
        <v>54</v>
      </c>
      <c r="G63" s="18" t="s">
        <v>116</v>
      </c>
      <c r="H63" s="40"/>
    </row>
    <row r="64" spans="1:8" s="29" customFormat="1" ht="20.100000000000001" customHeight="1" x14ac:dyDescent="0.25">
      <c r="A64" s="18" t="s">
        <v>36</v>
      </c>
      <c r="B64" s="18">
        <v>60</v>
      </c>
      <c r="C64" s="18">
        <v>15624081</v>
      </c>
      <c r="D64" s="17">
        <v>41299</v>
      </c>
      <c r="E64" s="18">
        <v>1992</v>
      </c>
      <c r="F64" s="18" t="s">
        <v>54</v>
      </c>
      <c r="G64" s="18" t="s">
        <v>117</v>
      </c>
      <c r="H64" s="40"/>
    </row>
    <row r="65" spans="1:8" s="29" customFormat="1" ht="20.100000000000001" customHeight="1" x14ac:dyDescent="0.25">
      <c r="A65" s="18" t="s">
        <v>36</v>
      </c>
      <c r="B65" s="18">
        <v>61</v>
      </c>
      <c r="C65" s="18">
        <v>15624699</v>
      </c>
      <c r="D65" s="17">
        <v>41302</v>
      </c>
      <c r="E65" s="18">
        <v>5</v>
      </c>
      <c r="F65" s="99" t="s">
        <v>55</v>
      </c>
      <c r="G65" s="18" t="s">
        <v>110</v>
      </c>
      <c r="H65" s="40"/>
    </row>
    <row r="66" spans="1:8" s="29" customFormat="1" ht="20.100000000000001" customHeight="1" x14ac:dyDescent="0.25">
      <c r="A66" s="18" t="s">
        <v>36</v>
      </c>
      <c r="B66" s="18">
        <v>62</v>
      </c>
      <c r="C66" s="18">
        <v>15624884</v>
      </c>
      <c r="D66" s="17">
        <v>41302</v>
      </c>
      <c r="E66" s="18">
        <v>6</v>
      </c>
      <c r="F66" s="18" t="s">
        <v>32</v>
      </c>
      <c r="G66" s="18" t="s">
        <v>118</v>
      </c>
      <c r="H66" s="40"/>
    </row>
    <row r="67" spans="1:8" s="29" customFormat="1" ht="20.100000000000001" customHeight="1" x14ac:dyDescent="0.25">
      <c r="A67" s="18" t="s">
        <v>36</v>
      </c>
      <c r="B67" s="18">
        <v>63</v>
      </c>
      <c r="C67" s="18">
        <v>15624863</v>
      </c>
      <c r="D67" s="17">
        <v>41302</v>
      </c>
      <c r="E67" s="18">
        <v>64.900000000000006</v>
      </c>
      <c r="F67" s="99" t="s">
        <v>49</v>
      </c>
      <c r="G67" s="18" t="s">
        <v>119</v>
      </c>
      <c r="H67" s="40"/>
    </row>
    <row r="68" spans="1:8" s="29" customFormat="1" ht="20.100000000000001" customHeight="1" x14ac:dyDescent="0.25">
      <c r="A68" s="18" t="s">
        <v>36</v>
      </c>
      <c r="B68" s="18">
        <v>64</v>
      </c>
      <c r="C68" s="18">
        <v>15625196</v>
      </c>
      <c r="D68" s="17">
        <v>41302</v>
      </c>
      <c r="E68" s="18">
        <v>185.4</v>
      </c>
      <c r="F68" s="18" t="s">
        <v>42</v>
      </c>
      <c r="G68" s="18" t="s">
        <v>120</v>
      </c>
      <c r="H68" s="40"/>
    </row>
    <row r="69" spans="1:8" s="29" customFormat="1" ht="20.100000000000001" customHeight="1" x14ac:dyDescent="0.25">
      <c r="A69" s="18" t="s">
        <v>36</v>
      </c>
      <c r="B69" s="18">
        <v>65</v>
      </c>
      <c r="C69" s="18">
        <v>15626215</v>
      </c>
      <c r="D69" s="17">
        <v>41305</v>
      </c>
      <c r="E69" s="18">
        <v>26</v>
      </c>
      <c r="F69" s="18" t="s">
        <v>122</v>
      </c>
      <c r="G69" s="18" t="s">
        <v>112</v>
      </c>
      <c r="H69" s="40"/>
    </row>
    <row r="70" spans="1:8" s="29" customFormat="1" ht="20.100000000000001" customHeight="1" x14ac:dyDescent="0.25">
      <c r="A70" s="18" t="s">
        <v>36</v>
      </c>
      <c r="B70" s="18">
        <v>66</v>
      </c>
      <c r="C70" s="18">
        <v>15626616</v>
      </c>
      <c r="D70" s="17">
        <v>41305</v>
      </c>
      <c r="E70" s="18">
        <v>50</v>
      </c>
      <c r="F70" s="18" t="s">
        <v>42</v>
      </c>
      <c r="G70" s="18" t="s">
        <v>121</v>
      </c>
      <c r="H70" s="40"/>
    </row>
    <row r="71" spans="1:8" s="23" customFormat="1" ht="16.5" thickBot="1" x14ac:dyDescent="0.3">
      <c r="A71" s="108" t="s">
        <v>33</v>
      </c>
      <c r="B71" s="109">
        <v>66</v>
      </c>
      <c r="C71" s="110"/>
      <c r="D71" s="111"/>
      <c r="E71" s="112">
        <f>SUM(E5:E70)</f>
        <v>7043.4999999999991</v>
      </c>
      <c r="F71" s="111"/>
      <c r="G71" s="111"/>
      <c r="H71" s="40"/>
    </row>
    <row r="72" spans="1:8" s="23" customFormat="1" ht="18.75" x14ac:dyDescent="0.25">
      <c r="C72" s="24"/>
      <c r="E72" s="27"/>
      <c r="H72" s="40"/>
    </row>
    <row r="73" spans="1:8" s="23" customFormat="1" x14ac:dyDescent="0.25">
      <c r="E73" s="27"/>
      <c r="H73" s="40"/>
    </row>
    <row r="74" spans="1:8" s="23" customFormat="1" x14ac:dyDescent="0.25">
      <c r="E74" s="27"/>
      <c r="H74" s="40"/>
    </row>
    <row r="75" spans="1:8" s="23" customFormat="1" x14ac:dyDescent="0.25">
      <c r="E75" s="27"/>
      <c r="H75" s="40"/>
    </row>
    <row r="76" spans="1:8" s="23" customFormat="1" x14ac:dyDescent="0.25">
      <c r="E76" s="27"/>
      <c r="H76" s="40"/>
    </row>
  </sheetData>
  <autoFilter ref="A4:H7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80" zoomScaleNormal="80" workbookViewId="0">
      <pane ySplit="3" topLeftCell="A46" activePane="bottomLeft" state="frozen"/>
      <selection pane="bottomLeft" activeCell="A3" sqref="A3:XFD3"/>
    </sheetView>
  </sheetViews>
  <sheetFormatPr defaultRowHeight="15" x14ac:dyDescent="0.25"/>
  <cols>
    <col min="1" max="1" width="19" customWidth="1"/>
    <col min="2" max="2" width="12.85546875" customWidth="1"/>
    <col min="3" max="3" width="14.5703125" style="20" customWidth="1"/>
    <col min="4" max="5" width="15" style="20" customWidth="1"/>
    <col min="6" max="6" width="13.42578125" style="20" customWidth="1"/>
    <col min="7" max="7" width="13.140625" style="20" customWidth="1"/>
    <col min="8" max="8" width="44.140625" style="8" customWidth="1"/>
    <col min="9" max="9" width="36.85546875" hidden="1" customWidth="1"/>
  </cols>
  <sheetData>
    <row r="1" spans="1:9" x14ac:dyDescent="0.25">
      <c r="A1" s="32"/>
      <c r="B1" s="1" t="s">
        <v>135</v>
      </c>
      <c r="C1" s="13"/>
      <c r="D1" s="19"/>
      <c r="E1" s="13"/>
      <c r="F1" s="13"/>
      <c r="G1" s="13"/>
      <c r="H1" s="3" t="s">
        <v>20</v>
      </c>
      <c r="I1" s="32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63" t="s">
        <v>38</v>
      </c>
    </row>
    <row r="3" spans="1:9" x14ac:dyDescent="0.25">
      <c r="A3" s="85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  <c r="I3" s="37"/>
    </row>
    <row r="4" spans="1:9" s="37" customFormat="1" ht="29.25" customHeight="1" x14ac:dyDescent="0.25">
      <c r="A4" s="121" t="s">
        <v>271</v>
      </c>
      <c r="B4" s="126">
        <v>1</v>
      </c>
      <c r="C4" s="167">
        <v>40679644</v>
      </c>
      <c r="D4" s="165">
        <v>41283</v>
      </c>
      <c r="E4" s="121" t="s">
        <v>34</v>
      </c>
      <c r="F4" s="168">
        <v>5</v>
      </c>
      <c r="G4" s="169">
        <f>550/1.18</f>
        <v>466.10169491525426</v>
      </c>
      <c r="H4" s="167" t="s">
        <v>85</v>
      </c>
      <c r="I4" s="127" t="s">
        <v>70</v>
      </c>
    </row>
    <row r="5" spans="1:9" s="37" customFormat="1" ht="24.95" customHeight="1" x14ac:dyDescent="0.25">
      <c r="A5" s="121" t="s">
        <v>271</v>
      </c>
      <c r="B5" s="126">
        <v>2</v>
      </c>
      <c r="C5" s="167">
        <v>40680351</v>
      </c>
      <c r="D5" s="165">
        <v>41283</v>
      </c>
      <c r="E5" s="121" t="s">
        <v>34</v>
      </c>
      <c r="F5" s="168">
        <v>70</v>
      </c>
      <c r="G5" s="169">
        <f>73917.96/1.18</f>
        <v>62642.338983050853</v>
      </c>
      <c r="H5" s="167" t="s">
        <v>53</v>
      </c>
      <c r="I5" s="127" t="s">
        <v>71</v>
      </c>
    </row>
    <row r="6" spans="1:9" s="37" customFormat="1" ht="24.95" customHeight="1" x14ac:dyDescent="0.25">
      <c r="A6" s="121" t="s">
        <v>271</v>
      </c>
      <c r="B6" s="126">
        <v>3</v>
      </c>
      <c r="C6" s="167">
        <v>40680436</v>
      </c>
      <c r="D6" s="165">
        <v>41289</v>
      </c>
      <c r="E6" s="121" t="s">
        <v>34</v>
      </c>
      <c r="F6" s="168">
        <v>15</v>
      </c>
      <c r="G6" s="169">
        <f t="shared" ref="G6:G20" si="0">550/1.18</f>
        <v>466.10169491525426</v>
      </c>
      <c r="H6" s="167" t="s">
        <v>44</v>
      </c>
      <c r="I6" s="127" t="s">
        <v>72</v>
      </c>
    </row>
    <row r="7" spans="1:9" s="37" customFormat="1" ht="24.95" customHeight="1" x14ac:dyDescent="0.25">
      <c r="A7" s="121" t="s">
        <v>271</v>
      </c>
      <c r="B7" s="126">
        <v>4</v>
      </c>
      <c r="C7" s="167">
        <v>40680388</v>
      </c>
      <c r="D7" s="165">
        <v>41284</v>
      </c>
      <c r="E7" s="121" t="s">
        <v>34</v>
      </c>
      <c r="F7" s="168">
        <v>15</v>
      </c>
      <c r="G7" s="169">
        <f t="shared" si="0"/>
        <v>466.10169491525426</v>
      </c>
      <c r="H7" s="167" t="s">
        <v>48</v>
      </c>
      <c r="I7" s="127" t="s">
        <v>73</v>
      </c>
    </row>
    <row r="8" spans="1:9" s="37" customFormat="1" ht="24.95" customHeight="1" x14ac:dyDescent="0.25">
      <c r="A8" s="121" t="s">
        <v>271</v>
      </c>
      <c r="B8" s="126">
        <v>5</v>
      </c>
      <c r="C8" s="167">
        <v>40680443</v>
      </c>
      <c r="D8" s="165">
        <v>41283</v>
      </c>
      <c r="E8" s="121" t="s">
        <v>34</v>
      </c>
      <c r="F8" s="168">
        <v>25</v>
      </c>
      <c r="G8" s="169">
        <f>26399.27/1.18</f>
        <v>22372.262711864409</v>
      </c>
      <c r="H8" s="168" t="s">
        <v>42</v>
      </c>
      <c r="I8" s="127" t="s">
        <v>74</v>
      </c>
    </row>
    <row r="9" spans="1:9" s="37" customFormat="1" ht="26.25" customHeight="1" x14ac:dyDescent="0.25">
      <c r="A9" s="121" t="s">
        <v>271</v>
      </c>
      <c r="B9" s="126">
        <v>6</v>
      </c>
      <c r="C9" s="167">
        <v>40680423</v>
      </c>
      <c r="D9" s="165">
        <v>41284</v>
      </c>
      <c r="E9" s="121" t="s">
        <v>34</v>
      </c>
      <c r="F9" s="168">
        <v>6.3</v>
      </c>
      <c r="G9" s="169">
        <f t="shared" si="0"/>
        <v>466.10169491525426</v>
      </c>
      <c r="H9" s="167" t="s">
        <v>54</v>
      </c>
      <c r="I9" s="127" t="s">
        <v>75</v>
      </c>
    </row>
    <row r="10" spans="1:9" s="37" customFormat="1" ht="24.95" customHeight="1" x14ac:dyDescent="0.25">
      <c r="A10" s="121" t="s">
        <v>271</v>
      </c>
      <c r="B10" s="126">
        <v>7</v>
      </c>
      <c r="C10" s="167">
        <v>40680416</v>
      </c>
      <c r="D10" s="165">
        <v>41284</v>
      </c>
      <c r="E10" s="121" t="s">
        <v>34</v>
      </c>
      <c r="F10" s="168">
        <v>6.3</v>
      </c>
      <c r="G10" s="169">
        <f t="shared" si="0"/>
        <v>466.10169491525426</v>
      </c>
      <c r="H10" s="167" t="s">
        <v>54</v>
      </c>
      <c r="I10" s="127" t="s">
        <v>75</v>
      </c>
    </row>
    <row r="11" spans="1:9" s="37" customFormat="1" ht="24.95" customHeight="1" x14ac:dyDescent="0.25">
      <c r="A11" s="121" t="s">
        <v>271</v>
      </c>
      <c r="B11" s="126">
        <v>8</v>
      </c>
      <c r="C11" s="167">
        <v>40661636</v>
      </c>
      <c r="D11" s="165">
        <v>41291</v>
      </c>
      <c r="E11" s="121" t="s">
        <v>34</v>
      </c>
      <c r="F11" s="168">
        <v>15</v>
      </c>
      <c r="G11" s="169">
        <f t="shared" si="0"/>
        <v>466.10169491525426</v>
      </c>
      <c r="H11" s="167" t="s">
        <v>54</v>
      </c>
      <c r="I11" s="127" t="s">
        <v>77</v>
      </c>
    </row>
    <row r="12" spans="1:9" s="37" customFormat="1" ht="24.95" customHeight="1" x14ac:dyDescent="0.25">
      <c r="A12" s="121" t="s">
        <v>271</v>
      </c>
      <c r="B12" s="126">
        <v>9</v>
      </c>
      <c r="C12" s="167">
        <v>40683059</v>
      </c>
      <c r="D12" s="165">
        <v>41289</v>
      </c>
      <c r="E12" s="121" t="s">
        <v>34</v>
      </c>
      <c r="F12" s="168">
        <v>15</v>
      </c>
      <c r="G12" s="169">
        <f t="shared" si="0"/>
        <v>466.10169491525426</v>
      </c>
      <c r="H12" s="121" t="s">
        <v>49</v>
      </c>
      <c r="I12" s="127" t="s">
        <v>78</v>
      </c>
    </row>
    <row r="13" spans="1:9" s="37" customFormat="1" ht="24.95" customHeight="1" x14ac:dyDescent="0.25">
      <c r="A13" s="121" t="s">
        <v>271</v>
      </c>
      <c r="B13" s="126">
        <v>10</v>
      </c>
      <c r="C13" s="167">
        <v>40682979</v>
      </c>
      <c r="D13" s="165">
        <v>41296</v>
      </c>
      <c r="E13" s="121" t="s">
        <v>34</v>
      </c>
      <c r="F13" s="168">
        <v>10</v>
      </c>
      <c r="G13" s="169">
        <f t="shared" si="0"/>
        <v>466.10169491525426</v>
      </c>
      <c r="H13" s="167" t="s">
        <v>54</v>
      </c>
      <c r="I13" s="127" t="s">
        <v>79</v>
      </c>
    </row>
    <row r="14" spans="1:9" s="37" customFormat="1" ht="24.95" customHeight="1" x14ac:dyDescent="0.25">
      <c r="A14" s="121" t="s">
        <v>271</v>
      </c>
      <c r="B14" s="126">
        <v>11</v>
      </c>
      <c r="C14" s="167">
        <v>40685444</v>
      </c>
      <c r="D14" s="170">
        <v>41305</v>
      </c>
      <c r="E14" s="121" t="s">
        <v>34</v>
      </c>
      <c r="F14" s="168">
        <v>10</v>
      </c>
      <c r="G14" s="169">
        <f t="shared" si="0"/>
        <v>466.10169491525426</v>
      </c>
      <c r="H14" s="167" t="s">
        <v>56</v>
      </c>
      <c r="I14" s="127" t="s">
        <v>96</v>
      </c>
    </row>
    <row r="15" spans="1:9" s="37" customFormat="1" ht="24.95" customHeight="1" x14ac:dyDescent="0.25">
      <c r="A15" s="121" t="s">
        <v>271</v>
      </c>
      <c r="B15" s="126">
        <v>12</v>
      </c>
      <c r="C15" s="121">
        <v>40657521</v>
      </c>
      <c r="D15" s="165">
        <v>41283</v>
      </c>
      <c r="E15" s="121" t="s">
        <v>34</v>
      </c>
      <c r="F15" s="121">
        <v>15</v>
      </c>
      <c r="G15" s="169">
        <f t="shared" si="0"/>
        <v>466.10169491525426</v>
      </c>
      <c r="H15" s="121" t="s">
        <v>139</v>
      </c>
      <c r="I15" s="128" t="s">
        <v>136</v>
      </c>
    </row>
    <row r="16" spans="1:9" s="37" customFormat="1" ht="24.95" customHeight="1" x14ac:dyDescent="0.25">
      <c r="A16" s="121" t="s">
        <v>271</v>
      </c>
      <c r="B16" s="126">
        <v>13</v>
      </c>
      <c r="C16" s="121">
        <v>40667047</v>
      </c>
      <c r="D16" s="165">
        <v>41297</v>
      </c>
      <c r="E16" s="121" t="s">
        <v>34</v>
      </c>
      <c r="F16" s="121">
        <v>5</v>
      </c>
      <c r="G16" s="169">
        <f t="shared" si="0"/>
        <v>466.10169491525426</v>
      </c>
      <c r="H16" s="121" t="s">
        <v>68</v>
      </c>
      <c r="I16" s="128" t="s">
        <v>137</v>
      </c>
    </row>
    <row r="17" spans="1:10" s="37" customFormat="1" ht="24.95" customHeight="1" x14ac:dyDescent="0.25">
      <c r="A17" s="121" t="s">
        <v>271</v>
      </c>
      <c r="B17" s="126">
        <v>14</v>
      </c>
      <c r="C17" s="121">
        <v>40674163</v>
      </c>
      <c r="D17" s="165">
        <v>41290</v>
      </c>
      <c r="E17" s="121" t="s">
        <v>45</v>
      </c>
      <c r="F17" s="121">
        <v>155</v>
      </c>
      <c r="G17" s="169">
        <f>2301955.67/1.18</f>
        <v>1950809.8898305085</v>
      </c>
      <c r="H17" s="121" t="s">
        <v>42</v>
      </c>
      <c r="I17" s="128" t="s">
        <v>138</v>
      </c>
    </row>
    <row r="18" spans="1:10" s="37" customFormat="1" ht="24.95" customHeight="1" x14ac:dyDescent="0.25">
      <c r="A18" s="121" t="s">
        <v>271</v>
      </c>
      <c r="B18" s="126">
        <v>15</v>
      </c>
      <c r="C18" s="121">
        <v>40680460</v>
      </c>
      <c r="D18" s="165">
        <v>41284</v>
      </c>
      <c r="E18" s="121" t="s">
        <v>34</v>
      </c>
      <c r="F18" s="121">
        <v>2.2999999999999998</v>
      </c>
      <c r="G18" s="169">
        <f t="shared" si="0"/>
        <v>466.10169491525426</v>
      </c>
      <c r="H18" s="121" t="s">
        <v>40</v>
      </c>
      <c r="I18" s="128" t="s">
        <v>80</v>
      </c>
    </row>
    <row r="19" spans="1:10" s="37" customFormat="1" ht="24.95" customHeight="1" x14ac:dyDescent="0.25">
      <c r="A19" s="121" t="s">
        <v>271</v>
      </c>
      <c r="B19" s="126">
        <v>16</v>
      </c>
      <c r="C19" s="121">
        <v>40681610</v>
      </c>
      <c r="D19" s="165">
        <v>41305</v>
      </c>
      <c r="E19" s="121" t="s">
        <v>34</v>
      </c>
      <c r="F19" s="121">
        <v>32</v>
      </c>
      <c r="G19" s="169">
        <f>33791.07/1.18</f>
        <v>28636.5</v>
      </c>
      <c r="H19" s="121" t="s">
        <v>52</v>
      </c>
      <c r="I19" s="128" t="s">
        <v>59</v>
      </c>
    </row>
    <row r="20" spans="1:10" s="37" customFormat="1" ht="24.95" customHeight="1" x14ac:dyDescent="0.25">
      <c r="A20" s="121" t="s">
        <v>271</v>
      </c>
      <c r="B20" s="126">
        <v>17</v>
      </c>
      <c r="C20" s="121">
        <v>40681865</v>
      </c>
      <c r="D20" s="165">
        <v>41285</v>
      </c>
      <c r="E20" s="121" t="s">
        <v>34</v>
      </c>
      <c r="F20" s="121">
        <v>5</v>
      </c>
      <c r="G20" s="169">
        <f t="shared" si="0"/>
        <v>466.10169491525426</v>
      </c>
      <c r="H20" s="121" t="s">
        <v>84</v>
      </c>
      <c r="I20" s="128" t="s">
        <v>81</v>
      </c>
    </row>
    <row r="21" spans="1:10" s="37" customFormat="1" ht="24.95" customHeight="1" x14ac:dyDescent="0.25">
      <c r="A21" s="121" t="s">
        <v>271</v>
      </c>
      <c r="B21" s="126">
        <v>18</v>
      </c>
      <c r="C21" s="121">
        <v>40681870</v>
      </c>
      <c r="D21" s="165">
        <v>41285</v>
      </c>
      <c r="E21" s="121" t="s">
        <v>34</v>
      </c>
      <c r="F21" s="121">
        <v>5</v>
      </c>
      <c r="G21" s="169">
        <f>550/1.18</f>
        <v>466.10169491525426</v>
      </c>
      <c r="H21" s="121" t="s">
        <v>49</v>
      </c>
      <c r="I21" s="128" t="s">
        <v>81</v>
      </c>
    </row>
    <row r="22" spans="1:10" s="120" customFormat="1" ht="30" customHeight="1" x14ac:dyDescent="0.25">
      <c r="A22" s="121" t="s">
        <v>271</v>
      </c>
      <c r="B22" s="126">
        <v>19</v>
      </c>
      <c r="C22" s="161">
        <v>40666478</v>
      </c>
      <c r="D22" s="171">
        <v>41285</v>
      </c>
      <c r="E22" s="161" t="s">
        <v>34</v>
      </c>
      <c r="F22" s="161">
        <v>1.95</v>
      </c>
      <c r="G22" s="172">
        <v>466.10169491525426</v>
      </c>
      <c r="H22" s="161" t="s">
        <v>235</v>
      </c>
      <c r="I22" s="129" t="s">
        <v>262</v>
      </c>
      <c r="J22" s="119"/>
    </row>
    <row r="23" spans="1:10" s="120" customFormat="1" ht="30" customHeight="1" x14ac:dyDescent="0.25">
      <c r="A23" s="121" t="s">
        <v>271</v>
      </c>
      <c r="B23" s="126">
        <v>20</v>
      </c>
      <c r="C23" s="161">
        <v>40666484</v>
      </c>
      <c r="D23" s="171">
        <v>41285</v>
      </c>
      <c r="E23" s="161" t="s">
        <v>34</v>
      </c>
      <c r="F23" s="161">
        <v>0.65</v>
      </c>
      <c r="G23" s="172">
        <v>466.10169491525426</v>
      </c>
      <c r="H23" s="161" t="s">
        <v>235</v>
      </c>
      <c r="I23" s="129" t="s">
        <v>262</v>
      </c>
      <c r="J23" s="119"/>
    </row>
    <row r="24" spans="1:10" s="120" customFormat="1" ht="30" customHeight="1" x14ac:dyDescent="0.25">
      <c r="A24" s="121" t="s">
        <v>271</v>
      </c>
      <c r="B24" s="126">
        <v>21</v>
      </c>
      <c r="C24" s="161">
        <v>40674966</v>
      </c>
      <c r="D24" s="171">
        <v>41295</v>
      </c>
      <c r="E24" s="161" t="s">
        <v>34</v>
      </c>
      <c r="F24" s="161">
        <v>0.25</v>
      </c>
      <c r="G24" s="172">
        <v>466.10169491525426</v>
      </c>
      <c r="H24" s="173" t="s">
        <v>247</v>
      </c>
      <c r="I24" s="129" t="s">
        <v>263</v>
      </c>
      <c r="J24" s="119"/>
    </row>
    <row r="25" spans="1:10" s="120" customFormat="1" ht="30" customHeight="1" x14ac:dyDescent="0.25">
      <c r="A25" s="121" t="s">
        <v>271</v>
      </c>
      <c r="B25" s="126">
        <v>22</v>
      </c>
      <c r="C25" s="161">
        <v>40680571</v>
      </c>
      <c r="D25" s="171">
        <v>41291</v>
      </c>
      <c r="E25" s="161" t="s">
        <v>34</v>
      </c>
      <c r="F25" s="161">
        <v>0.25</v>
      </c>
      <c r="G25" s="172">
        <v>466.10169491525426</v>
      </c>
      <c r="H25" s="173" t="s">
        <v>264</v>
      </c>
      <c r="I25" s="129" t="s">
        <v>265</v>
      </c>
      <c r="J25" s="119"/>
    </row>
    <row r="26" spans="1:10" s="120" customFormat="1" ht="30" customHeight="1" x14ac:dyDescent="0.25">
      <c r="A26" s="121" t="s">
        <v>271</v>
      </c>
      <c r="B26" s="126">
        <v>23</v>
      </c>
      <c r="C26" s="161">
        <v>40674974</v>
      </c>
      <c r="D26" s="171">
        <v>41291</v>
      </c>
      <c r="E26" s="161" t="s">
        <v>34</v>
      </c>
      <c r="F26" s="161">
        <v>0.75</v>
      </c>
      <c r="G26" s="172">
        <v>466.10169491525426</v>
      </c>
      <c r="H26" s="173" t="s">
        <v>264</v>
      </c>
      <c r="I26" s="129" t="s">
        <v>265</v>
      </c>
      <c r="J26" s="119"/>
    </row>
    <row r="27" spans="1:10" s="120" customFormat="1" ht="30" customHeight="1" x14ac:dyDescent="0.25">
      <c r="A27" s="121" t="s">
        <v>271</v>
      </c>
      <c r="B27" s="126">
        <v>24</v>
      </c>
      <c r="C27" s="173">
        <v>40680754</v>
      </c>
      <c r="D27" s="174">
        <v>41285</v>
      </c>
      <c r="E27" s="161" t="s">
        <v>34</v>
      </c>
      <c r="F27" s="173">
        <v>5</v>
      </c>
      <c r="G27" s="172">
        <v>466.10169491525426</v>
      </c>
      <c r="H27" s="173" t="s">
        <v>261</v>
      </c>
      <c r="I27" s="130" t="s">
        <v>266</v>
      </c>
      <c r="J27" s="119"/>
    </row>
    <row r="28" spans="1:10" s="120" customFormat="1" ht="30" customHeight="1" x14ac:dyDescent="0.25">
      <c r="A28" s="121" t="s">
        <v>271</v>
      </c>
      <c r="B28" s="126">
        <v>25</v>
      </c>
      <c r="C28" s="173">
        <v>40680760</v>
      </c>
      <c r="D28" s="174">
        <v>41303</v>
      </c>
      <c r="E28" s="161" t="s">
        <v>34</v>
      </c>
      <c r="F28" s="173">
        <v>5</v>
      </c>
      <c r="G28" s="172">
        <v>466.10169491525426</v>
      </c>
      <c r="H28" s="173" t="s">
        <v>245</v>
      </c>
      <c r="I28" s="130" t="s">
        <v>266</v>
      </c>
      <c r="J28" s="119"/>
    </row>
    <row r="29" spans="1:10" s="120" customFormat="1" ht="30" customHeight="1" x14ac:dyDescent="0.25">
      <c r="A29" s="121" t="s">
        <v>271</v>
      </c>
      <c r="B29" s="126">
        <v>26</v>
      </c>
      <c r="C29" s="173">
        <v>40680455</v>
      </c>
      <c r="D29" s="174">
        <v>41292</v>
      </c>
      <c r="E29" s="161" t="s">
        <v>34</v>
      </c>
      <c r="F29" s="173">
        <v>1</v>
      </c>
      <c r="G29" s="172">
        <v>466.10169491525426</v>
      </c>
      <c r="H29" s="173" t="s">
        <v>259</v>
      </c>
      <c r="I29" s="130" t="s">
        <v>267</v>
      </c>
      <c r="J29" s="119"/>
    </row>
    <row r="30" spans="1:10" s="120" customFormat="1" ht="30" customHeight="1" x14ac:dyDescent="0.25">
      <c r="A30" s="121" t="s">
        <v>271</v>
      </c>
      <c r="B30" s="126">
        <v>27</v>
      </c>
      <c r="C30" s="173">
        <v>40680849</v>
      </c>
      <c r="D30" s="174">
        <v>41292</v>
      </c>
      <c r="E30" s="161" t="s">
        <v>34</v>
      </c>
      <c r="F30" s="173">
        <v>1</v>
      </c>
      <c r="G30" s="172">
        <v>466.10169491525426</v>
      </c>
      <c r="H30" s="173" t="s">
        <v>259</v>
      </c>
      <c r="I30" s="130" t="s">
        <v>267</v>
      </c>
      <c r="J30" s="119"/>
    </row>
    <row r="31" spans="1:10" s="120" customFormat="1" ht="30" customHeight="1" x14ac:dyDescent="0.25">
      <c r="A31" s="121" t="s">
        <v>271</v>
      </c>
      <c r="B31" s="126">
        <v>28</v>
      </c>
      <c r="C31" s="173">
        <v>40680742</v>
      </c>
      <c r="D31" s="174">
        <v>41292</v>
      </c>
      <c r="E31" s="161" t="s">
        <v>34</v>
      </c>
      <c r="F31" s="173">
        <v>1</v>
      </c>
      <c r="G31" s="172">
        <v>466.10169491525426</v>
      </c>
      <c r="H31" s="173" t="s">
        <v>250</v>
      </c>
      <c r="I31" s="130" t="s">
        <v>267</v>
      </c>
      <c r="J31" s="119"/>
    </row>
    <row r="32" spans="1:10" s="120" customFormat="1" ht="30" customHeight="1" x14ac:dyDescent="0.25">
      <c r="A32" s="121" t="s">
        <v>271</v>
      </c>
      <c r="B32" s="126">
        <v>29</v>
      </c>
      <c r="C32" s="173">
        <v>40680749</v>
      </c>
      <c r="D32" s="174">
        <v>41292</v>
      </c>
      <c r="E32" s="161" t="s">
        <v>34</v>
      </c>
      <c r="F32" s="173">
        <v>0.75</v>
      </c>
      <c r="G32" s="172">
        <v>466.10169491525426</v>
      </c>
      <c r="H32" s="173" t="s">
        <v>250</v>
      </c>
      <c r="I32" s="130" t="s">
        <v>267</v>
      </c>
      <c r="J32" s="119"/>
    </row>
    <row r="33" spans="1:11" s="120" customFormat="1" ht="30" customHeight="1" x14ac:dyDescent="0.25">
      <c r="A33" s="121" t="s">
        <v>271</v>
      </c>
      <c r="B33" s="126">
        <v>30</v>
      </c>
      <c r="C33" s="173">
        <v>40681384</v>
      </c>
      <c r="D33" s="174">
        <v>41292</v>
      </c>
      <c r="E33" s="161" t="s">
        <v>34</v>
      </c>
      <c r="F33" s="173">
        <v>0.25</v>
      </c>
      <c r="G33" s="172">
        <v>466.10169491525426</v>
      </c>
      <c r="H33" s="173" t="s">
        <v>259</v>
      </c>
      <c r="I33" s="130" t="s">
        <v>267</v>
      </c>
      <c r="J33" s="119"/>
    </row>
    <row r="34" spans="1:11" s="120" customFormat="1" ht="30" customHeight="1" x14ac:dyDescent="0.25">
      <c r="A34" s="121" t="s">
        <v>271</v>
      </c>
      <c r="B34" s="126">
        <v>31</v>
      </c>
      <c r="C34" s="173">
        <v>40681388</v>
      </c>
      <c r="D34" s="174">
        <v>41292</v>
      </c>
      <c r="E34" s="161" t="s">
        <v>34</v>
      </c>
      <c r="F34" s="173">
        <v>1.25</v>
      </c>
      <c r="G34" s="172">
        <v>466.10169491525426</v>
      </c>
      <c r="H34" s="173" t="s">
        <v>259</v>
      </c>
      <c r="I34" s="130" t="s">
        <v>267</v>
      </c>
      <c r="J34" s="119"/>
    </row>
    <row r="35" spans="1:11" s="120" customFormat="1" ht="30" customHeight="1" x14ac:dyDescent="0.25">
      <c r="A35" s="121" t="s">
        <v>271</v>
      </c>
      <c r="B35" s="126">
        <v>32</v>
      </c>
      <c r="C35" s="173">
        <v>40681399</v>
      </c>
      <c r="D35" s="174">
        <v>41292</v>
      </c>
      <c r="E35" s="161" t="s">
        <v>34</v>
      </c>
      <c r="F35" s="173">
        <v>0.75</v>
      </c>
      <c r="G35" s="172">
        <v>466.10169491525426</v>
      </c>
      <c r="H35" s="173" t="s">
        <v>259</v>
      </c>
      <c r="I35" s="130" t="s">
        <v>267</v>
      </c>
      <c r="J35" s="119"/>
    </row>
    <row r="36" spans="1:11" s="120" customFormat="1" ht="30" customHeight="1" x14ac:dyDescent="0.25">
      <c r="A36" s="121" t="s">
        <v>271</v>
      </c>
      <c r="B36" s="126">
        <v>33</v>
      </c>
      <c r="C36" s="173">
        <v>40681346</v>
      </c>
      <c r="D36" s="174">
        <v>41295</v>
      </c>
      <c r="E36" s="161" t="s">
        <v>34</v>
      </c>
      <c r="F36" s="173">
        <v>0.5</v>
      </c>
      <c r="G36" s="172">
        <v>466.10169491525426</v>
      </c>
      <c r="H36" s="173" t="s">
        <v>249</v>
      </c>
      <c r="I36" s="130" t="s">
        <v>268</v>
      </c>
      <c r="J36" s="119"/>
    </row>
    <row r="37" spans="1:11" s="120" customFormat="1" ht="30" customHeight="1" x14ac:dyDescent="0.25">
      <c r="A37" s="121" t="s">
        <v>271</v>
      </c>
      <c r="B37" s="126">
        <v>34</v>
      </c>
      <c r="C37" s="173">
        <v>40681363</v>
      </c>
      <c r="D37" s="174">
        <v>41295</v>
      </c>
      <c r="E37" s="161" t="s">
        <v>34</v>
      </c>
      <c r="F37" s="173">
        <v>0.75</v>
      </c>
      <c r="G37" s="172">
        <v>466.10169491525426</v>
      </c>
      <c r="H37" s="173" t="s">
        <v>249</v>
      </c>
      <c r="I37" s="130" t="s">
        <v>268</v>
      </c>
      <c r="J37" s="119"/>
    </row>
    <row r="38" spans="1:11" s="120" customFormat="1" ht="30" customHeight="1" x14ac:dyDescent="0.25">
      <c r="A38" s="121" t="s">
        <v>271</v>
      </c>
      <c r="B38" s="126">
        <v>35</v>
      </c>
      <c r="C38" s="173">
        <v>40681372</v>
      </c>
      <c r="D38" s="174">
        <v>41295</v>
      </c>
      <c r="E38" s="161" t="s">
        <v>34</v>
      </c>
      <c r="F38" s="173">
        <v>1</v>
      </c>
      <c r="G38" s="172">
        <v>466.10169491525426</v>
      </c>
      <c r="H38" s="173" t="s">
        <v>249</v>
      </c>
      <c r="I38" s="130" t="s">
        <v>268</v>
      </c>
      <c r="J38" s="119"/>
    </row>
    <row r="39" spans="1:11" s="120" customFormat="1" ht="30" customHeight="1" x14ac:dyDescent="0.25">
      <c r="A39" s="121" t="s">
        <v>271</v>
      </c>
      <c r="B39" s="126">
        <v>36</v>
      </c>
      <c r="C39" s="173">
        <v>40681375</v>
      </c>
      <c r="D39" s="174">
        <v>41295</v>
      </c>
      <c r="E39" s="161" t="s">
        <v>34</v>
      </c>
      <c r="F39" s="173">
        <v>0.5</v>
      </c>
      <c r="G39" s="172">
        <v>466.10169491525426</v>
      </c>
      <c r="H39" s="173" t="s">
        <v>249</v>
      </c>
      <c r="I39" s="130" t="s">
        <v>268</v>
      </c>
      <c r="J39" s="119"/>
    </row>
    <row r="40" spans="1:11" s="120" customFormat="1" ht="30" customHeight="1" x14ac:dyDescent="0.25">
      <c r="A40" s="121" t="s">
        <v>271</v>
      </c>
      <c r="B40" s="126">
        <v>37</v>
      </c>
      <c r="C40" s="173">
        <v>40681408</v>
      </c>
      <c r="D40" s="174">
        <v>41291</v>
      </c>
      <c r="E40" s="161" t="s">
        <v>34</v>
      </c>
      <c r="F40" s="173">
        <v>10</v>
      </c>
      <c r="G40" s="172">
        <v>466.10169491525426</v>
      </c>
      <c r="H40" s="173" t="s">
        <v>260</v>
      </c>
      <c r="I40" s="130" t="s">
        <v>269</v>
      </c>
      <c r="J40" s="119"/>
    </row>
    <row r="41" spans="1:11" s="120" customFormat="1" ht="30" customHeight="1" x14ac:dyDescent="0.25">
      <c r="A41" s="121" t="s">
        <v>271</v>
      </c>
      <c r="B41" s="126">
        <v>38</v>
      </c>
      <c r="C41" s="173">
        <v>40681413</v>
      </c>
      <c r="D41" s="174">
        <v>41295</v>
      </c>
      <c r="E41" s="161" t="s">
        <v>34</v>
      </c>
      <c r="F41" s="173">
        <v>8</v>
      </c>
      <c r="G41" s="172">
        <v>466.10169491525426</v>
      </c>
      <c r="H41" s="173" t="s">
        <v>258</v>
      </c>
      <c r="I41" s="130" t="s">
        <v>270</v>
      </c>
      <c r="J41" s="119"/>
    </row>
    <row r="42" spans="1:11" s="124" customFormat="1" ht="45" customHeight="1" x14ac:dyDescent="0.25">
      <c r="A42" s="121" t="s">
        <v>271</v>
      </c>
      <c r="B42" s="126">
        <v>39</v>
      </c>
      <c r="C42" s="126">
        <v>40682057</v>
      </c>
      <c r="D42" s="175">
        <v>41303</v>
      </c>
      <c r="E42" s="121" t="s">
        <v>34</v>
      </c>
      <c r="F42" s="126">
        <v>5</v>
      </c>
      <c r="G42" s="121">
        <v>466.1</v>
      </c>
      <c r="H42" s="161" t="s">
        <v>284</v>
      </c>
      <c r="I42" s="123" t="s">
        <v>266</v>
      </c>
      <c r="K42" s="125"/>
    </row>
    <row r="43" spans="1:11" s="124" customFormat="1" ht="45" customHeight="1" x14ac:dyDescent="0.25">
      <c r="A43" s="121" t="s">
        <v>271</v>
      </c>
      <c r="B43" s="126">
        <v>40</v>
      </c>
      <c r="C43" s="126">
        <v>40684660</v>
      </c>
      <c r="D43" s="176">
        <v>41297</v>
      </c>
      <c r="E43" s="121" t="s">
        <v>34</v>
      </c>
      <c r="F43" s="126">
        <v>12</v>
      </c>
      <c r="G43" s="121">
        <v>466.1</v>
      </c>
      <c r="H43" s="177" t="s">
        <v>285</v>
      </c>
      <c r="I43" s="123" t="s">
        <v>290</v>
      </c>
    </row>
    <row r="44" spans="1:11" s="124" customFormat="1" ht="45" customHeight="1" x14ac:dyDescent="0.25">
      <c r="A44" s="121" t="s">
        <v>271</v>
      </c>
      <c r="B44" s="126">
        <v>41</v>
      </c>
      <c r="C44" s="126">
        <v>40684602</v>
      </c>
      <c r="D44" s="176">
        <v>41303</v>
      </c>
      <c r="E44" s="121" t="s">
        <v>34</v>
      </c>
      <c r="F44" s="126">
        <v>5</v>
      </c>
      <c r="G44" s="121">
        <v>466.1</v>
      </c>
      <c r="H44" s="177" t="s">
        <v>283</v>
      </c>
      <c r="I44" s="123" t="s">
        <v>291</v>
      </c>
    </row>
    <row r="45" spans="1:11" s="124" customFormat="1" ht="45" customHeight="1" x14ac:dyDescent="0.25">
      <c r="A45" s="121" t="s">
        <v>271</v>
      </c>
      <c r="B45" s="126">
        <v>42</v>
      </c>
      <c r="C45" s="126">
        <v>40678026</v>
      </c>
      <c r="D45" s="178">
        <v>41288</v>
      </c>
      <c r="E45" s="121" t="s">
        <v>34</v>
      </c>
      <c r="F45" s="126">
        <v>6</v>
      </c>
      <c r="G45" s="121">
        <v>466.1</v>
      </c>
      <c r="H45" s="177" t="s">
        <v>275</v>
      </c>
      <c r="I45" s="123" t="s">
        <v>292</v>
      </c>
    </row>
    <row r="46" spans="1:11" s="124" customFormat="1" ht="45" customHeight="1" x14ac:dyDescent="0.25">
      <c r="A46" s="121" t="s">
        <v>271</v>
      </c>
      <c r="B46" s="126">
        <v>43</v>
      </c>
      <c r="C46" s="126">
        <v>40681199</v>
      </c>
      <c r="D46" s="179">
        <v>41303</v>
      </c>
      <c r="E46" s="121" t="s">
        <v>34</v>
      </c>
      <c r="F46" s="126">
        <v>5</v>
      </c>
      <c r="G46" s="121">
        <v>466.1</v>
      </c>
      <c r="H46" s="177" t="s">
        <v>293</v>
      </c>
      <c r="I46" s="123" t="s">
        <v>266</v>
      </c>
    </row>
    <row r="47" spans="1:11" s="124" customFormat="1" ht="45" customHeight="1" x14ac:dyDescent="0.25">
      <c r="A47" s="121" t="s">
        <v>271</v>
      </c>
      <c r="B47" s="126">
        <v>44</v>
      </c>
      <c r="C47" s="126">
        <v>40663040</v>
      </c>
      <c r="D47" s="180">
        <v>41285</v>
      </c>
      <c r="E47" s="121" t="s">
        <v>34</v>
      </c>
      <c r="F47" s="126">
        <v>4</v>
      </c>
      <c r="G47" s="121">
        <v>466.1</v>
      </c>
      <c r="H47" s="177" t="s">
        <v>272</v>
      </c>
      <c r="I47" s="123" t="s">
        <v>294</v>
      </c>
    </row>
    <row r="48" spans="1:11" s="124" customFormat="1" ht="45" customHeight="1" x14ac:dyDescent="0.25">
      <c r="A48" s="121" t="s">
        <v>271</v>
      </c>
      <c r="B48" s="126">
        <v>45</v>
      </c>
      <c r="C48" s="126">
        <v>40670661</v>
      </c>
      <c r="D48" s="181">
        <v>41297</v>
      </c>
      <c r="E48" s="121" t="s">
        <v>34</v>
      </c>
      <c r="F48" s="126">
        <v>5</v>
      </c>
      <c r="G48" s="121">
        <v>466.1</v>
      </c>
      <c r="H48" s="121" t="s">
        <v>274</v>
      </c>
      <c r="I48" s="123" t="s">
        <v>295</v>
      </c>
    </row>
    <row r="49" spans="1:9" s="124" customFormat="1" ht="45" customHeight="1" x14ac:dyDescent="0.25">
      <c r="A49" s="121" t="s">
        <v>271</v>
      </c>
      <c r="B49" s="126">
        <v>46</v>
      </c>
      <c r="C49" s="126">
        <v>40674297</v>
      </c>
      <c r="D49" s="182">
        <v>41283</v>
      </c>
      <c r="E49" s="121" t="s">
        <v>34</v>
      </c>
      <c r="F49" s="126">
        <v>5</v>
      </c>
      <c r="G49" s="121">
        <v>466.1</v>
      </c>
      <c r="H49" s="121" t="s">
        <v>274</v>
      </c>
      <c r="I49" s="123" t="s">
        <v>296</v>
      </c>
    </row>
    <row r="50" spans="1:9" s="124" customFormat="1" ht="45" customHeight="1" x14ac:dyDescent="0.25">
      <c r="A50" s="121" t="s">
        <v>271</v>
      </c>
      <c r="B50" s="126">
        <v>47</v>
      </c>
      <c r="C50" s="126">
        <v>40684830</v>
      </c>
      <c r="D50" s="176">
        <v>41303</v>
      </c>
      <c r="E50" s="121" t="s">
        <v>34</v>
      </c>
      <c r="F50" s="126">
        <v>5</v>
      </c>
      <c r="G50" s="121">
        <v>466.1</v>
      </c>
      <c r="H50" s="177" t="s">
        <v>280</v>
      </c>
      <c r="I50" s="123" t="s">
        <v>297</v>
      </c>
    </row>
    <row r="51" spans="1:9" s="29" customFormat="1" ht="15.6" customHeight="1" x14ac:dyDescent="0.25">
      <c r="A51" s="121" t="s">
        <v>271</v>
      </c>
      <c r="B51" s="126">
        <v>48</v>
      </c>
      <c r="C51" s="183">
        <v>40679141</v>
      </c>
      <c r="D51" s="184">
        <v>41305</v>
      </c>
      <c r="E51" s="183" t="s">
        <v>312</v>
      </c>
      <c r="F51" s="183">
        <v>15</v>
      </c>
      <c r="G51" s="183">
        <v>466.1</v>
      </c>
      <c r="H51" s="183" t="s">
        <v>304</v>
      </c>
      <c r="I51" s="8" t="s">
        <v>313</v>
      </c>
    </row>
    <row r="52" spans="1:9" s="29" customFormat="1" ht="47.25" x14ac:dyDescent="0.25">
      <c r="A52" s="121" t="s">
        <v>271</v>
      </c>
      <c r="B52" s="126">
        <v>49</v>
      </c>
      <c r="C52" s="183">
        <v>40680007</v>
      </c>
      <c r="D52" s="184">
        <v>41285</v>
      </c>
      <c r="E52" s="183" t="s">
        <v>312</v>
      </c>
      <c r="F52" s="183">
        <v>5</v>
      </c>
      <c r="G52" s="183">
        <v>466.1</v>
      </c>
      <c r="H52" s="183" t="s">
        <v>300</v>
      </c>
      <c r="I52" s="29" t="s">
        <v>314</v>
      </c>
    </row>
    <row r="53" spans="1:9" s="29" customFormat="1" ht="47.25" x14ac:dyDescent="0.25">
      <c r="A53" s="121" t="s">
        <v>271</v>
      </c>
      <c r="B53" s="126">
        <v>50</v>
      </c>
      <c r="C53" s="183">
        <v>40679740</v>
      </c>
      <c r="D53" s="184">
        <v>41285</v>
      </c>
      <c r="E53" s="183" t="s">
        <v>312</v>
      </c>
      <c r="F53" s="183">
        <v>5</v>
      </c>
      <c r="G53" s="183">
        <v>466.1</v>
      </c>
      <c r="H53" s="183" t="s">
        <v>310</v>
      </c>
      <c r="I53" s="29" t="s">
        <v>315</v>
      </c>
    </row>
    <row r="54" spans="1:9" s="29" customFormat="1" ht="47.25" x14ac:dyDescent="0.25">
      <c r="A54" s="121" t="s">
        <v>271</v>
      </c>
      <c r="B54" s="126">
        <v>51</v>
      </c>
      <c r="C54" s="183">
        <v>40684193</v>
      </c>
      <c r="D54" s="184">
        <v>41298</v>
      </c>
      <c r="E54" s="183" t="s">
        <v>312</v>
      </c>
      <c r="F54" s="183">
        <v>10</v>
      </c>
      <c r="G54" s="183">
        <v>466.1</v>
      </c>
      <c r="H54" s="183" t="s">
        <v>298</v>
      </c>
      <c r="I54" s="29" t="s">
        <v>316</v>
      </c>
    </row>
    <row r="55" spans="1:9" s="29" customFormat="1" ht="47.25" x14ac:dyDescent="0.25">
      <c r="A55" s="121" t="s">
        <v>271</v>
      </c>
      <c r="B55" s="126">
        <v>52</v>
      </c>
      <c r="C55" s="183">
        <v>40684208</v>
      </c>
      <c r="D55" s="184">
        <v>41298</v>
      </c>
      <c r="E55" s="183" t="s">
        <v>312</v>
      </c>
      <c r="F55" s="183">
        <v>10.6</v>
      </c>
      <c r="G55" s="183">
        <v>466.1</v>
      </c>
      <c r="H55" s="183" t="s">
        <v>299</v>
      </c>
      <c r="I55" s="29" t="s">
        <v>317</v>
      </c>
    </row>
    <row r="56" spans="1:9" s="29" customFormat="1" ht="15" customHeight="1" x14ac:dyDescent="0.25">
      <c r="A56" s="121" t="s">
        <v>271</v>
      </c>
      <c r="B56" s="126">
        <v>53</v>
      </c>
      <c r="C56" s="183">
        <v>40683994</v>
      </c>
      <c r="D56" s="184">
        <v>41303</v>
      </c>
      <c r="E56" s="183" t="s">
        <v>312</v>
      </c>
      <c r="F56" s="183">
        <v>6</v>
      </c>
      <c r="G56" s="183">
        <v>466.1</v>
      </c>
      <c r="H56" s="183" t="s">
        <v>300</v>
      </c>
      <c r="I56" s="29" t="s">
        <v>318</v>
      </c>
    </row>
    <row r="57" spans="1:9" s="29" customFormat="1" ht="47.25" x14ac:dyDescent="0.25">
      <c r="A57" s="121" t="s">
        <v>271</v>
      </c>
      <c r="B57" s="126">
        <v>54</v>
      </c>
      <c r="C57" s="183">
        <v>40684718</v>
      </c>
      <c r="D57" s="184">
        <v>41303</v>
      </c>
      <c r="E57" s="183" t="s">
        <v>319</v>
      </c>
      <c r="F57" s="183">
        <v>500</v>
      </c>
      <c r="G57" s="183">
        <v>274565</v>
      </c>
      <c r="H57" s="183" t="s">
        <v>301</v>
      </c>
      <c r="I57" s="29" t="s">
        <v>320</v>
      </c>
    </row>
    <row r="58" spans="1:9" s="29" customFormat="1" ht="47.25" x14ac:dyDescent="0.25">
      <c r="A58" s="121" t="s">
        <v>271</v>
      </c>
      <c r="B58" s="126">
        <v>55</v>
      </c>
      <c r="C58" s="183">
        <v>40685903</v>
      </c>
      <c r="D58" s="184">
        <v>41305</v>
      </c>
      <c r="E58" s="183" t="s">
        <v>312</v>
      </c>
      <c r="F58" s="183">
        <v>9.5</v>
      </c>
      <c r="G58" s="183">
        <v>466.1</v>
      </c>
      <c r="H58" s="183" t="s">
        <v>302</v>
      </c>
      <c r="I58" s="29" t="s">
        <v>321</v>
      </c>
    </row>
    <row r="59" spans="1:9" s="14" customFormat="1" ht="30.75" customHeight="1" x14ac:dyDescent="0.25">
      <c r="A59" s="121" t="s">
        <v>271</v>
      </c>
      <c r="B59" s="126">
        <v>56</v>
      </c>
      <c r="C59" s="126">
        <v>40680973</v>
      </c>
      <c r="D59" s="162">
        <v>41289</v>
      </c>
      <c r="E59" s="126" t="s">
        <v>34</v>
      </c>
      <c r="F59" s="126">
        <v>10</v>
      </c>
      <c r="G59" s="163">
        <v>466.1</v>
      </c>
      <c r="H59" s="164" t="s">
        <v>333</v>
      </c>
      <c r="I59" s="122" t="s">
        <v>334</v>
      </c>
    </row>
    <row r="60" spans="1:9" s="14" customFormat="1" ht="25.5" customHeight="1" x14ac:dyDescent="0.25">
      <c r="A60" s="121" t="s">
        <v>271</v>
      </c>
      <c r="B60" s="126">
        <v>57</v>
      </c>
      <c r="C60" s="121">
        <v>40685280</v>
      </c>
      <c r="D60" s="165">
        <v>41298</v>
      </c>
      <c r="E60" s="126" t="s">
        <v>34</v>
      </c>
      <c r="F60" s="166">
        <v>5</v>
      </c>
      <c r="G60" s="163">
        <v>466.1</v>
      </c>
      <c r="H60" s="164" t="s">
        <v>335</v>
      </c>
      <c r="I60" s="131" t="s">
        <v>336</v>
      </c>
    </row>
    <row r="61" spans="1:9" s="14" customFormat="1" ht="28.5" customHeight="1" x14ac:dyDescent="0.25">
      <c r="A61" s="121" t="s">
        <v>271</v>
      </c>
      <c r="B61" s="126">
        <v>58</v>
      </c>
      <c r="C61" s="126">
        <v>40685911</v>
      </c>
      <c r="D61" s="162">
        <v>41302</v>
      </c>
      <c r="E61" s="126" t="s">
        <v>34</v>
      </c>
      <c r="F61" s="166">
        <v>5</v>
      </c>
      <c r="G61" s="163">
        <v>466.1</v>
      </c>
      <c r="H61" s="164" t="s">
        <v>337</v>
      </c>
      <c r="I61" s="122" t="s">
        <v>338</v>
      </c>
    </row>
    <row r="63" spans="1:9" x14ac:dyDescent="0.25">
      <c r="F63" s="73"/>
      <c r="G63" s="75"/>
      <c r="H63" s="74"/>
    </row>
    <row r="64" spans="1:9" x14ac:dyDescent="0.25">
      <c r="F64" s="73"/>
      <c r="G64" s="65"/>
      <c r="H64" s="74"/>
    </row>
  </sheetData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1"/>
  <sheetViews>
    <sheetView zoomScale="90" zoomScaleNormal="90" workbookViewId="0">
      <selection activeCell="H11" sqref="H11"/>
    </sheetView>
  </sheetViews>
  <sheetFormatPr defaultRowHeight="15" x14ac:dyDescent="0.25"/>
  <cols>
    <col min="1" max="1" width="16.140625" style="48" customWidth="1"/>
    <col min="2" max="2" width="8.5703125" style="14" customWidth="1"/>
    <col min="3" max="3" width="16.5703125" style="14" customWidth="1"/>
    <col min="4" max="4" width="11.85546875" style="38" customWidth="1"/>
    <col min="5" max="5" width="8.42578125" style="14" customWidth="1"/>
    <col min="6" max="6" width="8.85546875" style="47" customWidth="1"/>
    <col min="7" max="7" width="14.5703125" style="25" customWidth="1"/>
    <col min="8" max="8" width="45.85546875" style="45" customWidth="1"/>
    <col min="9" max="9" width="43.28515625" style="14" customWidth="1"/>
    <col min="10" max="10" width="16.85546875" style="14" customWidth="1"/>
    <col min="11" max="16384" width="9.140625" style="14"/>
  </cols>
  <sheetData>
    <row r="1" spans="1:9" s="43" customFormat="1" x14ac:dyDescent="0.25">
      <c r="A1" s="51"/>
      <c r="B1" s="52" t="s">
        <v>141</v>
      </c>
      <c r="C1" s="52"/>
      <c r="D1" s="53"/>
      <c r="E1" s="52"/>
      <c r="F1" s="54"/>
      <c r="G1" s="55"/>
      <c r="H1" s="44"/>
    </row>
    <row r="2" spans="1:9" s="43" customFormat="1" ht="120" x14ac:dyDescent="0.25">
      <c r="A2" s="49" t="s">
        <v>0</v>
      </c>
      <c r="B2" s="18" t="s">
        <v>1</v>
      </c>
      <c r="C2" s="18" t="s">
        <v>9</v>
      </c>
      <c r="D2" s="42" t="s">
        <v>13</v>
      </c>
      <c r="E2" s="41" t="s">
        <v>12</v>
      </c>
      <c r="F2" s="18" t="s">
        <v>27</v>
      </c>
      <c r="G2" s="18" t="s">
        <v>35</v>
      </c>
      <c r="H2" s="18" t="s">
        <v>28</v>
      </c>
      <c r="I2" s="22" t="s">
        <v>38</v>
      </c>
    </row>
    <row r="3" spans="1:9" s="43" customFormat="1" x14ac:dyDescent="0.25">
      <c r="A3" s="56"/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2">
        <v>8</v>
      </c>
    </row>
    <row r="4" spans="1:9" s="43" customFormat="1" x14ac:dyDescent="0.25">
      <c r="A4" s="56"/>
      <c r="B4" s="28"/>
      <c r="C4" s="28"/>
      <c r="D4" s="28"/>
      <c r="E4" s="28"/>
      <c r="F4" s="28"/>
      <c r="G4" s="28"/>
      <c r="H4" s="28"/>
      <c r="I4" s="57"/>
    </row>
    <row r="5" spans="1:9" s="21" customFormat="1" ht="26.25" customHeight="1" x14ac:dyDescent="0.25">
      <c r="A5" s="16" t="s">
        <v>31</v>
      </c>
      <c r="B5" s="22">
        <v>1</v>
      </c>
      <c r="C5" s="28">
        <v>40222121</v>
      </c>
      <c r="D5" s="101">
        <f>550/1.18</f>
        <v>466.10169491525426</v>
      </c>
      <c r="E5" s="18">
        <v>5</v>
      </c>
      <c r="F5" s="18" t="s">
        <v>142</v>
      </c>
      <c r="G5" s="17">
        <v>41283</v>
      </c>
      <c r="H5" s="99" t="s">
        <v>49</v>
      </c>
      <c r="I5" s="18" t="s">
        <v>183</v>
      </c>
    </row>
    <row r="6" spans="1:9" s="21" customFormat="1" ht="26.25" customHeight="1" x14ac:dyDescent="0.25">
      <c r="A6" s="16" t="s">
        <v>31</v>
      </c>
      <c r="B6" s="22">
        <v>2</v>
      </c>
      <c r="C6" s="90">
        <v>40188463</v>
      </c>
      <c r="D6" s="101">
        <f t="shared" ref="D6:D54" si="0">550/1.18</f>
        <v>466.10169491525426</v>
      </c>
      <c r="E6" s="36">
        <v>5</v>
      </c>
      <c r="F6" s="96" t="s">
        <v>143</v>
      </c>
      <c r="G6" s="97">
        <v>41291</v>
      </c>
      <c r="H6" s="99" t="s">
        <v>54</v>
      </c>
      <c r="I6" s="18" t="s">
        <v>184</v>
      </c>
    </row>
    <row r="7" spans="1:9" s="21" customFormat="1" ht="26.25" customHeight="1" x14ac:dyDescent="0.25">
      <c r="A7" s="16" t="s">
        <v>31</v>
      </c>
      <c r="B7" s="22">
        <v>3</v>
      </c>
      <c r="C7" s="102">
        <v>40416242</v>
      </c>
      <c r="D7" s="101">
        <f t="shared" si="0"/>
        <v>466.10169491525426</v>
      </c>
      <c r="E7" s="77">
        <v>12</v>
      </c>
      <c r="F7" s="103" t="s">
        <v>144</v>
      </c>
      <c r="G7" s="104">
        <v>41285</v>
      </c>
      <c r="H7" s="78" t="s">
        <v>42</v>
      </c>
      <c r="I7" s="78" t="s">
        <v>185</v>
      </c>
    </row>
    <row r="8" spans="1:9" s="21" customFormat="1" ht="26.25" customHeight="1" x14ac:dyDescent="0.25">
      <c r="A8" s="16" t="s">
        <v>31</v>
      </c>
      <c r="B8" s="22">
        <v>4</v>
      </c>
      <c r="C8" s="102">
        <v>40441861</v>
      </c>
      <c r="D8" s="101">
        <f t="shared" si="0"/>
        <v>466.10169491525426</v>
      </c>
      <c r="E8" s="77">
        <v>5</v>
      </c>
      <c r="F8" s="103" t="s">
        <v>145</v>
      </c>
      <c r="G8" s="104">
        <v>41283</v>
      </c>
      <c r="H8" s="78" t="s">
        <v>42</v>
      </c>
      <c r="I8" s="78" t="s">
        <v>186</v>
      </c>
    </row>
    <row r="9" spans="1:9" s="21" customFormat="1" ht="26.25" customHeight="1" x14ac:dyDescent="0.25">
      <c r="A9" s="16" t="s">
        <v>31</v>
      </c>
      <c r="B9" s="22">
        <v>5</v>
      </c>
      <c r="C9" s="105">
        <v>40511293</v>
      </c>
      <c r="D9" s="101">
        <f t="shared" si="0"/>
        <v>466.10169491525426</v>
      </c>
      <c r="E9" s="106">
        <v>10</v>
      </c>
      <c r="F9" s="106">
        <v>41</v>
      </c>
      <c r="G9" s="107">
        <v>41296</v>
      </c>
      <c r="H9" s="78" t="s">
        <v>42</v>
      </c>
      <c r="I9" s="105" t="s">
        <v>187</v>
      </c>
    </row>
    <row r="10" spans="1:9" s="21" customFormat="1" ht="26.25" customHeight="1" x14ac:dyDescent="0.25">
      <c r="A10" s="16" t="s">
        <v>31</v>
      </c>
      <c r="B10" s="22">
        <v>6</v>
      </c>
      <c r="C10" s="105">
        <v>40514972</v>
      </c>
      <c r="D10" s="101">
        <f t="shared" si="0"/>
        <v>466.10169491525426</v>
      </c>
      <c r="E10" s="106">
        <v>5</v>
      </c>
      <c r="F10" s="106">
        <v>107</v>
      </c>
      <c r="G10" s="107">
        <v>41296</v>
      </c>
      <c r="H10" s="78" t="s">
        <v>42</v>
      </c>
      <c r="I10" s="105" t="s">
        <v>188</v>
      </c>
    </row>
    <row r="11" spans="1:9" s="21" customFormat="1" ht="26.25" customHeight="1" x14ac:dyDescent="0.25">
      <c r="A11" s="16" t="s">
        <v>31</v>
      </c>
      <c r="B11" s="22">
        <v>7</v>
      </c>
      <c r="C11" s="105">
        <v>40514984</v>
      </c>
      <c r="D11" s="101">
        <f t="shared" si="0"/>
        <v>466.10169491525426</v>
      </c>
      <c r="E11" s="106">
        <v>5</v>
      </c>
      <c r="F11" s="106" t="s">
        <v>146</v>
      </c>
      <c r="G11" s="107">
        <v>41285</v>
      </c>
      <c r="H11" s="105" t="s">
        <v>48</v>
      </c>
      <c r="I11" s="105" t="s">
        <v>189</v>
      </c>
    </row>
    <row r="12" spans="1:9" s="21" customFormat="1" ht="26.25" customHeight="1" x14ac:dyDescent="0.25">
      <c r="A12" s="16" t="s">
        <v>31</v>
      </c>
      <c r="B12" s="22">
        <v>8</v>
      </c>
      <c r="C12" s="78">
        <v>40548223</v>
      </c>
      <c r="D12" s="101">
        <f t="shared" si="0"/>
        <v>466.10169491525426</v>
      </c>
      <c r="E12" s="77">
        <v>15</v>
      </c>
      <c r="F12" s="77">
        <v>31</v>
      </c>
      <c r="G12" s="92">
        <v>41285</v>
      </c>
      <c r="H12" s="99" t="s">
        <v>54</v>
      </c>
      <c r="I12" s="78" t="s">
        <v>190</v>
      </c>
    </row>
    <row r="13" spans="1:9" s="21" customFormat="1" ht="26.25" customHeight="1" x14ac:dyDescent="0.25">
      <c r="A13" s="16" t="s">
        <v>31</v>
      </c>
      <c r="B13" s="22">
        <v>9</v>
      </c>
      <c r="C13" s="78">
        <v>40559615</v>
      </c>
      <c r="D13" s="101">
        <f t="shared" si="0"/>
        <v>466.10169491525426</v>
      </c>
      <c r="E13" s="77">
        <v>5</v>
      </c>
      <c r="F13" s="77" t="s">
        <v>147</v>
      </c>
      <c r="G13" s="92">
        <v>41296</v>
      </c>
      <c r="H13" s="78" t="s">
        <v>122</v>
      </c>
      <c r="I13" s="78" t="s">
        <v>191</v>
      </c>
    </row>
    <row r="14" spans="1:9" s="21" customFormat="1" ht="26.25" customHeight="1" x14ac:dyDescent="0.25">
      <c r="A14" s="16" t="s">
        <v>31</v>
      </c>
      <c r="B14" s="22">
        <v>10</v>
      </c>
      <c r="C14" s="78">
        <v>40562909</v>
      </c>
      <c r="D14" s="101">
        <f t="shared" si="0"/>
        <v>466.10169491525426</v>
      </c>
      <c r="E14" s="77">
        <v>6.3</v>
      </c>
      <c r="F14" s="77" t="s">
        <v>148</v>
      </c>
      <c r="G14" s="92">
        <v>41296</v>
      </c>
      <c r="H14" s="78" t="s">
        <v>42</v>
      </c>
      <c r="I14" s="78" t="s">
        <v>192</v>
      </c>
    </row>
    <row r="15" spans="1:9" s="21" customFormat="1" ht="26.25" customHeight="1" x14ac:dyDescent="0.25">
      <c r="A15" s="16" t="s">
        <v>31</v>
      </c>
      <c r="B15" s="22">
        <v>11</v>
      </c>
      <c r="C15" s="78">
        <v>40585378</v>
      </c>
      <c r="D15" s="101">
        <f t="shared" si="0"/>
        <v>466.10169491525426</v>
      </c>
      <c r="E15" s="77">
        <v>11</v>
      </c>
      <c r="F15" s="77" t="s">
        <v>149</v>
      </c>
      <c r="G15" s="92">
        <v>41283</v>
      </c>
      <c r="H15" s="78" t="s">
        <v>87</v>
      </c>
      <c r="I15" s="78" t="s">
        <v>193</v>
      </c>
    </row>
    <row r="16" spans="1:9" s="21" customFormat="1" ht="26.25" customHeight="1" x14ac:dyDescent="0.25">
      <c r="A16" s="16" t="s">
        <v>31</v>
      </c>
      <c r="B16" s="22">
        <v>12</v>
      </c>
      <c r="C16" s="78">
        <v>40585461</v>
      </c>
      <c r="D16" s="101">
        <f t="shared" si="0"/>
        <v>466.10169491525426</v>
      </c>
      <c r="E16" s="77">
        <v>5</v>
      </c>
      <c r="F16" s="77" t="s">
        <v>150</v>
      </c>
      <c r="G16" s="92">
        <v>41285</v>
      </c>
      <c r="H16" s="99" t="s">
        <v>50</v>
      </c>
      <c r="I16" s="78" t="s">
        <v>194</v>
      </c>
    </row>
    <row r="17" spans="1:9" s="21" customFormat="1" ht="26.25" customHeight="1" x14ac:dyDescent="0.25">
      <c r="A17" s="16" t="s">
        <v>31</v>
      </c>
      <c r="B17" s="22">
        <v>13</v>
      </c>
      <c r="C17" s="78">
        <v>40583519</v>
      </c>
      <c r="D17" s="101">
        <f t="shared" si="0"/>
        <v>466.10169491525426</v>
      </c>
      <c r="E17" s="77">
        <v>11</v>
      </c>
      <c r="F17" s="77" t="s">
        <v>151</v>
      </c>
      <c r="G17" s="92">
        <v>41283</v>
      </c>
      <c r="H17" s="78" t="s">
        <v>42</v>
      </c>
      <c r="I17" s="78" t="s">
        <v>195</v>
      </c>
    </row>
    <row r="18" spans="1:9" s="21" customFormat="1" ht="26.25" customHeight="1" x14ac:dyDescent="0.25">
      <c r="A18" s="16" t="s">
        <v>31</v>
      </c>
      <c r="B18" s="22">
        <v>14</v>
      </c>
      <c r="C18" s="78">
        <v>40593179</v>
      </c>
      <c r="D18" s="101">
        <f t="shared" si="0"/>
        <v>466.10169491525426</v>
      </c>
      <c r="E18" s="77">
        <v>15</v>
      </c>
      <c r="F18" s="77" t="s">
        <v>152</v>
      </c>
      <c r="G18" s="92">
        <v>41296</v>
      </c>
      <c r="H18" s="99" t="s">
        <v>49</v>
      </c>
      <c r="I18" s="78" t="s">
        <v>196</v>
      </c>
    </row>
    <row r="19" spans="1:9" s="21" customFormat="1" ht="26.25" customHeight="1" x14ac:dyDescent="0.25">
      <c r="A19" s="16" t="s">
        <v>31</v>
      </c>
      <c r="B19" s="22">
        <v>15</v>
      </c>
      <c r="C19" s="78">
        <v>40587114</v>
      </c>
      <c r="D19" s="101">
        <f t="shared" si="0"/>
        <v>466.10169491525426</v>
      </c>
      <c r="E19" s="77">
        <v>15</v>
      </c>
      <c r="F19" s="77">
        <v>824</v>
      </c>
      <c r="G19" s="92">
        <v>41299</v>
      </c>
      <c r="H19" s="18" t="s">
        <v>227</v>
      </c>
      <c r="I19" s="78" t="s">
        <v>197</v>
      </c>
    </row>
    <row r="20" spans="1:9" s="21" customFormat="1" ht="26.25" customHeight="1" x14ac:dyDescent="0.25">
      <c r="A20" s="16" t="s">
        <v>31</v>
      </c>
      <c r="B20" s="22">
        <v>16</v>
      </c>
      <c r="C20" s="78">
        <v>40599488</v>
      </c>
      <c r="D20" s="101">
        <f t="shared" si="0"/>
        <v>466.10169491525426</v>
      </c>
      <c r="E20" s="77">
        <v>12</v>
      </c>
      <c r="F20" s="77" t="s">
        <v>153</v>
      </c>
      <c r="G20" s="92">
        <v>41285</v>
      </c>
      <c r="H20" s="78" t="s">
        <v>130</v>
      </c>
      <c r="I20" s="78" t="s">
        <v>198</v>
      </c>
    </row>
    <row r="21" spans="1:9" s="21" customFormat="1" ht="26.25" customHeight="1" x14ac:dyDescent="0.25">
      <c r="A21" s="16" t="s">
        <v>31</v>
      </c>
      <c r="B21" s="22">
        <v>17</v>
      </c>
      <c r="C21" s="78">
        <v>40601705</v>
      </c>
      <c r="D21" s="101">
        <f t="shared" si="0"/>
        <v>466.10169491525426</v>
      </c>
      <c r="E21" s="77">
        <v>5</v>
      </c>
      <c r="F21" s="77">
        <v>67</v>
      </c>
      <c r="G21" s="92">
        <v>41304</v>
      </c>
      <c r="H21" s="78" t="s">
        <v>56</v>
      </c>
      <c r="I21" s="78" t="s">
        <v>199</v>
      </c>
    </row>
    <row r="22" spans="1:9" s="21" customFormat="1" ht="26.25" customHeight="1" x14ac:dyDescent="0.25">
      <c r="A22" s="16" t="s">
        <v>31</v>
      </c>
      <c r="B22" s="22">
        <v>18</v>
      </c>
      <c r="C22" s="78">
        <v>40605461</v>
      </c>
      <c r="D22" s="101">
        <f t="shared" si="0"/>
        <v>466.10169491525426</v>
      </c>
      <c r="E22" s="77">
        <v>15</v>
      </c>
      <c r="F22" s="77" t="s">
        <v>154</v>
      </c>
      <c r="G22" s="92">
        <v>41283</v>
      </c>
      <c r="H22" s="78" t="s">
        <v>55</v>
      </c>
      <c r="I22" s="78" t="s">
        <v>200</v>
      </c>
    </row>
    <row r="23" spans="1:9" s="21" customFormat="1" ht="26.25" customHeight="1" x14ac:dyDescent="0.25">
      <c r="A23" s="16" t="s">
        <v>31</v>
      </c>
      <c r="B23" s="22">
        <v>19</v>
      </c>
      <c r="C23" s="78">
        <v>40607694</v>
      </c>
      <c r="D23" s="101">
        <f t="shared" si="0"/>
        <v>466.10169491525426</v>
      </c>
      <c r="E23" s="77">
        <v>15</v>
      </c>
      <c r="F23" s="77" t="s">
        <v>155</v>
      </c>
      <c r="G23" s="92">
        <v>41285</v>
      </c>
      <c r="H23" s="78" t="s">
        <v>88</v>
      </c>
      <c r="I23" s="78" t="s">
        <v>201</v>
      </c>
    </row>
    <row r="24" spans="1:9" s="21" customFormat="1" ht="26.25" customHeight="1" x14ac:dyDescent="0.25">
      <c r="A24" s="16" t="s">
        <v>31</v>
      </c>
      <c r="B24" s="22">
        <v>20</v>
      </c>
      <c r="C24" s="78">
        <v>40607697</v>
      </c>
      <c r="D24" s="101">
        <f t="shared" si="0"/>
        <v>466.10169491525426</v>
      </c>
      <c r="E24" s="77">
        <v>5</v>
      </c>
      <c r="F24" s="77" t="s">
        <v>156</v>
      </c>
      <c r="G24" s="92">
        <v>41283</v>
      </c>
      <c r="H24" s="78" t="s">
        <v>53</v>
      </c>
      <c r="I24" s="78" t="s">
        <v>202</v>
      </c>
    </row>
    <row r="25" spans="1:9" s="21" customFormat="1" ht="26.25" customHeight="1" x14ac:dyDescent="0.25">
      <c r="A25" s="16" t="s">
        <v>31</v>
      </c>
      <c r="B25" s="22">
        <v>21</v>
      </c>
      <c r="C25" s="99">
        <v>40625119</v>
      </c>
      <c r="D25" s="101">
        <f t="shared" si="0"/>
        <v>466.10169491525426</v>
      </c>
      <c r="E25" s="77">
        <v>10</v>
      </c>
      <c r="F25" s="77" t="s">
        <v>157</v>
      </c>
      <c r="G25" s="92">
        <v>41288</v>
      </c>
      <c r="H25" s="99" t="s">
        <v>50</v>
      </c>
      <c r="I25" s="78" t="s">
        <v>203</v>
      </c>
    </row>
    <row r="26" spans="1:9" s="21" customFormat="1" ht="26.25" customHeight="1" x14ac:dyDescent="0.25">
      <c r="A26" s="16" t="s">
        <v>31</v>
      </c>
      <c r="B26" s="22">
        <v>22</v>
      </c>
      <c r="C26" s="99">
        <v>40621856</v>
      </c>
      <c r="D26" s="101">
        <f t="shared" si="0"/>
        <v>466.10169491525426</v>
      </c>
      <c r="E26" s="77">
        <v>6.3</v>
      </c>
      <c r="F26" s="77" t="s">
        <v>158</v>
      </c>
      <c r="G26" s="92">
        <v>41288</v>
      </c>
      <c r="H26" s="78" t="s">
        <v>42</v>
      </c>
      <c r="I26" s="78" t="s">
        <v>204</v>
      </c>
    </row>
    <row r="27" spans="1:9" s="21" customFormat="1" ht="26.25" customHeight="1" x14ac:dyDescent="0.25">
      <c r="A27" s="16" t="s">
        <v>31</v>
      </c>
      <c r="B27" s="22">
        <v>23</v>
      </c>
      <c r="C27" s="99">
        <v>40623774</v>
      </c>
      <c r="D27" s="101">
        <f t="shared" si="0"/>
        <v>466.10169491525426</v>
      </c>
      <c r="E27" s="77">
        <v>6.3</v>
      </c>
      <c r="F27" s="77" t="s">
        <v>159</v>
      </c>
      <c r="G27" s="92">
        <v>41288</v>
      </c>
      <c r="H27" s="99" t="s">
        <v>54</v>
      </c>
      <c r="I27" s="78" t="s">
        <v>205</v>
      </c>
    </row>
    <row r="28" spans="1:9" s="21" customFormat="1" ht="26.25" customHeight="1" x14ac:dyDescent="0.25">
      <c r="A28" s="16" t="s">
        <v>31</v>
      </c>
      <c r="B28" s="22">
        <v>24</v>
      </c>
      <c r="C28" s="99">
        <v>40628429</v>
      </c>
      <c r="D28" s="101">
        <f t="shared" si="0"/>
        <v>466.10169491525426</v>
      </c>
      <c r="E28" s="77">
        <v>6.3</v>
      </c>
      <c r="F28" s="77" t="s">
        <v>160</v>
      </c>
      <c r="G28" s="92">
        <v>41288</v>
      </c>
      <c r="H28" s="99" t="s">
        <v>60</v>
      </c>
      <c r="I28" s="78" t="s">
        <v>206</v>
      </c>
    </row>
    <row r="29" spans="1:9" s="21" customFormat="1" ht="26.25" customHeight="1" x14ac:dyDescent="0.25">
      <c r="A29" s="16" t="s">
        <v>31</v>
      </c>
      <c r="B29" s="22">
        <v>25</v>
      </c>
      <c r="C29" s="99">
        <v>40628425</v>
      </c>
      <c r="D29" s="101">
        <f t="shared" si="0"/>
        <v>466.10169491525426</v>
      </c>
      <c r="E29" s="77">
        <v>6.3</v>
      </c>
      <c r="F29" s="77" t="s">
        <v>161</v>
      </c>
      <c r="G29" s="92">
        <v>41288</v>
      </c>
      <c r="H29" s="78" t="s">
        <v>42</v>
      </c>
      <c r="I29" s="78" t="s">
        <v>207</v>
      </c>
    </row>
    <row r="30" spans="1:9" s="21" customFormat="1" ht="26.25" customHeight="1" x14ac:dyDescent="0.25">
      <c r="A30" s="16" t="s">
        <v>31</v>
      </c>
      <c r="B30" s="22">
        <v>26</v>
      </c>
      <c r="C30" s="99">
        <v>40647513</v>
      </c>
      <c r="D30" s="101">
        <f t="shared" si="0"/>
        <v>466.10169491525426</v>
      </c>
      <c r="E30" s="100">
        <v>5</v>
      </c>
      <c r="F30" s="100" t="s">
        <v>162</v>
      </c>
      <c r="G30" s="92">
        <v>41291</v>
      </c>
      <c r="H30" s="78" t="s">
        <v>122</v>
      </c>
      <c r="I30" s="99" t="s">
        <v>208</v>
      </c>
    </row>
    <row r="31" spans="1:9" s="21" customFormat="1" ht="26.25" customHeight="1" x14ac:dyDescent="0.25">
      <c r="A31" s="16" t="s">
        <v>31</v>
      </c>
      <c r="B31" s="22">
        <v>27</v>
      </c>
      <c r="C31" s="99">
        <v>40645580</v>
      </c>
      <c r="D31" s="101">
        <f t="shared" si="0"/>
        <v>466.10169491525426</v>
      </c>
      <c r="E31" s="100">
        <v>6.3</v>
      </c>
      <c r="F31" s="100" t="s">
        <v>163</v>
      </c>
      <c r="G31" s="92">
        <v>41291</v>
      </c>
      <c r="H31" s="78" t="s">
        <v>42</v>
      </c>
      <c r="I31" s="99" t="s">
        <v>209</v>
      </c>
    </row>
    <row r="32" spans="1:9" s="21" customFormat="1" ht="26.25" customHeight="1" x14ac:dyDescent="0.25">
      <c r="A32" s="16" t="s">
        <v>31</v>
      </c>
      <c r="B32" s="22">
        <v>28</v>
      </c>
      <c r="C32" s="99">
        <v>40645571</v>
      </c>
      <c r="D32" s="101">
        <f t="shared" si="0"/>
        <v>466.10169491525426</v>
      </c>
      <c r="E32" s="100">
        <v>5</v>
      </c>
      <c r="F32" s="100" t="s">
        <v>164</v>
      </c>
      <c r="G32" s="92">
        <v>41288</v>
      </c>
      <c r="H32" s="99" t="s">
        <v>55</v>
      </c>
      <c r="I32" s="99" t="s">
        <v>210</v>
      </c>
    </row>
    <row r="33" spans="1:9" s="21" customFormat="1" ht="26.25" customHeight="1" x14ac:dyDescent="0.25">
      <c r="A33" s="16" t="s">
        <v>31</v>
      </c>
      <c r="B33" s="22">
        <v>29</v>
      </c>
      <c r="C33" s="99">
        <v>40660238</v>
      </c>
      <c r="D33" s="101">
        <f t="shared" si="0"/>
        <v>466.10169491525426</v>
      </c>
      <c r="E33" s="100">
        <v>5</v>
      </c>
      <c r="F33" s="100" t="s">
        <v>165</v>
      </c>
      <c r="G33" s="92">
        <v>41291</v>
      </c>
      <c r="H33" s="99" t="s">
        <v>49</v>
      </c>
      <c r="I33" s="99" t="s">
        <v>211</v>
      </c>
    </row>
    <row r="34" spans="1:9" s="21" customFormat="1" ht="26.25" customHeight="1" x14ac:dyDescent="0.25">
      <c r="A34" s="16" t="s">
        <v>31</v>
      </c>
      <c r="B34" s="22">
        <v>30</v>
      </c>
      <c r="C34" s="99">
        <v>40655356</v>
      </c>
      <c r="D34" s="101">
        <f t="shared" si="0"/>
        <v>466.10169491525426</v>
      </c>
      <c r="E34" s="100">
        <v>15</v>
      </c>
      <c r="F34" s="100" t="s">
        <v>166</v>
      </c>
      <c r="G34" s="92">
        <v>41291</v>
      </c>
      <c r="H34" s="99" t="s">
        <v>49</v>
      </c>
      <c r="I34" s="99" t="s">
        <v>212</v>
      </c>
    </row>
    <row r="35" spans="1:9" s="21" customFormat="1" ht="26.25" customHeight="1" x14ac:dyDescent="0.25">
      <c r="A35" s="16" t="s">
        <v>31</v>
      </c>
      <c r="B35" s="22">
        <v>31</v>
      </c>
      <c r="C35" s="99">
        <v>40655407</v>
      </c>
      <c r="D35" s="101">
        <f t="shared" si="0"/>
        <v>466.10169491525426</v>
      </c>
      <c r="E35" s="100">
        <v>5</v>
      </c>
      <c r="F35" s="100" t="s">
        <v>167</v>
      </c>
      <c r="G35" s="92">
        <v>41288</v>
      </c>
      <c r="H35" s="99" t="s">
        <v>54</v>
      </c>
      <c r="I35" s="99" t="s">
        <v>213</v>
      </c>
    </row>
    <row r="36" spans="1:9" s="21" customFormat="1" ht="26.25" customHeight="1" x14ac:dyDescent="0.25">
      <c r="A36" s="16" t="s">
        <v>31</v>
      </c>
      <c r="B36" s="22">
        <v>32</v>
      </c>
      <c r="C36" s="99">
        <v>40660419</v>
      </c>
      <c r="D36" s="101">
        <f t="shared" si="0"/>
        <v>466.10169491525426</v>
      </c>
      <c r="E36" s="100">
        <v>15</v>
      </c>
      <c r="F36" s="100" t="s">
        <v>168</v>
      </c>
      <c r="G36" s="92">
        <v>41288</v>
      </c>
      <c r="H36" s="99" t="s">
        <v>50</v>
      </c>
      <c r="I36" s="99" t="s">
        <v>214</v>
      </c>
    </row>
    <row r="37" spans="1:9" s="21" customFormat="1" ht="26.25" customHeight="1" x14ac:dyDescent="0.25">
      <c r="A37" s="16" t="s">
        <v>31</v>
      </c>
      <c r="B37" s="22">
        <v>33</v>
      </c>
      <c r="C37" s="99">
        <v>40659266</v>
      </c>
      <c r="D37" s="101">
        <f t="shared" si="0"/>
        <v>466.10169491525426</v>
      </c>
      <c r="E37" s="100">
        <v>15</v>
      </c>
      <c r="F37" s="100" t="s">
        <v>169</v>
      </c>
      <c r="G37" s="92">
        <v>41288</v>
      </c>
      <c r="H37" s="99" t="s">
        <v>48</v>
      </c>
      <c r="I37" s="99" t="s">
        <v>215</v>
      </c>
    </row>
    <row r="38" spans="1:9" s="21" customFormat="1" ht="26.25" customHeight="1" x14ac:dyDescent="0.25">
      <c r="A38" s="16" t="s">
        <v>31</v>
      </c>
      <c r="B38" s="22">
        <v>34</v>
      </c>
      <c r="C38" s="99">
        <v>40663414</v>
      </c>
      <c r="D38" s="101">
        <f t="shared" si="0"/>
        <v>466.10169491525426</v>
      </c>
      <c r="E38" s="100">
        <v>5</v>
      </c>
      <c r="F38" s="100">
        <v>22</v>
      </c>
      <c r="G38" s="92">
        <v>41296</v>
      </c>
      <c r="H38" s="99" t="s">
        <v>54</v>
      </c>
      <c r="I38" s="99" t="s">
        <v>216</v>
      </c>
    </row>
    <row r="39" spans="1:9" s="21" customFormat="1" ht="26.25" customHeight="1" x14ac:dyDescent="0.25">
      <c r="A39" s="16" t="s">
        <v>31</v>
      </c>
      <c r="B39" s="22">
        <v>35</v>
      </c>
      <c r="C39" s="99">
        <v>40660750</v>
      </c>
      <c r="D39" s="101">
        <f t="shared" si="0"/>
        <v>466.10169491525426</v>
      </c>
      <c r="E39" s="100">
        <v>6.3</v>
      </c>
      <c r="F39" s="100" t="s">
        <v>170</v>
      </c>
      <c r="G39" s="92">
        <v>41291</v>
      </c>
      <c r="H39" s="99" t="s">
        <v>47</v>
      </c>
      <c r="I39" s="99" t="s">
        <v>66</v>
      </c>
    </row>
    <row r="40" spans="1:9" s="21" customFormat="1" ht="26.25" customHeight="1" x14ac:dyDescent="0.25">
      <c r="A40" s="16" t="s">
        <v>31</v>
      </c>
      <c r="B40" s="22">
        <v>36</v>
      </c>
      <c r="C40" s="99">
        <v>40660753</v>
      </c>
      <c r="D40" s="101">
        <f t="shared" si="0"/>
        <v>466.10169491525426</v>
      </c>
      <c r="E40" s="100">
        <v>6.3</v>
      </c>
      <c r="F40" s="100">
        <v>2</v>
      </c>
      <c r="G40" s="92">
        <v>41291</v>
      </c>
      <c r="H40" s="78" t="s">
        <v>42</v>
      </c>
      <c r="I40" s="99" t="s">
        <v>217</v>
      </c>
    </row>
    <row r="41" spans="1:9" s="21" customFormat="1" ht="26.25" customHeight="1" x14ac:dyDescent="0.25">
      <c r="A41" s="16" t="s">
        <v>31</v>
      </c>
      <c r="B41" s="22">
        <v>37</v>
      </c>
      <c r="C41" s="99">
        <v>40660752</v>
      </c>
      <c r="D41" s="101">
        <f t="shared" si="0"/>
        <v>466.10169491525426</v>
      </c>
      <c r="E41" s="100">
        <v>6.3</v>
      </c>
      <c r="F41" s="100">
        <v>1</v>
      </c>
      <c r="G41" s="92">
        <v>41291</v>
      </c>
      <c r="H41" s="78" t="s">
        <v>42</v>
      </c>
      <c r="I41" s="99" t="s">
        <v>217</v>
      </c>
    </row>
    <row r="42" spans="1:9" s="21" customFormat="1" ht="26.25" customHeight="1" x14ac:dyDescent="0.25">
      <c r="A42" s="16" t="s">
        <v>31</v>
      </c>
      <c r="B42" s="22">
        <v>38</v>
      </c>
      <c r="C42" s="99">
        <v>40671280</v>
      </c>
      <c r="D42" s="101">
        <f t="shared" si="0"/>
        <v>466.10169491525426</v>
      </c>
      <c r="E42" s="100">
        <v>12</v>
      </c>
      <c r="F42" s="100" t="s">
        <v>171</v>
      </c>
      <c r="G42" s="92">
        <v>41288</v>
      </c>
      <c r="H42" s="99" t="s">
        <v>55</v>
      </c>
      <c r="I42" s="99" t="s">
        <v>67</v>
      </c>
    </row>
    <row r="43" spans="1:9" s="21" customFormat="1" ht="26.25" customHeight="1" x14ac:dyDescent="0.25">
      <c r="A43" s="16" t="s">
        <v>31</v>
      </c>
      <c r="B43" s="22">
        <v>39</v>
      </c>
      <c r="C43" s="28">
        <v>40314322</v>
      </c>
      <c r="D43" s="101">
        <f t="shared" si="0"/>
        <v>466.10169491525426</v>
      </c>
      <c r="E43" s="28">
        <v>0.5</v>
      </c>
      <c r="F43" s="28">
        <v>1006</v>
      </c>
      <c r="G43" s="98">
        <v>41291</v>
      </c>
      <c r="H43" s="91" t="s">
        <v>228</v>
      </c>
      <c r="I43" s="18" t="s">
        <v>218</v>
      </c>
    </row>
    <row r="44" spans="1:9" s="21" customFormat="1" ht="26.25" customHeight="1" x14ac:dyDescent="0.25">
      <c r="A44" s="16" t="s">
        <v>31</v>
      </c>
      <c r="B44" s="22">
        <v>40</v>
      </c>
      <c r="C44" s="93">
        <v>40344700</v>
      </c>
      <c r="D44" s="101">
        <f t="shared" si="0"/>
        <v>466.10169491525426</v>
      </c>
      <c r="E44" s="93">
        <v>15</v>
      </c>
      <c r="F44" s="93" t="s">
        <v>172</v>
      </c>
      <c r="G44" s="114">
        <v>41285</v>
      </c>
      <c r="H44" s="115" t="s">
        <v>52</v>
      </c>
      <c r="I44" s="116" t="s">
        <v>219</v>
      </c>
    </row>
    <row r="45" spans="1:9" s="21" customFormat="1" ht="26.25" customHeight="1" x14ac:dyDescent="0.25">
      <c r="A45" s="16" t="s">
        <v>31</v>
      </c>
      <c r="B45" s="22">
        <v>41</v>
      </c>
      <c r="C45" s="18">
        <v>40463621</v>
      </c>
      <c r="D45" s="101">
        <f t="shared" si="0"/>
        <v>466.10169491525426</v>
      </c>
      <c r="E45" s="18">
        <v>15</v>
      </c>
      <c r="F45" s="18" t="s">
        <v>173</v>
      </c>
      <c r="G45" s="17">
        <v>41285</v>
      </c>
      <c r="H45" s="18" t="s">
        <v>48</v>
      </c>
      <c r="I45" s="18" t="s">
        <v>220</v>
      </c>
    </row>
    <row r="46" spans="1:9" s="21" customFormat="1" ht="26.25" customHeight="1" x14ac:dyDescent="0.25">
      <c r="A46" s="16" t="s">
        <v>31</v>
      </c>
      <c r="B46" s="22">
        <v>42</v>
      </c>
      <c r="C46" s="18">
        <v>40515485</v>
      </c>
      <c r="D46" s="101">
        <f t="shared" si="0"/>
        <v>466.10169491525426</v>
      </c>
      <c r="E46" s="18">
        <v>13</v>
      </c>
      <c r="F46" s="18" t="s">
        <v>174</v>
      </c>
      <c r="G46" s="17">
        <v>41285</v>
      </c>
      <c r="H46" s="18" t="s">
        <v>227</v>
      </c>
      <c r="I46" s="18" t="s">
        <v>221</v>
      </c>
    </row>
    <row r="47" spans="1:9" s="21" customFormat="1" ht="26.25" customHeight="1" x14ac:dyDescent="0.25">
      <c r="A47" s="16" t="s">
        <v>31</v>
      </c>
      <c r="B47" s="22">
        <v>43</v>
      </c>
      <c r="C47" s="18">
        <v>40525630</v>
      </c>
      <c r="D47" s="101">
        <f t="shared" si="0"/>
        <v>466.10169491525426</v>
      </c>
      <c r="E47" s="18">
        <v>0.5</v>
      </c>
      <c r="F47" s="18" t="s">
        <v>175</v>
      </c>
      <c r="G47" s="17">
        <v>41291</v>
      </c>
      <c r="H47" s="18" t="s">
        <v>227</v>
      </c>
      <c r="I47" s="18" t="s">
        <v>114</v>
      </c>
    </row>
    <row r="48" spans="1:9" s="21" customFormat="1" ht="26.25" customHeight="1" x14ac:dyDescent="0.25">
      <c r="A48" s="16" t="s">
        <v>31</v>
      </c>
      <c r="B48" s="22">
        <v>44</v>
      </c>
      <c r="C48" s="18">
        <v>40525688</v>
      </c>
      <c r="D48" s="101">
        <f t="shared" si="0"/>
        <v>466.10169491525426</v>
      </c>
      <c r="E48" s="18">
        <v>0.5</v>
      </c>
      <c r="F48" s="18" t="s">
        <v>176</v>
      </c>
      <c r="G48" s="17">
        <v>41291</v>
      </c>
      <c r="H48" s="99" t="s">
        <v>47</v>
      </c>
      <c r="I48" s="18" t="s">
        <v>114</v>
      </c>
    </row>
    <row r="49" spans="1:9" s="21" customFormat="1" ht="26.25" customHeight="1" x14ac:dyDescent="0.25">
      <c r="A49" s="16" t="s">
        <v>31</v>
      </c>
      <c r="B49" s="22">
        <v>45</v>
      </c>
      <c r="C49" s="18">
        <v>40528822</v>
      </c>
      <c r="D49" s="101">
        <f t="shared" si="0"/>
        <v>466.10169491525426</v>
      </c>
      <c r="E49" s="18">
        <v>3</v>
      </c>
      <c r="F49" s="18" t="s">
        <v>177</v>
      </c>
      <c r="G49" s="17">
        <v>41285</v>
      </c>
      <c r="H49" s="91" t="s">
        <v>228</v>
      </c>
      <c r="I49" s="18" t="s">
        <v>222</v>
      </c>
    </row>
    <row r="50" spans="1:9" s="21" customFormat="1" ht="26.25" customHeight="1" x14ac:dyDescent="0.25">
      <c r="A50" s="16" t="s">
        <v>31</v>
      </c>
      <c r="B50" s="22">
        <v>46</v>
      </c>
      <c r="C50" s="18">
        <v>40528730</v>
      </c>
      <c r="D50" s="101">
        <f t="shared" si="0"/>
        <v>466.10169491525426</v>
      </c>
      <c r="E50" s="18">
        <v>3</v>
      </c>
      <c r="F50" s="18" t="s">
        <v>178</v>
      </c>
      <c r="G50" s="17">
        <v>41285</v>
      </c>
      <c r="H50" s="18" t="s">
        <v>53</v>
      </c>
      <c r="I50" s="18" t="s">
        <v>222</v>
      </c>
    </row>
    <row r="51" spans="1:9" s="21" customFormat="1" ht="26.25" customHeight="1" x14ac:dyDescent="0.25">
      <c r="A51" s="16" t="s">
        <v>31</v>
      </c>
      <c r="B51" s="22">
        <v>47</v>
      </c>
      <c r="C51" s="95">
        <v>40592130</v>
      </c>
      <c r="D51" s="101">
        <f>749877.95/1.18</f>
        <v>635489.78813559317</v>
      </c>
      <c r="E51" s="95">
        <v>70</v>
      </c>
      <c r="F51" s="95" t="s">
        <v>179</v>
      </c>
      <c r="G51" s="17">
        <v>41288</v>
      </c>
      <c r="H51" s="95" t="s">
        <v>134</v>
      </c>
      <c r="I51" s="95" t="s">
        <v>223</v>
      </c>
    </row>
    <row r="52" spans="1:9" s="21" customFormat="1" ht="26.25" customHeight="1" x14ac:dyDescent="0.25">
      <c r="A52" s="16" t="s">
        <v>31</v>
      </c>
      <c r="B52" s="22">
        <v>48</v>
      </c>
      <c r="C52" s="95">
        <v>40642890</v>
      </c>
      <c r="D52" s="101">
        <f>550/1.18</f>
        <v>466.10169491525426</v>
      </c>
      <c r="E52" s="95">
        <v>15</v>
      </c>
      <c r="F52" s="95" t="s">
        <v>180</v>
      </c>
      <c r="G52" s="17">
        <v>41288</v>
      </c>
      <c r="H52" s="99" t="s">
        <v>47</v>
      </c>
      <c r="I52" s="95" t="s">
        <v>224</v>
      </c>
    </row>
    <row r="53" spans="1:9" s="21" customFormat="1" ht="26.25" customHeight="1" x14ac:dyDescent="0.25">
      <c r="A53" s="16" t="s">
        <v>31</v>
      </c>
      <c r="B53" s="22">
        <v>49</v>
      </c>
      <c r="C53" s="95">
        <v>40648256</v>
      </c>
      <c r="D53" s="101">
        <f t="shared" si="0"/>
        <v>466.10169491525426</v>
      </c>
      <c r="E53" s="95">
        <v>5.5</v>
      </c>
      <c r="F53" s="95" t="s">
        <v>181</v>
      </c>
      <c r="G53" s="17">
        <v>41288</v>
      </c>
      <c r="H53" s="99" t="s">
        <v>47</v>
      </c>
      <c r="I53" s="95" t="s">
        <v>225</v>
      </c>
    </row>
    <row r="54" spans="1:9" s="21" customFormat="1" ht="26.25" customHeight="1" x14ac:dyDescent="0.25">
      <c r="A54" s="16" t="s">
        <v>31</v>
      </c>
      <c r="B54" s="22">
        <v>50</v>
      </c>
      <c r="C54" s="18">
        <v>40664090</v>
      </c>
      <c r="D54" s="101">
        <f t="shared" si="0"/>
        <v>466.10169491525426</v>
      </c>
      <c r="E54" s="18">
        <v>5</v>
      </c>
      <c r="F54" s="18" t="s">
        <v>182</v>
      </c>
      <c r="G54" s="17">
        <v>41291</v>
      </c>
      <c r="H54" s="18" t="s">
        <v>48</v>
      </c>
      <c r="I54" s="18" t="s">
        <v>226</v>
      </c>
    </row>
    <row r="55" spans="1:9" s="21" customFormat="1" ht="26.25" customHeight="1" x14ac:dyDescent="0.25">
      <c r="A55" s="16" t="s">
        <v>31</v>
      </c>
      <c r="B55" s="22">
        <v>51</v>
      </c>
      <c r="C55" s="18">
        <v>40681612</v>
      </c>
      <c r="D55" s="101">
        <f>104541.11/1.18</f>
        <v>88594.161016949161</v>
      </c>
      <c r="E55" s="18">
        <v>99</v>
      </c>
      <c r="F55" s="18">
        <v>85</v>
      </c>
      <c r="G55" s="17">
        <v>41296</v>
      </c>
      <c r="H55" s="78" t="s">
        <v>56</v>
      </c>
      <c r="I55" s="18" t="s">
        <v>82</v>
      </c>
    </row>
    <row r="56" spans="1:9" s="43" customFormat="1" x14ac:dyDescent="0.25">
      <c r="A56" s="56"/>
      <c r="B56" s="49"/>
      <c r="C56" s="90"/>
      <c r="D56" s="50"/>
      <c r="E56" s="36"/>
      <c r="F56" s="93"/>
      <c r="G56" s="28"/>
      <c r="H56" s="94"/>
      <c r="I56" s="57"/>
    </row>
    <row r="57" spans="1:9" s="43" customFormat="1" x14ac:dyDescent="0.25">
      <c r="A57" s="56" t="s">
        <v>30</v>
      </c>
      <c r="B57" s="49">
        <v>51</v>
      </c>
      <c r="C57" s="57"/>
      <c r="D57" s="58">
        <f>SUM(D5:D55)</f>
        <v>746922.9322033897</v>
      </c>
      <c r="E57" s="59">
        <f>SUM(E5:E55)</f>
        <v>569.70000000000005</v>
      </c>
      <c r="F57" s="67"/>
      <c r="G57" s="68"/>
      <c r="H57" s="69"/>
    </row>
    <row r="58" spans="1:9" s="43" customFormat="1" x14ac:dyDescent="0.25">
      <c r="A58" s="51"/>
      <c r="C58" s="46"/>
      <c r="D58" s="66"/>
      <c r="E58" s="36">
        <f>E57/1000</f>
        <v>0.5697000000000001</v>
      </c>
      <c r="F58" s="54"/>
      <c r="G58" s="21"/>
      <c r="H58" s="45"/>
    </row>
    <row r="59" spans="1:9" s="43" customFormat="1" x14ac:dyDescent="0.25">
      <c r="A59" s="51"/>
      <c r="D59" s="60"/>
      <c r="F59" s="54"/>
      <c r="G59" s="21"/>
      <c r="H59" s="45"/>
    </row>
    <row r="60" spans="1:9" s="43" customFormat="1" x14ac:dyDescent="0.25">
      <c r="A60" s="51"/>
      <c r="D60" s="60"/>
      <c r="F60" s="54"/>
      <c r="G60" s="21"/>
      <c r="H60" s="45"/>
    </row>
    <row r="61" spans="1:9" s="43" customFormat="1" x14ac:dyDescent="0.25">
      <c r="A61" s="51"/>
      <c r="D61" s="60"/>
      <c r="F61" s="54"/>
      <c r="G61" s="21"/>
      <c r="H61" s="45"/>
    </row>
    <row r="62" spans="1:9" s="43" customFormat="1" x14ac:dyDescent="0.25">
      <c r="A62" s="51"/>
      <c r="D62" s="60"/>
      <c r="F62" s="54"/>
      <c r="G62" s="21"/>
      <c r="H62" s="45"/>
    </row>
    <row r="63" spans="1:9" s="43" customFormat="1" x14ac:dyDescent="0.25">
      <c r="A63" s="51"/>
      <c r="D63" s="60"/>
      <c r="F63" s="54"/>
      <c r="G63" s="21"/>
      <c r="H63" s="45"/>
    </row>
    <row r="64" spans="1:9" s="43" customFormat="1" x14ac:dyDescent="0.25">
      <c r="A64" s="51"/>
      <c r="D64" s="60"/>
      <c r="F64" s="54"/>
      <c r="G64" s="21"/>
      <c r="H64" s="45"/>
    </row>
    <row r="65" spans="1:8" s="43" customFormat="1" x14ac:dyDescent="0.25">
      <c r="A65" s="51"/>
      <c r="D65" s="60"/>
      <c r="F65" s="54"/>
      <c r="G65" s="21"/>
      <c r="H65" s="45"/>
    </row>
    <row r="66" spans="1:8" s="43" customFormat="1" x14ac:dyDescent="0.25">
      <c r="A66" s="51"/>
      <c r="D66" s="60"/>
      <c r="F66" s="54"/>
      <c r="G66" s="21"/>
      <c r="H66" s="45"/>
    </row>
    <row r="67" spans="1:8" s="43" customFormat="1" x14ac:dyDescent="0.25">
      <c r="A67" s="51"/>
      <c r="D67" s="60"/>
      <c r="F67" s="54"/>
      <c r="G67" s="21"/>
      <c r="H67" s="45"/>
    </row>
    <row r="68" spans="1:8" s="43" customFormat="1" x14ac:dyDescent="0.25">
      <c r="A68" s="51"/>
      <c r="D68" s="60"/>
      <c r="F68" s="54"/>
      <c r="G68" s="21"/>
      <c r="H68" s="45"/>
    </row>
    <row r="69" spans="1:8" s="43" customFormat="1" x14ac:dyDescent="0.25">
      <c r="A69" s="51"/>
      <c r="D69" s="60"/>
      <c r="F69" s="54"/>
      <c r="G69" s="21"/>
      <c r="H69" s="45"/>
    </row>
    <row r="70" spans="1:8" s="43" customFormat="1" x14ac:dyDescent="0.25">
      <c r="A70" s="51"/>
      <c r="D70" s="60"/>
      <c r="F70" s="54"/>
      <c r="G70" s="21"/>
      <c r="H70" s="45"/>
    </row>
    <row r="71" spans="1:8" s="43" customFormat="1" x14ac:dyDescent="0.25">
      <c r="A71" s="51"/>
      <c r="D71" s="60"/>
      <c r="F71" s="54"/>
      <c r="G71" s="21"/>
      <c r="H71" s="45"/>
    </row>
    <row r="72" spans="1:8" s="43" customFormat="1" x14ac:dyDescent="0.25">
      <c r="A72" s="51"/>
      <c r="D72" s="60"/>
      <c r="F72" s="54"/>
      <c r="G72" s="21"/>
      <c r="H72" s="45"/>
    </row>
    <row r="73" spans="1:8" s="43" customFormat="1" x14ac:dyDescent="0.25">
      <c r="A73" s="51"/>
      <c r="D73" s="60"/>
      <c r="F73" s="54"/>
      <c r="G73" s="21"/>
      <c r="H73" s="45"/>
    </row>
    <row r="74" spans="1:8" s="43" customFormat="1" x14ac:dyDescent="0.25">
      <c r="A74" s="51"/>
      <c r="D74" s="60"/>
      <c r="F74" s="54"/>
      <c r="G74" s="21"/>
      <c r="H74" s="45"/>
    </row>
    <row r="75" spans="1:8" s="43" customFormat="1" x14ac:dyDescent="0.25">
      <c r="A75" s="51"/>
      <c r="D75" s="60"/>
      <c r="F75" s="54"/>
      <c r="G75" s="21"/>
      <c r="H75" s="45"/>
    </row>
    <row r="76" spans="1:8" s="43" customFormat="1" x14ac:dyDescent="0.25">
      <c r="A76" s="51"/>
      <c r="D76" s="60"/>
      <c r="F76" s="54"/>
      <c r="G76" s="21"/>
      <c r="H76" s="45"/>
    </row>
    <row r="77" spans="1:8" s="43" customFormat="1" x14ac:dyDescent="0.25">
      <c r="A77" s="51"/>
      <c r="D77" s="60"/>
      <c r="F77" s="54"/>
      <c r="G77" s="21"/>
      <c r="H77" s="45"/>
    </row>
    <row r="78" spans="1:8" s="43" customFormat="1" x14ac:dyDescent="0.25">
      <c r="A78" s="51"/>
      <c r="D78" s="60"/>
      <c r="F78" s="54"/>
      <c r="G78" s="21"/>
      <c r="H78" s="45"/>
    </row>
    <row r="79" spans="1:8" s="43" customFormat="1" x14ac:dyDescent="0.25">
      <c r="A79" s="51"/>
      <c r="D79" s="60"/>
      <c r="F79" s="54"/>
      <c r="G79" s="21"/>
      <c r="H79" s="45"/>
    </row>
    <row r="80" spans="1:8" s="43" customFormat="1" x14ac:dyDescent="0.25">
      <c r="A80" s="51"/>
      <c r="D80" s="60"/>
      <c r="F80" s="54"/>
      <c r="G80" s="21"/>
      <c r="H80" s="45"/>
    </row>
    <row r="81" spans="1:8" s="43" customFormat="1" x14ac:dyDescent="0.25">
      <c r="A81" s="51"/>
      <c r="D81" s="60"/>
      <c r="F81" s="54"/>
      <c r="G81" s="21"/>
      <c r="H81" s="45"/>
    </row>
    <row r="82" spans="1:8" s="43" customFormat="1" x14ac:dyDescent="0.25">
      <c r="A82" s="51"/>
      <c r="D82" s="60"/>
      <c r="F82" s="54"/>
      <c r="G82" s="21"/>
      <c r="H82" s="45"/>
    </row>
    <row r="83" spans="1:8" s="43" customFormat="1" x14ac:dyDescent="0.25">
      <c r="A83" s="51"/>
      <c r="D83" s="60"/>
      <c r="F83" s="54"/>
      <c r="G83" s="21"/>
      <c r="H83" s="45"/>
    </row>
    <row r="84" spans="1:8" s="43" customFormat="1" x14ac:dyDescent="0.25">
      <c r="A84" s="51"/>
      <c r="D84" s="60"/>
      <c r="F84" s="54"/>
      <c r="G84" s="21"/>
      <c r="H84" s="45"/>
    </row>
    <row r="85" spans="1:8" s="43" customFormat="1" x14ac:dyDescent="0.25">
      <c r="A85" s="51"/>
      <c r="D85" s="60"/>
      <c r="F85" s="54"/>
      <c r="G85" s="21"/>
      <c r="H85" s="45"/>
    </row>
    <row r="86" spans="1:8" s="43" customFormat="1" x14ac:dyDescent="0.25">
      <c r="A86" s="51"/>
      <c r="D86" s="60"/>
      <c r="F86" s="54"/>
      <c r="G86" s="21"/>
      <c r="H86" s="45"/>
    </row>
    <row r="87" spans="1:8" s="43" customFormat="1" x14ac:dyDescent="0.25">
      <c r="A87" s="51"/>
      <c r="D87" s="60"/>
      <c r="F87" s="54"/>
      <c r="G87" s="21"/>
      <c r="H87" s="45"/>
    </row>
    <row r="88" spans="1:8" s="43" customFormat="1" x14ac:dyDescent="0.25">
      <c r="A88" s="51"/>
      <c r="D88" s="60"/>
      <c r="F88" s="54"/>
      <c r="G88" s="21"/>
      <c r="H88" s="45"/>
    </row>
    <row r="89" spans="1:8" s="43" customFormat="1" x14ac:dyDescent="0.25">
      <c r="A89" s="51"/>
      <c r="D89" s="60"/>
      <c r="F89" s="54"/>
      <c r="G89" s="21"/>
      <c r="H89" s="45"/>
    </row>
    <row r="90" spans="1:8" s="43" customFormat="1" x14ac:dyDescent="0.25">
      <c r="A90" s="51"/>
      <c r="D90" s="60"/>
      <c r="F90" s="54"/>
      <c r="G90" s="21"/>
      <c r="H90" s="45"/>
    </row>
    <row r="91" spans="1:8" s="43" customFormat="1" x14ac:dyDescent="0.25">
      <c r="A91" s="51"/>
      <c r="D91" s="60"/>
      <c r="F91" s="54"/>
      <c r="G91" s="21"/>
      <c r="H91" s="45"/>
    </row>
    <row r="92" spans="1:8" s="43" customFormat="1" x14ac:dyDescent="0.25">
      <c r="A92" s="51"/>
      <c r="D92" s="60"/>
      <c r="F92" s="54"/>
      <c r="G92" s="21"/>
      <c r="H92" s="45"/>
    </row>
    <row r="93" spans="1:8" s="43" customFormat="1" x14ac:dyDescent="0.25">
      <c r="A93" s="51"/>
      <c r="D93" s="60"/>
      <c r="F93" s="54"/>
      <c r="G93" s="21"/>
      <c r="H93" s="45"/>
    </row>
    <row r="94" spans="1:8" s="43" customFormat="1" x14ac:dyDescent="0.25">
      <c r="A94" s="51"/>
      <c r="D94" s="60"/>
      <c r="F94" s="54"/>
      <c r="G94" s="21"/>
      <c r="H94" s="45"/>
    </row>
    <row r="95" spans="1:8" s="43" customFormat="1" x14ac:dyDescent="0.25">
      <c r="A95" s="51"/>
      <c r="D95" s="60"/>
      <c r="F95" s="54"/>
      <c r="G95" s="21"/>
      <c r="H95" s="45"/>
    </row>
    <row r="96" spans="1:8" s="43" customFormat="1" x14ac:dyDescent="0.25">
      <c r="A96" s="51"/>
      <c r="D96" s="60"/>
      <c r="F96" s="54"/>
      <c r="G96" s="21"/>
      <c r="H96" s="45"/>
    </row>
    <row r="97" spans="1:8" s="43" customFormat="1" x14ac:dyDescent="0.25">
      <c r="A97" s="51"/>
      <c r="D97" s="60"/>
      <c r="F97" s="54"/>
      <c r="G97" s="21"/>
      <c r="H97" s="45"/>
    </row>
    <row r="98" spans="1:8" s="43" customFormat="1" x14ac:dyDescent="0.25">
      <c r="A98" s="51"/>
      <c r="D98" s="60"/>
      <c r="F98" s="54"/>
      <c r="G98" s="21"/>
      <c r="H98" s="45"/>
    </row>
    <row r="99" spans="1:8" s="43" customFormat="1" x14ac:dyDescent="0.25">
      <c r="A99" s="51"/>
      <c r="D99" s="60"/>
      <c r="F99" s="54"/>
      <c r="G99" s="21"/>
      <c r="H99" s="45"/>
    </row>
    <row r="100" spans="1:8" s="43" customFormat="1" x14ac:dyDescent="0.25">
      <c r="A100" s="51"/>
      <c r="D100" s="60"/>
      <c r="F100" s="54"/>
      <c r="G100" s="21"/>
      <c r="H100" s="45"/>
    </row>
    <row r="101" spans="1:8" s="43" customFormat="1" x14ac:dyDescent="0.25">
      <c r="A101" s="51"/>
      <c r="D101" s="60"/>
      <c r="F101" s="54"/>
      <c r="G101" s="21"/>
      <c r="H101" s="45"/>
    </row>
    <row r="102" spans="1:8" s="43" customFormat="1" x14ac:dyDescent="0.25">
      <c r="A102" s="51"/>
      <c r="D102" s="60"/>
      <c r="F102" s="54"/>
      <c r="G102" s="21"/>
      <c r="H102" s="45"/>
    </row>
    <row r="103" spans="1:8" s="43" customFormat="1" x14ac:dyDescent="0.25">
      <c r="A103" s="51"/>
      <c r="D103" s="60"/>
      <c r="F103" s="54"/>
      <c r="G103" s="21"/>
      <c r="H103" s="45"/>
    </row>
    <row r="104" spans="1:8" s="43" customFormat="1" x14ac:dyDescent="0.25">
      <c r="A104" s="51"/>
      <c r="D104" s="60"/>
      <c r="F104" s="54"/>
      <c r="G104" s="21"/>
      <c r="H104" s="45"/>
    </row>
    <row r="105" spans="1:8" s="43" customFormat="1" x14ac:dyDescent="0.25">
      <c r="A105" s="51"/>
      <c r="D105" s="60"/>
      <c r="F105" s="54"/>
      <c r="G105" s="21"/>
      <c r="H105" s="45"/>
    </row>
    <row r="106" spans="1:8" s="43" customFormat="1" x14ac:dyDescent="0.25">
      <c r="A106" s="51"/>
      <c r="D106" s="60"/>
      <c r="F106" s="54"/>
      <c r="G106" s="21"/>
      <c r="H106" s="45"/>
    </row>
    <row r="107" spans="1:8" s="43" customFormat="1" x14ac:dyDescent="0.25">
      <c r="A107" s="51"/>
      <c r="D107" s="60"/>
      <c r="F107" s="54"/>
      <c r="G107" s="21"/>
      <c r="H107" s="45"/>
    </row>
    <row r="108" spans="1:8" s="43" customFormat="1" x14ac:dyDescent="0.25">
      <c r="A108" s="51"/>
      <c r="D108" s="60"/>
      <c r="F108" s="54"/>
      <c r="G108" s="21"/>
      <c r="H108" s="45"/>
    </row>
    <row r="109" spans="1:8" s="43" customFormat="1" x14ac:dyDescent="0.25">
      <c r="A109" s="51"/>
      <c r="D109" s="60"/>
      <c r="F109" s="54"/>
      <c r="G109" s="21"/>
      <c r="H109" s="45"/>
    </row>
    <row r="110" spans="1:8" s="43" customFormat="1" x14ac:dyDescent="0.25">
      <c r="A110" s="51"/>
      <c r="D110" s="60"/>
      <c r="F110" s="54"/>
      <c r="G110" s="21"/>
      <c r="H110" s="45"/>
    </row>
    <row r="111" spans="1:8" s="43" customFormat="1" x14ac:dyDescent="0.25">
      <c r="A111" s="51"/>
      <c r="D111" s="60"/>
      <c r="F111" s="54"/>
      <c r="G111" s="21"/>
      <c r="H111" s="45"/>
    </row>
    <row r="112" spans="1:8" s="43" customFormat="1" x14ac:dyDescent="0.25">
      <c r="A112" s="51"/>
      <c r="D112" s="60"/>
      <c r="F112" s="54"/>
      <c r="G112" s="21"/>
      <c r="H112" s="45"/>
    </row>
    <row r="113" spans="1:8" s="43" customFormat="1" x14ac:dyDescent="0.25">
      <c r="A113" s="51"/>
      <c r="D113" s="60"/>
      <c r="F113" s="54"/>
      <c r="G113" s="21"/>
      <c r="H113" s="45"/>
    </row>
    <row r="114" spans="1:8" s="43" customFormat="1" x14ac:dyDescent="0.25">
      <c r="A114" s="51"/>
      <c r="D114" s="60"/>
      <c r="F114" s="54"/>
      <c r="G114" s="21"/>
      <c r="H114" s="45"/>
    </row>
    <row r="115" spans="1:8" s="43" customFormat="1" x14ac:dyDescent="0.25">
      <c r="A115" s="51"/>
      <c r="D115" s="60"/>
      <c r="F115" s="54"/>
      <c r="G115" s="21"/>
      <c r="H115" s="45"/>
    </row>
    <row r="116" spans="1:8" s="43" customFormat="1" x14ac:dyDescent="0.25">
      <c r="A116" s="51"/>
      <c r="D116" s="60"/>
      <c r="F116" s="54"/>
      <c r="G116" s="21"/>
      <c r="H116" s="45"/>
    </row>
    <row r="117" spans="1:8" s="43" customFormat="1" x14ac:dyDescent="0.25">
      <c r="A117" s="51"/>
      <c r="D117" s="60"/>
      <c r="F117" s="54"/>
      <c r="G117" s="21"/>
      <c r="H117" s="45"/>
    </row>
    <row r="118" spans="1:8" s="43" customFormat="1" x14ac:dyDescent="0.25">
      <c r="A118" s="51"/>
      <c r="D118" s="60"/>
      <c r="F118" s="54"/>
      <c r="G118" s="21"/>
      <c r="H118" s="45"/>
    </row>
    <row r="119" spans="1:8" s="43" customFormat="1" x14ac:dyDescent="0.25">
      <c r="A119" s="51"/>
      <c r="D119" s="60"/>
      <c r="F119" s="54"/>
      <c r="G119" s="21"/>
      <c r="H119" s="45"/>
    </row>
    <row r="120" spans="1:8" s="43" customFormat="1" x14ac:dyDescent="0.25">
      <c r="A120" s="51"/>
      <c r="D120" s="60"/>
      <c r="F120" s="54"/>
      <c r="G120" s="21"/>
      <c r="H120" s="45"/>
    </row>
    <row r="121" spans="1:8" s="43" customFormat="1" x14ac:dyDescent="0.25">
      <c r="A121" s="51"/>
      <c r="D121" s="60"/>
      <c r="F121" s="54"/>
      <c r="G121" s="21"/>
      <c r="H121" s="45"/>
    </row>
    <row r="122" spans="1:8" s="43" customFormat="1" x14ac:dyDescent="0.25">
      <c r="A122" s="51"/>
      <c r="D122" s="60"/>
      <c r="F122" s="54"/>
      <c r="G122" s="21"/>
      <c r="H122" s="45"/>
    </row>
    <row r="123" spans="1:8" s="43" customFormat="1" x14ac:dyDescent="0.25">
      <c r="A123" s="51"/>
      <c r="D123" s="60"/>
      <c r="F123" s="54"/>
      <c r="G123" s="21"/>
      <c r="H123" s="45"/>
    </row>
    <row r="124" spans="1:8" s="43" customFormat="1" x14ac:dyDescent="0.25">
      <c r="A124" s="51"/>
      <c r="D124" s="60"/>
      <c r="F124" s="54"/>
      <c r="G124" s="21"/>
      <c r="H124" s="45"/>
    </row>
    <row r="125" spans="1:8" s="43" customFormat="1" x14ac:dyDescent="0.25">
      <c r="A125" s="51"/>
      <c r="D125" s="60"/>
      <c r="F125" s="54"/>
      <c r="G125" s="21"/>
      <c r="H125" s="45"/>
    </row>
    <row r="126" spans="1:8" s="43" customFormat="1" x14ac:dyDescent="0.25">
      <c r="A126" s="51"/>
      <c r="D126" s="60"/>
      <c r="F126" s="54"/>
      <c r="G126" s="21"/>
      <c r="H126" s="45"/>
    </row>
    <row r="127" spans="1:8" s="43" customFormat="1" x14ac:dyDescent="0.25">
      <c r="A127" s="51"/>
      <c r="D127" s="60"/>
      <c r="F127" s="54"/>
      <c r="G127" s="21"/>
      <c r="H127" s="45"/>
    </row>
    <row r="128" spans="1:8" s="43" customFormat="1" x14ac:dyDescent="0.25">
      <c r="A128" s="51"/>
      <c r="D128" s="60"/>
      <c r="F128" s="54"/>
      <c r="G128" s="21"/>
      <c r="H128" s="45"/>
    </row>
    <row r="129" spans="1:8" s="43" customFormat="1" x14ac:dyDescent="0.25">
      <c r="A129" s="51"/>
      <c r="D129" s="60"/>
      <c r="F129" s="54"/>
      <c r="G129" s="21"/>
      <c r="H129" s="45"/>
    </row>
    <row r="130" spans="1:8" s="43" customFormat="1" x14ac:dyDescent="0.25">
      <c r="A130" s="51"/>
      <c r="D130" s="60"/>
      <c r="F130" s="54"/>
      <c r="G130" s="21"/>
      <c r="H130" s="45"/>
    </row>
    <row r="131" spans="1:8" s="43" customFormat="1" x14ac:dyDescent="0.25">
      <c r="A131" s="51"/>
      <c r="D131" s="60"/>
      <c r="F131" s="54"/>
      <c r="G131" s="21"/>
      <c r="H131" s="45"/>
    </row>
    <row r="132" spans="1:8" s="43" customFormat="1" x14ac:dyDescent="0.25">
      <c r="A132" s="51"/>
      <c r="D132" s="60"/>
      <c r="F132" s="54"/>
      <c r="G132" s="21"/>
      <c r="H132" s="45"/>
    </row>
    <row r="133" spans="1:8" s="43" customFormat="1" x14ac:dyDescent="0.25">
      <c r="A133" s="51"/>
      <c r="D133" s="60"/>
      <c r="F133" s="54"/>
      <c r="G133" s="21"/>
      <c r="H133" s="45"/>
    </row>
    <row r="134" spans="1:8" s="43" customFormat="1" x14ac:dyDescent="0.25">
      <c r="A134" s="51"/>
      <c r="D134" s="60"/>
      <c r="F134" s="54"/>
      <c r="G134" s="21"/>
      <c r="H134" s="45"/>
    </row>
    <row r="135" spans="1:8" s="43" customFormat="1" x14ac:dyDescent="0.25">
      <c r="A135" s="51"/>
      <c r="D135" s="60"/>
      <c r="F135" s="54"/>
      <c r="G135" s="21"/>
      <c r="H135" s="45"/>
    </row>
    <row r="136" spans="1:8" s="43" customFormat="1" x14ac:dyDescent="0.25">
      <c r="A136" s="51"/>
      <c r="D136" s="60"/>
      <c r="F136" s="54"/>
      <c r="G136" s="21"/>
      <c r="H136" s="45"/>
    </row>
    <row r="137" spans="1:8" s="43" customFormat="1" x14ac:dyDescent="0.25">
      <c r="A137" s="51"/>
      <c r="D137" s="60"/>
      <c r="F137" s="54"/>
      <c r="G137" s="21"/>
      <c r="H137" s="45"/>
    </row>
    <row r="138" spans="1:8" s="43" customFormat="1" x14ac:dyDescent="0.25">
      <c r="A138" s="51"/>
      <c r="D138" s="60"/>
      <c r="F138" s="54"/>
      <c r="G138" s="21"/>
      <c r="H138" s="45"/>
    </row>
    <row r="139" spans="1:8" s="43" customFormat="1" x14ac:dyDescent="0.25">
      <c r="A139" s="51"/>
      <c r="D139" s="60"/>
      <c r="F139" s="54"/>
      <c r="G139" s="21"/>
      <c r="H139" s="45"/>
    </row>
    <row r="140" spans="1:8" s="43" customFormat="1" x14ac:dyDescent="0.25">
      <c r="A140" s="51"/>
      <c r="D140" s="60"/>
      <c r="F140" s="54"/>
      <c r="G140" s="21"/>
      <c r="H140" s="45"/>
    </row>
    <row r="141" spans="1:8" s="43" customFormat="1" x14ac:dyDescent="0.25">
      <c r="A141" s="51"/>
      <c r="D141" s="60"/>
      <c r="F141" s="54"/>
      <c r="G141" s="21"/>
      <c r="H141" s="45"/>
    </row>
    <row r="142" spans="1:8" s="43" customFormat="1" x14ac:dyDescent="0.25">
      <c r="A142" s="51"/>
      <c r="D142" s="60"/>
      <c r="F142" s="54"/>
      <c r="G142" s="21"/>
      <c r="H142" s="45"/>
    </row>
    <row r="143" spans="1:8" s="43" customFormat="1" x14ac:dyDescent="0.25">
      <c r="A143" s="51"/>
      <c r="D143" s="60"/>
      <c r="F143" s="54"/>
      <c r="G143" s="21"/>
      <c r="H143" s="45"/>
    </row>
    <row r="144" spans="1:8" s="43" customFormat="1" x14ac:dyDescent="0.25">
      <c r="A144" s="51"/>
      <c r="D144" s="60"/>
      <c r="F144" s="54"/>
      <c r="G144" s="21"/>
      <c r="H144" s="45"/>
    </row>
    <row r="145" spans="1:8" s="43" customFormat="1" x14ac:dyDescent="0.25">
      <c r="A145" s="51"/>
      <c r="D145" s="60"/>
      <c r="F145" s="54"/>
      <c r="G145" s="21"/>
      <c r="H145" s="45"/>
    </row>
    <row r="146" spans="1:8" s="43" customFormat="1" x14ac:dyDescent="0.25">
      <c r="A146" s="51"/>
      <c r="D146" s="60"/>
      <c r="F146" s="54"/>
      <c r="G146" s="21"/>
      <c r="H146" s="45"/>
    </row>
    <row r="147" spans="1:8" s="43" customFormat="1" x14ac:dyDescent="0.25">
      <c r="A147" s="51"/>
      <c r="D147" s="60"/>
      <c r="F147" s="54"/>
      <c r="G147" s="21"/>
      <c r="H147" s="45"/>
    </row>
    <row r="148" spans="1:8" s="43" customFormat="1" x14ac:dyDescent="0.25">
      <c r="A148" s="51"/>
      <c r="D148" s="60"/>
      <c r="F148" s="54"/>
      <c r="G148" s="21"/>
      <c r="H148" s="45"/>
    </row>
    <row r="149" spans="1:8" s="43" customFormat="1" x14ac:dyDescent="0.25">
      <c r="A149" s="51"/>
      <c r="D149" s="60"/>
      <c r="F149" s="54"/>
      <c r="G149" s="21"/>
      <c r="H149" s="45"/>
    </row>
    <row r="150" spans="1:8" s="43" customFormat="1" x14ac:dyDescent="0.25">
      <c r="A150" s="51"/>
      <c r="D150" s="60"/>
      <c r="F150" s="54"/>
      <c r="G150" s="21"/>
      <c r="H150" s="45"/>
    </row>
    <row r="151" spans="1:8" s="43" customFormat="1" x14ac:dyDescent="0.25">
      <c r="A151" s="51"/>
      <c r="D151" s="60"/>
      <c r="F151" s="54"/>
      <c r="G151" s="21"/>
      <c r="H151" s="45"/>
    </row>
    <row r="152" spans="1:8" s="43" customFormat="1" x14ac:dyDescent="0.25">
      <c r="A152" s="51"/>
      <c r="D152" s="60"/>
      <c r="F152" s="54"/>
      <c r="G152" s="21"/>
      <c r="H152" s="45"/>
    </row>
    <row r="153" spans="1:8" s="43" customFormat="1" x14ac:dyDescent="0.25">
      <c r="A153" s="51"/>
      <c r="D153" s="60"/>
      <c r="F153" s="54"/>
      <c r="G153" s="21"/>
      <c r="H153" s="45"/>
    </row>
    <row r="154" spans="1:8" s="43" customFormat="1" x14ac:dyDescent="0.25">
      <c r="A154" s="51"/>
      <c r="D154" s="60"/>
      <c r="F154" s="54"/>
      <c r="G154" s="21"/>
      <c r="H154" s="45"/>
    </row>
    <row r="155" spans="1:8" s="43" customFormat="1" x14ac:dyDescent="0.25">
      <c r="A155" s="51"/>
      <c r="D155" s="60"/>
      <c r="F155" s="54"/>
      <c r="G155" s="21"/>
      <c r="H155" s="45"/>
    </row>
    <row r="156" spans="1:8" s="43" customFormat="1" x14ac:dyDescent="0.25">
      <c r="A156" s="51"/>
      <c r="D156" s="60"/>
      <c r="F156" s="54"/>
      <c r="G156" s="21"/>
      <c r="H156" s="45"/>
    </row>
    <row r="157" spans="1:8" s="43" customFormat="1" x14ac:dyDescent="0.25">
      <c r="A157" s="51"/>
      <c r="D157" s="60"/>
      <c r="F157" s="54"/>
      <c r="G157" s="21"/>
      <c r="H157" s="45"/>
    </row>
    <row r="158" spans="1:8" s="43" customFormat="1" x14ac:dyDescent="0.25">
      <c r="A158" s="51"/>
      <c r="D158" s="60"/>
      <c r="F158" s="54"/>
      <c r="G158" s="21"/>
      <c r="H158" s="45"/>
    </row>
    <row r="159" spans="1:8" s="43" customFormat="1" x14ac:dyDescent="0.25">
      <c r="A159" s="51"/>
      <c r="D159" s="60"/>
      <c r="F159" s="54"/>
      <c r="G159" s="21"/>
      <c r="H159" s="45"/>
    </row>
    <row r="160" spans="1:8" s="43" customFormat="1" x14ac:dyDescent="0.25">
      <c r="A160" s="51"/>
      <c r="D160" s="60"/>
      <c r="F160" s="54"/>
      <c r="G160" s="21"/>
      <c r="H160" s="45"/>
    </row>
    <row r="161" spans="1:8" s="43" customFormat="1" x14ac:dyDescent="0.25">
      <c r="A161" s="51"/>
      <c r="D161" s="60"/>
      <c r="F161" s="54"/>
      <c r="G161" s="21"/>
      <c r="H161" s="45"/>
    </row>
    <row r="162" spans="1:8" s="43" customFormat="1" x14ac:dyDescent="0.25">
      <c r="A162" s="51"/>
      <c r="D162" s="60"/>
      <c r="F162" s="54"/>
      <c r="G162" s="21"/>
      <c r="H162" s="45"/>
    </row>
    <row r="163" spans="1:8" s="43" customFormat="1" x14ac:dyDescent="0.25">
      <c r="A163" s="51"/>
      <c r="D163" s="60"/>
      <c r="F163" s="54"/>
      <c r="G163" s="21"/>
      <c r="H163" s="45"/>
    </row>
    <row r="164" spans="1:8" s="43" customFormat="1" x14ac:dyDescent="0.25">
      <c r="A164" s="51"/>
      <c r="D164" s="60"/>
      <c r="F164" s="54"/>
      <c r="G164" s="21"/>
      <c r="H164" s="45"/>
    </row>
    <row r="165" spans="1:8" s="43" customFormat="1" x14ac:dyDescent="0.25">
      <c r="A165" s="51"/>
      <c r="D165" s="60"/>
      <c r="F165" s="54"/>
      <c r="G165" s="21"/>
      <c r="H165" s="45"/>
    </row>
    <row r="166" spans="1:8" s="43" customFormat="1" x14ac:dyDescent="0.25">
      <c r="A166" s="51"/>
      <c r="D166" s="60"/>
      <c r="F166" s="54"/>
      <c r="G166" s="21"/>
      <c r="H166" s="45"/>
    </row>
    <row r="167" spans="1:8" s="43" customFormat="1" x14ac:dyDescent="0.25">
      <c r="A167" s="51"/>
      <c r="D167" s="60"/>
      <c r="F167" s="54"/>
      <c r="G167" s="21"/>
      <c r="H167" s="45"/>
    </row>
    <row r="168" spans="1:8" s="43" customFormat="1" x14ac:dyDescent="0.25">
      <c r="A168" s="51"/>
      <c r="D168" s="60"/>
      <c r="F168" s="54"/>
      <c r="G168" s="21"/>
      <c r="H168" s="45"/>
    </row>
    <row r="169" spans="1:8" s="43" customFormat="1" x14ac:dyDescent="0.25">
      <c r="A169" s="51"/>
      <c r="D169" s="60"/>
      <c r="F169" s="54"/>
      <c r="G169" s="21"/>
      <c r="H169" s="45"/>
    </row>
    <row r="170" spans="1:8" s="43" customFormat="1" x14ac:dyDescent="0.25">
      <c r="A170" s="51"/>
      <c r="D170" s="60"/>
      <c r="F170" s="54"/>
      <c r="G170" s="21"/>
      <c r="H170" s="45"/>
    </row>
    <row r="171" spans="1:8" s="43" customFormat="1" x14ac:dyDescent="0.25">
      <c r="A171" s="51"/>
      <c r="D171" s="60"/>
      <c r="F171" s="54"/>
      <c r="G171" s="21"/>
      <c r="H171" s="45"/>
    </row>
    <row r="172" spans="1:8" s="43" customFormat="1" x14ac:dyDescent="0.25">
      <c r="A172" s="51"/>
      <c r="D172" s="60"/>
      <c r="F172" s="54"/>
      <c r="G172" s="21"/>
      <c r="H172" s="45"/>
    </row>
    <row r="173" spans="1:8" s="43" customFormat="1" x14ac:dyDescent="0.25">
      <c r="A173" s="51"/>
      <c r="D173" s="60"/>
      <c r="F173" s="54"/>
      <c r="G173" s="21"/>
      <c r="H173" s="45"/>
    </row>
    <row r="174" spans="1:8" s="43" customFormat="1" x14ac:dyDescent="0.25">
      <c r="A174" s="51"/>
      <c r="D174" s="60"/>
      <c r="F174" s="54"/>
      <c r="G174" s="21"/>
      <c r="H174" s="45"/>
    </row>
    <row r="175" spans="1:8" s="43" customFormat="1" x14ac:dyDescent="0.25">
      <c r="A175" s="51"/>
      <c r="D175" s="60"/>
      <c r="F175" s="54"/>
      <c r="G175" s="21"/>
      <c r="H175" s="45"/>
    </row>
    <row r="176" spans="1:8" s="43" customFormat="1" x14ac:dyDescent="0.25">
      <c r="A176" s="51"/>
      <c r="D176" s="60"/>
      <c r="F176" s="54"/>
      <c r="G176" s="21"/>
      <c r="H176" s="45"/>
    </row>
    <row r="177" spans="1:8" s="43" customFormat="1" x14ac:dyDescent="0.25">
      <c r="A177" s="51"/>
      <c r="D177" s="60"/>
      <c r="F177" s="54"/>
      <c r="G177" s="21"/>
      <c r="H177" s="45"/>
    </row>
    <row r="178" spans="1:8" s="43" customFormat="1" x14ac:dyDescent="0.25">
      <c r="A178" s="51"/>
      <c r="D178" s="60"/>
      <c r="F178" s="54"/>
      <c r="G178" s="21"/>
      <c r="H178" s="45"/>
    </row>
    <row r="179" spans="1:8" s="43" customFormat="1" x14ac:dyDescent="0.25">
      <c r="A179" s="51"/>
      <c r="D179" s="60"/>
      <c r="F179" s="54"/>
      <c r="G179" s="21"/>
      <c r="H179" s="45"/>
    </row>
    <row r="180" spans="1:8" s="43" customFormat="1" x14ac:dyDescent="0.25">
      <c r="A180" s="51"/>
      <c r="D180" s="60"/>
      <c r="F180" s="54"/>
      <c r="G180" s="21"/>
      <c r="H180" s="45"/>
    </row>
    <row r="181" spans="1:8" s="43" customFormat="1" x14ac:dyDescent="0.25">
      <c r="A181" s="51"/>
      <c r="D181" s="60"/>
      <c r="F181" s="54"/>
      <c r="G181" s="21"/>
      <c r="H181" s="45"/>
    </row>
    <row r="182" spans="1:8" s="43" customFormat="1" x14ac:dyDescent="0.25">
      <c r="A182" s="51"/>
      <c r="D182" s="60"/>
      <c r="F182" s="54"/>
      <c r="G182" s="21"/>
      <c r="H182" s="45"/>
    </row>
    <row r="183" spans="1:8" s="43" customFormat="1" x14ac:dyDescent="0.25">
      <c r="A183" s="51"/>
      <c r="D183" s="60"/>
      <c r="F183" s="54"/>
      <c r="G183" s="21"/>
      <c r="H183" s="45"/>
    </row>
    <row r="184" spans="1:8" s="43" customFormat="1" x14ac:dyDescent="0.25">
      <c r="A184" s="51"/>
      <c r="D184" s="60"/>
      <c r="F184" s="54"/>
      <c r="G184" s="21"/>
      <c r="H184" s="45"/>
    </row>
    <row r="185" spans="1:8" s="43" customFormat="1" x14ac:dyDescent="0.25">
      <c r="A185" s="51"/>
      <c r="D185" s="60"/>
      <c r="F185" s="54"/>
      <c r="G185" s="21"/>
      <c r="H185" s="45"/>
    </row>
    <row r="186" spans="1:8" s="43" customFormat="1" x14ac:dyDescent="0.25">
      <c r="A186" s="51"/>
      <c r="D186" s="60"/>
      <c r="F186" s="54"/>
      <c r="G186" s="21"/>
      <c r="H186" s="45"/>
    </row>
    <row r="187" spans="1:8" s="43" customFormat="1" x14ac:dyDescent="0.25">
      <c r="A187" s="51"/>
      <c r="D187" s="60"/>
      <c r="F187" s="54"/>
      <c r="G187" s="21"/>
      <c r="H187" s="45"/>
    </row>
    <row r="188" spans="1:8" s="43" customFormat="1" x14ac:dyDescent="0.25">
      <c r="A188" s="51"/>
      <c r="D188" s="60"/>
      <c r="F188" s="54"/>
      <c r="G188" s="21"/>
      <c r="H188" s="45"/>
    </row>
    <row r="189" spans="1:8" s="43" customFormat="1" x14ac:dyDescent="0.25">
      <c r="A189" s="51"/>
      <c r="D189" s="60"/>
      <c r="F189" s="54"/>
      <c r="G189" s="21"/>
      <c r="H189" s="45"/>
    </row>
    <row r="190" spans="1:8" s="43" customFormat="1" x14ac:dyDescent="0.25">
      <c r="A190" s="51"/>
      <c r="D190" s="60"/>
      <c r="F190" s="54"/>
      <c r="G190" s="21"/>
      <c r="H190" s="45"/>
    </row>
    <row r="191" spans="1:8" s="43" customFormat="1" x14ac:dyDescent="0.25">
      <c r="A191" s="51"/>
      <c r="D191" s="60"/>
      <c r="F191" s="54"/>
      <c r="G191" s="21"/>
      <c r="H191" s="45"/>
    </row>
    <row r="192" spans="1:8" s="43" customFormat="1" x14ac:dyDescent="0.25">
      <c r="A192" s="51"/>
      <c r="D192" s="60"/>
      <c r="F192" s="54"/>
      <c r="G192" s="21"/>
      <c r="H192" s="45"/>
    </row>
    <row r="193" spans="1:8" s="43" customFormat="1" x14ac:dyDescent="0.25">
      <c r="A193" s="51"/>
      <c r="D193" s="60"/>
      <c r="F193" s="54"/>
      <c r="G193" s="21"/>
      <c r="H193" s="45"/>
    </row>
    <row r="194" spans="1:8" s="43" customFormat="1" x14ac:dyDescent="0.25">
      <c r="A194" s="51"/>
      <c r="D194" s="60"/>
      <c r="F194" s="54"/>
      <c r="G194" s="21"/>
      <c r="H194" s="45"/>
    </row>
    <row r="195" spans="1:8" s="43" customFormat="1" x14ac:dyDescent="0.25">
      <c r="A195" s="51"/>
      <c r="D195" s="60"/>
      <c r="F195" s="54"/>
      <c r="G195" s="21"/>
      <c r="H195" s="45"/>
    </row>
    <row r="196" spans="1:8" s="43" customFormat="1" x14ac:dyDescent="0.25">
      <c r="A196" s="51"/>
      <c r="D196" s="60"/>
      <c r="F196" s="54"/>
      <c r="G196" s="21"/>
      <c r="H196" s="45"/>
    </row>
    <row r="197" spans="1:8" s="43" customFormat="1" x14ac:dyDescent="0.25">
      <c r="A197" s="51"/>
      <c r="D197" s="60"/>
      <c r="F197" s="54"/>
      <c r="G197" s="21"/>
      <c r="H197" s="45"/>
    </row>
    <row r="198" spans="1:8" s="43" customFormat="1" x14ac:dyDescent="0.25">
      <c r="A198" s="51"/>
      <c r="D198" s="60"/>
      <c r="F198" s="54"/>
      <c r="G198" s="21"/>
      <c r="H198" s="45"/>
    </row>
    <row r="199" spans="1:8" s="43" customFormat="1" x14ac:dyDescent="0.25">
      <c r="A199" s="51"/>
      <c r="D199" s="60"/>
      <c r="F199" s="54"/>
      <c r="G199" s="21"/>
      <c r="H199" s="45"/>
    </row>
    <row r="200" spans="1:8" s="43" customFormat="1" x14ac:dyDescent="0.25">
      <c r="A200" s="51"/>
      <c r="D200" s="60"/>
      <c r="F200" s="54"/>
      <c r="G200" s="21"/>
      <c r="H200" s="45"/>
    </row>
    <row r="201" spans="1:8" s="43" customFormat="1" x14ac:dyDescent="0.25">
      <c r="A201" s="51"/>
      <c r="D201" s="60"/>
      <c r="F201" s="54"/>
      <c r="G201" s="21"/>
      <c r="H201" s="45"/>
    </row>
  </sheetData>
  <autoFilter ref="A4:I55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9" sqref="E9"/>
    </sheetView>
  </sheetViews>
  <sheetFormatPr defaultRowHeight="15" x14ac:dyDescent="0.25"/>
  <cols>
    <col min="1" max="1" width="5.140625" customWidth="1"/>
    <col min="2" max="2" width="13.140625" customWidth="1"/>
    <col min="3" max="3" width="13" customWidth="1"/>
    <col min="4" max="4" width="36.85546875" customWidth="1"/>
    <col min="6" max="6" width="34.140625" customWidth="1"/>
    <col min="7" max="7" width="39.140625" customWidth="1"/>
  </cols>
  <sheetData>
    <row r="1" spans="1:6" x14ac:dyDescent="0.25">
      <c r="B1" s="15" t="s">
        <v>229</v>
      </c>
    </row>
    <row r="2" spans="1:6" s="29" customFormat="1" x14ac:dyDescent="0.25">
      <c r="A2" s="30"/>
      <c r="B2" s="30"/>
      <c r="C2" s="30"/>
      <c r="D2" s="30"/>
      <c r="E2" s="30"/>
      <c r="F2" s="30"/>
    </row>
    <row r="3" spans="1:6" s="84" customFormat="1" ht="19.5" customHeight="1" x14ac:dyDescent="0.25">
      <c r="A3" s="80">
        <v>1</v>
      </c>
      <c r="B3" s="99">
        <v>15585368</v>
      </c>
      <c r="C3" s="76">
        <v>41205</v>
      </c>
      <c r="D3" s="99" t="s">
        <v>230</v>
      </c>
      <c r="E3" s="100">
        <v>650</v>
      </c>
      <c r="F3" s="99" t="s">
        <v>47</v>
      </c>
    </row>
    <row r="4" spans="1:6" s="84" customFormat="1" ht="18.75" customHeight="1" x14ac:dyDescent="0.25">
      <c r="A4" s="80">
        <v>2</v>
      </c>
      <c r="B4" s="99">
        <v>15613646</v>
      </c>
      <c r="C4" s="76">
        <v>41262</v>
      </c>
      <c r="D4" s="99" t="s">
        <v>76</v>
      </c>
      <c r="E4" s="100">
        <v>15</v>
      </c>
      <c r="F4" s="99" t="s">
        <v>122</v>
      </c>
    </row>
    <row r="5" spans="1:6" s="84" customFormat="1" ht="18.75" customHeight="1" x14ac:dyDescent="0.25">
      <c r="A5" s="80">
        <v>3</v>
      </c>
      <c r="B5" s="95">
        <v>15583772</v>
      </c>
      <c r="C5" s="17">
        <v>41201</v>
      </c>
      <c r="D5" s="95" t="s">
        <v>231</v>
      </c>
      <c r="E5" s="95">
        <v>17.7</v>
      </c>
      <c r="F5" s="95" t="s">
        <v>53</v>
      </c>
    </row>
    <row r="6" spans="1:6" s="84" customFormat="1" ht="18.75" customHeight="1" x14ac:dyDescent="0.25">
      <c r="A6" s="80">
        <v>4</v>
      </c>
      <c r="B6" s="18">
        <v>15599158</v>
      </c>
      <c r="C6" s="17">
        <v>41233</v>
      </c>
      <c r="D6" s="18" t="s">
        <v>232</v>
      </c>
      <c r="E6" s="18">
        <v>64.900000000000006</v>
      </c>
      <c r="F6" s="18" t="s">
        <v>49</v>
      </c>
    </row>
    <row r="7" spans="1:6" s="84" customFormat="1" ht="18.75" customHeight="1" x14ac:dyDescent="0.25">
      <c r="A7" s="80">
        <v>5</v>
      </c>
      <c r="B7" s="18">
        <v>15617219</v>
      </c>
      <c r="C7" s="17">
        <v>41283</v>
      </c>
      <c r="D7" s="18" t="s">
        <v>110</v>
      </c>
      <c r="E7" s="18">
        <v>10</v>
      </c>
      <c r="F7" s="18" t="s">
        <v>26</v>
      </c>
    </row>
    <row r="8" spans="1:6" s="84" customFormat="1" ht="22.5" customHeight="1" x14ac:dyDescent="0.25">
      <c r="A8" s="80">
        <v>6</v>
      </c>
      <c r="B8" s="18">
        <v>15618054</v>
      </c>
      <c r="C8" s="17">
        <v>41285</v>
      </c>
      <c r="D8" s="18" t="s">
        <v>112</v>
      </c>
      <c r="E8" s="18">
        <v>15</v>
      </c>
      <c r="F8" s="18" t="s">
        <v>122</v>
      </c>
    </row>
    <row r="9" spans="1:6" s="29" customFormat="1" ht="41.25" customHeight="1" x14ac:dyDescent="0.25">
      <c r="A9" s="35"/>
      <c r="B9" s="81"/>
      <c r="C9" s="64"/>
      <c r="D9" s="46"/>
      <c r="E9" s="65">
        <f>SUM(E3:E8)</f>
        <v>772.6</v>
      </c>
      <c r="F9" s="46"/>
    </row>
    <row r="10" spans="1:6" s="32" customFormat="1" ht="48" customHeight="1" x14ac:dyDescent="0.25">
      <c r="A10" s="35">
        <v>6</v>
      </c>
      <c r="B10" s="82"/>
      <c r="C10" s="64"/>
      <c r="D10" s="46"/>
      <c r="E10" s="65">
        <f>E9/1000</f>
        <v>0.77260000000000006</v>
      </c>
      <c r="F10" s="46"/>
    </row>
    <row r="11" spans="1:6" s="29" customFormat="1" x14ac:dyDescent="0.25">
      <c r="A11" s="31"/>
      <c r="B11" s="33"/>
      <c r="C11" s="34"/>
      <c r="D11" s="33"/>
      <c r="E11" s="35"/>
      <c r="F11" s="46"/>
    </row>
  </sheetData>
  <autoFilter ref="A2:I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реестр заявок</vt:lpstr>
      <vt:lpstr>Реестр закл.договоров</vt:lpstr>
      <vt:lpstr>реестр исп.договоров</vt:lpstr>
      <vt:lpstr>анулир.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2011-04-29T10:58:37Z</cp:lastPrinted>
  <dcterms:created xsi:type="dcterms:W3CDTF">2010-04-23T14:29:34Z</dcterms:created>
  <dcterms:modified xsi:type="dcterms:W3CDTF">2013-02-28T16:46:46Z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