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activeTab="0"/>
  </bookViews>
  <sheets>
    <sheet name="Свод" sheetId="1" r:id="rId1"/>
    <sheet name="реестр заявок" sheetId="2" state="hidden" r:id="rId2"/>
    <sheet name="Реестр закл.договоров" sheetId="3" r:id="rId3"/>
    <sheet name="реестр исп.договоров" sheetId="4" state="hidden" r:id="rId4"/>
    <sheet name="анулир." sheetId="5" state="hidden" r:id="rId5"/>
  </sheets>
  <definedNames>
    <definedName name="_xlnm._FilterDatabase" localSheetId="4" hidden="1">'анулир.'!$A$2:$I$27</definedName>
    <definedName name="_xlnm._FilterDatabase" localSheetId="1" hidden="1">'реестр заявок'!$A$4:$H$166</definedName>
    <definedName name="_xlnm._FilterDatabase" localSheetId="3" hidden="1">'реестр исп.договоров'!$A$4:$I$56</definedName>
  </definedNames>
  <calcPr fullCalcOnLoad="1"/>
</workbook>
</file>

<file path=xl/sharedStrings.xml><?xml version="1.0" encoding="utf-8"?>
<sst xmlns="http://schemas.openxmlformats.org/spreadsheetml/2006/main" count="1265" uniqueCount="409">
  <si>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</si>
  <si>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</si>
  <si>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</si>
  <si>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</si>
  <si>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</si>
  <si>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</si>
  <si>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</si>
  <si>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</si>
  <si>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</si>
  <si>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</si>
  <si>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</si>
  <si>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</si>
  <si>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</si>
  <si>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</si>
  <si>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</si>
  <si>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</si>
  <si>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</si>
  <si>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</si>
  <si>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</si>
  <si>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</si>
  <si>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</si>
  <si>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Номер  заявки</t>
  </si>
  <si>
    <t>Дата подачи заявки дд/мм/гггг</t>
  </si>
  <si>
    <t xml:space="preserve">Мощность, кВт </t>
  </si>
  <si>
    <t>Точка присоединения объекта (ПС)</t>
  </si>
  <si>
    <t>ПС 110/35/10 кВ "Тамбовская № 6"</t>
  </si>
  <si>
    <t xml:space="preserve">ПС 110/35/10 кВ "Комсомольская" </t>
  </si>
  <si>
    <t>Номер Акта ТП</t>
  </si>
  <si>
    <t>Точка присоединения объекта (ПС) согласно Акт ТП</t>
  </si>
  <si>
    <t xml:space="preserve">ПС 110/35/10 кВ "Промышленная" </t>
  </si>
  <si>
    <t>ИТОГО</t>
  </si>
  <si>
    <t>Тамбовский РЭС</t>
  </si>
  <si>
    <t>ПС 110/10 кВ "Новолядинская"</t>
  </si>
  <si>
    <t>Итого:</t>
  </si>
  <si>
    <t>ПС 35/10 кВ "Сухотинская"</t>
  </si>
  <si>
    <t>Тамбовэнерго</t>
  </si>
  <si>
    <t>6 месяцев</t>
  </si>
  <si>
    <t>Дата Акта ТП д/м/г</t>
  </si>
  <si>
    <t>Тамбовэнерго ТРЭС</t>
  </si>
  <si>
    <t>ПС 35/10 кВ "Тулиновская"</t>
  </si>
  <si>
    <t>Полное наименование заявителя</t>
  </si>
  <si>
    <t>ПС 110/6 кВ "Тамбовская № 8"</t>
  </si>
  <si>
    <t>ПС 35/10 кВ «Тулиновская»</t>
  </si>
  <si>
    <t xml:space="preserve">ПС 110/35 кВ "М. Талинская" </t>
  </si>
  <si>
    <t>ПС 110/35/10 кВ «Промышленная»</t>
  </si>
  <si>
    <t>ПС 35/10 кВ "Черняновская"</t>
  </si>
  <si>
    <t>ПС 110/35/6 кВ «Рассказовская»</t>
  </si>
  <si>
    <t>12 месяцев</t>
  </si>
  <si>
    <t>ПС 110/10 кВ "Спасская"</t>
  </si>
  <si>
    <t>ПС 35/10 кВ "Тимирязевская"</t>
  </si>
  <si>
    <t>ПС 35/10 кВ «Селезневская»</t>
  </si>
  <si>
    <t>ПС 110/35/10 кВ «Тамбовская № 6»</t>
  </si>
  <si>
    <t>ПС 35/10 кВ «П. Пригородная»</t>
  </si>
  <si>
    <t>ПС 35/10 кВ «Черняновская»</t>
  </si>
  <si>
    <t>ПС 110/6 кВ «Тамбовская № 5»</t>
  </si>
  <si>
    <t>ПС 110/6 кВ "Тамбовская № 5"</t>
  </si>
  <si>
    <t>ПС 35/10 кВ «Знаменская»</t>
  </si>
  <si>
    <t>ПС 35/10 кВ «Горельская»</t>
  </si>
  <si>
    <t>ПС 110/6 кВ «Тамбовская № 8»</t>
  </si>
  <si>
    <t>ПС 110/35/10 кВ «Комсомольская»</t>
  </si>
  <si>
    <t>ПС 35/10 кВ «Тимирязевская»</t>
  </si>
  <si>
    <t>ПС 35/10 кВ "Столовская"</t>
  </si>
  <si>
    <t>ПС 35/10 кВ «Татановская»</t>
  </si>
  <si>
    <t>ПС 35/10 кВ «Авдеевская»</t>
  </si>
  <si>
    <t>Татаринцева Раиса Николаевна</t>
  </si>
  <si>
    <t>ПС 110/10 кВ «Спасская»</t>
  </si>
  <si>
    <t>Морозова Людмила Александровна</t>
  </si>
  <si>
    <t>Мамонтова Татьяна Александровна</t>
  </si>
  <si>
    <t>Стрежнев Андрей Владимирович</t>
  </si>
  <si>
    <t>Каландарян Гриша Мразович</t>
  </si>
  <si>
    <t>ИП Косарев Александр Викторович</t>
  </si>
  <si>
    <t>ПС 35/10 кВ «Столовская»</t>
  </si>
  <si>
    <t>ОАО "Тамбовоблгаз"</t>
  </si>
  <si>
    <t>ИП Тамоян Самвел Саидович</t>
  </si>
  <si>
    <t>ПС 110/10 кВ «Новолядинская»</t>
  </si>
  <si>
    <t>Низгуренко Николай Григорьевич</t>
  </si>
  <si>
    <t>Маслов Игорь Владимирович</t>
  </si>
  <si>
    <t>Кузнецов Николай Николаевич</t>
  </si>
  <si>
    <t>ПС 35/10 кВ "Горельская"</t>
  </si>
  <si>
    <t>ПС 110/10 кВ «М.Талинская»</t>
  </si>
  <si>
    <t>Пчелинцев Виктор Иванович</t>
  </si>
  <si>
    <t>Алиян Хдр Мамеевич</t>
  </si>
  <si>
    <t>Минчев Александр Владимирович</t>
  </si>
  <si>
    <t>Администрация Горельского ссовета Тамбовского район Тамбовской области</t>
  </si>
  <si>
    <t>Сведения о деятельности филиала ОАО " МРСК Центра" - "Тамбовэнерго" по технологическому присоединению за октябрь месяц 2012 г.</t>
  </si>
  <si>
    <t>Пообъектная информация по заявкам на ТП за октябрь месяц 2012 г.</t>
  </si>
  <si>
    <t>Кретов Михаил Егорович</t>
  </si>
  <si>
    <t>Низгуренко Руслан Григорьевич</t>
  </si>
  <si>
    <t>Якунина Инна Николаевна</t>
  </si>
  <si>
    <t>Нестеров Александр Иванович</t>
  </si>
  <si>
    <t>Шуткин Сергей Васильевич</t>
  </si>
  <si>
    <t>Маркова Олеся Александровна</t>
  </si>
  <si>
    <t>Попова Татьяна Владимировна</t>
  </si>
  <si>
    <t>Спицина Таисия Васильевна</t>
  </si>
  <si>
    <t>Кураева Римма Ивановна</t>
  </si>
  <si>
    <t>Чеканов Валерий Игнатьевич</t>
  </si>
  <si>
    <t>Исраелян Ара Робертович</t>
  </si>
  <si>
    <t>Игнатов Николай Сергеевич</t>
  </si>
  <si>
    <t>Соколова Елена Васильевна</t>
  </si>
  <si>
    <t>Алексенцева Раиса Ивановна</t>
  </si>
  <si>
    <t>Косарев Михаил Михайлович</t>
  </si>
  <si>
    <t>Папин Виктор Васильевич</t>
  </si>
  <si>
    <t>Широков Алексей Викторович</t>
  </si>
  <si>
    <t>Кочукова Ирина Викторовна</t>
  </si>
  <si>
    <t>Гусева Людмила Вячеславовна</t>
  </si>
  <si>
    <t>Комбарова Вера Николаевна</t>
  </si>
  <si>
    <t>Данилин Александр Николаевич</t>
  </si>
  <si>
    <t>Гриделев Алексей Валерьевич</t>
  </si>
  <si>
    <t>Кислякова Татьяна Павловна</t>
  </si>
  <si>
    <t>Ускова Елена Александровна</t>
  </si>
  <si>
    <t>Михальченков Юрий Николаевич</t>
  </si>
  <si>
    <t>Путилин Дмитрий Юрьевич</t>
  </si>
  <si>
    <t>Воякин Вадим Александрович</t>
  </si>
  <si>
    <t>Краснослободцева Олеся Геннадьевна</t>
  </si>
  <si>
    <t>Бобров Сергей Владимирович</t>
  </si>
  <si>
    <t>Васильев Анатолий Григорьевич</t>
  </si>
  <si>
    <t>Грищенко Людмила Павловна</t>
  </si>
  <si>
    <t>Антюфеев Александр Петрович</t>
  </si>
  <si>
    <t>Капичникова Юлия Владимировна</t>
  </si>
  <si>
    <t>Овчаренко Ольга Евгеньевна</t>
  </si>
  <si>
    <t>ООО "СТРОЙТЭК"</t>
  </si>
  <si>
    <t>Администрация Знаменского поссовета Знаменского района Тамбовской области</t>
  </si>
  <si>
    <t>ООО "Управляющая компания МКД"</t>
  </si>
  <si>
    <t>ООО "Ресурс"</t>
  </si>
  <si>
    <t>Администрация Лысогорского сельсовета Тамбовского района Тамбовской области</t>
  </si>
  <si>
    <t>ООО "Аэлита"</t>
  </si>
  <si>
    <t>ИП Бакоян Иско Файзоевич</t>
  </si>
  <si>
    <t>Муниципальное казенное учреждение "Дирекция городских дорог"</t>
  </si>
  <si>
    <t>Беломестнокриушинский сельский совет</t>
  </si>
  <si>
    <t>ИП Ценин Андрей Викторович</t>
  </si>
  <si>
    <t>ООО "Тамбовский бекон"</t>
  </si>
  <si>
    <t>ТОГБОУ "Горельская специальноая (коррекционная) школа-интернат для детей с ограниченными возможностями здоровья"</t>
  </si>
  <si>
    <t>ИП Мордовина Татьяна Николаевна</t>
  </si>
  <si>
    <t>Муниципальное бюджетное учреждение Тамбовского района Татановский сельский Дом культуры</t>
  </si>
  <si>
    <t>ИП Пимашкин Сергей Юрьевич</t>
  </si>
  <si>
    <t>ПС 110/6 кВ «Тамбовская № 3»</t>
  </si>
  <si>
    <t>ПС 35/10 кВ «Серебряковская»</t>
  </si>
  <si>
    <t>ПС 110/35/10 кВ «Нащекинская»</t>
  </si>
  <si>
    <t>ПС 35/10 кВ «Авдееевская»</t>
  </si>
  <si>
    <t>ПС 110/10 кВ "Нащекинская"</t>
  </si>
  <si>
    <t>ПС 110/6 кВ "Тамбовская № 3"</t>
  </si>
  <si>
    <t>ПС 35/10 кВ "Серебряковская"</t>
  </si>
  <si>
    <t>ПС 35/10 кВ "П. Пригородная"</t>
  </si>
  <si>
    <t>Колесников Дмитрий Сергеевич</t>
  </si>
  <si>
    <t>Брыксин Николай Иванович</t>
  </si>
  <si>
    <t>Мамедов Ровшан Шекихан оглы</t>
  </si>
  <si>
    <t>Стома Людмила Алексеевна</t>
  </si>
  <si>
    <t>Лозовский Владимир Евгеньевич</t>
  </si>
  <si>
    <t>Рягузов Павел Алексеевич</t>
  </si>
  <si>
    <t>Гуриненко Ирина Алексеевна</t>
  </si>
  <si>
    <t>Болтнев Сергей Анатольевич</t>
  </si>
  <si>
    <t>Царева Вера Валерьевна</t>
  </si>
  <si>
    <t>Горбачева Надежда Михайловна</t>
  </si>
  <si>
    <t>Гусев Владимир Тимофеевич</t>
  </si>
  <si>
    <t>Сергиенко Инна Владимировна</t>
  </si>
  <si>
    <t>Полухтин Михаил Иванович</t>
  </si>
  <si>
    <t>Пусовский Андрей Владимирович</t>
  </si>
  <si>
    <t>Дороничева Ирина Евгеньевна</t>
  </si>
  <si>
    <t>Праслов Владислав Витальевич</t>
  </si>
  <si>
    <t>ФГБУ "Центральная аэрологическая обсерватория"</t>
  </si>
  <si>
    <t>ООО "Сельскохозяйственное предприятие Труд"</t>
  </si>
  <si>
    <t>Индивидуальный предприниматель Мисюк Владимир Владимирович</t>
  </si>
  <si>
    <t>ООО "Строитель-Ю"</t>
  </si>
  <si>
    <t>ИП Мордовин Владимир Петрович</t>
  </si>
  <si>
    <t>Пообъектная информация по заключенным договорам ТП за октябрь месяц 2012 г.</t>
  </si>
  <si>
    <t>ПС 110/10 кВ «Н.Лядинская»</t>
  </si>
  <si>
    <t>ПС 35/10 кВ «Пятилетка»</t>
  </si>
  <si>
    <t>ПС 35/10 кВ «Ивановская»</t>
  </si>
  <si>
    <t>ПС 35/10 кВ "Ивановская"</t>
  </si>
  <si>
    <t>ПС 35/10 кВ "Пятилетка"</t>
  </si>
  <si>
    <t>Пообъектная информация по выполненым  договорам ТП за октябрь месяц 2012 г.</t>
  </si>
  <si>
    <t>Сухановский Валерий Михайлович</t>
  </si>
  <si>
    <t>Оськин Владимир Сергеевич</t>
  </si>
  <si>
    <t>Оськина Тамара Александровна</t>
  </si>
  <si>
    <t>Трофимова Марина Александровна</t>
  </si>
  <si>
    <t>Белоусова Ольга Николаевна</t>
  </si>
  <si>
    <t>Леликов Сергей Иванович</t>
  </si>
  <si>
    <t>Дубовицкий Юрий Викторович</t>
  </si>
  <si>
    <t>Узких Сергей Валентинович</t>
  </si>
  <si>
    <t>Холодилин Павел Юрьевич</t>
  </si>
  <si>
    <t>Городецкий Сергей Иосифович</t>
  </si>
  <si>
    <t>Мишин Олег Николаевич</t>
  </si>
  <si>
    <t>Дунаева Любовь Александровна</t>
  </si>
  <si>
    <t>Нестерова Яна Викторовна</t>
  </si>
  <si>
    <t>Пудовкин Алексей Владимирович</t>
  </si>
  <si>
    <t>Бойко Лидия Павловна</t>
  </si>
  <si>
    <t>Демидов Николай Владимирович</t>
  </si>
  <si>
    <t>Щукин Андрей Генадьевич</t>
  </si>
  <si>
    <t>Алпатов Александр Александрович</t>
  </si>
  <si>
    <t>Комаров Владимир Васильевич</t>
  </si>
  <si>
    <t>Кострикина Татьяна Владимировна</t>
  </si>
  <si>
    <t>Муценек Лидия Николаевна</t>
  </si>
  <si>
    <t>Илюшников Валерий Васильевич</t>
  </si>
  <si>
    <t>Открытое акционерное общество "Тамбовоблгаз"</t>
  </si>
  <si>
    <t>ОАО "Газпром Газораспределение"</t>
  </si>
  <si>
    <t>ОАО "МегаФон"</t>
  </si>
  <si>
    <t>ОАО "МобильныеТелеСистемы"</t>
  </si>
  <si>
    <t>ОАО "Вторцветмет"</t>
  </si>
  <si>
    <t>Муниципальное бюджетное учреждение Централизованная бухгалтерия общеобразовательных учреждений Тамбовского района</t>
  </si>
  <si>
    <t>ПС 35/10 кВ «Верхоценская»</t>
  </si>
  <si>
    <t>Пообъектная информация по аннулированным заявкам на  ТП за октябрь месяц 2012 г.</t>
  </si>
  <si>
    <t>ФКУ "Управление автомобильной магистрали Москва-Волгоград"</t>
  </si>
  <si>
    <t>Калядина Светлана Геннадиевна</t>
  </si>
  <si>
    <t>Сметанина Тамара Ивановна</t>
  </si>
  <si>
    <t>Кушнарук Ирина Петровна</t>
  </si>
  <si>
    <t>ПС 35/10 кВ «Сухотинская»</t>
  </si>
  <si>
    <t>ОАО " МРСК Центра" - "Тамбовэнерго"</t>
  </si>
  <si>
    <t>ПС 35/10 кВ «Бурнакская»</t>
  </si>
  <si>
    <t>ПС 35/10 кВ «Кулешовская»</t>
  </si>
  <si>
    <t>ПС 35/10 кВ «Максимовская»</t>
  </si>
  <si>
    <t>ПС 35/10 кВ «Моздокская»</t>
  </si>
  <si>
    <t>ПС 35/10 кВ «РСХО»</t>
  </si>
  <si>
    <t>ПС 35/10 кВ «Павлодарская»</t>
  </si>
  <si>
    <t>ПС 35/10 кВ «Туголуковская»</t>
  </si>
  <si>
    <t>ПС 35/10 кВ «Каменская»</t>
  </si>
  <si>
    <t>ПС 35/10 кВ «Черняевская»</t>
  </si>
  <si>
    <t>ПС 35/10 кВ «Артемовская»</t>
  </si>
  <si>
    <t>ПС 35/10 кВ "Полетаевская"</t>
  </si>
  <si>
    <t>ПС 110/10 кВ «Богдановская»</t>
  </si>
  <si>
    <t xml:space="preserve"> </t>
  </si>
  <si>
    <t>ПС 110/35/10 кВ "Токаревская"</t>
  </si>
  <si>
    <t>ПС 110/35/10 кВ "Ржаксинская"</t>
  </si>
  <si>
    <t>ПС 110/35/10 кВ «Мордовская»</t>
  </si>
  <si>
    <t>ПС 110/35/10 кВ «Мучкапская»</t>
  </si>
  <si>
    <t>ПС 110/35/10 кВ «М. Горьковская»</t>
  </si>
  <si>
    <t xml:space="preserve">ООО КомЭк </t>
  </si>
  <si>
    <t>Титова Людмила Владимировна</t>
  </si>
  <si>
    <t>Администрация Бурнакского сельсовета Жердевского района Тамбовской области</t>
  </si>
  <si>
    <t>Администрация Волхонщинского сельсовета Ржаксинского района Тамбовской области</t>
  </si>
  <si>
    <t>Администрация Искровского сельсовета Жердевского района Тамбовской области</t>
  </si>
  <si>
    <t>ПС 110/35/10 кВ «Ржаксинская»</t>
  </si>
  <si>
    <t>Администрация Степановского сельсов ета Ржаксинского района Тамбовской области</t>
  </si>
  <si>
    <t>ИП Чекмарев Сергей Владимирович</t>
  </si>
  <si>
    <t>Администрация Гавриловского сельсов ета</t>
  </si>
  <si>
    <t>Администрация Павлодарского сельсовета Жердевского района Тамбовской области</t>
  </si>
  <si>
    <t>Администрация Алексеевского сельсовета жердевского района Тамбовской области</t>
  </si>
  <si>
    <t>ОАО « Вымпел-Коммуникации»</t>
  </si>
  <si>
    <t xml:space="preserve">Администрация Александровского сельского совета </t>
  </si>
  <si>
    <t>Токаревская поселковая администрация Токаревского района Тамбовской области</t>
  </si>
  <si>
    <t>ПС 110/35/10 кВ "М. Горьковская"</t>
  </si>
  <si>
    <t>ИП Дьякова Ирина Алексеевна</t>
  </si>
  <si>
    <t>ООО "Мостострой"</t>
  </si>
  <si>
    <t>ПС 35/10 кВ "Павлодарская"</t>
  </si>
  <si>
    <t>Вандышева Надежда Владимировна</t>
  </si>
  <si>
    <t>ПС 35/10 кВ "РСХО"</t>
  </si>
  <si>
    <t>Павлов Александр Викторович</t>
  </si>
  <si>
    <t>ИП Вяльцева Наталья Александровна</t>
  </si>
  <si>
    <t>КПТО "Дирекция капитального строительства"</t>
  </si>
  <si>
    <t>ПС 110/35/10 кВ «Токаревская»</t>
  </si>
  <si>
    <t>Открытое акционерное общество "Волгогаз"</t>
  </si>
  <si>
    <t>Администрация Новопокровского поссовета Мордовского района Тамбовской области</t>
  </si>
  <si>
    <t>Филиал ОАО «МРСК Центра» - «Тамбовэнерго»</t>
  </si>
  <si>
    <t>ПС 35/10 кВ "Изосимовская"</t>
  </si>
  <si>
    <t xml:space="preserve">ПС 35/10 кВ "Ранинская"  </t>
  </si>
  <si>
    <t>ПС 35/10 кВ "Тарбеевская"</t>
  </si>
  <si>
    <t>ПС 35/10 кВ "Глазковская"</t>
  </si>
  <si>
    <t>ПС 35/10 кВ "Козмодемьяновская"</t>
  </si>
  <si>
    <t>ПС 35/10 кВ "Сестренская"</t>
  </si>
  <si>
    <t>ПС 35/10 кВ "Петровская"</t>
  </si>
  <si>
    <t>ПС 35/10 кВ "Коминтерн</t>
  </si>
  <si>
    <t>ПС 35/10 кВ "Пригородная"</t>
  </si>
  <si>
    <t>ПС 35/10 кВ "Б. Избердеевская"</t>
  </si>
  <si>
    <t>ПС 35/10 кВ "Б. Дорога"</t>
  </si>
  <si>
    <t>ПС 35/10 кВ "Жидиловская"</t>
  </si>
  <si>
    <t xml:space="preserve">ПС 35/10 кВ "Дружба"  </t>
  </si>
  <si>
    <t>ПС 35/10 кВ "Кочетовская"</t>
  </si>
  <si>
    <t>ПС 35/10 кВ "Устьинская"</t>
  </si>
  <si>
    <t>ПС 35/10 кВ "Яблоновецкая"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</si>
  <si>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</si>
  <si>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</si>
  <si>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</si>
  <si>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</si>
  <si>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"Яблоновецкая"</t>
  </si>
  <si>
    <t>Сергей Борисович Регузов</t>
  </si>
  <si>
    <t>Сухарева Тамара Васильевна ИП</t>
  </si>
  <si>
    <t>ПС 110/35/10 кВ "Староюрьевская"</t>
  </si>
  <si>
    <t>Софико Харчилава</t>
  </si>
  <si>
    <t>Немтинов Алексей Александрович ИП</t>
  </si>
  <si>
    <t>Агроюрьево ООО</t>
  </si>
  <si>
    <t>Мария Ханларовна Богатырева</t>
  </si>
  <si>
    <t>Федотова Мария Павловна</t>
  </si>
  <si>
    <t>Ломовских Иван Александрович</t>
  </si>
  <si>
    <t>ПС 110/35/10 кВ "Яблоновецкая</t>
  </si>
  <si>
    <t>Бегин Николай Петрович</t>
  </si>
  <si>
    <t>ПС 220/110/35/6 кВ "Мичуринская"</t>
  </si>
  <si>
    <t>Юрьева Галина Васильевна</t>
  </si>
  <si>
    <t>Колганова Татьяна Николаевна</t>
  </si>
  <si>
    <t>Колганов Глеб Павлович</t>
  </si>
  <si>
    <t>Ресурс ООО</t>
  </si>
  <si>
    <t>ПС 35/10 кВ "Дружба"</t>
  </si>
  <si>
    <t>Голованов Геннадий Алексеевич</t>
  </si>
  <si>
    <t>Олег Вячеславович Барышников</t>
  </si>
  <si>
    <t>Олег Сергеевич Сергеев</t>
  </si>
  <si>
    <t>ВАЛЕНТИНА РЮМИНА</t>
  </si>
  <si>
    <t>Нина Николаевна Балашова</t>
  </si>
  <si>
    <t>Наумова Елена Сергеевна</t>
  </si>
  <si>
    <t>Бережная Наталия Дмитриевна</t>
  </si>
  <si>
    <t>Мацнев Владимир Викторович</t>
  </si>
  <si>
    <t>Акилов Андрей Сергеевич</t>
  </si>
  <si>
    <t>Тамбовоблгаз ОАО</t>
  </si>
  <si>
    <t>Удодов Александр Сергеевич</t>
  </si>
  <si>
    <t>Тетерева Ирина Михайловна</t>
  </si>
  <si>
    <t>Межмуниципальный отдел Министерства  внутренних дел Российской Федераци и Мичуринский</t>
  </si>
  <si>
    <t>Эридан-Мед ООО</t>
  </si>
  <si>
    <t>Никульшина Елена Александровна</t>
  </si>
  <si>
    <t>ПС 35/10 кВ "Ранинская"</t>
  </si>
  <si>
    <t>Ольга Владимировна Шмелева</t>
  </si>
  <si>
    <t>Кукулевская Зоя Анатольевна</t>
  </si>
  <si>
    <t>Шишкин Николай Николаевич</t>
  </si>
  <si>
    <t>Дегтярева Александра Павловна</t>
  </si>
  <si>
    <t>Скрипкин Николай Александрович</t>
  </si>
  <si>
    <t>Васильева Наталия Николаевна</t>
  </si>
  <si>
    <t>Валерия ООО</t>
  </si>
  <si>
    <t>Зайцев Валентин Александрович</t>
  </si>
  <si>
    <t>ПС 35/10 кВ "Козьмодемьянская"</t>
  </si>
  <si>
    <t>Павлов Анатолий Михайлович</t>
  </si>
  <si>
    <t>Стребкова Татьяна Викторовна</t>
  </si>
  <si>
    <t>Петросьянц Сурен Николаевич</t>
  </si>
  <si>
    <t>Филиал ОАО «МРСК Центра»   «Тамбовэнерго»</t>
  </si>
  <si>
    <t>БиоТехнологии ЗАО</t>
  </si>
  <si>
    <t>Солопов Владимир Николаевич</t>
  </si>
  <si>
    <t>Поляков Денис Андреевич</t>
  </si>
  <si>
    <t>Ольга Евгеньевна Крюкова</t>
  </si>
  <si>
    <t>Бурцев Сергей Анатольевич</t>
  </si>
  <si>
    <t>Тамбовский филиал ОАО Вымпел  коммуникации</t>
  </si>
  <si>
    <t>Ростелеком ОАО</t>
  </si>
  <si>
    <t>Харчилава Софико Гивиевна</t>
  </si>
  <si>
    <t>ПС 35/10 "Изосимовская"</t>
  </si>
  <si>
    <t>Управление автомобильной магистрали  Москва - Волгоград Федерального до рожного агенства ФКУ</t>
  </si>
  <si>
    <t>ПС 35/10 "Ракшинская"</t>
  </si>
  <si>
    <t>ПС 35/10 "Кулеватовская"</t>
  </si>
  <si>
    <t>ПС 35/10 "Бондарская"</t>
  </si>
  <si>
    <t>ПС 35/10 "Вернадовская"</t>
  </si>
  <si>
    <t>ПС 35/10 "Вяжлинская"</t>
  </si>
  <si>
    <t>ПС 35/10 "Крюковская"</t>
  </si>
  <si>
    <t>ПС 35/10 "Питерская"</t>
  </si>
  <si>
    <t>ПС 35/10 "Дегтянская"</t>
  </si>
  <si>
    <t>ПС 35/10 "Рудовская"</t>
  </si>
  <si>
    <t>ПС 35/10 "Подлесная"</t>
  </si>
  <si>
    <t>ПС 35/10 "Рыбинская"</t>
  </si>
  <si>
    <t>ПС 35/10 "Северная"</t>
  </si>
  <si>
    <t>ПС 35/10 "Отъяссская"</t>
  </si>
  <si>
    <t>ПС 35/10 "Ламская"</t>
  </si>
  <si>
    <t>ПС 110/35/10 "Нащёкинская"</t>
  </si>
  <si>
    <t>ПС 110/35/10 "Сосновская"</t>
  </si>
  <si>
    <t>Муниципальное бюджетное дошкольное образовательное учредительное учреждение детский сад «Волковский»</t>
  </si>
  <si>
    <t>Общество с ограниченной ответственностью  "Ресурс"  Откорм 1А , Откорм 1Б _  Богдановка</t>
  </si>
  <si>
    <t>Общество с ограниченной ответственностью  "Ресурс"  Откорм  _  Кёрша</t>
  </si>
  <si>
    <t>Общество с ограниченной ответственностью  "Ресурс"  Откорм 2А , Откорм 2Б _  Богдановка</t>
  </si>
  <si>
    <t>Твердохлеб Алексей Борисович</t>
  </si>
  <si>
    <t>Попов Виктор Данилович</t>
  </si>
  <si>
    <t>Егорова Раиса Алексеевна</t>
  </si>
  <si>
    <t>Шатилов Юрий Серафимович</t>
  </si>
  <si>
    <t>Маклакова Раиса Игоревна</t>
  </si>
  <si>
    <t>Общество с ограниченной ответственностью «Лагуна»</t>
  </si>
  <si>
    <t>Мордовин Сергей Владимирович</t>
  </si>
  <si>
    <t>Общество с ограниченной ответственностью «Агрофирма «Жупиков» _   ( ЗСК-40Ш )</t>
  </si>
  <si>
    <t>Насонов Сергей Александрович _ (новая задача)</t>
  </si>
  <si>
    <t>Общество с ограниченной ответственностью «Лагуна» _ (новая задача)</t>
  </si>
  <si>
    <t>Открытое акционерное общество "Вымпел - Коммуникации"   с. Рудовка</t>
  </si>
  <si>
    <t xml:space="preserve"> 6 месяцев</t>
  </si>
  <si>
    <t>Федякин Михаил Вячеславович</t>
  </si>
  <si>
    <t>Коньков Виталий Александрович</t>
  </si>
  <si>
    <t>Киркоро Наталья Григорьевна</t>
  </si>
  <si>
    <t>Кузнецова Надежда Владимировна</t>
  </si>
  <si>
    <t>Сошников Владимир Юрьевич</t>
  </si>
  <si>
    <t>Пахомцев Виктор Михайлович</t>
  </si>
  <si>
    <t>Данчев Александр Сергеевич</t>
  </si>
  <si>
    <t>Крестьянское (фермерское) хозяйство Бондарев Юрий Викторович_ (строит. мех.)</t>
  </si>
  <si>
    <t>Вьюшкова Наталья Николаевна</t>
  </si>
  <si>
    <t>Рапиева Татьяна Михайловна</t>
  </si>
  <si>
    <t>Сафронова Елена Петровна</t>
  </si>
  <si>
    <t>Глазкова Зинаида Семёновна</t>
  </si>
  <si>
    <t>Котов Олег Викторович</t>
  </si>
  <si>
    <t>Викторов Александр Игоревич</t>
  </si>
  <si>
    <t>Муниципальное бюджетное дошкольное образовательное учреждение детский сад «Волковский»</t>
  </si>
  <si>
    <t>ПС 35/10 кВ "Балыклейская"</t>
  </si>
  <si>
    <t>ПС 35/10 кВ" Восточная"</t>
  </si>
  <si>
    <t>ПС 35/10 "Караваинская"</t>
  </si>
  <si>
    <t>РП  10 кВ "Чернавская"</t>
  </si>
  <si>
    <t>ПС 110/35/10 кВ" Инжавинская"</t>
  </si>
  <si>
    <t>ПС 110/35/10 кВ" Кирсановская"</t>
  </si>
  <si>
    <t>ПС  35/10 кВ "Восточная"</t>
  </si>
  <si>
    <t>Романов Александр Владимирович</t>
  </si>
  <si>
    <t>ПС  35/10 кВ "Балыклейская"</t>
  </si>
  <si>
    <t>Никифоров Александр Иванович</t>
  </si>
  <si>
    <t>Панова Любовь Алексеевна</t>
  </si>
  <si>
    <t>ПС 110/35/10 кВ "Инжавинская"</t>
  </si>
  <si>
    <t>ИП Панфилова Светлана Владимировна</t>
  </si>
  <si>
    <t>ПС 110/35/10 кВ "Кирсановская"</t>
  </si>
  <si>
    <t>Аксенов Александр Анатольевич</t>
  </si>
  <si>
    <t>Тарасов Роман Владимирович</t>
  </si>
  <si>
    <t>Маликова Светлана Николаевна</t>
  </si>
  <si>
    <t>Щелоков Эдуард Николаевич</t>
  </si>
  <si>
    <t>ИП Кошелева Наталия михайловна</t>
  </si>
  <si>
    <t>Малыгина Надежда Николаевна</t>
  </si>
  <si>
    <t>ПС 110/35/10 кВ "Кирсановская", ВЛ-10 кВ  фидер №17, опора № 9</t>
  </si>
  <si>
    <t xml:space="preserve"> ОАО "Мобильные Теле Системы"</t>
  </si>
  <si>
    <t>ПС110/ 35/10 кВ "Инжавинская", ВЛ-10 кВ  фидер №5, ТП №И 059(250 кВА), ВЛ-0,4кВ  фидер №3, опора №2</t>
  </si>
  <si>
    <t>ИП Чурикова Ольга Евгеньевна</t>
  </si>
  <si>
    <t>РП-10 кВ "Чернавская", ВЛ-10 кВ  № 5, опора № 62</t>
  </si>
  <si>
    <t>ООО "Чернавское"</t>
  </si>
  <si>
    <t>ист.пит. №1:ПС 110/35/10 "Инжавинская" ВЛ 10 кВ №2  ТП 10/0.4 кВ№ И-089(250 кВА);ВЛ-0.4кВ №1 ,опора №20,ист.пит. №2:ПС 110/35/10 "Инжавинская" ВЛ 10 кВ №5 ТП 10/0.4 кВ №И-057(250 кВА)ВЛ-0.4 кВ№3,опора №8</t>
  </si>
  <si>
    <t xml:space="preserve"> ОАО "Сбербанк России"</t>
  </si>
  <si>
    <t>ПС 110/35/10 кВ "Инжавинская", ВЛ-10 кВ  фидер №2, ТП № И 015(400 кВА), РУ-0.4 кВ</t>
  </si>
  <si>
    <t xml:space="preserve"> ООО "ЖилпромСтрой"</t>
  </si>
  <si>
    <t>ПС110/ 35/10 кВ "Кирсановская"</t>
  </si>
  <si>
    <t>ПС110/ 35/10 кВ "Инжавинская"</t>
  </si>
  <si>
    <t>ПС  35/10 кВ "Караваинская"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</si>
</sst>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7"/>
      <color indexed="12"/>
      <name val="Arial Cyr"/>
      <family val="0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9"/>
      <color indexed="10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sz val="12"/>
      <color indexed="8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name val="Calibri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sz val="13"/>
      <color rgb="FF000000"/>
      <name val="Times New Roman"/>
      <family val="1"/>
    </font>
    <font>
      <sz val="10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</borders>
  <cellStyleXfs count="2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6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8" fillId="0" borderId="0" xfId="0" applyFont="1" applyFill="1" applyAlignment="1">
      <alignment horizontal="center"/>
    </xf>
    <xf numFmtId="0" fontId="68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9" fillId="0" borderId="10" xfId="204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vertical="center" wrapText="1"/>
    </xf>
    <xf numFmtId="0" fontId="68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68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70" fillId="0" borderId="0" xfId="0" applyFont="1" applyFill="1" applyAlignment="1">
      <alignment/>
    </xf>
    <xf numFmtId="0" fontId="71" fillId="0" borderId="10" xfId="0" applyFont="1" applyFill="1" applyBorder="1" applyAlignment="1">
      <alignment horizontal="center" vertical="center"/>
    </xf>
    <xf numFmtId="2" fontId="9" fillId="0" borderId="10" xfId="204" applyNumberFormat="1" applyFont="1" applyFill="1" applyBorder="1" applyAlignment="1">
      <alignment horizontal="center" vertical="center" wrapText="1"/>
      <protection/>
    </xf>
    <xf numFmtId="0" fontId="7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71" fillId="0" borderId="10" xfId="0" applyFont="1" applyFill="1" applyBorder="1" applyAlignment="1">
      <alignment/>
    </xf>
    <xf numFmtId="0" fontId="68" fillId="0" borderId="10" xfId="0" applyFont="1" applyFill="1" applyBorder="1" applyAlignment="1">
      <alignment/>
    </xf>
    <xf numFmtId="2" fontId="68" fillId="0" borderId="10" xfId="0" applyNumberFormat="1" applyFont="1" applyFill="1" applyBorder="1" applyAlignment="1">
      <alignment vertical="center"/>
    </xf>
    <xf numFmtId="2" fontId="68" fillId="0" borderId="10" xfId="0" applyNumberFormat="1" applyFont="1" applyFill="1" applyBorder="1" applyAlignment="1">
      <alignment/>
    </xf>
    <xf numFmtId="0" fontId="68" fillId="0" borderId="0" xfId="0" applyFont="1" applyFill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>
      <alignment horizontal="center"/>
    </xf>
    <xf numFmtId="0" fontId="68" fillId="0" borderId="15" xfId="0" applyFont="1" applyFill="1" applyBorder="1" applyAlignment="1">
      <alignment horizontal="center"/>
    </xf>
    <xf numFmtId="0" fontId="68" fillId="0" borderId="15" xfId="0" applyFont="1" applyFill="1" applyBorder="1" applyAlignment="1">
      <alignment horizontal="center" wrapText="1"/>
    </xf>
    <xf numFmtId="0" fontId="72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73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2" fontId="8" fillId="0" borderId="0" xfId="0" applyNumberFormat="1" applyFont="1" applyFill="1" applyBorder="1" applyAlignment="1">
      <alignment horizontal="center" vertical="center"/>
    </xf>
    <xf numFmtId="14" fontId="8" fillId="0" borderId="16" xfId="0" applyNumberFormat="1" applyFont="1" applyFill="1" applyBorder="1" applyAlignment="1">
      <alignment horizontal="center" vertical="center" wrapText="1"/>
    </xf>
    <xf numFmtId="0" fontId="8" fillId="0" borderId="16" xfId="204" applyFont="1" applyFill="1" applyBorder="1" applyAlignment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18" borderId="17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8" fillId="0" borderId="16" xfId="204" applyNumberFormat="1" applyFont="1" applyFill="1" applyBorder="1" applyAlignment="1">
      <alignment horizontal="center" vertical="center" wrapText="1"/>
      <protection/>
    </xf>
    <xf numFmtId="0" fontId="8" fillId="0" borderId="20" xfId="0" applyFont="1" applyFill="1" applyBorder="1" applyAlignment="1">
      <alignment horizontal="center" vertical="center" wrapText="1"/>
    </xf>
    <xf numFmtId="0" fontId="9" fillId="0" borderId="20" xfId="204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9" fillId="0" borderId="10" xfId="204" applyFont="1" applyFill="1" applyBorder="1" applyAlignment="1">
      <alignment horizontal="center" vertical="center" wrapText="1"/>
      <protection/>
    </xf>
    <xf numFmtId="14" fontId="9" fillId="0" borderId="10" xfId="204" applyNumberFormat="1" applyFont="1" applyFill="1" applyBorder="1" applyAlignment="1">
      <alignment horizontal="center" vertical="center" wrapText="1"/>
      <protection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0" xfId="204" applyFont="1" applyFill="1" applyBorder="1" applyAlignment="1">
      <alignment horizontal="center" vertical="center" wrapText="1"/>
      <protection/>
    </xf>
    <xf numFmtId="14" fontId="8" fillId="0" borderId="10" xfId="204" applyNumberFormat="1" applyFont="1" applyFill="1" applyBorder="1" applyAlignment="1">
      <alignment horizontal="center" vertical="center" wrapText="1"/>
      <protection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6" xfId="204" applyNumberFormat="1" applyFont="1" applyFill="1" applyBorder="1" applyAlignment="1">
      <alignment horizontal="center" vertical="center" wrapText="1"/>
      <protection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center" vertical="center" wrapText="1"/>
    </xf>
    <xf numFmtId="0" fontId="9" fillId="0" borderId="16" xfId="204" applyFont="1" applyFill="1" applyBorder="1" applyAlignment="1">
      <alignment horizontal="center" vertical="center" wrapText="1"/>
      <protection/>
    </xf>
    <xf numFmtId="14" fontId="9" fillId="0" borderId="16" xfId="204" applyNumberFormat="1" applyFont="1" applyFill="1" applyBorder="1" applyAlignment="1">
      <alignment horizontal="center" vertical="center" wrapText="1"/>
      <protection/>
    </xf>
    <xf numFmtId="0" fontId="68" fillId="0" borderId="16" xfId="0" applyFont="1" applyFill="1" applyBorder="1" applyAlignment="1">
      <alignment horizontal="center" vertical="center" wrapText="1"/>
    </xf>
    <xf numFmtId="0" fontId="68" fillId="0" borderId="16" xfId="204" applyFont="1" applyFill="1" applyBorder="1" applyAlignment="1">
      <alignment horizontal="center" vertical="center" wrapText="1"/>
      <protection/>
    </xf>
    <xf numFmtId="14" fontId="68" fillId="0" borderId="16" xfId="204" applyNumberFormat="1" applyFont="1" applyFill="1" applyBorder="1" applyAlignment="1">
      <alignment horizontal="center" vertical="center" wrapText="1"/>
      <protection/>
    </xf>
    <xf numFmtId="164" fontId="76" fillId="35" borderId="0" xfId="0" applyNumberFormat="1" applyFont="1" applyFill="1" applyAlignment="1">
      <alignment/>
    </xf>
    <xf numFmtId="0" fontId="76" fillId="35" borderId="0" xfId="0" applyFont="1" applyFill="1" applyAlignment="1">
      <alignment/>
    </xf>
    <xf numFmtId="0" fontId="71" fillId="35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 shrinkToFit="1"/>
    </xf>
    <xf numFmtId="14" fontId="71" fillId="0" borderId="10" xfId="0" applyNumberFormat="1" applyFont="1" applyFill="1" applyBorder="1" applyAlignment="1">
      <alignment horizontal="center" vertical="center" wrapText="1" shrinkToFit="1"/>
    </xf>
    <xf numFmtId="0" fontId="71" fillId="0" borderId="10" xfId="0" applyFont="1" applyBorder="1" applyAlignment="1">
      <alignment horizontal="center" vertical="center" wrapText="1" shrinkToFit="1"/>
    </xf>
    <xf numFmtId="0" fontId="22" fillId="35" borderId="10" xfId="0" applyFont="1" applyFill="1" applyBorder="1" applyAlignment="1" applyProtection="1">
      <alignment horizontal="left" vertical="center" wrapText="1"/>
      <protection locked="0"/>
    </xf>
    <xf numFmtId="0" fontId="71" fillId="35" borderId="0" xfId="0" applyFont="1" applyFill="1" applyAlignment="1">
      <alignment/>
    </xf>
    <xf numFmtId="0" fontId="71" fillId="0" borderId="10" xfId="0" applyFont="1" applyBorder="1" applyAlignment="1">
      <alignment horizontal="center" vertical="top" wrapText="1" shrinkToFit="1"/>
    </xf>
    <xf numFmtId="0" fontId="71" fillId="0" borderId="10" xfId="0" applyFont="1" applyFill="1" applyBorder="1" applyAlignment="1">
      <alignment horizontal="center" vertical="center" wrapText="1"/>
    </xf>
    <xf numFmtId="0" fontId="77" fillId="35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 applyProtection="1">
      <alignment horizontal="left" vertical="center" wrapText="1"/>
      <protection locked="0"/>
    </xf>
    <xf numFmtId="0" fontId="77" fillId="35" borderId="0" xfId="0" applyFont="1" applyFill="1" applyAlignment="1">
      <alignment/>
    </xf>
    <xf numFmtId="0" fontId="71" fillId="35" borderId="10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0" fontId="77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8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 vertical="center"/>
    </xf>
    <xf numFmtId="14" fontId="71" fillId="0" borderId="10" xfId="0" applyNumberFormat="1" applyFont="1" applyBorder="1" applyAlignment="1">
      <alignment horizontal="center" vertical="center"/>
    </xf>
    <xf numFmtId="0" fontId="22" fillId="35" borderId="10" xfId="0" applyFont="1" applyFill="1" applyBorder="1" applyAlignment="1" applyProtection="1">
      <alignment horizontal="center" vertical="center" wrapText="1"/>
      <protection locked="0"/>
    </xf>
    <xf numFmtId="0" fontId="78" fillId="0" borderId="0" xfId="0" applyFont="1" applyAlignment="1">
      <alignment horizontal="center"/>
    </xf>
    <xf numFmtId="0" fontId="71" fillId="0" borderId="10" xfId="0" applyFont="1" applyBorder="1" applyAlignment="1">
      <alignment horizontal="center" vertical="center" wrapText="1"/>
    </xf>
    <xf numFmtId="14" fontId="71" fillId="0" borderId="10" xfId="0" applyNumberFormat="1" applyFont="1" applyBorder="1" applyAlignment="1">
      <alignment horizontal="center" vertical="center" wrapText="1"/>
    </xf>
    <xf numFmtId="0" fontId="79" fillId="0" borderId="0" xfId="0" applyFont="1" applyAlignment="1">
      <alignment/>
    </xf>
    <xf numFmtId="0" fontId="77" fillId="0" borderId="10" xfId="0" applyFont="1" applyBorder="1" applyAlignment="1">
      <alignment horizontal="center" vertical="center"/>
    </xf>
    <xf numFmtId="0" fontId="77" fillId="35" borderId="0" xfId="0" applyFont="1" applyFill="1" applyAlignment="1">
      <alignment vertical="center"/>
    </xf>
    <xf numFmtId="0" fontId="77" fillId="0" borderId="20" xfId="0" applyFont="1" applyFill="1" applyBorder="1" applyAlignment="1">
      <alignment horizontal="center" vertical="center" wrapText="1"/>
    </xf>
    <xf numFmtId="0" fontId="80" fillId="0" borderId="21" xfId="0" applyFont="1" applyFill="1" applyBorder="1" applyAlignment="1">
      <alignment horizontal="center" vertical="center"/>
    </xf>
    <xf numFmtId="0" fontId="81" fillId="0" borderId="10" xfId="0" applyFont="1" applyFill="1" applyBorder="1" applyAlignment="1" applyProtection="1">
      <alignment horizontal="center" vertical="center" wrapText="1"/>
      <protection locked="0"/>
    </xf>
    <xf numFmtId="2" fontId="8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8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Fill="1" applyAlignment="1">
      <alignment vertical="center"/>
    </xf>
    <xf numFmtId="0" fontId="81" fillId="0" borderId="10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14" fontId="81" fillId="0" borderId="10" xfId="0" applyNumberFormat="1" applyFont="1" applyBorder="1" applyAlignment="1">
      <alignment horizontal="center" vertical="center" wrapText="1"/>
    </xf>
    <xf numFmtId="0" fontId="81" fillId="35" borderId="10" xfId="0" applyFont="1" applyFill="1" applyBorder="1" applyAlignment="1" applyProtection="1">
      <alignment horizontal="center" vertical="center" wrapText="1"/>
      <protection locked="0"/>
    </xf>
    <xf numFmtId="0" fontId="71" fillId="35" borderId="10" xfId="0" applyFont="1" applyFill="1" applyBorder="1" applyAlignment="1">
      <alignment/>
    </xf>
    <xf numFmtId="0" fontId="71" fillId="35" borderId="10" xfId="0" applyFont="1" applyFill="1" applyBorder="1" applyAlignment="1">
      <alignment horizontal="center"/>
    </xf>
    <xf numFmtId="0" fontId="71" fillId="36" borderId="10" xfId="0" applyFont="1" applyFill="1" applyBorder="1" applyAlignment="1">
      <alignment horizontal="center" vertical="center" wrapText="1"/>
    </xf>
    <xf numFmtId="2" fontId="82" fillId="35" borderId="10" xfId="0" applyNumberFormat="1" applyFont="1" applyFill="1" applyBorder="1" applyAlignment="1">
      <alignment horizontal="center" vertical="center" wrapText="1" shrinkToFit="1"/>
    </xf>
    <xf numFmtId="0" fontId="71" fillId="36" borderId="10" xfId="0" applyFont="1" applyFill="1" applyBorder="1" applyAlignment="1">
      <alignment horizontal="center" vertical="top" wrapText="1"/>
    </xf>
    <xf numFmtId="0" fontId="82" fillId="35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9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7" borderId="10" xfId="0" applyFill="1" applyBorder="1" applyAlignment="1">
      <alignment horizontal="center" vertical="center" wrapText="1"/>
    </xf>
    <xf numFmtId="14" fontId="0" fillId="37" borderId="10" xfId="0" applyNumberForma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left" vertical="center"/>
    </xf>
    <xf numFmtId="0" fontId="7" fillId="38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14" fontId="0" fillId="38" borderId="10" xfId="0" applyNumberForma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84" fillId="38" borderId="16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4" fontId="7" fillId="38" borderId="0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4" fontId="7" fillId="35" borderId="0" xfId="0" applyNumberFormat="1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0" xfId="123" applyFill="1" applyBorder="1" applyAlignment="1">
      <alignment horizontal="center" vertical="center" wrapText="1"/>
      <protection/>
    </xf>
    <xf numFmtId="14" fontId="7" fillId="35" borderId="0" xfId="0" applyNumberFormat="1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17" fontId="7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83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32" fillId="0" borderId="10" xfId="204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14" fontId="32" fillId="0" borderId="10" xfId="204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85" fillId="0" borderId="1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0" fontId="32" fillId="0" borderId="10" xfId="204" applyFont="1" applyFill="1" applyBorder="1" applyAlignment="1">
      <alignment horizontal="center" vertical="center" wrapText="1"/>
      <protection/>
    </xf>
    <xf numFmtId="14" fontId="0" fillId="0" borderId="10" xfId="0" applyNumberFormat="1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23" fillId="0" borderId="10" xfId="203" applyFont="1" applyFill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center" vertical="center" wrapText="1"/>
    </xf>
    <xf numFmtId="14" fontId="77" fillId="0" borderId="10" xfId="0" applyNumberFormat="1" applyFont="1" applyFill="1" applyBorder="1" applyAlignment="1">
      <alignment horizontal="center" vertical="center"/>
    </xf>
    <xf numFmtId="0" fontId="24" fillId="0" borderId="10" xfId="104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14" fontId="77" fillId="0" borderId="10" xfId="0" applyNumberFormat="1" applyFont="1" applyBorder="1" applyAlignment="1">
      <alignment horizontal="center" vertical="center"/>
    </xf>
    <xf numFmtId="14" fontId="24" fillId="0" borderId="10" xfId="0" applyNumberFormat="1" applyFont="1" applyFill="1" applyBorder="1" applyAlignment="1">
      <alignment horizontal="center" vertical="center"/>
    </xf>
    <xf numFmtId="0" fontId="23" fillId="0" borderId="10" xfId="104" applyNumberFormat="1" applyFont="1" applyFill="1" applyBorder="1" applyAlignment="1">
      <alignment horizontal="center" vertical="center" wrapText="1"/>
      <protection/>
    </xf>
    <xf numFmtId="4" fontId="77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0" xfId="104" applyFont="1" applyFill="1" applyBorder="1" applyAlignment="1">
      <alignment horizontal="center" vertical="center" wrapText="1"/>
      <protection/>
    </xf>
    <xf numFmtId="0" fontId="24" fillId="0" borderId="22" xfId="104" applyFont="1" applyFill="1" applyBorder="1" applyAlignment="1">
      <alignment horizontal="center" vertical="center" wrapText="1"/>
      <protection/>
    </xf>
    <xf numFmtId="0" fontId="24" fillId="0" borderId="23" xfId="104" applyFont="1" applyFill="1" applyBorder="1" applyAlignment="1">
      <alignment horizontal="center" vertical="center" wrapText="1"/>
      <protection/>
    </xf>
    <xf numFmtId="0" fontId="26" fillId="0" borderId="10" xfId="203" applyFont="1" applyFill="1" applyBorder="1" applyAlignment="1">
      <alignment horizontal="center" vertical="center" wrapText="1"/>
      <protection/>
    </xf>
    <xf numFmtId="0" fontId="30" fillId="0" borderId="10" xfId="104" applyFont="1" applyFill="1" applyBorder="1" applyAlignment="1">
      <alignment horizontal="center" vertical="center" wrapText="1"/>
      <protection/>
    </xf>
    <xf numFmtId="0" fontId="30" fillId="0" borderId="10" xfId="203" applyFont="1" applyFill="1" applyBorder="1" applyAlignment="1">
      <alignment horizontal="center" vertical="center" wrapText="1"/>
      <protection/>
    </xf>
    <xf numFmtId="0" fontId="26" fillId="0" borderId="10" xfId="104" applyNumberFormat="1" applyFont="1" applyFill="1" applyBorder="1" applyAlignment="1">
      <alignment horizontal="center" vertical="center" wrapText="1"/>
      <protection/>
    </xf>
    <xf numFmtId="0" fontId="30" fillId="0" borderId="16" xfId="0" applyNumberFormat="1" applyFont="1" applyFill="1" applyBorder="1" applyAlignment="1">
      <alignment horizontal="center" vertical="center" wrapText="1"/>
    </xf>
    <xf numFmtId="14" fontId="30" fillId="0" borderId="16" xfId="204" applyNumberFormat="1" applyFont="1" applyFill="1" applyBorder="1" applyAlignment="1">
      <alignment horizontal="center" vertical="center" wrapText="1"/>
      <protection/>
    </xf>
    <xf numFmtId="0" fontId="30" fillId="0" borderId="16" xfId="204" applyFont="1" applyFill="1" applyBorder="1" applyAlignment="1">
      <alignment horizontal="center" vertical="center" wrapText="1"/>
      <protection/>
    </xf>
    <xf numFmtId="2" fontId="30" fillId="0" borderId="16" xfId="204" applyNumberFormat="1" applyFont="1" applyFill="1" applyBorder="1" applyAlignment="1">
      <alignment horizontal="center" vertical="center" wrapText="1"/>
      <protection/>
    </xf>
    <xf numFmtId="0" fontId="30" fillId="0" borderId="16" xfId="0" applyFont="1" applyFill="1" applyBorder="1" applyAlignment="1">
      <alignment horizontal="center" vertical="center" wrapText="1"/>
    </xf>
    <xf numFmtId="14" fontId="30" fillId="0" borderId="16" xfId="0" applyNumberFormat="1" applyFont="1" applyFill="1" applyBorder="1" applyAlignment="1">
      <alignment horizontal="center" vertical="center" wrapText="1"/>
    </xf>
    <xf numFmtId="0" fontId="30" fillId="0" borderId="16" xfId="204" applyNumberFormat="1" applyFont="1" applyFill="1" applyBorder="1" applyAlignment="1">
      <alignment horizontal="center" vertical="center" wrapText="1"/>
      <protection/>
    </xf>
    <xf numFmtId="0" fontId="30" fillId="0" borderId="10" xfId="0" applyNumberFormat="1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2" fontId="79" fillId="0" borderId="10" xfId="0" applyNumberFormat="1" applyFont="1" applyFill="1" applyBorder="1" applyAlignment="1">
      <alignment horizontal="center" vertical="center" wrapText="1"/>
    </xf>
    <xf numFmtId="14" fontId="79" fillId="0" borderId="10" xfId="0" applyNumberFormat="1" applyFont="1" applyFill="1" applyBorder="1" applyAlignment="1">
      <alignment horizontal="center" vertical="center" wrapText="1"/>
    </xf>
    <xf numFmtId="14" fontId="79" fillId="0" borderId="10" xfId="0" applyNumberFormat="1" applyFont="1" applyFill="1" applyBorder="1" applyAlignment="1">
      <alignment horizontal="center" vertical="center" wrapText="1" shrinkToFit="1"/>
    </xf>
    <xf numFmtId="0" fontId="79" fillId="0" borderId="10" xfId="0" applyFont="1" applyFill="1" applyBorder="1" applyAlignment="1">
      <alignment horizontal="center" vertical="center" wrapText="1" shrinkToFit="1"/>
    </xf>
    <xf numFmtId="0" fontId="79" fillId="0" borderId="10" xfId="56" applyFont="1" applyFill="1" applyBorder="1" applyAlignment="1">
      <alignment horizontal="center" vertical="center" wrapText="1"/>
      <protection/>
    </xf>
    <xf numFmtId="0" fontId="79" fillId="0" borderId="10" xfId="157" applyFont="1" applyFill="1" applyBorder="1" applyAlignment="1">
      <alignment horizontal="center" vertical="center" wrapText="1"/>
      <protection/>
    </xf>
    <xf numFmtId="0" fontId="79" fillId="0" borderId="10" xfId="159" applyFont="1" applyFill="1" applyBorder="1" applyAlignment="1">
      <alignment horizontal="center" vertical="center" wrapText="1"/>
      <protection/>
    </xf>
    <xf numFmtId="0" fontId="79" fillId="0" borderId="10" xfId="162" applyFont="1" applyFill="1" applyBorder="1" applyAlignment="1">
      <alignment horizontal="center" vertical="center" wrapText="1"/>
      <protection/>
    </xf>
    <xf numFmtId="0" fontId="79" fillId="0" borderId="10" xfId="160" applyFont="1" applyFill="1" applyBorder="1" applyAlignment="1">
      <alignment horizontal="center" vertical="center" wrapText="1"/>
      <protection/>
    </xf>
    <xf numFmtId="14" fontId="79" fillId="0" borderId="0" xfId="0" applyNumberFormat="1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128" applyFont="1" applyFill="1" applyBorder="1" applyAlignment="1">
      <alignment horizontal="center" vertical="center" wrapText="1"/>
      <protection/>
    </xf>
    <xf numFmtId="0" fontId="76" fillId="0" borderId="10" xfId="157" applyFont="1" applyFill="1" applyBorder="1" applyAlignment="1">
      <alignment horizontal="center" vertical="center" wrapText="1"/>
      <protection/>
    </xf>
    <xf numFmtId="0" fontId="76" fillId="0" borderId="10" xfId="126" applyFont="1" applyFill="1" applyBorder="1" applyAlignment="1">
      <alignment horizontal="center" vertical="center" wrapText="1"/>
      <protection/>
    </xf>
    <xf numFmtId="0" fontId="21" fillId="0" borderId="10" xfId="203" applyFont="1" applyFill="1" applyBorder="1" applyAlignment="1">
      <alignment horizontal="center" vertical="center" wrapText="1"/>
      <protection/>
    </xf>
    <xf numFmtId="0" fontId="34" fillId="0" borderId="0" xfId="63" applyFont="1" applyAlignment="1">
      <alignment horizontal="center" vertical="center" wrapText="1"/>
      <protection/>
    </xf>
    <xf numFmtId="0" fontId="34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76" fillId="0" borderId="10" xfId="0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35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35" borderId="10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 applyProtection="1">
      <alignment horizontal="center" vertical="center" wrapText="1"/>
      <protection locked="0"/>
    </xf>
    <xf numFmtId="0" fontId="34" fillId="0" borderId="10" xfId="63" applyFont="1" applyBorder="1" applyAlignment="1">
      <alignment horizontal="center" vertical="center" wrapText="1"/>
      <protection/>
    </xf>
    <xf numFmtId="0" fontId="34" fillId="0" borderId="0" xfId="63" applyFont="1" applyFill="1" applyAlignment="1">
      <alignment horizontal="center" vertical="center" wrapText="1"/>
      <protection/>
    </xf>
    <xf numFmtId="0" fontId="34" fillId="35" borderId="10" xfId="63" applyFont="1" applyFill="1" applyBorder="1" applyAlignment="1">
      <alignment horizontal="center" vertical="center" wrapText="1"/>
      <protection/>
    </xf>
    <xf numFmtId="0" fontId="76" fillId="0" borderId="21" xfId="0" applyFont="1" applyBorder="1" applyAlignment="1">
      <alignment horizontal="center" vertical="center" wrapText="1"/>
    </xf>
    <xf numFmtId="0" fontId="76" fillId="6" borderId="10" xfId="0" applyFont="1" applyFill="1" applyBorder="1" applyAlignment="1">
      <alignment horizontal="center" vertical="center" wrapText="1"/>
    </xf>
    <xf numFmtId="0" fontId="76" fillId="6" borderId="20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34" borderId="24" xfId="0" applyNumberFormat="1" applyFont="1" applyFill="1" applyBorder="1" applyAlignment="1">
      <alignment horizontal="center" vertical="center" wrapText="1"/>
    </xf>
  </cellXfs>
  <cellStyles count="2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1 10 2 2 2" xfId="56"/>
    <cellStyle name="Обычный 102" xfId="57"/>
    <cellStyle name="Обычный 103" xfId="58"/>
    <cellStyle name="Обычный 104" xfId="59"/>
    <cellStyle name="Обычный 105" xfId="60"/>
    <cellStyle name="Обычный 106" xfId="61"/>
    <cellStyle name="Обычный 107" xfId="62"/>
    <cellStyle name="Обычный 108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3" xfId="78"/>
    <cellStyle name="Обычный 14" xfId="79"/>
    <cellStyle name="Обычный 15" xfId="80"/>
    <cellStyle name="Обычный 158" xfId="81"/>
    <cellStyle name="Обычный 159" xfId="82"/>
    <cellStyle name="Обычный 16" xfId="83"/>
    <cellStyle name="Обычный 161" xfId="84"/>
    <cellStyle name="Обычный 17" xfId="85"/>
    <cellStyle name="Обычный 171" xfId="86"/>
    <cellStyle name="Обычный 172" xfId="87"/>
    <cellStyle name="Обычный 174" xfId="88"/>
    <cellStyle name="Обычный 175" xfId="89"/>
    <cellStyle name="Обычный 18" xfId="90"/>
    <cellStyle name="Обычный 184" xfId="91"/>
    <cellStyle name="Обычный 185" xfId="92"/>
    <cellStyle name="Обычный 186" xfId="93"/>
    <cellStyle name="Обычный 187" xfId="94"/>
    <cellStyle name="Обычный 19" xfId="95"/>
    <cellStyle name="Обычный 193" xfId="96"/>
    <cellStyle name="Обычный 194" xfId="97"/>
    <cellStyle name="Обычный 2" xfId="98"/>
    <cellStyle name="Обычный 2 2" xfId="99"/>
    <cellStyle name="Обычный 2 2 2" xfId="100"/>
    <cellStyle name="Обычный 2 3" xfId="101"/>
    <cellStyle name="Обычный 2 4" xfId="102"/>
    <cellStyle name="Обычный 2_Заключенные ДТП СЭС 2008 год" xfId="103"/>
    <cellStyle name="Обычный 2_Реестр заключенных договоров на технологическое присоединение" xfId="104"/>
    <cellStyle name="Обычный 20" xfId="105"/>
    <cellStyle name="Обычный 21" xfId="106"/>
    <cellStyle name="Обычный 22" xfId="107"/>
    <cellStyle name="Обычный 23" xfId="108"/>
    <cellStyle name="Обычный 24" xfId="109"/>
    <cellStyle name="Обычный 25" xfId="110"/>
    <cellStyle name="Обычный 26" xfId="111"/>
    <cellStyle name="Обычный 27" xfId="112"/>
    <cellStyle name="Обычный 28" xfId="113"/>
    <cellStyle name="Обычный 29" xfId="114"/>
    <cellStyle name="Обычный 3" xfId="115"/>
    <cellStyle name="Обычный 30" xfId="116"/>
    <cellStyle name="Обычный 31" xfId="117"/>
    <cellStyle name="Обычный 32" xfId="118"/>
    <cellStyle name="Обычный 33" xfId="119"/>
    <cellStyle name="Обычный 34" xfId="120"/>
    <cellStyle name="Обычный 35" xfId="121"/>
    <cellStyle name="Обычный 350" xfId="122"/>
    <cellStyle name="Обычный 359" xfId="123"/>
    <cellStyle name="Обычный 36" xfId="124"/>
    <cellStyle name="Обычный 37" xfId="125"/>
    <cellStyle name="Обычный 376" xfId="126"/>
    <cellStyle name="Обычный 38" xfId="127"/>
    <cellStyle name="Обычный 385" xfId="128"/>
    <cellStyle name="Обычный 39" xfId="129"/>
    <cellStyle name="Обычный 40" xfId="130"/>
    <cellStyle name="Обычный 41" xfId="131"/>
    <cellStyle name="Обычный 42" xfId="132"/>
    <cellStyle name="Обычный 43" xfId="133"/>
    <cellStyle name="Обычный 44" xfId="134"/>
    <cellStyle name="Обычный 45" xfId="135"/>
    <cellStyle name="Обычный 46" xfId="136"/>
    <cellStyle name="Обычный 47" xfId="137"/>
    <cellStyle name="Обычный 48" xfId="138"/>
    <cellStyle name="Обычный 49" xfId="139"/>
    <cellStyle name="Обычный 5" xfId="140"/>
    <cellStyle name="Обычный 5 2" xfId="141"/>
    <cellStyle name="Обычный 50" xfId="142"/>
    <cellStyle name="Обычный 51" xfId="143"/>
    <cellStyle name="Обычный 52" xfId="144"/>
    <cellStyle name="Обычный 53" xfId="145"/>
    <cellStyle name="Обычный 54" xfId="146"/>
    <cellStyle name="Обычный 55" xfId="147"/>
    <cellStyle name="Обычный 56" xfId="148"/>
    <cellStyle name="Обычный 57" xfId="149"/>
    <cellStyle name="Обычный 58" xfId="150"/>
    <cellStyle name="Обычный 59" xfId="151"/>
    <cellStyle name="Обычный 6" xfId="152"/>
    <cellStyle name="Обычный 6 2" xfId="153"/>
    <cellStyle name="Обычный 60" xfId="154"/>
    <cellStyle name="Обычный 61" xfId="155"/>
    <cellStyle name="Обычный 62" xfId="156"/>
    <cellStyle name="Обычный 622" xfId="157"/>
    <cellStyle name="Обычный 63" xfId="158"/>
    <cellStyle name="Обычный 635" xfId="159"/>
    <cellStyle name="Обычный 638" xfId="160"/>
    <cellStyle name="Обычный 64" xfId="161"/>
    <cellStyle name="Обычный 643" xfId="162"/>
    <cellStyle name="Обычный 65" xfId="163"/>
    <cellStyle name="Обычный 66" xfId="164"/>
    <cellStyle name="Обычный 67" xfId="165"/>
    <cellStyle name="Обычный 68" xfId="166"/>
    <cellStyle name="Обычный 69" xfId="167"/>
    <cellStyle name="Обычный 7" xfId="168"/>
    <cellStyle name="Обычный 7 2" xfId="169"/>
    <cellStyle name="Обычный 70" xfId="170"/>
    <cellStyle name="Обычный 71" xfId="171"/>
    <cellStyle name="Обычный 72" xfId="172"/>
    <cellStyle name="Обычный 73" xfId="173"/>
    <cellStyle name="Обычный 74" xfId="174"/>
    <cellStyle name="Обычный 75" xfId="175"/>
    <cellStyle name="Обычный 76" xfId="176"/>
    <cellStyle name="Обычный 77" xfId="177"/>
    <cellStyle name="Обычный 78" xfId="178"/>
    <cellStyle name="Обычный 79" xfId="179"/>
    <cellStyle name="Обычный 8" xfId="180"/>
    <cellStyle name="Обычный 80" xfId="181"/>
    <cellStyle name="Обычный 81" xfId="182"/>
    <cellStyle name="Обычный 82" xfId="183"/>
    <cellStyle name="Обычный 83" xfId="184"/>
    <cellStyle name="Обычный 84" xfId="185"/>
    <cellStyle name="Обычный 85" xfId="186"/>
    <cellStyle name="Обычный 86" xfId="187"/>
    <cellStyle name="Обычный 87" xfId="188"/>
    <cellStyle name="Обычный 88" xfId="189"/>
    <cellStyle name="Обычный 89" xfId="190"/>
    <cellStyle name="Обычный 9" xfId="191"/>
    <cellStyle name="Обычный 9 2" xfId="192"/>
    <cellStyle name="Обычный 90" xfId="193"/>
    <cellStyle name="Обычный 91" xfId="194"/>
    <cellStyle name="Обычный 92" xfId="195"/>
    <cellStyle name="Обычный 93" xfId="196"/>
    <cellStyle name="Обычный 94" xfId="197"/>
    <cellStyle name="Обычный 95" xfId="198"/>
    <cellStyle name="Обычный 96" xfId="199"/>
    <cellStyle name="Обычный 97" xfId="200"/>
    <cellStyle name="Обычный 98" xfId="201"/>
    <cellStyle name="Обычный 99" xfId="202"/>
    <cellStyle name="Обычный_Реестр 1 КЭС" xfId="203"/>
    <cellStyle name="Обычный_Реестр 1 МЭС" xfId="204"/>
    <cellStyle name="Плохой" xfId="205"/>
    <cellStyle name="Пояснение" xfId="206"/>
    <cellStyle name="Примечание" xfId="207"/>
    <cellStyle name="Percent" xfId="208"/>
    <cellStyle name="Связанная ячейка" xfId="209"/>
    <cellStyle name="Текст предупреждения" xfId="210"/>
    <cellStyle name="Comma" xfId="211"/>
    <cellStyle name="Comma [0]" xfId="212"/>
    <cellStyle name="Финансовый 2" xfId="213"/>
    <cellStyle name="Финансовый 2 2" xfId="214"/>
    <cellStyle name="Хороший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O10" sqref="O10"/>
    </sheetView>
  </sheetViews>
  <sheetFormatPr defaultColWidth="9.140625" defaultRowHeight="17.25" customHeight="1"/>
  <cols>
    <col min="1" max="1" width="23.00390625" style="0" customWidth="1"/>
    <col min="2" max="2" width="6.57421875" style="0" customWidth="1"/>
    <col min="3" max="3" width="35.28125" style="0" customWidth="1"/>
    <col min="4" max="4" width="9.140625" style="0" customWidth="1"/>
    <col min="5" max="5" width="11.7109375" style="0" customWidth="1"/>
    <col min="6" max="6" width="9.140625" style="0" customWidth="1"/>
    <col min="7" max="7" width="10.140625" style="0" customWidth="1"/>
    <col min="9" max="9" width="10.8515625" style="0" customWidth="1"/>
    <col min="11" max="11" width="10.140625" style="0" customWidth="1"/>
  </cols>
  <sheetData>
    <row r="1" spans="8:11" ht="17.25" customHeight="1">
      <c r="H1" s="289" t="s">
        <v>16</v>
      </c>
      <c r="I1" s="289"/>
      <c r="J1" s="289"/>
      <c r="K1" s="289"/>
    </row>
    <row r="2" spans="1:11" ht="17.25" customHeight="1">
      <c r="A2" s="1" t="s">
        <v>84</v>
      </c>
      <c r="B2" s="1"/>
      <c r="D2" s="1"/>
      <c r="E2" s="2"/>
      <c r="F2" s="1"/>
      <c r="G2" s="1"/>
      <c r="H2" s="1"/>
      <c r="I2" s="7"/>
      <c r="J2" s="1"/>
      <c r="K2" s="1"/>
    </row>
    <row r="3" spans="3:11" ht="17.25" customHeight="1" thickBot="1">
      <c r="C3" s="1"/>
      <c r="D3" s="1"/>
      <c r="E3" s="2"/>
      <c r="F3" s="1"/>
      <c r="G3" s="1"/>
      <c r="H3" s="1"/>
      <c r="I3" s="7"/>
      <c r="J3" s="1"/>
      <c r="K3" s="1"/>
    </row>
    <row r="4" spans="1:11" ht="17.25" customHeight="1" thickBot="1">
      <c r="A4" s="290" t="s">
        <v>2</v>
      </c>
      <c r="B4" s="9"/>
      <c r="C4" s="290" t="s">
        <v>15</v>
      </c>
      <c r="D4" s="288" t="s">
        <v>3</v>
      </c>
      <c r="E4" s="288"/>
      <c r="F4" s="288" t="s">
        <v>4</v>
      </c>
      <c r="G4" s="288"/>
      <c r="H4" s="288" t="s">
        <v>5</v>
      </c>
      <c r="I4" s="292"/>
      <c r="J4" s="288" t="s">
        <v>6</v>
      </c>
      <c r="K4" s="288"/>
    </row>
    <row r="5" spans="1:11" ht="17.25" customHeight="1" thickBot="1">
      <c r="A5" s="291"/>
      <c r="B5" s="10" t="s">
        <v>19</v>
      </c>
      <c r="C5" s="291"/>
      <c r="D5" s="288"/>
      <c r="E5" s="288"/>
      <c r="F5" s="288"/>
      <c r="G5" s="288"/>
      <c r="H5" s="288"/>
      <c r="I5" s="292"/>
      <c r="J5" s="288"/>
      <c r="K5" s="288"/>
    </row>
    <row r="6" spans="1:11" ht="17.25" customHeight="1">
      <c r="A6" s="291"/>
      <c r="B6" s="10"/>
      <c r="C6" s="291"/>
      <c r="D6" s="11" t="s">
        <v>7</v>
      </c>
      <c r="E6" s="11" t="s">
        <v>8</v>
      </c>
      <c r="F6" s="11" t="s">
        <v>7</v>
      </c>
      <c r="G6" s="11" t="s">
        <v>8</v>
      </c>
      <c r="H6" s="11" t="s">
        <v>7</v>
      </c>
      <c r="I6" s="12" t="s">
        <v>8</v>
      </c>
      <c r="J6" s="11" t="s">
        <v>7</v>
      </c>
      <c r="K6" s="11" t="s">
        <v>8</v>
      </c>
    </row>
    <row r="7" spans="1:11" ht="17.25" customHeight="1">
      <c r="A7" s="13"/>
      <c r="B7" s="13"/>
      <c r="C7" s="13" t="s">
        <v>17</v>
      </c>
      <c r="D7" s="14">
        <f>SUM(D8:D67)</f>
        <v>87</v>
      </c>
      <c r="E7" s="14">
        <f aca="true" t="shared" si="0" ref="E7:K7">SUM(E8:E67)</f>
        <v>7.462434999999999</v>
      </c>
      <c r="F7" s="14">
        <f t="shared" si="0"/>
        <v>35</v>
      </c>
      <c r="G7" s="14">
        <f t="shared" si="0"/>
        <v>0.3553500000000001</v>
      </c>
      <c r="H7" s="14">
        <f t="shared" si="0"/>
        <v>42</v>
      </c>
      <c r="I7" s="14">
        <f t="shared" si="0"/>
        <v>0.6723000000000001</v>
      </c>
      <c r="J7" s="14">
        <f t="shared" si="0"/>
        <v>13</v>
      </c>
      <c r="K7" s="14">
        <f t="shared" si="0"/>
        <v>0.6067</v>
      </c>
    </row>
    <row r="8" spans="1:11" s="88" customFormat="1" ht="17.25" customHeight="1">
      <c r="A8" s="273" t="s">
        <v>206</v>
      </c>
      <c r="B8" s="270">
        <v>1</v>
      </c>
      <c r="C8" s="271" t="s">
        <v>57</v>
      </c>
      <c r="D8" s="261">
        <v>2</v>
      </c>
      <c r="E8" s="261">
        <v>0.1847</v>
      </c>
      <c r="F8" s="261">
        <v>2</v>
      </c>
      <c r="G8" s="261">
        <v>0.02</v>
      </c>
      <c r="H8" s="261">
        <v>5</v>
      </c>
      <c r="I8" s="261">
        <v>0.0025</v>
      </c>
      <c r="J8" s="261">
        <v>1</v>
      </c>
      <c r="K8" s="261">
        <v>0.007</v>
      </c>
    </row>
    <row r="9" spans="1:11" s="88" customFormat="1" ht="17.25" customHeight="1">
      <c r="A9" s="273" t="s">
        <v>206</v>
      </c>
      <c r="B9" s="270">
        <v>2</v>
      </c>
      <c r="C9" s="271" t="s">
        <v>63</v>
      </c>
      <c r="D9" s="261">
        <v>1</v>
      </c>
      <c r="E9" s="261">
        <v>0.015</v>
      </c>
      <c r="F9" s="261">
        <v>0</v>
      </c>
      <c r="G9" s="261">
        <v>0</v>
      </c>
      <c r="H9" s="261">
        <v>0</v>
      </c>
      <c r="I9" s="261">
        <v>0</v>
      </c>
      <c r="J9" s="261">
        <v>0</v>
      </c>
      <c r="K9" s="261">
        <v>0</v>
      </c>
    </row>
    <row r="10" spans="1:11" s="88" customFormat="1" ht="17.25" customHeight="1">
      <c r="A10" s="273" t="s">
        <v>206</v>
      </c>
      <c r="B10" s="270">
        <v>3</v>
      </c>
      <c r="C10" s="271" t="s">
        <v>56</v>
      </c>
      <c r="D10" s="261">
        <v>5</v>
      </c>
      <c r="E10" s="261">
        <v>0.01025</v>
      </c>
      <c r="F10" s="261">
        <v>1</v>
      </c>
      <c r="G10" s="261">
        <v>0.00125</v>
      </c>
      <c r="H10" s="261">
        <v>1</v>
      </c>
      <c r="I10" s="261">
        <v>0.001</v>
      </c>
      <c r="J10" s="261">
        <v>1</v>
      </c>
      <c r="K10" s="261">
        <v>0.00075</v>
      </c>
    </row>
    <row r="11" spans="1:11" s="88" customFormat="1" ht="17.25" customHeight="1">
      <c r="A11" s="273" t="s">
        <v>206</v>
      </c>
      <c r="B11" s="270">
        <v>4</v>
      </c>
      <c r="C11" s="271" t="s">
        <v>199</v>
      </c>
      <c r="D11" s="261">
        <v>0</v>
      </c>
      <c r="E11" s="261">
        <v>0</v>
      </c>
      <c r="F11" s="261">
        <v>0</v>
      </c>
      <c r="G11" s="261">
        <v>0</v>
      </c>
      <c r="H11" s="261">
        <v>1</v>
      </c>
      <c r="I11" s="261">
        <v>0.0005</v>
      </c>
      <c r="J11" s="261">
        <v>0</v>
      </c>
      <c r="K11" s="261">
        <v>0</v>
      </c>
    </row>
    <row r="12" spans="1:11" s="16" customFormat="1" ht="17.25" customHeight="1">
      <c r="A12" s="273" t="s">
        <v>206</v>
      </c>
      <c r="B12" s="270">
        <v>5</v>
      </c>
      <c r="C12" s="261" t="s">
        <v>142</v>
      </c>
      <c r="D12" s="263">
        <v>6</v>
      </c>
      <c r="E12" s="272">
        <v>0.87</v>
      </c>
      <c r="F12" s="263">
        <v>4</v>
      </c>
      <c r="G12" s="261">
        <v>0.045</v>
      </c>
      <c r="H12" s="261">
        <v>10</v>
      </c>
      <c r="I12" s="261">
        <v>0.3655</v>
      </c>
      <c r="J12" s="261">
        <v>0</v>
      </c>
      <c r="K12" s="261">
        <v>0</v>
      </c>
    </row>
    <row r="13" spans="1:11" s="16" customFormat="1" ht="17.25" customHeight="1">
      <c r="A13" s="273" t="s">
        <v>206</v>
      </c>
      <c r="B13" s="270">
        <v>6</v>
      </c>
      <c r="C13" s="261" t="s">
        <v>168</v>
      </c>
      <c r="D13" s="263">
        <v>0</v>
      </c>
      <c r="E13" s="272">
        <v>0</v>
      </c>
      <c r="F13" s="263">
        <v>1</v>
      </c>
      <c r="G13" s="261">
        <v>0.015</v>
      </c>
      <c r="H13" s="261">
        <v>1</v>
      </c>
      <c r="I13" s="261">
        <v>0.001</v>
      </c>
      <c r="J13" s="261">
        <v>0</v>
      </c>
      <c r="K13" s="261">
        <v>0</v>
      </c>
    </row>
    <row r="14" spans="1:11" s="16" customFormat="1" ht="17.25" customHeight="1">
      <c r="A14" s="273" t="s">
        <v>206</v>
      </c>
      <c r="B14" s="270">
        <v>7</v>
      </c>
      <c r="C14" s="261" t="s">
        <v>141</v>
      </c>
      <c r="D14" s="263">
        <v>1</v>
      </c>
      <c r="E14" s="272">
        <v>0.015</v>
      </c>
      <c r="F14" s="263">
        <v>1</v>
      </c>
      <c r="G14" s="261">
        <v>0.0063</v>
      </c>
      <c r="H14" s="261">
        <v>0</v>
      </c>
      <c r="I14" s="261">
        <v>0</v>
      </c>
      <c r="J14" s="261">
        <v>0</v>
      </c>
      <c r="K14" s="261">
        <v>0</v>
      </c>
    </row>
    <row r="15" spans="1:11" s="16" customFormat="1" ht="17.25" customHeight="1">
      <c r="A15" s="273" t="s">
        <v>206</v>
      </c>
      <c r="B15" s="270">
        <v>8</v>
      </c>
      <c r="C15" s="261" t="s">
        <v>50</v>
      </c>
      <c r="D15" s="263">
        <v>6</v>
      </c>
      <c r="E15" s="272">
        <v>0.6888</v>
      </c>
      <c r="F15" s="263">
        <v>2</v>
      </c>
      <c r="G15" s="261">
        <v>0.0213</v>
      </c>
      <c r="H15" s="261">
        <v>1</v>
      </c>
      <c r="I15" s="261">
        <v>0.005</v>
      </c>
      <c r="J15" s="261">
        <v>0</v>
      </c>
      <c r="K15" s="261">
        <v>0</v>
      </c>
    </row>
    <row r="16" spans="1:11" s="16" customFormat="1" ht="17.25" customHeight="1">
      <c r="A16" s="273" t="s">
        <v>206</v>
      </c>
      <c r="B16" s="270">
        <v>9</v>
      </c>
      <c r="C16" s="261" t="s">
        <v>61</v>
      </c>
      <c r="D16" s="263">
        <v>0</v>
      </c>
      <c r="E16" s="272">
        <v>0</v>
      </c>
      <c r="F16" s="263">
        <v>1</v>
      </c>
      <c r="G16" s="261">
        <v>0.02</v>
      </c>
      <c r="H16" s="261">
        <v>0</v>
      </c>
      <c r="I16" s="261">
        <v>0</v>
      </c>
      <c r="J16" s="261">
        <v>0</v>
      </c>
      <c r="K16" s="261">
        <v>0</v>
      </c>
    </row>
    <row r="17" spans="1:11" s="16" customFormat="1" ht="17.25" customHeight="1">
      <c r="A17" s="273" t="s">
        <v>206</v>
      </c>
      <c r="B17" s="270">
        <v>10</v>
      </c>
      <c r="C17" s="261" t="s">
        <v>169</v>
      </c>
      <c r="D17" s="263">
        <v>0</v>
      </c>
      <c r="E17" s="272">
        <v>0</v>
      </c>
      <c r="F17" s="263">
        <v>1</v>
      </c>
      <c r="G17" s="261">
        <v>0.014</v>
      </c>
      <c r="H17" s="261">
        <v>0</v>
      </c>
      <c r="I17" s="261">
        <v>0</v>
      </c>
      <c r="J17" s="261">
        <v>0</v>
      </c>
      <c r="K17" s="261">
        <v>0</v>
      </c>
    </row>
    <row r="18" spans="1:11" s="16" customFormat="1" ht="17.25" customHeight="1">
      <c r="A18" s="273" t="s">
        <v>206</v>
      </c>
      <c r="B18" s="270">
        <v>11</v>
      </c>
      <c r="C18" s="261" t="s">
        <v>62</v>
      </c>
      <c r="D18" s="263">
        <v>0</v>
      </c>
      <c r="E18" s="272">
        <v>0</v>
      </c>
      <c r="F18" s="263">
        <v>1</v>
      </c>
      <c r="G18" s="261">
        <v>0.0063</v>
      </c>
      <c r="H18" s="261">
        <v>2</v>
      </c>
      <c r="I18" s="261">
        <v>0.074</v>
      </c>
      <c r="J18" s="261">
        <v>0</v>
      </c>
      <c r="K18" s="261">
        <v>0</v>
      </c>
    </row>
    <row r="19" spans="1:11" s="16" customFormat="1" ht="17.25" customHeight="1">
      <c r="A19" s="273" t="s">
        <v>206</v>
      </c>
      <c r="B19" s="270">
        <v>12</v>
      </c>
      <c r="C19" s="261" t="s">
        <v>34</v>
      </c>
      <c r="D19" s="263">
        <v>0</v>
      </c>
      <c r="E19" s="272">
        <v>0</v>
      </c>
      <c r="F19" s="263">
        <v>0</v>
      </c>
      <c r="G19" s="261">
        <v>0</v>
      </c>
      <c r="H19" s="261">
        <v>0</v>
      </c>
      <c r="I19" s="261">
        <v>0</v>
      </c>
      <c r="J19" s="261">
        <v>1</v>
      </c>
      <c r="K19" s="261">
        <v>0.005</v>
      </c>
    </row>
    <row r="20" spans="1:11" s="16" customFormat="1" ht="17.25" customHeight="1">
      <c r="A20" s="273" t="s">
        <v>206</v>
      </c>
      <c r="B20" s="270">
        <v>13</v>
      </c>
      <c r="C20" s="263" t="s">
        <v>39</v>
      </c>
      <c r="D20" s="263">
        <v>2</v>
      </c>
      <c r="E20" s="272">
        <v>0.02</v>
      </c>
      <c r="F20" s="263">
        <v>0</v>
      </c>
      <c r="G20" s="261">
        <v>0</v>
      </c>
      <c r="H20" s="261">
        <v>2</v>
      </c>
      <c r="I20" s="261">
        <v>0.0155</v>
      </c>
      <c r="J20" s="261">
        <v>0</v>
      </c>
      <c r="K20" s="261">
        <v>0</v>
      </c>
    </row>
    <row r="21" spans="1:11" s="16" customFormat="1" ht="17.25" customHeight="1">
      <c r="A21" s="273" t="s">
        <v>206</v>
      </c>
      <c r="B21" s="270">
        <v>14</v>
      </c>
      <c r="C21" s="263" t="s">
        <v>49</v>
      </c>
      <c r="D21" s="263">
        <v>2</v>
      </c>
      <c r="E21" s="272">
        <v>0.03</v>
      </c>
      <c r="F21" s="263">
        <v>1</v>
      </c>
      <c r="G21" s="261">
        <v>0.015</v>
      </c>
      <c r="H21" s="261">
        <v>1</v>
      </c>
      <c r="I21" s="261">
        <v>0.0063</v>
      </c>
      <c r="J21" s="261">
        <v>3</v>
      </c>
      <c r="K21" s="261">
        <v>0.05116</v>
      </c>
    </row>
    <row r="22" spans="1:11" s="16" customFormat="1" ht="17.25" customHeight="1">
      <c r="A22" s="273" t="s">
        <v>206</v>
      </c>
      <c r="B22" s="270">
        <v>15</v>
      </c>
      <c r="C22" s="263" t="s">
        <v>45</v>
      </c>
      <c r="D22" s="263">
        <v>3</v>
      </c>
      <c r="E22" s="272">
        <v>0.0313</v>
      </c>
      <c r="F22" s="263">
        <v>1</v>
      </c>
      <c r="G22" s="261">
        <v>0.012</v>
      </c>
      <c r="H22" s="261">
        <v>1</v>
      </c>
      <c r="I22" s="261">
        <v>0.0005</v>
      </c>
      <c r="J22" s="261">
        <v>0</v>
      </c>
      <c r="K22" s="261">
        <v>0</v>
      </c>
    </row>
    <row r="23" spans="1:12" s="120" customFormat="1" ht="17.25" customHeight="1">
      <c r="A23" s="273" t="s">
        <v>206</v>
      </c>
      <c r="B23" s="270">
        <v>16</v>
      </c>
      <c r="C23" s="274" t="s">
        <v>207</v>
      </c>
      <c r="D23" s="275">
        <v>4</v>
      </c>
      <c r="E23" s="275">
        <v>0.00135</v>
      </c>
      <c r="F23" s="275">
        <v>0</v>
      </c>
      <c r="G23" s="275">
        <v>0</v>
      </c>
      <c r="H23" s="275">
        <v>0</v>
      </c>
      <c r="I23" s="275">
        <v>0</v>
      </c>
      <c r="J23" s="275">
        <v>0</v>
      </c>
      <c r="K23" s="275">
        <v>0</v>
      </c>
      <c r="L23" s="119"/>
    </row>
    <row r="24" spans="1:12" s="120" customFormat="1" ht="17.25" customHeight="1">
      <c r="A24" s="273" t="s">
        <v>206</v>
      </c>
      <c r="B24" s="270">
        <v>17</v>
      </c>
      <c r="C24" s="274" t="s">
        <v>208</v>
      </c>
      <c r="D24" s="275">
        <v>1</v>
      </c>
      <c r="E24" s="275">
        <v>0.005</v>
      </c>
      <c r="F24" s="275">
        <v>0</v>
      </c>
      <c r="G24" s="275">
        <v>0</v>
      </c>
      <c r="H24" s="275">
        <v>0</v>
      </c>
      <c r="I24" s="275">
        <v>0</v>
      </c>
      <c r="J24" s="275">
        <v>0</v>
      </c>
      <c r="K24" s="275">
        <v>0</v>
      </c>
      <c r="L24" s="119"/>
    </row>
    <row r="25" spans="1:12" s="120" customFormat="1" ht="17.25" customHeight="1">
      <c r="A25" s="273" t="s">
        <v>206</v>
      </c>
      <c r="B25" s="270">
        <v>18</v>
      </c>
      <c r="C25" s="274" t="s">
        <v>209</v>
      </c>
      <c r="D25" s="275">
        <v>5</v>
      </c>
      <c r="E25" s="275">
        <v>0.00045</v>
      </c>
      <c r="F25" s="275">
        <v>0</v>
      </c>
      <c r="G25" s="275">
        <v>0</v>
      </c>
      <c r="H25" s="275">
        <v>0</v>
      </c>
      <c r="I25" s="275">
        <v>0</v>
      </c>
      <c r="J25" s="275">
        <v>0</v>
      </c>
      <c r="K25" s="275">
        <v>0</v>
      </c>
      <c r="L25" s="119"/>
    </row>
    <row r="26" spans="1:12" s="120" customFormat="1" ht="17.25" customHeight="1">
      <c r="A26" s="273" t="s">
        <v>206</v>
      </c>
      <c r="B26" s="270">
        <v>19</v>
      </c>
      <c r="C26" s="273" t="s">
        <v>210</v>
      </c>
      <c r="D26" s="275">
        <v>1</v>
      </c>
      <c r="E26" s="275">
        <v>0.00075</v>
      </c>
      <c r="F26" s="275">
        <v>0</v>
      </c>
      <c r="G26" s="275">
        <v>0</v>
      </c>
      <c r="H26" s="275">
        <v>0</v>
      </c>
      <c r="I26" s="275">
        <v>0</v>
      </c>
      <c r="J26" s="275">
        <v>0</v>
      </c>
      <c r="K26" s="275">
        <v>0</v>
      </c>
      <c r="L26" s="119"/>
    </row>
    <row r="27" spans="1:12" s="120" customFormat="1" ht="17.25" customHeight="1">
      <c r="A27" s="273" t="s">
        <v>206</v>
      </c>
      <c r="B27" s="270">
        <v>20</v>
      </c>
      <c r="C27" s="273" t="s">
        <v>211</v>
      </c>
      <c r="D27" s="275">
        <v>1</v>
      </c>
      <c r="E27" s="275">
        <v>0.025</v>
      </c>
      <c r="F27" s="275">
        <v>1</v>
      </c>
      <c r="G27" s="275">
        <v>0.025</v>
      </c>
      <c r="H27" s="275">
        <v>0</v>
      </c>
      <c r="I27" s="275">
        <v>0</v>
      </c>
      <c r="J27" s="275">
        <v>0</v>
      </c>
      <c r="K27" s="275">
        <v>0</v>
      </c>
      <c r="L27" s="119"/>
    </row>
    <row r="28" spans="1:12" s="120" customFormat="1" ht="17.25" customHeight="1">
      <c r="A28" s="273" t="s">
        <v>206</v>
      </c>
      <c r="B28" s="270">
        <v>21</v>
      </c>
      <c r="C28" s="273" t="s">
        <v>212</v>
      </c>
      <c r="D28" s="275">
        <v>1</v>
      </c>
      <c r="E28" s="275">
        <v>0.009</v>
      </c>
      <c r="F28" s="275">
        <v>2</v>
      </c>
      <c r="G28" s="275">
        <v>0.019</v>
      </c>
      <c r="H28" s="275">
        <v>0</v>
      </c>
      <c r="I28" s="275">
        <v>0</v>
      </c>
      <c r="J28" s="275">
        <v>0</v>
      </c>
      <c r="K28" s="275">
        <v>0</v>
      </c>
      <c r="L28" s="119"/>
    </row>
    <row r="29" spans="1:12" s="120" customFormat="1" ht="17.25" customHeight="1">
      <c r="A29" s="273" t="s">
        <v>206</v>
      </c>
      <c r="B29" s="270">
        <v>22</v>
      </c>
      <c r="C29" s="273" t="s">
        <v>213</v>
      </c>
      <c r="D29" s="275">
        <v>4</v>
      </c>
      <c r="E29" s="275">
        <v>0.000585</v>
      </c>
      <c r="F29" s="275">
        <v>0</v>
      </c>
      <c r="G29" s="275">
        <v>0</v>
      </c>
      <c r="H29" s="275">
        <v>0</v>
      </c>
      <c r="I29" s="275">
        <v>0</v>
      </c>
      <c r="J29" s="275">
        <v>0</v>
      </c>
      <c r="K29" s="275">
        <v>0</v>
      </c>
      <c r="L29" s="119"/>
    </row>
    <row r="30" spans="1:12" s="120" customFormat="1" ht="17.25" customHeight="1">
      <c r="A30" s="273" t="s">
        <v>206</v>
      </c>
      <c r="B30" s="270">
        <v>23</v>
      </c>
      <c r="C30" s="273" t="s">
        <v>214</v>
      </c>
      <c r="D30" s="275">
        <v>5</v>
      </c>
      <c r="E30" s="275">
        <v>0.00375</v>
      </c>
      <c r="F30" s="275">
        <v>0</v>
      </c>
      <c r="G30" s="275">
        <v>0</v>
      </c>
      <c r="H30" s="275">
        <v>0</v>
      </c>
      <c r="I30" s="275">
        <v>0</v>
      </c>
      <c r="J30" s="275">
        <v>0</v>
      </c>
      <c r="K30" s="275">
        <v>0</v>
      </c>
      <c r="L30" s="119"/>
    </row>
    <row r="31" spans="1:12" s="120" customFormat="1" ht="17.25" customHeight="1">
      <c r="A31" s="273" t="s">
        <v>206</v>
      </c>
      <c r="B31" s="270">
        <v>24</v>
      </c>
      <c r="C31" s="273" t="s">
        <v>215</v>
      </c>
      <c r="D31" s="275">
        <v>0</v>
      </c>
      <c r="E31" s="275">
        <v>0</v>
      </c>
      <c r="F31" s="275">
        <v>0</v>
      </c>
      <c r="G31" s="275">
        <v>0</v>
      </c>
      <c r="H31" s="275">
        <v>0</v>
      </c>
      <c r="I31" s="275">
        <v>0</v>
      </c>
      <c r="J31" s="275">
        <v>1</v>
      </c>
      <c r="K31" s="275">
        <v>0.32</v>
      </c>
      <c r="L31" s="119"/>
    </row>
    <row r="32" spans="1:12" s="120" customFormat="1" ht="17.25" customHeight="1">
      <c r="A32" s="273" t="s">
        <v>206</v>
      </c>
      <c r="B32" s="270">
        <v>25</v>
      </c>
      <c r="C32" s="273" t="s">
        <v>216</v>
      </c>
      <c r="D32" s="275">
        <v>0</v>
      </c>
      <c r="E32" s="275">
        <v>0</v>
      </c>
      <c r="F32" s="275">
        <v>0</v>
      </c>
      <c r="G32" s="275">
        <v>0</v>
      </c>
      <c r="H32" s="275">
        <v>1</v>
      </c>
      <c r="I32" s="275">
        <v>0.01</v>
      </c>
      <c r="J32" s="275">
        <v>0</v>
      </c>
      <c r="K32" s="275">
        <v>0</v>
      </c>
      <c r="L32" s="119"/>
    </row>
    <row r="33" spans="1:12" s="120" customFormat="1" ht="17.25" customHeight="1">
      <c r="A33" s="273" t="s">
        <v>206</v>
      </c>
      <c r="B33" s="270">
        <v>26</v>
      </c>
      <c r="C33" s="273" t="s">
        <v>217</v>
      </c>
      <c r="D33" s="275">
        <v>0</v>
      </c>
      <c r="E33" s="275">
        <v>0</v>
      </c>
      <c r="F33" s="275">
        <v>1</v>
      </c>
      <c r="G33" s="275">
        <v>0.0012</v>
      </c>
      <c r="H33" s="275">
        <v>0</v>
      </c>
      <c r="I33" s="275">
        <v>0</v>
      </c>
      <c r="J33" s="275">
        <v>0</v>
      </c>
      <c r="K33" s="275">
        <v>0</v>
      </c>
      <c r="L33" s="119"/>
    </row>
    <row r="34" spans="1:11" s="16" customFormat="1" ht="17.25" customHeight="1">
      <c r="A34" s="273" t="s">
        <v>206</v>
      </c>
      <c r="B34" s="270">
        <v>27</v>
      </c>
      <c r="C34" s="276" t="s">
        <v>252</v>
      </c>
      <c r="D34" s="262">
        <v>8</v>
      </c>
      <c r="E34" s="263">
        <v>0.059</v>
      </c>
      <c r="F34" s="262">
        <v>1</v>
      </c>
      <c r="G34" s="265">
        <v>0.005</v>
      </c>
      <c r="H34" s="263">
        <v>0</v>
      </c>
      <c r="I34" s="263">
        <v>0</v>
      </c>
      <c r="J34" s="263">
        <v>5</v>
      </c>
      <c r="K34" s="263">
        <v>0.19879</v>
      </c>
    </row>
    <row r="35" spans="1:11" s="16" customFormat="1" ht="17.25" customHeight="1">
      <c r="A35" s="273" t="s">
        <v>206</v>
      </c>
      <c r="B35" s="270">
        <v>28</v>
      </c>
      <c r="C35" s="277" t="s">
        <v>253</v>
      </c>
      <c r="D35" s="263">
        <v>1</v>
      </c>
      <c r="E35" s="263">
        <v>0.005</v>
      </c>
      <c r="F35" s="263">
        <v>1</v>
      </c>
      <c r="G35" s="263">
        <v>0.005</v>
      </c>
      <c r="H35" s="263">
        <v>0</v>
      </c>
      <c r="I35" s="263">
        <v>0</v>
      </c>
      <c r="J35" s="263">
        <v>0</v>
      </c>
      <c r="K35" s="263">
        <v>0</v>
      </c>
    </row>
    <row r="36" spans="1:11" s="16" customFormat="1" ht="17.25" customHeight="1">
      <c r="A36" s="273" t="s">
        <v>206</v>
      </c>
      <c r="B36" s="270">
        <v>29</v>
      </c>
      <c r="C36" s="275" t="s">
        <v>254</v>
      </c>
      <c r="D36" s="262">
        <v>0</v>
      </c>
      <c r="E36" s="263">
        <v>0</v>
      </c>
      <c r="F36" s="264">
        <v>1</v>
      </c>
      <c r="G36" s="265">
        <v>0.006</v>
      </c>
      <c r="H36" s="263">
        <v>0</v>
      </c>
      <c r="I36" s="263">
        <v>0</v>
      </c>
      <c r="J36" s="263">
        <v>0</v>
      </c>
      <c r="K36" s="263">
        <v>0</v>
      </c>
    </row>
    <row r="37" spans="1:12" s="31" customFormat="1" ht="17.25" customHeight="1">
      <c r="A37" s="273" t="s">
        <v>206</v>
      </c>
      <c r="B37" s="270">
        <v>30</v>
      </c>
      <c r="C37" s="261" t="s">
        <v>255</v>
      </c>
      <c r="D37" s="262">
        <v>0</v>
      </c>
      <c r="E37" s="263">
        <v>0</v>
      </c>
      <c r="F37" s="263">
        <v>1</v>
      </c>
      <c r="G37" s="263">
        <v>0.005</v>
      </c>
      <c r="H37" s="263">
        <v>0</v>
      </c>
      <c r="I37" s="263">
        <v>0</v>
      </c>
      <c r="J37" s="263">
        <v>0</v>
      </c>
      <c r="K37" s="263">
        <v>0</v>
      </c>
      <c r="L37" s="75"/>
    </row>
    <row r="38" spans="1:12" s="120" customFormat="1" ht="17.25" customHeight="1">
      <c r="A38" s="273" t="s">
        <v>206</v>
      </c>
      <c r="B38" s="270">
        <v>31</v>
      </c>
      <c r="C38" s="269" t="s">
        <v>256</v>
      </c>
      <c r="D38" s="263">
        <v>0</v>
      </c>
      <c r="E38" s="263">
        <v>0</v>
      </c>
      <c r="F38" s="263">
        <v>1</v>
      </c>
      <c r="G38" s="263">
        <v>0.007</v>
      </c>
      <c r="H38" s="263">
        <v>0</v>
      </c>
      <c r="I38" s="263">
        <v>0</v>
      </c>
      <c r="J38" s="263">
        <v>0</v>
      </c>
      <c r="K38" s="263">
        <v>0</v>
      </c>
      <c r="L38" s="119"/>
    </row>
    <row r="39" spans="1:12" s="120" customFormat="1" ht="17.25" customHeight="1">
      <c r="A39" s="273" t="s">
        <v>206</v>
      </c>
      <c r="B39" s="270">
        <v>32</v>
      </c>
      <c r="C39" s="261" t="s">
        <v>257</v>
      </c>
      <c r="D39" s="263">
        <v>0</v>
      </c>
      <c r="E39" s="263">
        <v>0</v>
      </c>
      <c r="F39" s="263">
        <v>0</v>
      </c>
      <c r="G39" s="265">
        <v>0</v>
      </c>
      <c r="H39" s="263">
        <v>1</v>
      </c>
      <c r="I39" s="263">
        <v>0.005</v>
      </c>
      <c r="J39" s="263">
        <v>0</v>
      </c>
      <c r="K39" s="263">
        <v>0</v>
      </c>
      <c r="L39" s="119"/>
    </row>
    <row r="40" spans="1:12" s="120" customFormat="1" ht="17.25" customHeight="1">
      <c r="A40" s="273" t="s">
        <v>206</v>
      </c>
      <c r="B40" s="270">
        <v>33</v>
      </c>
      <c r="C40" s="276" t="s">
        <v>258</v>
      </c>
      <c r="D40" s="263">
        <v>1</v>
      </c>
      <c r="E40" s="263">
        <v>0.005</v>
      </c>
      <c r="F40" s="263">
        <v>0</v>
      </c>
      <c r="G40" s="263">
        <v>0</v>
      </c>
      <c r="H40" s="263">
        <v>0</v>
      </c>
      <c r="I40" s="263">
        <v>0</v>
      </c>
      <c r="J40" s="263">
        <v>0</v>
      </c>
      <c r="K40" s="263">
        <v>0</v>
      </c>
      <c r="L40" s="119"/>
    </row>
    <row r="41" spans="1:12" s="120" customFormat="1" ht="17.25" customHeight="1">
      <c r="A41" s="273" t="s">
        <v>206</v>
      </c>
      <c r="B41" s="270">
        <v>34</v>
      </c>
      <c r="C41" s="276" t="s">
        <v>259</v>
      </c>
      <c r="D41" s="263">
        <v>0</v>
      </c>
      <c r="E41" s="263">
        <v>0</v>
      </c>
      <c r="F41" s="263">
        <v>0</v>
      </c>
      <c r="G41" s="265">
        <v>0</v>
      </c>
      <c r="H41" s="263">
        <v>1</v>
      </c>
      <c r="I41" s="263">
        <v>0.01</v>
      </c>
      <c r="J41" s="263">
        <v>0</v>
      </c>
      <c r="K41" s="263">
        <v>0</v>
      </c>
      <c r="L41" s="119"/>
    </row>
    <row r="42" spans="1:12" s="120" customFormat="1" ht="17.25" customHeight="1">
      <c r="A42" s="273" t="s">
        <v>206</v>
      </c>
      <c r="B42" s="270">
        <v>35</v>
      </c>
      <c r="C42" s="261" t="s">
        <v>260</v>
      </c>
      <c r="D42" s="263">
        <v>3</v>
      </c>
      <c r="E42" s="263">
        <v>0.165</v>
      </c>
      <c r="F42" s="263">
        <v>1</v>
      </c>
      <c r="G42" s="263">
        <v>0.005</v>
      </c>
      <c r="H42" s="263">
        <v>0</v>
      </c>
      <c r="I42" s="263">
        <v>0</v>
      </c>
      <c r="J42" s="263">
        <v>0</v>
      </c>
      <c r="K42" s="263">
        <v>0</v>
      </c>
      <c r="L42" s="119"/>
    </row>
    <row r="43" spans="1:12" s="120" customFormat="1" ht="17.25" customHeight="1">
      <c r="A43" s="273" t="s">
        <v>206</v>
      </c>
      <c r="B43" s="270">
        <v>36</v>
      </c>
      <c r="C43" s="261" t="s">
        <v>261</v>
      </c>
      <c r="D43" s="263">
        <v>0</v>
      </c>
      <c r="E43" s="266">
        <v>0</v>
      </c>
      <c r="F43" s="263">
        <v>0</v>
      </c>
      <c r="G43" s="263">
        <v>0</v>
      </c>
      <c r="H43" s="263">
        <v>1</v>
      </c>
      <c r="I43" s="263">
        <v>0.01</v>
      </c>
      <c r="J43" s="263">
        <v>0</v>
      </c>
      <c r="K43" s="263">
        <v>0</v>
      </c>
      <c r="L43" s="119"/>
    </row>
    <row r="44" spans="1:11" s="31" customFormat="1" ht="17.25" customHeight="1">
      <c r="A44" s="273" t="s">
        <v>206</v>
      </c>
      <c r="B44" s="270">
        <v>37</v>
      </c>
      <c r="C44" s="261" t="s">
        <v>262</v>
      </c>
      <c r="D44" s="263">
        <v>3</v>
      </c>
      <c r="E44" s="266">
        <v>5.018</v>
      </c>
      <c r="F44" s="263">
        <v>0</v>
      </c>
      <c r="G44" s="263">
        <v>0</v>
      </c>
      <c r="H44" s="263">
        <v>0</v>
      </c>
      <c r="I44" s="263">
        <v>0</v>
      </c>
      <c r="J44" s="263">
        <v>0</v>
      </c>
      <c r="K44" s="263">
        <v>0</v>
      </c>
    </row>
    <row r="45" spans="1:11" s="31" customFormat="1" ht="17.25" customHeight="1">
      <c r="A45" s="273" t="s">
        <v>206</v>
      </c>
      <c r="B45" s="270">
        <v>38</v>
      </c>
      <c r="C45" s="276" t="s">
        <v>263</v>
      </c>
      <c r="D45" s="263">
        <v>3</v>
      </c>
      <c r="E45" s="263">
        <v>0.025</v>
      </c>
      <c r="F45" s="263">
        <v>0</v>
      </c>
      <c r="G45" s="263">
        <v>0</v>
      </c>
      <c r="H45" s="263">
        <v>1</v>
      </c>
      <c r="I45" s="263">
        <v>0.01</v>
      </c>
      <c r="J45" s="263">
        <v>0</v>
      </c>
      <c r="K45" s="263">
        <v>0</v>
      </c>
    </row>
    <row r="46" spans="1:11" s="31" customFormat="1" ht="17.25" customHeight="1">
      <c r="A46" s="273" t="s">
        <v>206</v>
      </c>
      <c r="B46" s="270">
        <v>39</v>
      </c>
      <c r="C46" s="261" t="s">
        <v>264</v>
      </c>
      <c r="D46" s="263">
        <v>1</v>
      </c>
      <c r="E46" s="263">
        <v>0.005</v>
      </c>
      <c r="F46" s="263">
        <v>0</v>
      </c>
      <c r="G46" s="263">
        <v>0</v>
      </c>
      <c r="H46" s="263">
        <v>0</v>
      </c>
      <c r="I46" s="263">
        <v>0</v>
      </c>
      <c r="J46" s="263">
        <v>0</v>
      </c>
      <c r="K46" s="263">
        <v>0</v>
      </c>
    </row>
    <row r="47" spans="1:11" s="31" customFormat="1" ht="17.25" customHeight="1">
      <c r="A47" s="273" t="s">
        <v>206</v>
      </c>
      <c r="B47" s="270">
        <v>40</v>
      </c>
      <c r="C47" s="276" t="s">
        <v>265</v>
      </c>
      <c r="D47" s="263">
        <v>1</v>
      </c>
      <c r="E47" s="263">
        <v>0.005</v>
      </c>
      <c r="F47" s="263">
        <v>0</v>
      </c>
      <c r="G47" s="263">
        <v>0</v>
      </c>
      <c r="H47" s="263">
        <v>0</v>
      </c>
      <c r="I47" s="263">
        <v>0</v>
      </c>
      <c r="J47" s="263">
        <v>0</v>
      </c>
      <c r="K47" s="263">
        <v>0</v>
      </c>
    </row>
    <row r="48" spans="1:11" s="31" customFormat="1" ht="17.25" customHeight="1">
      <c r="A48" s="273" t="s">
        <v>206</v>
      </c>
      <c r="B48" s="270">
        <v>41</v>
      </c>
      <c r="C48" s="276" t="s">
        <v>266</v>
      </c>
      <c r="D48" s="263">
        <v>2</v>
      </c>
      <c r="E48" s="266">
        <v>0.017</v>
      </c>
      <c r="F48" s="263">
        <v>1</v>
      </c>
      <c r="G48" s="263">
        <v>0.012</v>
      </c>
      <c r="H48" s="263">
        <v>0</v>
      </c>
      <c r="I48" s="263">
        <v>0</v>
      </c>
      <c r="J48" s="263">
        <v>0</v>
      </c>
      <c r="K48" s="263">
        <v>0</v>
      </c>
    </row>
    <row r="49" spans="1:11" s="31" customFormat="1" ht="17.25" customHeight="1">
      <c r="A49" s="273" t="s">
        <v>206</v>
      </c>
      <c r="B49" s="270">
        <v>42</v>
      </c>
      <c r="C49" s="276" t="s">
        <v>267</v>
      </c>
      <c r="D49" s="263">
        <v>0</v>
      </c>
      <c r="E49" s="266">
        <v>0</v>
      </c>
      <c r="F49" s="263">
        <v>0</v>
      </c>
      <c r="G49" s="263">
        <v>0</v>
      </c>
      <c r="H49" s="263">
        <v>1</v>
      </c>
      <c r="I49" s="263">
        <v>0.003</v>
      </c>
      <c r="J49" s="263">
        <v>0</v>
      </c>
      <c r="K49" s="263">
        <v>0</v>
      </c>
    </row>
    <row r="50" spans="1:11" s="31" customFormat="1" ht="17.25" customHeight="1">
      <c r="A50" s="273" t="s">
        <v>206</v>
      </c>
      <c r="B50" s="270">
        <v>43</v>
      </c>
      <c r="C50" s="261" t="s">
        <v>329</v>
      </c>
      <c r="D50" s="278">
        <v>1</v>
      </c>
      <c r="E50" s="278">
        <v>0.024</v>
      </c>
      <c r="F50" s="278">
        <v>0</v>
      </c>
      <c r="G50" s="278">
        <v>0</v>
      </c>
      <c r="H50" s="278">
        <v>0</v>
      </c>
      <c r="I50" s="278">
        <v>0</v>
      </c>
      <c r="J50" s="278">
        <v>1</v>
      </c>
      <c r="K50" s="278">
        <v>0.024</v>
      </c>
    </row>
    <row r="51" spans="1:11" s="31" customFormat="1" ht="17.25" customHeight="1">
      <c r="A51" s="273" t="s">
        <v>206</v>
      </c>
      <c r="B51" s="270">
        <v>44</v>
      </c>
      <c r="C51" s="271" t="s">
        <v>330</v>
      </c>
      <c r="D51" s="278">
        <v>1</v>
      </c>
      <c r="E51" s="278">
        <v>0.006</v>
      </c>
      <c r="F51" s="278">
        <v>0</v>
      </c>
      <c r="G51" s="278">
        <v>0</v>
      </c>
      <c r="H51" s="278">
        <v>1</v>
      </c>
      <c r="I51" s="278">
        <v>0.0035</v>
      </c>
      <c r="J51" s="278">
        <v>0</v>
      </c>
      <c r="K51" s="278">
        <v>0</v>
      </c>
    </row>
    <row r="52" spans="1:11" s="31" customFormat="1" ht="17.25" customHeight="1">
      <c r="A52" s="273" t="s">
        <v>206</v>
      </c>
      <c r="B52" s="270">
        <v>45</v>
      </c>
      <c r="C52" s="271" t="s">
        <v>331</v>
      </c>
      <c r="D52" s="278">
        <v>1</v>
      </c>
      <c r="E52" s="278">
        <v>0.005</v>
      </c>
      <c r="F52" s="278">
        <v>1</v>
      </c>
      <c r="G52" s="278">
        <v>0.005</v>
      </c>
      <c r="H52" s="278">
        <v>1</v>
      </c>
      <c r="I52" s="278">
        <v>0.005</v>
      </c>
      <c r="J52" s="278">
        <v>0</v>
      </c>
      <c r="K52" s="278">
        <v>0</v>
      </c>
    </row>
    <row r="53" spans="1:11" s="31" customFormat="1" ht="17.25" customHeight="1">
      <c r="A53" s="273" t="s">
        <v>206</v>
      </c>
      <c r="B53" s="270">
        <v>46</v>
      </c>
      <c r="C53" s="271" t="s">
        <v>332</v>
      </c>
      <c r="D53" s="278">
        <v>1</v>
      </c>
      <c r="E53" s="278">
        <v>0.007</v>
      </c>
      <c r="F53" s="278">
        <v>0</v>
      </c>
      <c r="G53" s="278">
        <v>0</v>
      </c>
      <c r="H53" s="278">
        <v>0</v>
      </c>
      <c r="I53" s="278">
        <v>0</v>
      </c>
      <c r="J53" s="278">
        <v>0</v>
      </c>
      <c r="K53" s="278">
        <v>0</v>
      </c>
    </row>
    <row r="54" spans="1:11" s="31" customFormat="1" ht="17.25" customHeight="1">
      <c r="A54" s="273" t="s">
        <v>206</v>
      </c>
      <c r="B54" s="270">
        <v>47</v>
      </c>
      <c r="C54" s="271" t="s">
        <v>333</v>
      </c>
      <c r="D54" s="278">
        <v>2</v>
      </c>
      <c r="E54" s="278">
        <v>0.017</v>
      </c>
      <c r="F54" s="278">
        <v>1</v>
      </c>
      <c r="G54" s="278">
        <v>0.004</v>
      </c>
      <c r="H54" s="278">
        <v>0</v>
      </c>
      <c r="I54" s="278">
        <v>0</v>
      </c>
      <c r="J54" s="278">
        <v>0</v>
      </c>
      <c r="K54" s="278">
        <v>0</v>
      </c>
    </row>
    <row r="55" spans="1:11" s="31" customFormat="1" ht="17.25" customHeight="1">
      <c r="A55" s="273" t="s">
        <v>206</v>
      </c>
      <c r="B55" s="270">
        <v>48</v>
      </c>
      <c r="C55" s="271" t="s">
        <v>334</v>
      </c>
      <c r="D55" s="278">
        <v>2</v>
      </c>
      <c r="E55" s="278">
        <v>0.08</v>
      </c>
      <c r="F55" s="278">
        <v>1</v>
      </c>
      <c r="G55" s="278">
        <v>0.015</v>
      </c>
      <c r="H55" s="278">
        <v>1</v>
      </c>
      <c r="I55" s="278">
        <v>0.007</v>
      </c>
      <c r="J55" s="278">
        <v>0</v>
      </c>
      <c r="K55" s="278">
        <v>0</v>
      </c>
    </row>
    <row r="56" spans="1:11" s="31" customFormat="1" ht="17.25" customHeight="1">
      <c r="A56" s="273" t="s">
        <v>206</v>
      </c>
      <c r="B56" s="270">
        <v>49</v>
      </c>
      <c r="C56" s="271" t="s">
        <v>335</v>
      </c>
      <c r="D56" s="278">
        <v>1</v>
      </c>
      <c r="E56" s="278">
        <v>0.02</v>
      </c>
      <c r="F56" s="278">
        <v>0</v>
      </c>
      <c r="G56" s="278">
        <v>0</v>
      </c>
      <c r="H56" s="278">
        <v>1</v>
      </c>
      <c r="I56" s="278">
        <v>0.015</v>
      </c>
      <c r="J56" s="278">
        <v>0</v>
      </c>
      <c r="K56" s="278">
        <v>0</v>
      </c>
    </row>
    <row r="57" spans="1:11" s="31" customFormat="1" ht="17.25" customHeight="1">
      <c r="A57" s="273" t="s">
        <v>206</v>
      </c>
      <c r="B57" s="270">
        <v>50</v>
      </c>
      <c r="C57" s="271" t="s">
        <v>336</v>
      </c>
      <c r="D57" s="278">
        <v>1</v>
      </c>
      <c r="E57" s="278">
        <v>0.055</v>
      </c>
      <c r="F57" s="278">
        <v>0</v>
      </c>
      <c r="G57" s="278">
        <v>0</v>
      </c>
      <c r="H57" s="278">
        <v>0</v>
      </c>
      <c r="I57" s="278">
        <v>0</v>
      </c>
      <c r="J57" s="278">
        <v>0</v>
      </c>
      <c r="K57" s="278">
        <v>0</v>
      </c>
    </row>
    <row r="58" spans="1:11" s="31" customFormat="1" ht="17.25" customHeight="1">
      <c r="A58" s="273" t="s">
        <v>206</v>
      </c>
      <c r="B58" s="270">
        <v>51</v>
      </c>
      <c r="C58" s="271" t="s">
        <v>337</v>
      </c>
      <c r="D58" s="278">
        <v>1</v>
      </c>
      <c r="E58" s="278">
        <v>0.006</v>
      </c>
      <c r="F58" s="278">
        <v>0</v>
      </c>
      <c r="G58" s="278">
        <v>0</v>
      </c>
      <c r="H58" s="278">
        <v>0</v>
      </c>
      <c r="I58" s="278">
        <v>0</v>
      </c>
      <c r="J58" s="278">
        <v>0</v>
      </c>
      <c r="K58" s="278">
        <v>0</v>
      </c>
    </row>
    <row r="59" spans="1:11" s="31" customFormat="1" ht="17.25" customHeight="1">
      <c r="A59" s="273" t="s">
        <v>206</v>
      </c>
      <c r="B59" s="270">
        <v>52</v>
      </c>
      <c r="C59" s="271" t="s">
        <v>338</v>
      </c>
      <c r="D59" s="278">
        <v>0</v>
      </c>
      <c r="E59" s="278">
        <v>0</v>
      </c>
      <c r="F59" s="278">
        <v>0</v>
      </c>
      <c r="G59" s="278">
        <v>0</v>
      </c>
      <c r="H59" s="278">
        <v>1</v>
      </c>
      <c r="I59" s="278">
        <v>0.015</v>
      </c>
      <c r="J59" s="278">
        <v>0</v>
      </c>
      <c r="K59" s="278">
        <v>0</v>
      </c>
    </row>
    <row r="60" spans="1:11" s="31" customFormat="1" ht="17.25" customHeight="1">
      <c r="A60" s="273" t="s">
        <v>206</v>
      </c>
      <c r="B60" s="270">
        <v>53</v>
      </c>
      <c r="C60" s="271" t="s">
        <v>339</v>
      </c>
      <c r="D60" s="278">
        <v>0</v>
      </c>
      <c r="E60" s="278">
        <v>0</v>
      </c>
      <c r="F60" s="278">
        <v>0</v>
      </c>
      <c r="G60" s="278">
        <v>0</v>
      </c>
      <c r="H60" s="278">
        <v>2</v>
      </c>
      <c r="I60" s="278">
        <v>0.022</v>
      </c>
      <c r="J60" s="278">
        <v>0</v>
      </c>
      <c r="K60" s="278">
        <v>0</v>
      </c>
    </row>
    <row r="61" spans="1:11" s="31" customFormat="1" ht="17.25" customHeight="1">
      <c r="A61" s="273" t="s">
        <v>206</v>
      </c>
      <c r="B61" s="270">
        <v>54</v>
      </c>
      <c r="C61" s="271" t="s">
        <v>340</v>
      </c>
      <c r="D61" s="278">
        <v>0</v>
      </c>
      <c r="E61" s="278">
        <v>0</v>
      </c>
      <c r="F61" s="278">
        <v>2</v>
      </c>
      <c r="G61" s="278">
        <v>0.0275</v>
      </c>
      <c r="H61" s="278">
        <v>1</v>
      </c>
      <c r="I61" s="278">
        <v>0.01</v>
      </c>
      <c r="J61" s="278">
        <v>0</v>
      </c>
      <c r="K61" s="278">
        <v>0</v>
      </c>
    </row>
    <row r="62" spans="1:11" s="31" customFormat="1" ht="17.25" customHeight="1">
      <c r="A62" s="273" t="s">
        <v>206</v>
      </c>
      <c r="B62" s="270">
        <v>55</v>
      </c>
      <c r="C62" s="271" t="s">
        <v>341</v>
      </c>
      <c r="D62" s="278">
        <v>0</v>
      </c>
      <c r="E62" s="278">
        <v>0</v>
      </c>
      <c r="F62" s="278">
        <v>0</v>
      </c>
      <c r="G62" s="278">
        <v>0</v>
      </c>
      <c r="H62" s="278">
        <v>1</v>
      </c>
      <c r="I62" s="278">
        <v>0.006</v>
      </c>
      <c r="J62" s="278">
        <v>0</v>
      </c>
      <c r="K62" s="278">
        <v>0</v>
      </c>
    </row>
    <row r="63" spans="1:11" s="31" customFormat="1" ht="17.25" customHeight="1">
      <c r="A63" s="273" t="s">
        <v>206</v>
      </c>
      <c r="B63" s="270">
        <v>56</v>
      </c>
      <c r="C63" s="271" t="s">
        <v>342</v>
      </c>
      <c r="D63" s="278">
        <v>0</v>
      </c>
      <c r="E63" s="278">
        <v>0</v>
      </c>
      <c r="F63" s="278">
        <v>0</v>
      </c>
      <c r="G63" s="278">
        <v>0</v>
      </c>
      <c r="H63" s="278">
        <v>1</v>
      </c>
      <c r="I63" s="278">
        <v>0.004</v>
      </c>
      <c r="J63" s="278">
        <v>0</v>
      </c>
      <c r="K63" s="278">
        <v>0</v>
      </c>
    </row>
    <row r="64" spans="1:11" s="16" customFormat="1" ht="17.25" customHeight="1">
      <c r="A64" s="273" t="s">
        <v>206</v>
      </c>
      <c r="B64" s="270">
        <v>57</v>
      </c>
      <c r="C64" s="261" t="s">
        <v>376</v>
      </c>
      <c r="D64" s="263">
        <v>2</v>
      </c>
      <c r="E64" s="263">
        <v>0.0175</v>
      </c>
      <c r="F64" s="263">
        <v>1</v>
      </c>
      <c r="G64" s="263">
        <v>0.0125</v>
      </c>
      <c r="H64" s="263">
        <v>0</v>
      </c>
      <c r="I64" s="263">
        <v>0</v>
      </c>
      <c r="J64" s="263">
        <v>0</v>
      </c>
      <c r="K64" s="263">
        <v>0</v>
      </c>
    </row>
    <row r="65" spans="1:11" s="16" customFormat="1" ht="17.25" customHeight="1">
      <c r="A65" s="273" t="s">
        <v>206</v>
      </c>
      <c r="B65" s="270">
        <v>58</v>
      </c>
      <c r="C65" s="261" t="s">
        <v>377</v>
      </c>
      <c r="D65" s="263">
        <v>1</v>
      </c>
      <c r="E65" s="263">
        <v>0.01</v>
      </c>
      <c r="F65" s="263">
        <v>1</v>
      </c>
      <c r="G65" s="263">
        <v>0.01</v>
      </c>
      <c r="H65" s="263">
        <v>0</v>
      </c>
      <c r="I65" s="263">
        <v>0</v>
      </c>
      <c r="J65" s="263">
        <v>0</v>
      </c>
      <c r="K65" s="263">
        <v>0</v>
      </c>
    </row>
    <row r="66" spans="1:11" s="16" customFormat="1" ht="17.25" customHeight="1">
      <c r="A66" s="273" t="s">
        <v>206</v>
      </c>
      <c r="B66" s="270">
        <v>59</v>
      </c>
      <c r="C66" s="267" t="s">
        <v>378</v>
      </c>
      <c r="D66" s="263">
        <v>0</v>
      </c>
      <c r="E66" s="263">
        <v>0</v>
      </c>
      <c r="F66" s="263">
        <v>1</v>
      </c>
      <c r="G66" s="263">
        <v>0.015</v>
      </c>
      <c r="H66" s="263">
        <v>0</v>
      </c>
      <c r="I66" s="263">
        <v>0</v>
      </c>
      <c r="J66" s="263">
        <v>0</v>
      </c>
      <c r="K66" s="263">
        <v>0</v>
      </c>
    </row>
    <row r="67" spans="1:11" s="16" customFormat="1" ht="17.25" customHeight="1">
      <c r="A67" s="273" t="s">
        <v>206</v>
      </c>
      <c r="B67" s="270">
        <v>60</v>
      </c>
      <c r="C67" s="267" t="s">
        <v>379</v>
      </c>
      <c r="D67" s="263">
        <v>0</v>
      </c>
      <c r="E67" s="263">
        <v>0</v>
      </c>
      <c r="F67" s="263">
        <v>0</v>
      </c>
      <c r="G67" s="263">
        <v>0</v>
      </c>
      <c r="H67" s="263">
        <v>1</v>
      </c>
      <c r="I67" s="263">
        <v>0.065</v>
      </c>
      <c r="J67" s="263">
        <v>0</v>
      </c>
      <c r="K67" s="263">
        <v>0</v>
      </c>
    </row>
    <row r="68" spans="1:11" ht="17.25" customHeight="1">
      <c r="A68" s="286"/>
      <c r="B68" s="287"/>
      <c r="C68" s="287" t="s">
        <v>18</v>
      </c>
      <c r="D68" s="285">
        <f>SUM(D69:D94)</f>
        <v>71</v>
      </c>
      <c r="E68" s="285">
        <f aca="true" t="shared" si="1" ref="E68:K68">SUM(E69:E94)</f>
        <v>15.915450000000003</v>
      </c>
      <c r="F68" s="285">
        <f t="shared" si="1"/>
        <v>41</v>
      </c>
      <c r="G68" s="285">
        <f t="shared" si="1"/>
        <v>1.01645</v>
      </c>
      <c r="H68" s="285">
        <f t="shared" si="1"/>
        <v>36</v>
      </c>
      <c r="I68" s="285">
        <f t="shared" si="1"/>
        <v>3.3569999999999993</v>
      </c>
      <c r="J68" s="285">
        <f t="shared" si="1"/>
        <v>10</v>
      </c>
      <c r="K68" s="285">
        <f t="shared" si="1"/>
        <v>1.09605</v>
      </c>
    </row>
    <row r="69" spans="1:11" s="16" customFormat="1" ht="17.25" customHeight="1">
      <c r="A69" s="263" t="s">
        <v>35</v>
      </c>
      <c r="B69" s="270">
        <v>16</v>
      </c>
      <c r="C69" s="263" t="s">
        <v>25</v>
      </c>
      <c r="D69" s="263">
        <v>6</v>
      </c>
      <c r="E69" s="263">
        <v>0.068</v>
      </c>
      <c r="F69" s="263">
        <v>6</v>
      </c>
      <c r="G69" s="263">
        <v>0.158</v>
      </c>
      <c r="H69" s="263">
        <v>1</v>
      </c>
      <c r="I69" s="263">
        <v>0.0063</v>
      </c>
      <c r="J69" s="263">
        <v>0</v>
      </c>
      <c r="K69" s="263">
        <v>0</v>
      </c>
    </row>
    <row r="70" spans="1:11" s="16" customFormat="1" ht="17.25" customHeight="1">
      <c r="A70" s="263" t="s">
        <v>35</v>
      </c>
      <c r="B70" s="270">
        <v>17</v>
      </c>
      <c r="C70" s="263" t="s">
        <v>46</v>
      </c>
      <c r="D70" s="263">
        <v>1</v>
      </c>
      <c r="E70" s="263">
        <v>0.06</v>
      </c>
      <c r="F70" s="263">
        <v>0</v>
      </c>
      <c r="G70" s="263">
        <v>0</v>
      </c>
      <c r="H70" s="263">
        <v>2</v>
      </c>
      <c r="I70" s="263">
        <v>0.012</v>
      </c>
      <c r="J70" s="263">
        <v>0</v>
      </c>
      <c r="K70" s="263">
        <v>0</v>
      </c>
    </row>
    <row r="71" spans="1:11" s="16" customFormat="1" ht="17.25" customHeight="1">
      <c r="A71" s="263" t="s">
        <v>35</v>
      </c>
      <c r="B71" s="270">
        <v>18</v>
      </c>
      <c r="C71" s="263" t="s">
        <v>26</v>
      </c>
      <c r="D71" s="263">
        <v>4</v>
      </c>
      <c r="E71" s="263">
        <v>0.03</v>
      </c>
      <c r="F71" s="263">
        <v>4</v>
      </c>
      <c r="G71" s="263">
        <v>0.03</v>
      </c>
      <c r="H71" s="263">
        <v>4</v>
      </c>
      <c r="I71" s="263">
        <v>0.0288</v>
      </c>
      <c r="J71" s="263">
        <v>0</v>
      </c>
      <c r="K71" s="263">
        <v>0</v>
      </c>
    </row>
    <row r="72" spans="1:11" s="16" customFormat="1" ht="17.25" customHeight="1">
      <c r="A72" s="263" t="s">
        <v>35</v>
      </c>
      <c r="B72" s="270">
        <v>19</v>
      </c>
      <c r="C72" s="263" t="s">
        <v>32</v>
      </c>
      <c r="D72" s="263">
        <v>0</v>
      </c>
      <c r="E72" s="263">
        <v>0</v>
      </c>
      <c r="F72" s="263">
        <v>1</v>
      </c>
      <c r="G72" s="263">
        <v>0.015</v>
      </c>
      <c r="H72" s="263">
        <v>1</v>
      </c>
      <c r="I72" s="263">
        <v>0.013</v>
      </c>
      <c r="J72" s="263">
        <v>0</v>
      </c>
      <c r="K72" s="263">
        <v>0</v>
      </c>
    </row>
    <row r="73" spans="1:11" s="16" customFormat="1" ht="17.25" customHeight="1">
      <c r="A73" s="263" t="s">
        <v>35</v>
      </c>
      <c r="B73" s="270">
        <v>20</v>
      </c>
      <c r="C73" s="263" t="s">
        <v>139</v>
      </c>
      <c r="D73" s="263">
        <v>1</v>
      </c>
      <c r="E73" s="263">
        <v>1.248</v>
      </c>
      <c r="F73" s="263">
        <v>0</v>
      </c>
      <c r="G73" s="263">
        <v>0</v>
      </c>
      <c r="H73" s="263">
        <v>0</v>
      </c>
      <c r="I73" s="263">
        <v>0</v>
      </c>
      <c r="J73" s="263">
        <v>0</v>
      </c>
      <c r="K73" s="263">
        <v>0</v>
      </c>
    </row>
    <row r="74" spans="1:11" s="16" customFormat="1" ht="17.25" customHeight="1">
      <c r="A74" s="263" t="s">
        <v>35</v>
      </c>
      <c r="B74" s="270">
        <v>21</v>
      </c>
      <c r="C74" s="263" t="s">
        <v>29</v>
      </c>
      <c r="D74" s="263">
        <v>4</v>
      </c>
      <c r="E74" s="263">
        <v>7.5563</v>
      </c>
      <c r="F74" s="263">
        <v>4</v>
      </c>
      <c r="G74" s="263">
        <v>0.0416</v>
      </c>
      <c r="H74" s="263">
        <v>5</v>
      </c>
      <c r="I74" s="263">
        <v>0.0373</v>
      </c>
      <c r="J74" s="263">
        <v>2</v>
      </c>
      <c r="K74" s="263">
        <v>0.865</v>
      </c>
    </row>
    <row r="75" spans="1:11" s="16" customFormat="1" ht="17.25" customHeight="1">
      <c r="A75" s="263" t="s">
        <v>35</v>
      </c>
      <c r="B75" s="270">
        <v>22</v>
      </c>
      <c r="C75" s="263" t="s">
        <v>43</v>
      </c>
      <c r="D75" s="263">
        <v>2</v>
      </c>
      <c r="E75" s="263">
        <v>0.03</v>
      </c>
      <c r="F75" s="263">
        <v>2</v>
      </c>
      <c r="G75" s="263">
        <v>0.03</v>
      </c>
      <c r="H75" s="263">
        <v>0</v>
      </c>
      <c r="I75" s="263">
        <v>0</v>
      </c>
      <c r="J75" s="263">
        <v>0</v>
      </c>
      <c r="K75" s="263">
        <v>0</v>
      </c>
    </row>
    <row r="76" spans="1:11" s="16" customFormat="1" ht="17.25" customHeight="1">
      <c r="A76" s="263" t="s">
        <v>35</v>
      </c>
      <c r="B76" s="270">
        <v>23</v>
      </c>
      <c r="C76" s="261" t="s">
        <v>48</v>
      </c>
      <c r="D76" s="263">
        <v>0</v>
      </c>
      <c r="E76" s="263">
        <v>0</v>
      </c>
      <c r="F76" s="263">
        <v>1</v>
      </c>
      <c r="G76" s="263">
        <v>0.0063</v>
      </c>
      <c r="H76" s="263">
        <v>2</v>
      </c>
      <c r="I76" s="263">
        <v>0.017</v>
      </c>
      <c r="J76" s="263">
        <v>0</v>
      </c>
      <c r="K76" s="263">
        <v>0</v>
      </c>
    </row>
    <row r="77" spans="1:11" s="16" customFormat="1" ht="17.25" customHeight="1">
      <c r="A77" s="263" t="s">
        <v>35</v>
      </c>
      <c r="B77" s="270">
        <v>24</v>
      </c>
      <c r="C77" s="261" t="s">
        <v>140</v>
      </c>
      <c r="D77" s="263">
        <v>1</v>
      </c>
      <c r="E77" s="263">
        <v>0.22</v>
      </c>
      <c r="F77" s="263">
        <v>1</v>
      </c>
      <c r="G77" s="263">
        <v>0.22</v>
      </c>
      <c r="H77" s="263">
        <v>0</v>
      </c>
      <c r="I77" s="263">
        <v>0</v>
      </c>
      <c r="J77" s="263">
        <v>0</v>
      </c>
      <c r="K77" s="263">
        <v>0</v>
      </c>
    </row>
    <row r="78" spans="1:11" s="16" customFormat="1" ht="17.25" customHeight="1">
      <c r="A78" s="263" t="s">
        <v>35</v>
      </c>
      <c r="B78" s="270">
        <v>25</v>
      </c>
      <c r="C78" s="261" t="s">
        <v>55</v>
      </c>
      <c r="D78" s="263">
        <v>2</v>
      </c>
      <c r="E78" s="263">
        <v>0.017</v>
      </c>
      <c r="F78" s="263">
        <v>2</v>
      </c>
      <c r="G78" s="263">
        <v>0.017</v>
      </c>
      <c r="H78" s="263">
        <v>2</v>
      </c>
      <c r="I78" s="263">
        <v>0.02</v>
      </c>
      <c r="J78" s="263">
        <v>0</v>
      </c>
      <c r="K78" s="263">
        <v>0</v>
      </c>
    </row>
    <row r="79" spans="1:11" s="16" customFormat="1" ht="17.25" customHeight="1">
      <c r="A79" s="263" t="s">
        <v>35</v>
      </c>
      <c r="B79" s="270">
        <v>26</v>
      </c>
      <c r="C79" s="261" t="s">
        <v>41</v>
      </c>
      <c r="D79" s="263">
        <v>24</v>
      </c>
      <c r="E79" s="263">
        <v>0.26015</v>
      </c>
      <c r="F79" s="263">
        <v>8</v>
      </c>
      <c r="G79" s="263">
        <v>0.0683</v>
      </c>
      <c r="H79" s="263">
        <v>10</v>
      </c>
      <c r="I79" s="263">
        <v>0.1326</v>
      </c>
      <c r="J79" s="263">
        <v>4</v>
      </c>
      <c r="K79" s="263">
        <v>0.05105</v>
      </c>
    </row>
    <row r="80" spans="1:13" s="120" customFormat="1" ht="17.25" customHeight="1">
      <c r="A80" s="273" t="s">
        <v>206</v>
      </c>
      <c r="B80" s="279">
        <v>1</v>
      </c>
      <c r="C80" s="280" t="s">
        <v>218</v>
      </c>
      <c r="D80" s="275">
        <v>0</v>
      </c>
      <c r="E80" s="275">
        <v>0</v>
      </c>
      <c r="F80" s="275">
        <v>0</v>
      </c>
      <c r="G80" s="275">
        <v>0</v>
      </c>
      <c r="H80" s="275">
        <v>0</v>
      </c>
      <c r="I80" s="275">
        <v>0</v>
      </c>
      <c r="J80" s="275">
        <v>0</v>
      </c>
      <c r="K80" s="275">
        <v>0</v>
      </c>
      <c r="L80" s="119"/>
      <c r="M80" s="120" t="s">
        <v>219</v>
      </c>
    </row>
    <row r="81" spans="1:12" s="120" customFormat="1" ht="17.25" customHeight="1">
      <c r="A81" s="273" t="s">
        <v>206</v>
      </c>
      <c r="B81" s="279">
        <v>2</v>
      </c>
      <c r="C81" s="280" t="s">
        <v>220</v>
      </c>
      <c r="D81" s="275">
        <v>0</v>
      </c>
      <c r="E81" s="275">
        <v>0</v>
      </c>
      <c r="F81" s="275">
        <v>3</v>
      </c>
      <c r="G81" s="275">
        <v>0.00075</v>
      </c>
      <c r="H81" s="275">
        <v>0</v>
      </c>
      <c r="I81" s="275">
        <v>0</v>
      </c>
      <c r="J81" s="275">
        <v>1</v>
      </c>
      <c r="K81" s="275">
        <v>0.035</v>
      </c>
      <c r="L81" s="119"/>
    </row>
    <row r="82" spans="1:12" s="120" customFormat="1" ht="17.25" customHeight="1">
      <c r="A82" s="273" t="s">
        <v>206</v>
      </c>
      <c r="B82" s="279">
        <v>3</v>
      </c>
      <c r="C82" s="280" t="s">
        <v>221</v>
      </c>
      <c r="D82" s="275">
        <v>9</v>
      </c>
      <c r="E82" s="275">
        <v>0.0075</v>
      </c>
      <c r="F82" s="275">
        <v>0</v>
      </c>
      <c r="G82" s="275">
        <v>0</v>
      </c>
      <c r="H82" s="275">
        <v>0</v>
      </c>
      <c r="I82" s="275">
        <v>0</v>
      </c>
      <c r="J82" s="275">
        <v>0</v>
      </c>
      <c r="K82" s="275">
        <v>0</v>
      </c>
      <c r="L82" s="119"/>
    </row>
    <row r="83" spans="1:12" s="120" customFormat="1" ht="17.25" customHeight="1">
      <c r="A83" s="273" t="s">
        <v>206</v>
      </c>
      <c r="B83" s="279">
        <v>4</v>
      </c>
      <c r="C83" s="280" t="s">
        <v>222</v>
      </c>
      <c r="D83" s="275">
        <v>0</v>
      </c>
      <c r="E83" s="275">
        <v>0</v>
      </c>
      <c r="F83" s="275">
        <v>0</v>
      </c>
      <c r="G83" s="275">
        <v>0</v>
      </c>
      <c r="H83" s="275">
        <v>2</v>
      </c>
      <c r="I83" s="275">
        <v>0.029</v>
      </c>
      <c r="J83" s="275">
        <v>0</v>
      </c>
      <c r="K83" s="275">
        <v>0</v>
      </c>
      <c r="L83" s="119"/>
    </row>
    <row r="84" spans="1:12" s="120" customFormat="1" ht="17.25" customHeight="1">
      <c r="A84" s="273" t="s">
        <v>206</v>
      </c>
      <c r="B84" s="279">
        <v>5</v>
      </c>
      <c r="C84" s="280" t="s">
        <v>223</v>
      </c>
      <c r="D84" s="275">
        <v>1</v>
      </c>
      <c r="E84" s="275">
        <v>0.015</v>
      </c>
      <c r="F84" s="275">
        <v>0</v>
      </c>
      <c r="G84" s="275">
        <v>0</v>
      </c>
      <c r="H84" s="275">
        <v>0</v>
      </c>
      <c r="I84" s="275">
        <v>0</v>
      </c>
      <c r="J84" s="275">
        <v>0</v>
      </c>
      <c r="K84" s="275">
        <v>0</v>
      </c>
      <c r="L84" s="119"/>
    </row>
    <row r="85" spans="1:12" s="120" customFormat="1" ht="17.25" customHeight="1">
      <c r="A85" s="273" t="s">
        <v>206</v>
      </c>
      <c r="B85" s="279">
        <v>6</v>
      </c>
      <c r="C85" s="280" t="s">
        <v>224</v>
      </c>
      <c r="D85" s="275">
        <v>0</v>
      </c>
      <c r="E85" s="275">
        <v>0</v>
      </c>
      <c r="F85" s="275">
        <v>1</v>
      </c>
      <c r="G85" s="275">
        <v>0.007</v>
      </c>
      <c r="H85" s="275">
        <v>0</v>
      </c>
      <c r="I85" s="275">
        <v>0</v>
      </c>
      <c r="J85" s="275">
        <v>0</v>
      </c>
      <c r="K85" s="275">
        <v>0</v>
      </c>
      <c r="L85" s="119"/>
    </row>
    <row r="86" spans="1:13" s="16" customFormat="1" ht="17.25" customHeight="1">
      <c r="A86" s="261" t="s">
        <v>251</v>
      </c>
      <c r="B86" s="263">
        <v>1</v>
      </c>
      <c r="C86" s="268" t="s">
        <v>268</v>
      </c>
      <c r="D86" s="263">
        <v>2</v>
      </c>
      <c r="E86" s="263">
        <v>0.012</v>
      </c>
      <c r="F86" s="263">
        <v>1</v>
      </c>
      <c r="G86" s="265">
        <v>0.005</v>
      </c>
      <c r="H86" s="263">
        <v>2</v>
      </c>
      <c r="I86" s="263">
        <v>2.927</v>
      </c>
      <c r="J86" s="263">
        <v>0</v>
      </c>
      <c r="K86" s="263">
        <v>0</v>
      </c>
      <c r="M86" s="164"/>
    </row>
    <row r="87" spans="1:12" s="16" customFormat="1" ht="17.25" customHeight="1">
      <c r="A87" s="261" t="s">
        <v>251</v>
      </c>
      <c r="B87" s="263">
        <v>2</v>
      </c>
      <c r="C87" s="281" t="s">
        <v>269</v>
      </c>
      <c r="D87" s="263">
        <v>0</v>
      </c>
      <c r="E87" s="263">
        <v>0</v>
      </c>
      <c r="F87" s="263">
        <v>1</v>
      </c>
      <c r="G87" s="265">
        <v>0.015</v>
      </c>
      <c r="H87" s="263">
        <v>0</v>
      </c>
      <c r="I87" s="263">
        <v>0</v>
      </c>
      <c r="J87" s="263">
        <v>0</v>
      </c>
      <c r="K87" s="263">
        <v>0</v>
      </c>
      <c r="L87" s="173"/>
    </row>
    <row r="88" spans="1:11" s="16" customFormat="1" ht="17.25" customHeight="1">
      <c r="A88" s="261" t="s">
        <v>251</v>
      </c>
      <c r="B88" s="263">
        <v>3</v>
      </c>
      <c r="C88" s="282" t="s">
        <v>270</v>
      </c>
      <c r="D88" s="263">
        <v>3</v>
      </c>
      <c r="E88" s="263">
        <v>0.115</v>
      </c>
      <c r="F88" s="263">
        <v>1</v>
      </c>
      <c r="G88" s="265">
        <v>0.035</v>
      </c>
      <c r="H88" s="263">
        <v>0</v>
      </c>
      <c r="I88" s="263">
        <v>0</v>
      </c>
      <c r="J88" s="263">
        <v>2</v>
      </c>
      <c r="K88" s="263">
        <v>0.14</v>
      </c>
    </row>
    <row r="89" spans="1:11" s="16" customFormat="1" ht="17.25" customHeight="1">
      <c r="A89" s="261" t="s">
        <v>251</v>
      </c>
      <c r="B89" s="263">
        <v>4</v>
      </c>
      <c r="C89" s="283" t="s">
        <v>271</v>
      </c>
      <c r="D89" s="263">
        <v>3</v>
      </c>
      <c r="E89" s="263">
        <v>0.015</v>
      </c>
      <c r="F89" s="263">
        <v>1</v>
      </c>
      <c r="G89" s="263">
        <v>0.326</v>
      </c>
      <c r="H89" s="263">
        <v>0</v>
      </c>
      <c r="I89" s="263">
        <v>0</v>
      </c>
      <c r="J89" s="263">
        <v>1</v>
      </c>
      <c r="K89" s="263">
        <v>0.005</v>
      </c>
    </row>
    <row r="90" spans="1:11" s="16" customFormat="1" ht="17.25" customHeight="1">
      <c r="A90" s="261" t="s">
        <v>251</v>
      </c>
      <c r="B90" s="263">
        <v>6</v>
      </c>
      <c r="C90" s="276" t="s">
        <v>272</v>
      </c>
      <c r="D90" s="263">
        <v>1</v>
      </c>
      <c r="E90" s="263">
        <v>0.005</v>
      </c>
      <c r="F90" s="263">
        <v>0</v>
      </c>
      <c r="G90" s="263">
        <v>0</v>
      </c>
      <c r="H90" s="263">
        <v>0</v>
      </c>
      <c r="I90" s="263">
        <v>0</v>
      </c>
      <c r="J90" s="263">
        <v>0</v>
      </c>
      <c r="K90" s="263">
        <v>0</v>
      </c>
    </row>
    <row r="91" spans="1:11" s="31" customFormat="1" ht="17.25" customHeight="1">
      <c r="A91" s="278" t="s">
        <v>35</v>
      </c>
      <c r="B91" s="278">
        <v>1</v>
      </c>
      <c r="C91" s="278" t="s">
        <v>343</v>
      </c>
      <c r="D91" s="284">
        <v>3</v>
      </c>
      <c r="E91" s="278">
        <v>6.228000000000001</v>
      </c>
      <c r="F91" s="278">
        <v>0</v>
      </c>
      <c r="G91" s="278">
        <v>0</v>
      </c>
      <c r="H91" s="278">
        <v>0</v>
      </c>
      <c r="I91" s="278">
        <v>0</v>
      </c>
      <c r="J91" s="278">
        <v>0</v>
      </c>
      <c r="K91" s="278">
        <v>0</v>
      </c>
    </row>
    <row r="92" spans="1:11" s="31" customFormat="1" ht="17.25" customHeight="1">
      <c r="A92" s="278" t="s">
        <v>35</v>
      </c>
      <c r="B92" s="278">
        <v>2</v>
      </c>
      <c r="C92" s="278" t="s">
        <v>344</v>
      </c>
      <c r="D92" s="284">
        <v>1</v>
      </c>
      <c r="E92" s="278">
        <v>0.0065</v>
      </c>
      <c r="F92" s="278">
        <v>1</v>
      </c>
      <c r="G92" s="278">
        <v>0.0065</v>
      </c>
      <c r="H92" s="278">
        <v>1</v>
      </c>
      <c r="I92" s="278">
        <v>0.01</v>
      </c>
      <c r="J92" s="278">
        <v>0</v>
      </c>
      <c r="K92" s="278">
        <v>0</v>
      </c>
    </row>
    <row r="93" spans="1:11" s="16" customFormat="1" ht="17.25" customHeight="1">
      <c r="A93" s="261" t="s">
        <v>251</v>
      </c>
      <c r="B93" s="263">
        <v>1</v>
      </c>
      <c r="C93" s="267" t="s">
        <v>380</v>
      </c>
      <c r="D93" s="263">
        <v>2</v>
      </c>
      <c r="E93" s="263">
        <v>0.012</v>
      </c>
      <c r="F93" s="263">
        <v>1</v>
      </c>
      <c r="G93" s="263">
        <v>0.005</v>
      </c>
      <c r="H93" s="263">
        <v>3</v>
      </c>
      <c r="I93" s="263">
        <v>0.114</v>
      </c>
      <c r="J93" s="263">
        <v>0</v>
      </c>
      <c r="K93" s="263">
        <v>0</v>
      </c>
    </row>
    <row r="94" spans="1:11" s="16" customFormat="1" ht="17.25" customHeight="1">
      <c r="A94" s="261" t="s">
        <v>251</v>
      </c>
      <c r="B94" s="263">
        <v>2</v>
      </c>
      <c r="C94" s="267" t="s">
        <v>381</v>
      </c>
      <c r="D94" s="263">
        <v>1</v>
      </c>
      <c r="E94" s="263">
        <v>0.01</v>
      </c>
      <c r="F94" s="263">
        <v>2</v>
      </c>
      <c r="G94" s="263">
        <v>0.03</v>
      </c>
      <c r="H94" s="263">
        <v>1</v>
      </c>
      <c r="I94" s="263">
        <v>0.01</v>
      </c>
      <c r="J94" s="263">
        <v>0</v>
      </c>
      <c r="K94" s="263">
        <v>0</v>
      </c>
    </row>
    <row r="95" spans="4:11" ht="17.25" customHeight="1">
      <c r="D95" s="81"/>
      <c r="E95" s="81"/>
      <c r="F95" s="81"/>
      <c r="G95" s="81"/>
      <c r="H95" s="81"/>
      <c r="I95" s="81"/>
      <c r="J95" s="81"/>
      <c r="K95" s="81"/>
    </row>
    <row r="96" spans="4:11" ht="17.25" customHeight="1">
      <c r="D96" s="45"/>
      <c r="E96" s="45"/>
      <c r="F96" s="81"/>
      <c r="G96" s="81"/>
      <c r="H96" s="81"/>
      <c r="I96" s="81"/>
      <c r="J96" s="81"/>
      <c r="K96" s="81"/>
    </row>
    <row r="97" spans="4:11" ht="17.25" customHeight="1">
      <c r="D97" s="81"/>
      <c r="E97" s="81"/>
      <c r="F97" s="81"/>
      <c r="G97" s="81"/>
      <c r="H97" s="81"/>
      <c r="I97" s="81"/>
      <c r="J97" s="81"/>
      <c r="K97" s="81"/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H171"/>
  <sheetViews>
    <sheetView zoomScale="90" zoomScaleNormal="90" zoomScalePageLayoutView="0" workbookViewId="0" topLeftCell="A1">
      <pane ySplit="4" topLeftCell="A152" activePane="bottomLeft" state="frozen"/>
      <selection pane="topLeft" activeCell="A1" sqref="A1"/>
      <selection pane="bottomLeft" activeCell="A160" sqref="A160:IV165"/>
    </sheetView>
  </sheetViews>
  <sheetFormatPr defaultColWidth="9.140625" defaultRowHeight="15"/>
  <cols>
    <col min="1" max="1" width="20.8515625" style="0" customWidth="1"/>
    <col min="3" max="4" width="17.421875" style="0" customWidth="1"/>
    <col min="5" max="5" width="14.421875" style="28" customWidth="1"/>
    <col min="6" max="6" width="33.28125" style="0" customWidth="1"/>
    <col min="7" max="7" width="34.421875" style="0" customWidth="1"/>
    <col min="8" max="8" width="20.57421875" style="41" customWidth="1"/>
  </cols>
  <sheetData>
    <row r="2" spans="1:7" ht="15">
      <c r="A2" s="86"/>
      <c r="B2" s="1" t="s">
        <v>85</v>
      </c>
      <c r="C2" s="1"/>
      <c r="D2" s="2"/>
      <c r="E2" s="15"/>
      <c r="F2" s="3"/>
      <c r="G2" s="86"/>
    </row>
    <row r="3" spans="1:8" ht="23.25" customHeight="1">
      <c r="A3" s="89" t="s">
        <v>0</v>
      </c>
      <c r="B3" s="4" t="s">
        <v>1</v>
      </c>
      <c r="C3" s="4" t="s">
        <v>21</v>
      </c>
      <c r="D3" s="4" t="s">
        <v>22</v>
      </c>
      <c r="E3" s="4" t="s">
        <v>23</v>
      </c>
      <c r="F3" s="63" t="s">
        <v>24</v>
      </c>
      <c r="G3" s="90" t="s">
        <v>40</v>
      </c>
      <c r="H3" s="42"/>
    </row>
    <row r="4" spans="1:8" ht="15">
      <c r="A4" s="91"/>
      <c r="B4" s="5">
        <v>1</v>
      </c>
      <c r="C4" s="5">
        <v>2</v>
      </c>
      <c r="D4" s="5">
        <v>3</v>
      </c>
      <c r="E4" s="5">
        <v>4</v>
      </c>
      <c r="F4" s="64">
        <v>5</v>
      </c>
      <c r="G4" s="92">
        <v>6</v>
      </c>
      <c r="H4" s="42"/>
    </row>
    <row r="5" spans="1:8" ht="19.5" customHeight="1">
      <c r="A5" s="20" t="s">
        <v>38</v>
      </c>
      <c r="B5" s="20">
        <v>1</v>
      </c>
      <c r="C5" s="109">
        <v>15573436</v>
      </c>
      <c r="D5" s="78">
        <v>41183</v>
      </c>
      <c r="E5" s="110">
        <v>5</v>
      </c>
      <c r="F5" s="109" t="s">
        <v>51</v>
      </c>
      <c r="G5" s="109" t="s">
        <v>86</v>
      </c>
      <c r="H5" s="42"/>
    </row>
    <row r="6" spans="1:8" ht="19.5" customHeight="1">
      <c r="A6" s="20" t="s">
        <v>38</v>
      </c>
      <c r="B6" s="20">
        <v>2</v>
      </c>
      <c r="C6" s="109">
        <v>15573653</v>
      </c>
      <c r="D6" s="78">
        <v>41183</v>
      </c>
      <c r="E6" s="110">
        <v>5</v>
      </c>
      <c r="F6" s="109" t="s">
        <v>58</v>
      </c>
      <c r="G6" s="109" t="s">
        <v>87</v>
      </c>
      <c r="H6" s="42"/>
    </row>
    <row r="7" spans="1:8" ht="19.5" customHeight="1">
      <c r="A7" s="20" t="s">
        <v>38</v>
      </c>
      <c r="B7" s="20">
        <v>3</v>
      </c>
      <c r="C7" s="109">
        <v>15573500</v>
      </c>
      <c r="D7" s="78">
        <v>41183</v>
      </c>
      <c r="E7" s="110">
        <v>5</v>
      </c>
      <c r="F7" s="109" t="s">
        <v>52</v>
      </c>
      <c r="G7" s="109" t="s">
        <v>88</v>
      </c>
      <c r="H7" s="42"/>
    </row>
    <row r="8" spans="1:8" ht="19.5" customHeight="1">
      <c r="A8" s="20" t="s">
        <v>38</v>
      </c>
      <c r="B8" s="20">
        <v>4</v>
      </c>
      <c r="C8" s="109">
        <v>15573582</v>
      </c>
      <c r="D8" s="78">
        <v>41183</v>
      </c>
      <c r="E8" s="110">
        <v>5</v>
      </c>
      <c r="F8" s="109" t="s">
        <v>58</v>
      </c>
      <c r="G8" s="109" t="s">
        <v>89</v>
      </c>
      <c r="H8" s="42"/>
    </row>
    <row r="9" spans="1:8" ht="19.5" customHeight="1">
      <c r="A9" s="20" t="s">
        <v>38</v>
      </c>
      <c r="B9" s="20">
        <v>5</v>
      </c>
      <c r="C9" s="109">
        <v>15574402</v>
      </c>
      <c r="D9" s="78">
        <v>41184</v>
      </c>
      <c r="E9" s="110">
        <v>15</v>
      </c>
      <c r="F9" s="109" t="s">
        <v>59</v>
      </c>
      <c r="G9" s="109" t="s">
        <v>90</v>
      </c>
      <c r="H9" s="42"/>
    </row>
    <row r="10" spans="1:8" s="86" customFormat="1" ht="19.5" customHeight="1">
      <c r="A10" s="20" t="s">
        <v>38</v>
      </c>
      <c r="B10" s="20">
        <v>6</v>
      </c>
      <c r="C10" s="109">
        <v>15574500</v>
      </c>
      <c r="D10" s="78">
        <v>41184</v>
      </c>
      <c r="E10" s="110">
        <v>5</v>
      </c>
      <c r="F10" s="109" t="s">
        <v>52</v>
      </c>
      <c r="G10" s="109" t="s">
        <v>91</v>
      </c>
      <c r="H10" s="85"/>
    </row>
    <row r="11" spans="1:8" ht="19.5" customHeight="1">
      <c r="A11" s="20" t="s">
        <v>38</v>
      </c>
      <c r="B11" s="20">
        <v>7</v>
      </c>
      <c r="C11" s="109">
        <v>15574164</v>
      </c>
      <c r="D11" s="78">
        <v>41184</v>
      </c>
      <c r="E11" s="110">
        <v>12</v>
      </c>
      <c r="F11" s="109" t="s">
        <v>54</v>
      </c>
      <c r="G11" s="109" t="s">
        <v>92</v>
      </c>
      <c r="H11" s="42"/>
    </row>
    <row r="12" spans="1:8" ht="19.5" customHeight="1">
      <c r="A12" s="20" t="s">
        <v>38</v>
      </c>
      <c r="B12" s="20">
        <v>8</v>
      </c>
      <c r="C12" s="109">
        <v>15574797</v>
      </c>
      <c r="D12" s="78">
        <v>41185</v>
      </c>
      <c r="E12" s="110">
        <v>5</v>
      </c>
      <c r="F12" s="109" t="s">
        <v>59</v>
      </c>
      <c r="G12" s="109" t="s">
        <v>93</v>
      </c>
      <c r="H12" s="42"/>
    </row>
    <row r="13" spans="1:8" ht="19.5" customHeight="1">
      <c r="A13" s="20" t="s">
        <v>38</v>
      </c>
      <c r="B13" s="20">
        <v>9</v>
      </c>
      <c r="C13" s="109">
        <v>15574889</v>
      </c>
      <c r="D13" s="78">
        <v>41185</v>
      </c>
      <c r="E13" s="110">
        <v>5</v>
      </c>
      <c r="F13" s="109" t="s">
        <v>51</v>
      </c>
      <c r="G13" s="109" t="s">
        <v>94</v>
      </c>
      <c r="H13" s="42"/>
    </row>
    <row r="14" spans="1:8" ht="19.5" customHeight="1">
      <c r="A14" s="20" t="s">
        <v>38</v>
      </c>
      <c r="B14" s="20">
        <v>10</v>
      </c>
      <c r="C14" s="109">
        <v>15574856</v>
      </c>
      <c r="D14" s="78">
        <v>41185</v>
      </c>
      <c r="E14" s="110">
        <v>5</v>
      </c>
      <c r="F14" s="109" t="s">
        <v>54</v>
      </c>
      <c r="G14" s="109" t="s">
        <v>95</v>
      </c>
      <c r="H14" s="42"/>
    </row>
    <row r="15" spans="1:8" s="73" customFormat="1" ht="19.5" customHeight="1">
      <c r="A15" s="20" t="s">
        <v>38</v>
      </c>
      <c r="B15" s="20">
        <v>11</v>
      </c>
      <c r="C15" s="109">
        <v>15574974</v>
      </c>
      <c r="D15" s="78">
        <v>41185</v>
      </c>
      <c r="E15" s="110">
        <v>12</v>
      </c>
      <c r="F15" s="109" t="s">
        <v>58</v>
      </c>
      <c r="G15" s="109" t="s">
        <v>96</v>
      </c>
      <c r="H15" s="74"/>
    </row>
    <row r="16" spans="1:8" ht="19.5" customHeight="1">
      <c r="A16" s="20" t="s">
        <v>38</v>
      </c>
      <c r="B16" s="20">
        <v>12</v>
      </c>
      <c r="C16" s="109">
        <v>15575765</v>
      </c>
      <c r="D16" s="78">
        <v>41186</v>
      </c>
      <c r="E16" s="110">
        <v>5</v>
      </c>
      <c r="F16" s="109" t="s">
        <v>58</v>
      </c>
      <c r="G16" s="109" t="s">
        <v>97</v>
      </c>
      <c r="H16" s="42"/>
    </row>
    <row r="17" spans="1:8" ht="19.5" customHeight="1">
      <c r="A17" s="20" t="s">
        <v>38</v>
      </c>
      <c r="B17" s="20">
        <v>13</v>
      </c>
      <c r="C17" s="109">
        <v>15575537</v>
      </c>
      <c r="D17" s="78">
        <v>41186</v>
      </c>
      <c r="E17" s="110">
        <v>5</v>
      </c>
      <c r="F17" s="109" t="s">
        <v>59</v>
      </c>
      <c r="G17" s="109" t="s">
        <v>98</v>
      </c>
      <c r="H17" s="42"/>
    </row>
    <row r="18" spans="1:8" ht="19.5" customHeight="1">
      <c r="A18" s="20" t="s">
        <v>38</v>
      </c>
      <c r="B18" s="20">
        <v>14</v>
      </c>
      <c r="C18" s="109">
        <v>15577741</v>
      </c>
      <c r="D18" s="78">
        <v>41191</v>
      </c>
      <c r="E18" s="110">
        <v>8</v>
      </c>
      <c r="F18" s="109" t="s">
        <v>51</v>
      </c>
      <c r="G18" s="109" t="s">
        <v>99</v>
      </c>
      <c r="H18" s="42"/>
    </row>
    <row r="19" spans="1:8" ht="19.5" customHeight="1">
      <c r="A19" s="20" t="s">
        <v>38</v>
      </c>
      <c r="B19" s="20">
        <v>15</v>
      </c>
      <c r="C19" s="109">
        <v>15579082</v>
      </c>
      <c r="D19" s="78">
        <v>41192</v>
      </c>
      <c r="E19" s="110">
        <v>15</v>
      </c>
      <c r="F19" s="109" t="s">
        <v>60</v>
      </c>
      <c r="G19" s="109" t="s">
        <v>100</v>
      </c>
      <c r="H19" s="42"/>
    </row>
    <row r="20" spans="1:8" s="73" customFormat="1" ht="19.5" customHeight="1">
      <c r="A20" s="20" t="s">
        <v>38</v>
      </c>
      <c r="B20" s="20">
        <v>16</v>
      </c>
      <c r="C20" s="109">
        <v>15579100</v>
      </c>
      <c r="D20" s="78">
        <v>41192</v>
      </c>
      <c r="E20" s="110">
        <v>5</v>
      </c>
      <c r="F20" s="109" t="s">
        <v>42</v>
      </c>
      <c r="G20" s="109" t="s">
        <v>101</v>
      </c>
      <c r="H20" s="72"/>
    </row>
    <row r="21" spans="1:8" ht="19.5" customHeight="1">
      <c r="A21" s="20" t="s">
        <v>38</v>
      </c>
      <c r="B21" s="20">
        <v>17</v>
      </c>
      <c r="C21" s="109">
        <v>15579108</v>
      </c>
      <c r="D21" s="78">
        <v>41192</v>
      </c>
      <c r="E21" s="110">
        <v>15</v>
      </c>
      <c r="F21" s="109" t="s">
        <v>42</v>
      </c>
      <c r="G21" s="109" t="s">
        <v>102</v>
      </c>
      <c r="H21" s="42"/>
    </row>
    <row r="22" spans="1:8" ht="19.5" customHeight="1">
      <c r="A22" s="20" t="s">
        <v>38</v>
      </c>
      <c r="B22" s="20">
        <v>18</v>
      </c>
      <c r="C22" s="109">
        <v>15579103</v>
      </c>
      <c r="D22" s="78">
        <v>41192</v>
      </c>
      <c r="E22" s="110">
        <v>6.3</v>
      </c>
      <c r="F22" s="109" t="s">
        <v>50</v>
      </c>
      <c r="G22" s="109" t="s">
        <v>103</v>
      </c>
      <c r="H22" s="42"/>
    </row>
    <row r="23" spans="1:8" ht="19.5" customHeight="1">
      <c r="A23" s="20" t="s">
        <v>38</v>
      </c>
      <c r="B23" s="20">
        <v>19</v>
      </c>
      <c r="C23" s="109">
        <v>15579890</v>
      </c>
      <c r="D23" s="78">
        <v>41192</v>
      </c>
      <c r="E23" s="110">
        <v>15</v>
      </c>
      <c r="F23" s="109" t="s">
        <v>58</v>
      </c>
      <c r="G23" s="109" t="s">
        <v>104</v>
      </c>
      <c r="H23" s="42"/>
    </row>
    <row r="24" spans="1:8" s="73" customFormat="1" ht="19.5" customHeight="1">
      <c r="A24" s="20" t="s">
        <v>38</v>
      </c>
      <c r="B24" s="20">
        <v>20</v>
      </c>
      <c r="C24" s="109">
        <v>15579668</v>
      </c>
      <c r="D24" s="78">
        <v>41192</v>
      </c>
      <c r="E24" s="110">
        <v>6.3</v>
      </c>
      <c r="F24" s="109" t="s">
        <v>44</v>
      </c>
      <c r="G24" s="109" t="s">
        <v>105</v>
      </c>
      <c r="H24" s="74"/>
    </row>
    <row r="25" spans="1:8" ht="19.5" customHeight="1">
      <c r="A25" s="20" t="s">
        <v>38</v>
      </c>
      <c r="B25" s="20">
        <v>21</v>
      </c>
      <c r="C25" s="109">
        <v>15579721</v>
      </c>
      <c r="D25" s="78">
        <v>41192</v>
      </c>
      <c r="E25" s="110">
        <v>5</v>
      </c>
      <c r="F25" s="109" t="s">
        <v>59</v>
      </c>
      <c r="G25" s="109" t="s">
        <v>106</v>
      </c>
      <c r="H25" s="42"/>
    </row>
    <row r="26" spans="1:8" ht="19.5" customHeight="1">
      <c r="A26" s="20" t="s">
        <v>38</v>
      </c>
      <c r="B26" s="20">
        <v>22</v>
      </c>
      <c r="C26" s="109">
        <v>15579898</v>
      </c>
      <c r="D26" s="78">
        <v>41192</v>
      </c>
      <c r="E26" s="110">
        <v>5</v>
      </c>
      <c r="F26" s="109" t="s">
        <v>58</v>
      </c>
      <c r="G26" s="109" t="s">
        <v>107</v>
      </c>
      <c r="H26" s="42"/>
    </row>
    <row r="27" spans="1:8" ht="19.5" customHeight="1">
      <c r="A27" s="20" t="s">
        <v>38</v>
      </c>
      <c r="B27" s="20">
        <v>23</v>
      </c>
      <c r="C27" s="109">
        <v>15579908</v>
      </c>
      <c r="D27" s="78">
        <v>41194</v>
      </c>
      <c r="E27" s="110">
        <v>5</v>
      </c>
      <c r="F27" s="109" t="s">
        <v>51</v>
      </c>
      <c r="G27" s="109" t="s">
        <v>108</v>
      </c>
      <c r="H27" s="42"/>
    </row>
    <row r="28" spans="1:8" ht="19.5" customHeight="1">
      <c r="A28" s="20" t="s">
        <v>38</v>
      </c>
      <c r="B28" s="20">
        <v>24</v>
      </c>
      <c r="C28" s="109">
        <v>15581017</v>
      </c>
      <c r="D28" s="78">
        <v>41197</v>
      </c>
      <c r="E28" s="110">
        <v>10</v>
      </c>
      <c r="F28" s="109" t="s">
        <v>58</v>
      </c>
      <c r="G28" s="109" t="s">
        <v>109</v>
      </c>
      <c r="H28" s="42"/>
    </row>
    <row r="29" spans="1:8" s="31" customFormat="1" ht="19.5" customHeight="1">
      <c r="A29" s="20" t="s">
        <v>38</v>
      </c>
      <c r="B29" s="20">
        <v>25</v>
      </c>
      <c r="C29" s="109">
        <v>15585386</v>
      </c>
      <c r="D29" s="78">
        <v>41205</v>
      </c>
      <c r="E29" s="110">
        <v>15</v>
      </c>
      <c r="F29" s="109" t="s">
        <v>136</v>
      </c>
      <c r="G29" s="109" t="s">
        <v>110</v>
      </c>
      <c r="H29" s="42"/>
    </row>
    <row r="30" spans="1:8" s="31" customFormat="1" ht="19.5" customHeight="1">
      <c r="A30" s="20" t="s">
        <v>38</v>
      </c>
      <c r="B30" s="20">
        <v>26</v>
      </c>
      <c r="C30" s="109">
        <v>15585368</v>
      </c>
      <c r="D30" s="78">
        <v>41205</v>
      </c>
      <c r="E30" s="110">
        <v>650</v>
      </c>
      <c r="F30" s="109" t="s">
        <v>50</v>
      </c>
      <c r="G30" s="109" t="s">
        <v>111</v>
      </c>
      <c r="H30" s="42"/>
    </row>
    <row r="31" spans="1:8" s="31" customFormat="1" ht="19.5" customHeight="1">
      <c r="A31" s="20" t="s">
        <v>38</v>
      </c>
      <c r="B31" s="20">
        <v>27</v>
      </c>
      <c r="C31" s="109">
        <v>15586304</v>
      </c>
      <c r="D31" s="78">
        <v>41206</v>
      </c>
      <c r="E31" s="110">
        <v>5</v>
      </c>
      <c r="F31" s="109" t="s">
        <v>51</v>
      </c>
      <c r="G31" s="109" t="s">
        <v>112</v>
      </c>
      <c r="H31" s="42"/>
    </row>
    <row r="32" spans="1:8" s="31" customFormat="1" ht="19.5" customHeight="1">
      <c r="A32" s="20" t="s">
        <v>38</v>
      </c>
      <c r="B32" s="20">
        <v>28</v>
      </c>
      <c r="C32" s="109">
        <v>15587678</v>
      </c>
      <c r="D32" s="78">
        <v>41208</v>
      </c>
      <c r="E32" s="110">
        <v>5</v>
      </c>
      <c r="F32" s="109" t="s">
        <v>52</v>
      </c>
      <c r="G32" s="109" t="s">
        <v>113</v>
      </c>
      <c r="H32" s="42"/>
    </row>
    <row r="33" spans="1:8" s="31" customFormat="1" ht="19.5" customHeight="1">
      <c r="A33" s="20" t="s">
        <v>38</v>
      </c>
      <c r="B33" s="20">
        <v>29</v>
      </c>
      <c r="C33" s="109">
        <v>15587699</v>
      </c>
      <c r="D33" s="78">
        <v>41208</v>
      </c>
      <c r="E33" s="110">
        <v>10</v>
      </c>
      <c r="F33" s="109" t="s">
        <v>44</v>
      </c>
      <c r="G33" s="109" t="s">
        <v>114</v>
      </c>
      <c r="H33" s="42"/>
    </row>
    <row r="34" spans="1:8" s="31" customFormat="1" ht="19.5" customHeight="1">
      <c r="A34" s="20" t="s">
        <v>38</v>
      </c>
      <c r="B34" s="20">
        <v>30</v>
      </c>
      <c r="C34" s="109">
        <v>15588971</v>
      </c>
      <c r="D34" s="78">
        <v>41211</v>
      </c>
      <c r="E34" s="110">
        <v>15</v>
      </c>
      <c r="F34" s="109" t="s">
        <v>52</v>
      </c>
      <c r="G34" s="109" t="s">
        <v>115</v>
      </c>
      <c r="H34" s="42"/>
    </row>
    <row r="35" spans="1:8" s="31" customFormat="1" ht="19.5" customHeight="1">
      <c r="A35" s="20" t="s">
        <v>38</v>
      </c>
      <c r="B35" s="20">
        <v>31</v>
      </c>
      <c r="C35" s="109">
        <v>15588969</v>
      </c>
      <c r="D35" s="78">
        <v>41211</v>
      </c>
      <c r="E35" s="110">
        <v>5</v>
      </c>
      <c r="F35" s="109" t="s">
        <v>58</v>
      </c>
      <c r="G35" s="109" t="s">
        <v>116</v>
      </c>
      <c r="H35" s="42"/>
    </row>
    <row r="36" spans="1:8" s="31" customFormat="1" ht="19.5" customHeight="1">
      <c r="A36" s="20" t="s">
        <v>38</v>
      </c>
      <c r="B36" s="20">
        <v>32</v>
      </c>
      <c r="C36" s="109">
        <v>15588960</v>
      </c>
      <c r="D36" s="78">
        <v>41211</v>
      </c>
      <c r="E36" s="110">
        <v>6.3</v>
      </c>
      <c r="F36" s="109" t="s">
        <v>53</v>
      </c>
      <c r="G36" s="109" t="s">
        <v>117</v>
      </c>
      <c r="H36" s="42"/>
    </row>
    <row r="37" spans="1:8" s="31" customFormat="1" ht="19.5" customHeight="1">
      <c r="A37" s="20" t="s">
        <v>38</v>
      </c>
      <c r="B37" s="20">
        <v>33</v>
      </c>
      <c r="C37" s="109">
        <v>15588974</v>
      </c>
      <c r="D37" s="78">
        <v>41211</v>
      </c>
      <c r="E37" s="110">
        <v>10</v>
      </c>
      <c r="F37" s="109" t="s">
        <v>53</v>
      </c>
      <c r="G37" s="109" t="s">
        <v>118</v>
      </c>
      <c r="H37" s="42"/>
    </row>
    <row r="38" spans="1:8" s="31" customFormat="1" ht="19.5" customHeight="1">
      <c r="A38" s="20" t="s">
        <v>38</v>
      </c>
      <c r="B38" s="20">
        <v>34</v>
      </c>
      <c r="C38" s="109">
        <v>15590158</v>
      </c>
      <c r="D38" s="78">
        <v>41213</v>
      </c>
      <c r="E38" s="110">
        <v>15</v>
      </c>
      <c r="F38" s="109" t="s">
        <v>53</v>
      </c>
      <c r="G38" s="109" t="s">
        <v>119</v>
      </c>
      <c r="H38" s="42"/>
    </row>
    <row r="39" spans="1:8" s="31" customFormat="1" ht="19.5" customHeight="1">
      <c r="A39" s="20" t="s">
        <v>38</v>
      </c>
      <c r="B39" s="20">
        <v>35</v>
      </c>
      <c r="C39" s="102">
        <v>15564329</v>
      </c>
      <c r="D39" s="19">
        <v>41183</v>
      </c>
      <c r="E39" s="102">
        <v>220</v>
      </c>
      <c r="F39" s="102" t="s">
        <v>135</v>
      </c>
      <c r="G39" s="102" t="s">
        <v>120</v>
      </c>
      <c r="H39" s="42"/>
    </row>
    <row r="40" spans="1:8" s="31" customFormat="1" ht="19.5" customHeight="1">
      <c r="A40" s="20" t="s">
        <v>38</v>
      </c>
      <c r="B40" s="20">
        <v>36</v>
      </c>
      <c r="C40" s="102">
        <v>15575526</v>
      </c>
      <c r="D40" s="19">
        <v>41186</v>
      </c>
      <c r="E40" s="102">
        <v>1.25</v>
      </c>
      <c r="F40" s="102" t="s">
        <v>56</v>
      </c>
      <c r="G40" s="102" t="s">
        <v>121</v>
      </c>
      <c r="H40" s="42"/>
    </row>
    <row r="41" spans="1:8" s="31" customFormat="1" ht="19.5" customHeight="1">
      <c r="A41" s="20" t="s">
        <v>38</v>
      </c>
      <c r="B41" s="20">
        <v>37</v>
      </c>
      <c r="C41" s="102">
        <v>15575594</v>
      </c>
      <c r="D41" s="19">
        <v>41186</v>
      </c>
      <c r="E41" s="102">
        <v>0.75</v>
      </c>
      <c r="F41" s="102" t="s">
        <v>56</v>
      </c>
      <c r="G41" s="102" t="s">
        <v>121</v>
      </c>
      <c r="H41" s="42"/>
    </row>
    <row r="42" spans="1:8" s="31" customFormat="1" ht="19.5" customHeight="1">
      <c r="A42" s="20" t="s">
        <v>38</v>
      </c>
      <c r="B42" s="20">
        <v>38</v>
      </c>
      <c r="C42" s="102">
        <v>15575965</v>
      </c>
      <c r="D42" s="19">
        <v>41186</v>
      </c>
      <c r="E42" s="102">
        <v>15</v>
      </c>
      <c r="F42" s="102" t="s">
        <v>79</v>
      </c>
      <c r="G42" s="102" t="s">
        <v>122</v>
      </c>
      <c r="H42" s="42"/>
    </row>
    <row r="43" spans="1:8" s="31" customFormat="1" ht="19.5" customHeight="1">
      <c r="A43" s="20" t="s">
        <v>38</v>
      </c>
      <c r="B43" s="20">
        <v>39</v>
      </c>
      <c r="C43" s="102">
        <v>15575946</v>
      </c>
      <c r="D43" s="19">
        <v>41186</v>
      </c>
      <c r="E43" s="102">
        <v>15</v>
      </c>
      <c r="F43" s="102" t="s">
        <v>79</v>
      </c>
      <c r="G43" s="102" t="s">
        <v>122</v>
      </c>
      <c r="H43" s="42"/>
    </row>
    <row r="44" spans="1:8" s="31" customFormat="1" ht="19.5" customHeight="1">
      <c r="A44" s="20" t="s">
        <v>38</v>
      </c>
      <c r="B44" s="20">
        <v>40</v>
      </c>
      <c r="C44" s="30">
        <v>15576601</v>
      </c>
      <c r="D44" s="19">
        <v>41191</v>
      </c>
      <c r="E44" s="30">
        <v>1248</v>
      </c>
      <c r="F44" s="20" t="s">
        <v>137</v>
      </c>
      <c r="G44" s="30" t="s">
        <v>123</v>
      </c>
      <c r="H44" s="42"/>
    </row>
    <row r="45" spans="1:8" s="31" customFormat="1" ht="19.5" customHeight="1">
      <c r="A45" s="20" t="s">
        <v>38</v>
      </c>
      <c r="B45" s="20">
        <v>41</v>
      </c>
      <c r="C45" s="102">
        <v>15577720</v>
      </c>
      <c r="D45" s="19">
        <v>41191</v>
      </c>
      <c r="E45" s="102">
        <v>7.5</v>
      </c>
      <c r="F45" s="102" t="s">
        <v>50</v>
      </c>
      <c r="G45" s="102" t="s">
        <v>124</v>
      </c>
      <c r="H45" s="42"/>
    </row>
    <row r="46" spans="1:8" s="31" customFormat="1" ht="19.5" customHeight="1">
      <c r="A46" s="20" t="s">
        <v>38</v>
      </c>
      <c r="B46" s="20">
        <v>42</v>
      </c>
      <c r="C46" s="102">
        <v>15577766</v>
      </c>
      <c r="D46" s="19">
        <v>41191</v>
      </c>
      <c r="E46" s="102">
        <v>7.5</v>
      </c>
      <c r="F46" s="102" t="s">
        <v>50</v>
      </c>
      <c r="G46" s="102" t="s">
        <v>124</v>
      </c>
      <c r="H46" s="42"/>
    </row>
    <row r="47" spans="1:8" s="31" customFormat="1" ht="19.5" customHeight="1">
      <c r="A47" s="20" t="s">
        <v>38</v>
      </c>
      <c r="B47" s="20">
        <v>43</v>
      </c>
      <c r="C47" s="102">
        <v>15578863</v>
      </c>
      <c r="D47" s="19">
        <v>41192</v>
      </c>
      <c r="E47" s="102">
        <v>840</v>
      </c>
      <c r="F47" s="20" t="s">
        <v>44</v>
      </c>
      <c r="G47" s="102" t="s">
        <v>125</v>
      </c>
      <c r="H47" s="42"/>
    </row>
    <row r="48" spans="1:8" s="31" customFormat="1" ht="19.5" customHeight="1">
      <c r="A48" s="20" t="s">
        <v>38</v>
      </c>
      <c r="B48" s="20">
        <v>44</v>
      </c>
      <c r="C48" s="102">
        <v>15580450</v>
      </c>
      <c r="D48" s="19">
        <v>41193</v>
      </c>
      <c r="E48" s="102">
        <v>15</v>
      </c>
      <c r="F48" s="102" t="s">
        <v>60</v>
      </c>
      <c r="G48" s="102" t="s">
        <v>126</v>
      </c>
      <c r="H48" s="42"/>
    </row>
    <row r="49" spans="1:8" s="31" customFormat="1" ht="19.5" customHeight="1">
      <c r="A49" s="20" t="s">
        <v>38</v>
      </c>
      <c r="B49" s="20">
        <v>45</v>
      </c>
      <c r="C49" s="102">
        <v>15580037</v>
      </c>
      <c r="D49" s="19">
        <v>41194</v>
      </c>
      <c r="E49" s="102">
        <v>1.5</v>
      </c>
      <c r="F49" s="102" t="s">
        <v>56</v>
      </c>
      <c r="G49" s="102" t="s">
        <v>121</v>
      </c>
      <c r="H49" s="42"/>
    </row>
    <row r="50" spans="1:8" s="31" customFormat="1" ht="19.5" customHeight="1">
      <c r="A50" s="20" t="s">
        <v>38</v>
      </c>
      <c r="B50" s="20">
        <v>46</v>
      </c>
      <c r="C50" s="102">
        <v>15579965</v>
      </c>
      <c r="D50" s="19">
        <v>41194</v>
      </c>
      <c r="E50" s="102">
        <v>6</v>
      </c>
      <c r="F50" s="102" t="s">
        <v>56</v>
      </c>
      <c r="G50" s="102" t="s">
        <v>121</v>
      </c>
      <c r="H50" s="42"/>
    </row>
    <row r="51" spans="1:8" s="31" customFormat="1" ht="19.5" customHeight="1">
      <c r="A51" s="20" t="s">
        <v>38</v>
      </c>
      <c r="B51" s="20">
        <v>47</v>
      </c>
      <c r="C51" s="102">
        <v>15580018</v>
      </c>
      <c r="D51" s="19">
        <v>41194</v>
      </c>
      <c r="E51" s="102">
        <v>14.1</v>
      </c>
      <c r="F51" s="109" t="s">
        <v>58</v>
      </c>
      <c r="G51" s="102" t="s">
        <v>127</v>
      </c>
      <c r="H51" s="42"/>
    </row>
    <row r="52" spans="1:8" s="31" customFormat="1" ht="19.5" customHeight="1">
      <c r="A52" s="20" t="s">
        <v>38</v>
      </c>
      <c r="B52" s="20">
        <v>48</v>
      </c>
      <c r="C52" s="102">
        <v>15580049</v>
      </c>
      <c r="D52" s="19">
        <v>41194</v>
      </c>
      <c r="E52" s="102">
        <v>21.45</v>
      </c>
      <c r="F52" s="109" t="s">
        <v>58</v>
      </c>
      <c r="G52" s="102" t="s">
        <v>127</v>
      </c>
      <c r="H52" s="42"/>
    </row>
    <row r="53" spans="1:8" s="31" customFormat="1" ht="19.5" customHeight="1">
      <c r="A53" s="20" t="s">
        <v>38</v>
      </c>
      <c r="B53" s="20">
        <v>49</v>
      </c>
      <c r="C53" s="102">
        <v>15580042</v>
      </c>
      <c r="D53" s="19">
        <v>41194</v>
      </c>
      <c r="E53" s="102">
        <v>10.8</v>
      </c>
      <c r="F53" s="109" t="s">
        <v>58</v>
      </c>
      <c r="G53" s="102" t="s">
        <v>127</v>
      </c>
      <c r="H53" s="42"/>
    </row>
    <row r="54" spans="1:8" s="31" customFormat="1" ht="19.5" customHeight="1">
      <c r="A54" s="20" t="s">
        <v>38</v>
      </c>
      <c r="B54" s="20">
        <v>50</v>
      </c>
      <c r="C54" s="102">
        <v>15580010</v>
      </c>
      <c r="D54" s="19">
        <v>41194</v>
      </c>
      <c r="E54" s="102">
        <v>6.9</v>
      </c>
      <c r="F54" s="109" t="s">
        <v>58</v>
      </c>
      <c r="G54" s="102" t="s">
        <v>127</v>
      </c>
      <c r="H54" s="42"/>
    </row>
    <row r="55" spans="1:8" s="31" customFormat="1" ht="19.5" customHeight="1">
      <c r="A55" s="20" t="s">
        <v>38</v>
      </c>
      <c r="B55" s="20">
        <v>51</v>
      </c>
      <c r="C55" s="102">
        <v>15580068</v>
      </c>
      <c r="D55" s="19">
        <v>41194</v>
      </c>
      <c r="E55" s="102">
        <v>9</v>
      </c>
      <c r="F55" s="109" t="s">
        <v>58</v>
      </c>
      <c r="G55" s="102" t="s">
        <v>127</v>
      </c>
      <c r="H55" s="42"/>
    </row>
    <row r="56" spans="1:8" s="31" customFormat="1" ht="19.5" customHeight="1">
      <c r="A56" s="20" t="s">
        <v>38</v>
      </c>
      <c r="B56" s="20">
        <v>52</v>
      </c>
      <c r="C56" s="102">
        <v>15580063</v>
      </c>
      <c r="D56" s="19">
        <v>41194</v>
      </c>
      <c r="E56" s="102">
        <v>9.3</v>
      </c>
      <c r="F56" s="109" t="s">
        <v>58</v>
      </c>
      <c r="G56" s="102" t="s">
        <v>127</v>
      </c>
      <c r="H56" s="42"/>
    </row>
    <row r="57" spans="1:8" s="31" customFormat="1" ht="19.5" customHeight="1">
      <c r="A57" s="20" t="s">
        <v>38</v>
      </c>
      <c r="B57" s="20">
        <v>53</v>
      </c>
      <c r="C57" s="102">
        <v>15579926</v>
      </c>
      <c r="D57" s="19">
        <v>41194</v>
      </c>
      <c r="E57" s="102">
        <v>12.3</v>
      </c>
      <c r="F57" s="109" t="s">
        <v>58</v>
      </c>
      <c r="G57" s="102" t="s">
        <v>127</v>
      </c>
      <c r="H57" s="42"/>
    </row>
    <row r="58" spans="1:8" s="31" customFormat="1" ht="19.5" customHeight="1">
      <c r="A58" s="20" t="s">
        <v>38</v>
      </c>
      <c r="B58" s="20">
        <v>54</v>
      </c>
      <c r="C58" s="102">
        <v>15579966</v>
      </c>
      <c r="D58" s="19">
        <v>41194</v>
      </c>
      <c r="E58" s="102">
        <v>20.55</v>
      </c>
      <c r="F58" s="109" t="s">
        <v>58</v>
      </c>
      <c r="G58" s="102" t="s">
        <v>127</v>
      </c>
      <c r="H58" s="42"/>
    </row>
    <row r="59" spans="1:8" s="31" customFormat="1" ht="19.5" customHeight="1">
      <c r="A59" s="20" t="s">
        <v>38</v>
      </c>
      <c r="B59" s="20">
        <v>55</v>
      </c>
      <c r="C59" s="102">
        <v>15580083</v>
      </c>
      <c r="D59" s="19">
        <v>41194</v>
      </c>
      <c r="E59" s="102">
        <v>10.5</v>
      </c>
      <c r="F59" s="109" t="s">
        <v>58</v>
      </c>
      <c r="G59" s="102" t="s">
        <v>127</v>
      </c>
      <c r="H59" s="42"/>
    </row>
    <row r="60" spans="1:8" s="31" customFormat="1" ht="19.5" customHeight="1">
      <c r="A60" s="20" t="s">
        <v>38</v>
      </c>
      <c r="B60" s="20">
        <v>56</v>
      </c>
      <c r="C60" s="102">
        <v>15580117</v>
      </c>
      <c r="D60" s="19">
        <v>41194</v>
      </c>
      <c r="E60" s="102">
        <v>9.75</v>
      </c>
      <c r="F60" s="109" t="s">
        <v>58</v>
      </c>
      <c r="G60" s="102" t="s">
        <v>127</v>
      </c>
      <c r="H60" s="42"/>
    </row>
    <row r="61" spans="1:8" s="31" customFormat="1" ht="19.5" customHeight="1">
      <c r="A61" s="20" t="s">
        <v>38</v>
      </c>
      <c r="B61" s="20">
        <v>57</v>
      </c>
      <c r="C61" s="102">
        <v>15580128</v>
      </c>
      <c r="D61" s="19">
        <v>41194</v>
      </c>
      <c r="E61" s="102">
        <v>10.65</v>
      </c>
      <c r="F61" s="109" t="s">
        <v>58</v>
      </c>
      <c r="G61" s="102" t="s">
        <v>127</v>
      </c>
      <c r="H61" s="42"/>
    </row>
    <row r="62" spans="1:8" s="31" customFormat="1" ht="19.5" customHeight="1">
      <c r="A62" s="20" t="s">
        <v>38</v>
      </c>
      <c r="B62" s="20">
        <v>58</v>
      </c>
      <c r="C62" s="102">
        <v>15580145</v>
      </c>
      <c r="D62" s="19">
        <v>41194</v>
      </c>
      <c r="E62" s="102">
        <v>7.2</v>
      </c>
      <c r="F62" s="109" t="s">
        <v>58</v>
      </c>
      <c r="G62" s="102" t="s">
        <v>127</v>
      </c>
      <c r="H62" s="42"/>
    </row>
    <row r="63" spans="1:8" s="31" customFormat="1" ht="19.5" customHeight="1">
      <c r="A63" s="20" t="s">
        <v>38</v>
      </c>
      <c r="B63" s="20">
        <v>59</v>
      </c>
      <c r="C63" s="102">
        <v>15579946</v>
      </c>
      <c r="D63" s="19">
        <v>41194</v>
      </c>
      <c r="E63" s="102">
        <v>9.6</v>
      </c>
      <c r="F63" s="109" t="s">
        <v>58</v>
      </c>
      <c r="G63" s="102" t="s">
        <v>127</v>
      </c>
      <c r="H63" s="42"/>
    </row>
    <row r="64" spans="1:8" s="31" customFormat="1" ht="19.5" customHeight="1">
      <c r="A64" s="20" t="s">
        <v>38</v>
      </c>
      <c r="B64" s="20">
        <v>60</v>
      </c>
      <c r="C64" s="102">
        <v>15581929</v>
      </c>
      <c r="D64" s="19">
        <v>41198</v>
      </c>
      <c r="E64" s="102">
        <v>5.5</v>
      </c>
      <c r="F64" s="102" t="s">
        <v>50</v>
      </c>
      <c r="G64" s="102" t="s">
        <v>128</v>
      </c>
      <c r="H64" s="42"/>
    </row>
    <row r="65" spans="1:8" s="31" customFormat="1" ht="19.5" customHeight="1">
      <c r="A65" s="20" t="s">
        <v>38</v>
      </c>
      <c r="B65" s="20">
        <v>61</v>
      </c>
      <c r="C65" s="102">
        <v>15581747</v>
      </c>
      <c r="D65" s="19">
        <v>41198</v>
      </c>
      <c r="E65" s="102">
        <v>60</v>
      </c>
      <c r="F65" s="102" t="s">
        <v>46</v>
      </c>
      <c r="G65" s="102" t="s">
        <v>129</v>
      </c>
      <c r="H65" s="42"/>
    </row>
    <row r="66" spans="1:8" s="31" customFormat="1" ht="19.5" customHeight="1">
      <c r="A66" s="20" t="s">
        <v>38</v>
      </c>
      <c r="B66" s="20">
        <v>62</v>
      </c>
      <c r="C66" s="102">
        <v>15582576</v>
      </c>
      <c r="D66" s="19">
        <v>41199</v>
      </c>
      <c r="E66" s="102">
        <v>6700</v>
      </c>
      <c r="F66" s="20" t="s">
        <v>44</v>
      </c>
      <c r="G66" s="102" t="s">
        <v>130</v>
      </c>
      <c r="H66" s="42"/>
    </row>
    <row r="67" spans="1:8" s="31" customFormat="1" ht="19.5" customHeight="1">
      <c r="A67" s="20" t="s">
        <v>38</v>
      </c>
      <c r="B67" s="20">
        <v>63</v>
      </c>
      <c r="C67" s="102">
        <v>15583041</v>
      </c>
      <c r="D67" s="19">
        <v>41200</v>
      </c>
      <c r="E67" s="102">
        <v>340</v>
      </c>
      <c r="F67" s="109" t="s">
        <v>52</v>
      </c>
      <c r="G67" s="102" t="s">
        <v>125</v>
      </c>
      <c r="H67" s="42"/>
    </row>
    <row r="68" spans="1:8" s="31" customFormat="1" ht="19.5" customHeight="1">
      <c r="A68" s="20" t="s">
        <v>38</v>
      </c>
      <c r="B68" s="20">
        <v>64</v>
      </c>
      <c r="C68" s="30">
        <v>15583071</v>
      </c>
      <c r="D68" s="19">
        <v>41200</v>
      </c>
      <c r="E68" s="30">
        <v>500</v>
      </c>
      <c r="F68" s="109" t="s">
        <v>52</v>
      </c>
      <c r="G68" s="102" t="s">
        <v>125</v>
      </c>
      <c r="H68" s="42"/>
    </row>
    <row r="69" spans="1:8" s="31" customFormat="1" ht="19.5" customHeight="1">
      <c r="A69" s="20" t="s">
        <v>38</v>
      </c>
      <c r="B69" s="20">
        <v>65</v>
      </c>
      <c r="C69" s="102">
        <v>15583693</v>
      </c>
      <c r="D69" s="19">
        <v>41201</v>
      </c>
      <c r="E69" s="102">
        <v>21.45</v>
      </c>
      <c r="F69" s="109" t="s">
        <v>58</v>
      </c>
      <c r="G69" s="102" t="s">
        <v>127</v>
      </c>
      <c r="H69" s="42"/>
    </row>
    <row r="70" spans="1:8" s="31" customFormat="1" ht="19.5" customHeight="1">
      <c r="A70" s="20" t="s">
        <v>38</v>
      </c>
      <c r="B70" s="20">
        <v>66</v>
      </c>
      <c r="C70" s="102">
        <v>15583714</v>
      </c>
      <c r="D70" s="19">
        <v>41201</v>
      </c>
      <c r="E70" s="102">
        <v>14.1</v>
      </c>
      <c r="F70" s="109" t="s">
        <v>58</v>
      </c>
      <c r="G70" s="102" t="s">
        <v>127</v>
      </c>
      <c r="H70" s="42"/>
    </row>
    <row r="71" spans="1:8" s="31" customFormat="1" ht="19.5" customHeight="1">
      <c r="A71" s="20" t="s">
        <v>38</v>
      </c>
      <c r="B71" s="20">
        <v>67</v>
      </c>
      <c r="C71" s="102">
        <v>15583746</v>
      </c>
      <c r="D71" s="19">
        <v>41201</v>
      </c>
      <c r="E71" s="102">
        <v>10.5</v>
      </c>
      <c r="F71" s="109" t="s">
        <v>58</v>
      </c>
      <c r="G71" s="102" t="s">
        <v>127</v>
      </c>
      <c r="H71" s="42"/>
    </row>
    <row r="72" spans="1:8" s="31" customFormat="1" ht="19.5" customHeight="1">
      <c r="A72" s="20" t="s">
        <v>38</v>
      </c>
      <c r="B72" s="20">
        <v>68</v>
      </c>
      <c r="C72" s="102">
        <v>15583772</v>
      </c>
      <c r="D72" s="19">
        <v>41201</v>
      </c>
      <c r="E72" s="102">
        <v>17.7</v>
      </c>
      <c r="F72" s="102" t="s">
        <v>57</v>
      </c>
      <c r="G72" s="102" t="s">
        <v>131</v>
      </c>
      <c r="H72" s="42"/>
    </row>
    <row r="73" spans="1:8" s="31" customFormat="1" ht="19.5" customHeight="1">
      <c r="A73" s="20" t="s">
        <v>38</v>
      </c>
      <c r="B73" s="20">
        <v>69</v>
      </c>
      <c r="C73" s="102">
        <v>15585337</v>
      </c>
      <c r="D73" s="19">
        <v>41205</v>
      </c>
      <c r="E73" s="102">
        <v>12</v>
      </c>
      <c r="F73" s="102" t="s">
        <v>50</v>
      </c>
      <c r="G73" s="102" t="s">
        <v>132</v>
      </c>
      <c r="H73" s="42"/>
    </row>
    <row r="74" spans="1:8" s="31" customFormat="1" ht="19.5" customHeight="1">
      <c r="A74" s="20" t="s">
        <v>38</v>
      </c>
      <c r="B74" s="20">
        <v>70</v>
      </c>
      <c r="C74" s="102">
        <v>15586873</v>
      </c>
      <c r="D74" s="19">
        <v>41207</v>
      </c>
      <c r="E74" s="102">
        <v>167</v>
      </c>
      <c r="F74" s="102" t="s">
        <v>57</v>
      </c>
      <c r="G74" s="102" t="s">
        <v>133</v>
      </c>
      <c r="H74" s="42"/>
    </row>
    <row r="75" spans="1:8" s="31" customFormat="1" ht="19.5" customHeight="1">
      <c r="A75" s="20" t="s">
        <v>38</v>
      </c>
      <c r="B75" s="20">
        <v>71</v>
      </c>
      <c r="C75" s="102">
        <v>15587735</v>
      </c>
      <c r="D75" s="19">
        <v>41208</v>
      </c>
      <c r="E75" s="102">
        <v>0.75</v>
      </c>
      <c r="F75" s="102" t="s">
        <v>56</v>
      </c>
      <c r="G75" s="102" t="s">
        <v>121</v>
      </c>
      <c r="H75" s="42"/>
    </row>
    <row r="76" spans="1:8" s="31" customFormat="1" ht="19.5" customHeight="1">
      <c r="A76" s="20" t="s">
        <v>38</v>
      </c>
      <c r="B76" s="20">
        <v>72</v>
      </c>
      <c r="C76" s="102">
        <v>15587792</v>
      </c>
      <c r="D76" s="19">
        <v>41208</v>
      </c>
      <c r="E76" s="102">
        <v>40</v>
      </c>
      <c r="F76" s="102" t="s">
        <v>51</v>
      </c>
      <c r="G76" s="102" t="s">
        <v>127</v>
      </c>
      <c r="H76" s="42"/>
    </row>
    <row r="77" spans="1:8" s="31" customFormat="1" ht="19.5" customHeight="1">
      <c r="A77" s="20" t="s">
        <v>38</v>
      </c>
      <c r="B77" s="20">
        <v>73</v>
      </c>
      <c r="C77" s="20">
        <v>15590073</v>
      </c>
      <c r="D77" s="19">
        <v>41213</v>
      </c>
      <c r="E77" s="20">
        <v>15</v>
      </c>
      <c r="F77" s="20" t="s">
        <v>138</v>
      </c>
      <c r="G77" s="20" t="s">
        <v>134</v>
      </c>
      <c r="H77" s="42"/>
    </row>
    <row r="78" spans="1:8" s="126" customFormat="1" ht="18" customHeight="1">
      <c r="A78" s="121"/>
      <c r="B78" s="121">
        <v>1</v>
      </c>
      <c r="C78" s="122">
        <v>15574918</v>
      </c>
      <c r="D78" s="123">
        <v>41185</v>
      </c>
      <c r="E78" s="124">
        <v>25</v>
      </c>
      <c r="F78" s="124" t="s">
        <v>211</v>
      </c>
      <c r="G78" s="122" t="s">
        <v>225</v>
      </c>
      <c r="H78" s="125"/>
    </row>
    <row r="79" spans="1:8" s="126" customFormat="1" ht="16.5" customHeight="1">
      <c r="A79" s="121"/>
      <c r="B79" s="121">
        <v>2</v>
      </c>
      <c r="C79" s="122">
        <v>15578353</v>
      </c>
      <c r="D79" s="123">
        <v>41191</v>
      </c>
      <c r="E79" s="124">
        <v>9</v>
      </c>
      <c r="F79" s="127" t="s">
        <v>212</v>
      </c>
      <c r="G79" s="122" t="s">
        <v>226</v>
      </c>
      <c r="H79" s="125"/>
    </row>
    <row r="80" spans="1:8" s="126" customFormat="1" ht="18" customHeight="1">
      <c r="A80" s="121"/>
      <c r="B80" s="121">
        <v>3</v>
      </c>
      <c r="C80" s="122">
        <v>15581160</v>
      </c>
      <c r="D80" s="123">
        <v>41197</v>
      </c>
      <c r="E80" s="128">
        <v>0.315</v>
      </c>
      <c r="F80" s="127" t="s">
        <v>207</v>
      </c>
      <c r="G80" s="122" t="s">
        <v>227</v>
      </c>
      <c r="H80" s="125"/>
    </row>
    <row r="81" spans="1:8" s="131" customFormat="1" ht="18" customHeight="1">
      <c r="A81" s="129"/>
      <c r="B81" s="121">
        <v>4</v>
      </c>
      <c r="C81" s="122">
        <v>15581523</v>
      </c>
      <c r="D81" s="123">
        <v>41198</v>
      </c>
      <c r="E81" s="128">
        <v>0.36</v>
      </c>
      <c r="F81" s="127" t="s">
        <v>207</v>
      </c>
      <c r="G81" s="122" t="s">
        <v>227</v>
      </c>
      <c r="H81" s="130"/>
    </row>
    <row r="82" spans="1:8" s="131" customFormat="1" ht="18" customHeight="1">
      <c r="A82" s="129"/>
      <c r="B82" s="121">
        <v>5</v>
      </c>
      <c r="C82" s="122">
        <v>15581856</v>
      </c>
      <c r="D82" s="123">
        <v>41198</v>
      </c>
      <c r="E82" s="128">
        <v>0.36</v>
      </c>
      <c r="F82" s="127" t="s">
        <v>207</v>
      </c>
      <c r="G82" s="122" t="s">
        <v>227</v>
      </c>
      <c r="H82" s="130"/>
    </row>
    <row r="83" spans="1:8" s="131" customFormat="1" ht="18" customHeight="1">
      <c r="A83" s="129"/>
      <c r="B83" s="121">
        <v>6</v>
      </c>
      <c r="C83" s="122">
        <v>15582011</v>
      </c>
      <c r="D83" s="123">
        <v>41198</v>
      </c>
      <c r="E83" s="128">
        <v>0.315</v>
      </c>
      <c r="F83" s="127" t="s">
        <v>207</v>
      </c>
      <c r="G83" s="122" t="s">
        <v>227</v>
      </c>
      <c r="H83" s="130"/>
    </row>
    <row r="84" spans="1:8" s="131" customFormat="1" ht="18" customHeight="1">
      <c r="A84" s="129"/>
      <c r="B84" s="121">
        <v>7</v>
      </c>
      <c r="C84" s="132">
        <v>15582699</v>
      </c>
      <c r="D84" s="123">
        <v>41199</v>
      </c>
      <c r="E84" s="128">
        <v>1.5</v>
      </c>
      <c r="F84" s="124" t="s">
        <v>214</v>
      </c>
      <c r="G84" s="122" t="s">
        <v>228</v>
      </c>
      <c r="H84" s="130"/>
    </row>
    <row r="85" spans="1:8" s="131" customFormat="1" ht="18" customHeight="1">
      <c r="A85" s="129"/>
      <c r="B85" s="121">
        <v>8</v>
      </c>
      <c r="C85" s="132">
        <v>15582737</v>
      </c>
      <c r="D85" s="123">
        <v>41199</v>
      </c>
      <c r="E85" s="128">
        <v>1.25</v>
      </c>
      <c r="F85" s="124" t="s">
        <v>214</v>
      </c>
      <c r="G85" s="122" t="s">
        <v>228</v>
      </c>
      <c r="H85" s="130"/>
    </row>
    <row r="86" spans="1:8" s="131" customFormat="1" ht="18" customHeight="1">
      <c r="A86" s="129"/>
      <c r="B86" s="121">
        <v>9</v>
      </c>
      <c r="C86" s="122">
        <v>15582795</v>
      </c>
      <c r="D86" s="123">
        <v>41199</v>
      </c>
      <c r="E86" s="128">
        <v>0.25</v>
      </c>
      <c r="F86" s="124" t="s">
        <v>214</v>
      </c>
      <c r="G86" s="122" t="s">
        <v>228</v>
      </c>
      <c r="H86" s="130"/>
    </row>
    <row r="87" spans="1:8" s="131" customFormat="1" ht="18" customHeight="1">
      <c r="A87" s="129"/>
      <c r="B87" s="121">
        <v>10</v>
      </c>
      <c r="C87" s="132">
        <v>15582766</v>
      </c>
      <c r="D87" s="123">
        <v>41199</v>
      </c>
      <c r="E87" s="128">
        <v>0.25</v>
      </c>
      <c r="F87" s="124" t="s">
        <v>214</v>
      </c>
      <c r="G87" s="122" t="s">
        <v>228</v>
      </c>
      <c r="H87" s="130"/>
    </row>
    <row r="88" spans="1:8" s="131" customFormat="1" ht="18" customHeight="1">
      <c r="A88" s="129"/>
      <c r="B88" s="121">
        <v>11</v>
      </c>
      <c r="C88" s="132">
        <v>15582790</v>
      </c>
      <c r="D88" s="123">
        <v>41199</v>
      </c>
      <c r="E88" s="128">
        <v>0.5</v>
      </c>
      <c r="F88" s="124" t="s">
        <v>214</v>
      </c>
      <c r="G88" s="122" t="s">
        <v>228</v>
      </c>
      <c r="H88" s="130"/>
    </row>
    <row r="89" spans="1:8" s="131" customFormat="1" ht="18" customHeight="1">
      <c r="A89" s="129"/>
      <c r="B89" s="121">
        <v>12</v>
      </c>
      <c r="C89" s="122">
        <v>15582799</v>
      </c>
      <c r="D89" s="123">
        <v>41199</v>
      </c>
      <c r="E89" s="128">
        <v>0.75</v>
      </c>
      <c r="F89" s="124" t="s">
        <v>210</v>
      </c>
      <c r="G89" s="122" t="s">
        <v>228</v>
      </c>
      <c r="H89" s="130"/>
    </row>
    <row r="90" spans="1:8" s="131" customFormat="1" ht="18" customHeight="1">
      <c r="A90" s="129"/>
      <c r="B90" s="121">
        <v>13</v>
      </c>
      <c r="C90" s="122">
        <v>15583663</v>
      </c>
      <c r="D90" s="123">
        <v>41201</v>
      </c>
      <c r="E90" s="128">
        <v>0.09</v>
      </c>
      <c r="F90" s="124" t="s">
        <v>213</v>
      </c>
      <c r="G90" s="122" t="s">
        <v>229</v>
      </c>
      <c r="H90" s="130"/>
    </row>
    <row r="91" spans="1:8" s="131" customFormat="1" ht="18" customHeight="1">
      <c r="A91" s="129"/>
      <c r="B91" s="121">
        <v>14</v>
      </c>
      <c r="C91" s="122">
        <v>15583836</v>
      </c>
      <c r="D91" s="123">
        <v>41201</v>
      </c>
      <c r="E91" s="128">
        <v>0.135</v>
      </c>
      <c r="F91" s="124" t="s">
        <v>213</v>
      </c>
      <c r="G91" s="122" t="s">
        <v>229</v>
      </c>
      <c r="H91" s="130"/>
    </row>
    <row r="92" spans="1:8" s="131" customFormat="1" ht="18" customHeight="1">
      <c r="A92" s="129"/>
      <c r="B92" s="121">
        <v>15</v>
      </c>
      <c r="C92" s="122">
        <v>15584114</v>
      </c>
      <c r="D92" s="123">
        <v>41201</v>
      </c>
      <c r="E92" s="128">
        <v>0.315</v>
      </c>
      <c r="F92" s="124" t="s">
        <v>213</v>
      </c>
      <c r="G92" s="122" t="s">
        <v>229</v>
      </c>
      <c r="H92" s="130"/>
    </row>
    <row r="93" spans="1:8" s="131" customFormat="1" ht="18" customHeight="1">
      <c r="A93" s="129"/>
      <c r="B93" s="121">
        <v>16</v>
      </c>
      <c r="C93" s="122">
        <v>15584168</v>
      </c>
      <c r="D93" s="123">
        <v>41201</v>
      </c>
      <c r="E93" s="128">
        <v>0.045</v>
      </c>
      <c r="F93" s="124" t="s">
        <v>213</v>
      </c>
      <c r="G93" s="122" t="s">
        <v>229</v>
      </c>
      <c r="H93" s="130"/>
    </row>
    <row r="94" spans="1:8" s="131" customFormat="1" ht="18" customHeight="1">
      <c r="A94" s="129"/>
      <c r="B94" s="121">
        <v>17</v>
      </c>
      <c r="C94" s="122">
        <v>15585742</v>
      </c>
      <c r="D94" s="123">
        <v>41205</v>
      </c>
      <c r="E94" s="124">
        <v>1.25</v>
      </c>
      <c r="F94" s="124" t="s">
        <v>230</v>
      </c>
      <c r="G94" s="122" t="s">
        <v>231</v>
      </c>
      <c r="H94" s="130"/>
    </row>
    <row r="95" spans="1:8" s="131" customFormat="1" ht="18" customHeight="1">
      <c r="A95" s="129"/>
      <c r="B95" s="121">
        <v>18</v>
      </c>
      <c r="C95" s="122">
        <v>15586789</v>
      </c>
      <c r="D95" s="123">
        <v>41206</v>
      </c>
      <c r="E95" s="124">
        <v>15</v>
      </c>
      <c r="F95" s="124" t="s">
        <v>223</v>
      </c>
      <c r="G95" s="122" t="s">
        <v>232</v>
      </c>
      <c r="H95" s="130"/>
    </row>
    <row r="96" spans="1:8" s="131" customFormat="1" ht="18" customHeight="1">
      <c r="A96" s="129"/>
      <c r="B96" s="121">
        <v>19</v>
      </c>
      <c r="C96" s="122">
        <v>15586810</v>
      </c>
      <c r="D96" s="123">
        <v>41206</v>
      </c>
      <c r="E96" s="128">
        <v>1.25</v>
      </c>
      <c r="F96" s="127" t="s">
        <v>230</v>
      </c>
      <c r="G96" s="122" t="s">
        <v>233</v>
      </c>
      <c r="H96" s="130"/>
    </row>
    <row r="97" spans="1:8" s="131" customFormat="1" ht="18" customHeight="1">
      <c r="A97" s="129"/>
      <c r="B97" s="121">
        <v>20</v>
      </c>
      <c r="C97" s="122">
        <v>15586813</v>
      </c>
      <c r="D97" s="123">
        <v>41206</v>
      </c>
      <c r="E97" s="128">
        <v>1</v>
      </c>
      <c r="F97" s="127" t="s">
        <v>230</v>
      </c>
      <c r="G97" s="122" t="s">
        <v>233</v>
      </c>
      <c r="H97" s="133"/>
    </row>
    <row r="98" spans="1:7" s="131" customFormat="1" ht="18" customHeight="1">
      <c r="A98" s="129"/>
      <c r="B98" s="121">
        <v>21</v>
      </c>
      <c r="C98" s="122">
        <v>15586814</v>
      </c>
      <c r="D98" s="123">
        <v>41206</v>
      </c>
      <c r="E98" s="128">
        <v>1.25</v>
      </c>
      <c r="F98" s="127" t="s">
        <v>230</v>
      </c>
      <c r="G98" s="122" t="s">
        <v>233</v>
      </c>
    </row>
    <row r="99" spans="1:7" s="131" customFormat="1" ht="18" customHeight="1">
      <c r="A99" s="129"/>
      <c r="B99" s="121">
        <v>22</v>
      </c>
      <c r="C99" s="122">
        <v>15586815</v>
      </c>
      <c r="D99" s="123">
        <v>41206</v>
      </c>
      <c r="E99" s="128">
        <v>0.5</v>
      </c>
      <c r="F99" s="127" t="s">
        <v>230</v>
      </c>
      <c r="G99" s="122" t="s">
        <v>233</v>
      </c>
    </row>
    <row r="100" spans="1:7" s="131" customFormat="1" ht="18" customHeight="1">
      <c r="A100" s="129"/>
      <c r="B100" s="121">
        <v>23</v>
      </c>
      <c r="C100" s="122">
        <v>15587452</v>
      </c>
      <c r="D100" s="123">
        <v>41207</v>
      </c>
      <c r="E100" s="128">
        <v>0.09</v>
      </c>
      <c r="F100" s="127" t="s">
        <v>209</v>
      </c>
      <c r="G100" s="122" t="s">
        <v>234</v>
      </c>
    </row>
    <row r="101" spans="1:7" s="131" customFormat="1" ht="18" customHeight="1">
      <c r="A101" s="129"/>
      <c r="B101" s="121">
        <v>24</v>
      </c>
      <c r="C101" s="122">
        <v>15587517</v>
      </c>
      <c r="D101" s="123">
        <v>41207</v>
      </c>
      <c r="E101" s="128">
        <v>0.045</v>
      </c>
      <c r="F101" s="127" t="s">
        <v>209</v>
      </c>
      <c r="G101" s="122" t="s">
        <v>234</v>
      </c>
    </row>
    <row r="102" spans="1:7" s="131" customFormat="1" ht="18" customHeight="1">
      <c r="A102" s="129"/>
      <c r="B102" s="121">
        <v>25</v>
      </c>
      <c r="C102" s="122">
        <v>15588116</v>
      </c>
      <c r="D102" s="123">
        <v>41208</v>
      </c>
      <c r="E102" s="128">
        <v>0.135</v>
      </c>
      <c r="F102" s="127" t="s">
        <v>209</v>
      </c>
      <c r="G102" s="122" t="s">
        <v>234</v>
      </c>
    </row>
    <row r="103" spans="1:7" s="135" customFormat="1" ht="18" customHeight="1">
      <c r="A103" s="134"/>
      <c r="B103" s="121">
        <v>26</v>
      </c>
      <c r="C103" s="122">
        <v>15588139</v>
      </c>
      <c r="D103" s="123">
        <v>41208</v>
      </c>
      <c r="E103" s="128">
        <v>0.045</v>
      </c>
      <c r="F103" s="127" t="s">
        <v>209</v>
      </c>
      <c r="G103" s="122" t="s">
        <v>234</v>
      </c>
    </row>
    <row r="104" spans="1:7" s="135" customFormat="1" ht="18" customHeight="1">
      <c r="A104" s="134"/>
      <c r="B104" s="121">
        <v>27</v>
      </c>
      <c r="C104" s="122">
        <v>15589062</v>
      </c>
      <c r="D104" s="123">
        <v>41212</v>
      </c>
      <c r="E104" s="128">
        <v>0.135</v>
      </c>
      <c r="F104" s="127" t="s">
        <v>209</v>
      </c>
      <c r="G104" s="122" t="s">
        <v>235</v>
      </c>
    </row>
    <row r="105" spans="1:7" s="140" customFormat="1" ht="18" customHeight="1">
      <c r="A105" s="136"/>
      <c r="B105" s="121">
        <v>28</v>
      </c>
      <c r="C105" s="137">
        <v>15589466</v>
      </c>
      <c r="D105" s="138">
        <v>41212</v>
      </c>
      <c r="E105" s="137">
        <v>5</v>
      </c>
      <c r="F105" s="127" t="s">
        <v>208</v>
      </c>
      <c r="G105" s="139" t="s">
        <v>236</v>
      </c>
    </row>
    <row r="106" spans="1:7" s="143" customFormat="1" ht="18" customHeight="1">
      <c r="A106" s="136"/>
      <c r="B106" s="121">
        <v>29</v>
      </c>
      <c r="C106" s="141">
        <v>15590133</v>
      </c>
      <c r="D106" s="142">
        <v>41213</v>
      </c>
      <c r="E106" s="141">
        <v>0.5</v>
      </c>
      <c r="F106" s="127" t="s">
        <v>230</v>
      </c>
      <c r="G106" s="141" t="s">
        <v>237</v>
      </c>
    </row>
    <row r="107" spans="1:7" s="143" customFormat="1" ht="18" customHeight="1">
      <c r="A107" s="136"/>
      <c r="B107" s="121">
        <v>30</v>
      </c>
      <c r="C107" s="141">
        <v>15590161</v>
      </c>
      <c r="D107" s="142">
        <v>41213</v>
      </c>
      <c r="E107" s="141">
        <v>0.25</v>
      </c>
      <c r="F107" s="127" t="s">
        <v>230</v>
      </c>
      <c r="G107" s="141" t="s">
        <v>237</v>
      </c>
    </row>
    <row r="108" spans="1:7" s="143" customFormat="1" ht="18" customHeight="1">
      <c r="A108" s="136"/>
      <c r="B108" s="121">
        <v>31</v>
      </c>
      <c r="C108" s="141">
        <v>15590219</v>
      </c>
      <c r="D108" s="142">
        <v>41213</v>
      </c>
      <c r="E108" s="141">
        <v>1</v>
      </c>
      <c r="F108" s="127" t="s">
        <v>230</v>
      </c>
      <c r="G108" s="141" t="s">
        <v>237</v>
      </c>
    </row>
    <row r="109" spans="1:7" s="143" customFormat="1" ht="18" customHeight="1">
      <c r="A109" s="136"/>
      <c r="B109" s="121">
        <v>32</v>
      </c>
      <c r="C109" s="137">
        <v>15590227</v>
      </c>
      <c r="D109" s="142">
        <v>41213</v>
      </c>
      <c r="E109" s="137">
        <v>0.5</v>
      </c>
      <c r="F109" s="127" t="s">
        <v>230</v>
      </c>
      <c r="G109" s="141" t="s">
        <v>237</v>
      </c>
    </row>
    <row r="110" spans="1:7" s="31" customFormat="1" ht="45" customHeight="1">
      <c r="A110" s="163" t="s">
        <v>251</v>
      </c>
      <c r="B110" s="175">
        <v>13</v>
      </c>
      <c r="C110" s="168">
        <v>15579002</v>
      </c>
      <c r="D110" s="176">
        <v>41192</v>
      </c>
      <c r="E110" s="168">
        <v>7</v>
      </c>
      <c r="F110" s="170" t="s">
        <v>268</v>
      </c>
      <c r="G110" s="168" t="s">
        <v>273</v>
      </c>
    </row>
    <row r="111" spans="1:7" s="177" customFormat="1" ht="45" customHeight="1">
      <c r="A111" s="163" t="s">
        <v>251</v>
      </c>
      <c r="B111" s="175">
        <v>28</v>
      </c>
      <c r="C111" s="168">
        <v>15586730</v>
      </c>
      <c r="D111" s="176">
        <v>41206</v>
      </c>
      <c r="E111" s="168">
        <v>5</v>
      </c>
      <c r="F111" s="170" t="s">
        <v>268</v>
      </c>
      <c r="G111" s="168" t="s">
        <v>274</v>
      </c>
    </row>
    <row r="112" spans="1:7" s="177" customFormat="1" ht="45" customHeight="1">
      <c r="A112" s="163" t="s">
        <v>251</v>
      </c>
      <c r="B112" s="175">
        <v>9</v>
      </c>
      <c r="C112" s="178">
        <v>15576373</v>
      </c>
      <c r="D112" s="179">
        <v>41187</v>
      </c>
      <c r="E112" s="178">
        <v>70</v>
      </c>
      <c r="F112" s="180" t="s">
        <v>275</v>
      </c>
      <c r="G112" s="178" t="s">
        <v>276</v>
      </c>
    </row>
    <row r="113" spans="1:7" s="31" customFormat="1" ht="45" customHeight="1">
      <c r="A113" s="163" t="s">
        <v>251</v>
      </c>
      <c r="B113" s="175">
        <v>19</v>
      </c>
      <c r="C113" s="168">
        <v>15584145</v>
      </c>
      <c r="D113" s="176">
        <v>41201</v>
      </c>
      <c r="E113" s="168">
        <v>5</v>
      </c>
      <c r="F113" s="172" t="s">
        <v>275</v>
      </c>
      <c r="G113" s="168" t="s">
        <v>277</v>
      </c>
    </row>
    <row r="114" spans="1:7" s="31" customFormat="1" ht="45" customHeight="1">
      <c r="A114" s="163" t="s">
        <v>251</v>
      </c>
      <c r="B114" s="175">
        <v>29</v>
      </c>
      <c r="C114" s="168">
        <v>15587052</v>
      </c>
      <c r="D114" s="176">
        <v>41207</v>
      </c>
      <c r="E114" s="168">
        <v>40</v>
      </c>
      <c r="F114" s="181" t="s">
        <v>270</v>
      </c>
      <c r="G114" s="168" t="s">
        <v>278</v>
      </c>
    </row>
    <row r="115" spans="1:7" s="31" customFormat="1" ht="45" customHeight="1">
      <c r="A115" s="163" t="s">
        <v>251</v>
      </c>
      <c r="B115" s="175">
        <v>14</v>
      </c>
      <c r="C115" s="168">
        <v>15579778</v>
      </c>
      <c r="D115" s="176">
        <v>41193</v>
      </c>
      <c r="E115" s="168">
        <v>5</v>
      </c>
      <c r="F115" s="170" t="s">
        <v>271</v>
      </c>
      <c r="G115" s="168" t="s">
        <v>279</v>
      </c>
    </row>
    <row r="116" spans="1:7" s="31" customFormat="1" ht="45" customHeight="1">
      <c r="A116" s="163" t="s">
        <v>251</v>
      </c>
      <c r="B116" s="175">
        <v>22</v>
      </c>
      <c r="C116" s="168">
        <v>15586188</v>
      </c>
      <c r="D116" s="176">
        <v>41206</v>
      </c>
      <c r="E116" s="168">
        <v>5</v>
      </c>
      <c r="F116" s="170" t="s">
        <v>271</v>
      </c>
      <c r="G116" s="168" t="s">
        <v>280</v>
      </c>
    </row>
    <row r="117" spans="1:7" s="31" customFormat="1" ht="45" customHeight="1">
      <c r="A117" s="163" t="s">
        <v>251</v>
      </c>
      <c r="B117" s="175">
        <v>31</v>
      </c>
      <c r="C117" s="168">
        <v>15587339</v>
      </c>
      <c r="D117" s="176">
        <v>41207</v>
      </c>
      <c r="E117" s="168">
        <v>5</v>
      </c>
      <c r="F117" s="170" t="s">
        <v>271</v>
      </c>
      <c r="G117" s="168" t="s">
        <v>281</v>
      </c>
    </row>
    <row r="118" spans="1:7" s="16" customFormat="1" ht="45" customHeight="1">
      <c r="A118" s="163" t="s">
        <v>251</v>
      </c>
      <c r="B118" s="175">
        <v>23</v>
      </c>
      <c r="C118" s="168">
        <v>15586277</v>
      </c>
      <c r="D118" s="176">
        <v>41206</v>
      </c>
      <c r="E118" s="168">
        <v>5</v>
      </c>
      <c r="F118" s="171" t="s">
        <v>282</v>
      </c>
      <c r="G118" s="168" t="s">
        <v>283</v>
      </c>
    </row>
    <row r="119" spans="1:7" s="177" customFormat="1" ht="45" customHeight="1">
      <c r="A119" s="163" t="s">
        <v>251</v>
      </c>
      <c r="B119" s="175">
        <v>16</v>
      </c>
      <c r="C119" s="168">
        <v>15583166</v>
      </c>
      <c r="D119" s="176">
        <v>41200</v>
      </c>
      <c r="E119" s="168">
        <v>5</v>
      </c>
      <c r="F119" s="171" t="s">
        <v>284</v>
      </c>
      <c r="G119" s="168" t="s">
        <v>285</v>
      </c>
    </row>
    <row r="120" spans="1:7" s="177" customFormat="1" ht="45" customHeight="1">
      <c r="A120" s="163" t="s">
        <v>251</v>
      </c>
      <c r="B120" s="175">
        <v>17</v>
      </c>
      <c r="C120" s="168">
        <v>15583900</v>
      </c>
      <c r="D120" s="176">
        <v>41201</v>
      </c>
      <c r="E120" s="168">
        <v>10</v>
      </c>
      <c r="F120" s="171" t="s">
        <v>284</v>
      </c>
      <c r="G120" s="168" t="s">
        <v>286</v>
      </c>
    </row>
    <row r="121" spans="1:7" s="177" customFormat="1" ht="45" customHeight="1">
      <c r="A121" s="163" t="s">
        <v>251</v>
      </c>
      <c r="B121" s="175">
        <v>18</v>
      </c>
      <c r="C121" s="168">
        <v>15584026</v>
      </c>
      <c r="D121" s="176">
        <v>41201</v>
      </c>
      <c r="E121" s="168">
        <v>10</v>
      </c>
      <c r="F121" s="171" t="s">
        <v>284</v>
      </c>
      <c r="G121" s="168" t="s">
        <v>287</v>
      </c>
    </row>
    <row r="122" spans="1:7" s="31" customFormat="1" ht="45" customHeight="1">
      <c r="A122" s="163" t="s">
        <v>251</v>
      </c>
      <c r="B122" s="175">
        <v>3</v>
      </c>
      <c r="C122" s="168">
        <v>15574290</v>
      </c>
      <c r="D122" s="176">
        <v>41184</v>
      </c>
      <c r="E122" s="168">
        <v>2100</v>
      </c>
      <c r="F122" s="171" t="s">
        <v>262</v>
      </c>
      <c r="G122" s="168" t="s">
        <v>288</v>
      </c>
    </row>
    <row r="123" spans="1:7" s="31" customFormat="1" ht="45" customHeight="1">
      <c r="A123" s="163" t="s">
        <v>251</v>
      </c>
      <c r="B123" s="175">
        <v>4</v>
      </c>
      <c r="C123" s="168">
        <v>15574330</v>
      </c>
      <c r="D123" s="176">
        <v>41184</v>
      </c>
      <c r="E123" s="168">
        <v>1248</v>
      </c>
      <c r="F123" s="171" t="s">
        <v>262</v>
      </c>
      <c r="G123" s="168" t="s">
        <v>288</v>
      </c>
    </row>
    <row r="124" spans="1:7" s="31" customFormat="1" ht="45" customHeight="1">
      <c r="A124" s="182" t="s">
        <v>251</v>
      </c>
      <c r="B124" s="175">
        <v>5</v>
      </c>
      <c r="C124" s="168">
        <v>15574350</v>
      </c>
      <c r="D124" s="176">
        <v>41184</v>
      </c>
      <c r="E124" s="168">
        <v>1670</v>
      </c>
      <c r="F124" s="171" t="s">
        <v>262</v>
      </c>
      <c r="G124" s="168" t="s">
        <v>288</v>
      </c>
    </row>
    <row r="125" spans="1:7" s="31" customFormat="1" ht="45" customHeight="1">
      <c r="A125" s="163" t="s">
        <v>251</v>
      </c>
      <c r="B125" s="175">
        <v>24</v>
      </c>
      <c r="C125" s="168">
        <v>15586366</v>
      </c>
      <c r="D125" s="176">
        <v>41206</v>
      </c>
      <c r="E125" s="168">
        <v>5</v>
      </c>
      <c r="F125" s="181" t="s">
        <v>289</v>
      </c>
      <c r="G125" s="168" t="s">
        <v>290</v>
      </c>
    </row>
    <row r="126" spans="1:7" s="31" customFormat="1" ht="45" customHeight="1">
      <c r="A126" s="163" t="s">
        <v>251</v>
      </c>
      <c r="B126" s="175">
        <v>8</v>
      </c>
      <c r="C126" s="168">
        <v>15576190</v>
      </c>
      <c r="D126" s="176">
        <v>41187</v>
      </c>
      <c r="E126" s="168">
        <v>5</v>
      </c>
      <c r="F126" s="171" t="s">
        <v>263</v>
      </c>
      <c r="G126" s="168" t="s">
        <v>291</v>
      </c>
    </row>
    <row r="127" spans="1:7" s="31" customFormat="1" ht="45" customHeight="1">
      <c r="A127" s="163" t="s">
        <v>251</v>
      </c>
      <c r="B127" s="175">
        <v>11</v>
      </c>
      <c r="C127" s="168">
        <v>15577561</v>
      </c>
      <c r="D127" s="176">
        <v>41190</v>
      </c>
      <c r="E127" s="168">
        <v>15</v>
      </c>
      <c r="F127" s="171" t="s">
        <v>263</v>
      </c>
      <c r="G127" s="168" t="s">
        <v>292</v>
      </c>
    </row>
    <row r="128" spans="1:7" s="31" customFormat="1" ht="45" customHeight="1">
      <c r="A128" s="163" t="s">
        <v>251</v>
      </c>
      <c r="B128" s="175">
        <v>12</v>
      </c>
      <c r="C128" s="168">
        <v>15577905</v>
      </c>
      <c r="D128" s="176">
        <v>41191</v>
      </c>
      <c r="E128" s="168">
        <v>5</v>
      </c>
      <c r="F128" s="171" t="s">
        <v>263</v>
      </c>
      <c r="G128" s="168" t="s">
        <v>293</v>
      </c>
    </row>
    <row r="129" spans="1:7" s="31" customFormat="1" ht="45" customHeight="1">
      <c r="A129" s="163" t="s">
        <v>251</v>
      </c>
      <c r="B129" s="175">
        <v>6</v>
      </c>
      <c r="C129" s="183">
        <v>15575618</v>
      </c>
      <c r="D129" s="184">
        <v>41186</v>
      </c>
      <c r="E129" s="168">
        <v>5</v>
      </c>
      <c r="F129" s="171" t="s">
        <v>252</v>
      </c>
      <c r="G129" s="183" t="s">
        <v>294</v>
      </c>
    </row>
    <row r="130" spans="1:7" s="31" customFormat="1" ht="45" customHeight="1">
      <c r="A130" s="163" t="s">
        <v>251</v>
      </c>
      <c r="B130" s="175">
        <v>15</v>
      </c>
      <c r="C130" s="168">
        <v>15582970</v>
      </c>
      <c r="D130" s="176">
        <v>41200</v>
      </c>
      <c r="E130" s="168">
        <v>5</v>
      </c>
      <c r="F130" s="171" t="s">
        <v>252</v>
      </c>
      <c r="G130" s="168" t="s">
        <v>295</v>
      </c>
    </row>
    <row r="131" spans="1:7" s="31" customFormat="1" ht="45" customHeight="1">
      <c r="A131" s="163" t="s">
        <v>251</v>
      </c>
      <c r="B131" s="175">
        <v>21</v>
      </c>
      <c r="C131" s="168">
        <v>15584238</v>
      </c>
      <c r="D131" s="176">
        <v>41201</v>
      </c>
      <c r="E131" s="168">
        <v>5</v>
      </c>
      <c r="F131" s="171" t="s">
        <v>252</v>
      </c>
      <c r="G131" s="168" t="s">
        <v>296</v>
      </c>
    </row>
    <row r="132" spans="1:7" s="31" customFormat="1" ht="45" customHeight="1">
      <c r="A132" s="163" t="s">
        <v>251</v>
      </c>
      <c r="B132" s="175">
        <v>25</v>
      </c>
      <c r="C132" s="168">
        <v>15586527</v>
      </c>
      <c r="D132" s="176">
        <v>41206</v>
      </c>
      <c r="E132" s="168">
        <v>10</v>
      </c>
      <c r="F132" s="171" t="s">
        <v>252</v>
      </c>
      <c r="G132" s="168" t="s">
        <v>297</v>
      </c>
    </row>
    <row r="133" spans="1:7" s="31" customFormat="1" ht="45" customHeight="1">
      <c r="A133" s="182" t="s">
        <v>251</v>
      </c>
      <c r="B133" s="175">
        <v>26</v>
      </c>
      <c r="C133" s="168">
        <v>15586582</v>
      </c>
      <c r="D133" s="176">
        <v>41206</v>
      </c>
      <c r="E133" s="168">
        <v>15</v>
      </c>
      <c r="F133" s="171" t="s">
        <v>252</v>
      </c>
      <c r="G133" s="168" t="s">
        <v>297</v>
      </c>
    </row>
    <row r="134" spans="1:7" s="31" customFormat="1" ht="41.25" customHeight="1">
      <c r="A134" s="163" t="s">
        <v>251</v>
      </c>
      <c r="B134" s="175">
        <v>27</v>
      </c>
      <c r="C134" s="168">
        <v>15586708</v>
      </c>
      <c r="D134" s="176">
        <v>41206</v>
      </c>
      <c r="E134" s="168">
        <v>15</v>
      </c>
      <c r="F134" s="171" t="s">
        <v>252</v>
      </c>
      <c r="G134" s="168" t="s">
        <v>298</v>
      </c>
    </row>
    <row r="135" spans="1:7" s="31" customFormat="1" ht="51" customHeight="1">
      <c r="A135" s="163" t="s">
        <v>251</v>
      </c>
      <c r="B135" s="175">
        <v>32</v>
      </c>
      <c r="C135" s="168">
        <v>15588808</v>
      </c>
      <c r="D135" s="176">
        <v>41211</v>
      </c>
      <c r="E135" s="168">
        <v>2</v>
      </c>
      <c r="F135" s="171" t="s">
        <v>252</v>
      </c>
      <c r="G135" s="168" t="s">
        <v>299</v>
      </c>
    </row>
    <row r="136" spans="1:7" s="31" customFormat="1" ht="54.75" customHeight="1">
      <c r="A136" s="182" t="s">
        <v>251</v>
      </c>
      <c r="B136" s="175">
        <v>33</v>
      </c>
      <c r="C136" s="168">
        <v>15588834</v>
      </c>
      <c r="D136" s="176">
        <v>41211</v>
      </c>
      <c r="E136" s="168">
        <v>2</v>
      </c>
      <c r="F136" s="171" t="s">
        <v>252</v>
      </c>
      <c r="G136" s="168" t="s">
        <v>299</v>
      </c>
    </row>
    <row r="137" spans="1:7" s="31" customFormat="1" ht="47.25">
      <c r="A137" s="163" t="s">
        <v>251</v>
      </c>
      <c r="B137" s="175">
        <v>35</v>
      </c>
      <c r="C137" s="168">
        <v>15589286</v>
      </c>
      <c r="D137" s="176">
        <v>41212</v>
      </c>
      <c r="E137" s="168">
        <v>5</v>
      </c>
      <c r="F137" s="171" t="s">
        <v>265</v>
      </c>
      <c r="G137" s="168" t="s">
        <v>300</v>
      </c>
    </row>
    <row r="138" spans="1:7" s="31" customFormat="1" ht="55.5" customHeight="1">
      <c r="A138" s="163" t="s">
        <v>251</v>
      </c>
      <c r="B138" s="175">
        <v>20</v>
      </c>
      <c r="C138" s="168">
        <v>15584201</v>
      </c>
      <c r="D138" s="176">
        <v>41201</v>
      </c>
      <c r="E138" s="168">
        <v>5</v>
      </c>
      <c r="F138" s="171" t="s">
        <v>258</v>
      </c>
      <c r="G138" s="168" t="s">
        <v>301</v>
      </c>
    </row>
    <row r="139" spans="1:7" s="31" customFormat="1" ht="47.25" customHeight="1">
      <c r="A139" s="163" t="s">
        <v>251</v>
      </c>
      <c r="B139" s="175">
        <v>7</v>
      </c>
      <c r="C139" s="168">
        <v>15576004</v>
      </c>
      <c r="D139" s="176">
        <v>41186</v>
      </c>
      <c r="E139" s="168">
        <v>80</v>
      </c>
      <c r="F139" s="171" t="s">
        <v>260</v>
      </c>
      <c r="G139" s="168" t="s">
        <v>302</v>
      </c>
    </row>
    <row r="140" spans="1:7" s="31" customFormat="1" ht="47.25">
      <c r="A140" s="182" t="s">
        <v>251</v>
      </c>
      <c r="B140" s="175">
        <v>10</v>
      </c>
      <c r="C140" s="168">
        <v>15576553</v>
      </c>
      <c r="D140" s="176">
        <v>41187</v>
      </c>
      <c r="E140" s="168">
        <v>80</v>
      </c>
      <c r="F140" s="171" t="s">
        <v>260</v>
      </c>
      <c r="G140" s="168" t="s">
        <v>303</v>
      </c>
    </row>
    <row r="141" spans="1:7" s="31" customFormat="1" ht="47.25">
      <c r="A141" s="163" t="s">
        <v>251</v>
      </c>
      <c r="B141" s="175">
        <v>30</v>
      </c>
      <c r="C141" s="168">
        <v>15587129</v>
      </c>
      <c r="D141" s="176">
        <v>41207</v>
      </c>
      <c r="E141" s="168">
        <v>5</v>
      </c>
      <c r="F141" s="171" t="s">
        <v>260</v>
      </c>
      <c r="G141" s="168" t="s">
        <v>304</v>
      </c>
    </row>
    <row r="142" spans="1:7" s="31" customFormat="1" ht="47.25">
      <c r="A142" s="163" t="s">
        <v>251</v>
      </c>
      <c r="B142" s="175">
        <v>2</v>
      </c>
      <c r="C142" s="168">
        <v>15573789</v>
      </c>
      <c r="D142" s="176">
        <v>41183</v>
      </c>
      <c r="E142" s="168">
        <v>5</v>
      </c>
      <c r="F142" s="171" t="s">
        <v>305</v>
      </c>
      <c r="G142" s="168" t="s">
        <v>306</v>
      </c>
    </row>
    <row r="143" spans="1:7" s="31" customFormat="1" ht="47.25">
      <c r="A143" s="163" t="s">
        <v>251</v>
      </c>
      <c r="B143" s="175">
        <v>1</v>
      </c>
      <c r="C143" s="183">
        <v>15573721</v>
      </c>
      <c r="D143" s="184">
        <v>41183</v>
      </c>
      <c r="E143" s="183">
        <v>12</v>
      </c>
      <c r="F143" s="185" t="s">
        <v>266</v>
      </c>
      <c r="G143" s="183" t="s">
        <v>307</v>
      </c>
    </row>
    <row r="144" spans="1:7" s="31" customFormat="1" ht="47.25">
      <c r="A144" s="163" t="s">
        <v>251</v>
      </c>
      <c r="B144" s="175">
        <v>34</v>
      </c>
      <c r="C144" s="168">
        <v>15589237</v>
      </c>
      <c r="D144" s="176">
        <v>41212</v>
      </c>
      <c r="E144" s="168">
        <v>5</v>
      </c>
      <c r="F144" s="171" t="s">
        <v>266</v>
      </c>
      <c r="G144" s="168" t="s">
        <v>308</v>
      </c>
    </row>
    <row r="145" spans="1:7" s="31" customFormat="1" ht="18.75">
      <c r="A145" s="87" t="s">
        <v>35</v>
      </c>
      <c r="B145" s="202">
        <v>1</v>
      </c>
      <c r="C145" s="203">
        <v>15573584</v>
      </c>
      <c r="D145" s="204">
        <v>41183</v>
      </c>
      <c r="E145" s="205">
        <v>24</v>
      </c>
      <c r="F145" s="206" t="s">
        <v>329</v>
      </c>
      <c r="G145" s="170" t="s">
        <v>345</v>
      </c>
    </row>
    <row r="146" spans="1:7" s="31" customFormat="1" ht="37.5">
      <c r="A146" s="207" t="s">
        <v>35</v>
      </c>
      <c r="B146" s="202">
        <v>2</v>
      </c>
      <c r="C146" s="203">
        <v>15576573</v>
      </c>
      <c r="D146" s="204">
        <v>41191</v>
      </c>
      <c r="E146" s="205">
        <v>2490</v>
      </c>
      <c r="F146" s="206" t="s">
        <v>343</v>
      </c>
      <c r="G146" s="170" t="s">
        <v>346</v>
      </c>
    </row>
    <row r="147" spans="1:7" s="31" customFormat="1" ht="37.5">
      <c r="A147" s="207" t="s">
        <v>35</v>
      </c>
      <c r="B147" s="202">
        <v>3</v>
      </c>
      <c r="C147" s="203">
        <v>15576688</v>
      </c>
      <c r="D147" s="204">
        <v>41191</v>
      </c>
      <c r="E147" s="205">
        <v>1248</v>
      </c>
      <c r="F147" s="206" t="s">
        <v>343</v>
      </c>
      <c r="G147" s="170" t="s">
        <v>347</v>
      </c>
    </row>
    <row r="148" spans="1:7" s="31" customFormat="1" ht="37.5">
      <c r="A148" s="207" t="s">
        <v>35</v>
      </c>
      <c r="B148" s="202">
        <v>4</v>
      </c>
      <c r="C148" s="203">
        <v>15576707</v>
      </c>
      <c r="D148" s="204">
        <v>41191</v>
      </c>
      <c r="E148" s="205">
        <v>2490</v>
      </c>
      <c r="F148" s="206" t="s">
        <v>343</v>
      </c>
      <c r="G148" s="170" t="s">
        <v>348</v>
      </c>
    </row>
    <row r="149" spans="1:7" s="31" customFormat="1" ht="37.5">
      <c r="A149" s="207" t="s">
        <v>35</v>
      </c>
      <c r="B149" s="202">
        <v>5</v>
      </c>
      <c r="C149" s="203">
        <v>15577327</v>
      </c>
      <c r="D149" s="204">
        <v>41190</v>
      </c>
      <c r="E149" s="205">
        <v>6.5</v>
      </c>
      <c r="F149" s="206" t="s">
        <v>344</v>
      </c>
      <c r="G149" s="170" t="s">
        <v>349</v>
      </c>
    </row>
    <row r="150" spans="1:7" s="31" customFormat="1" ht="18.75">
      <c r="A150" s="207" t="s">
        <v>35</v>
      </c>
      <c r="B150" s="202">
        <v>6</v>
      </c>
      <c r="C150" s="203">
        <v>15578021</v>
      </c>
      <c r="D150" s="204">
        <v>41191</v>
      </c>
      <c r="E150" s="205">
        <v>6</v>
      </c>
      <c r="F150" s="206" t="s">
        <v>330</v>
      </c>
      <c r="G150" s="170" t="s">
        <v>350</v>
      </c>
    </row>
    <row r="151" spans="1:7" s="31" customFormat="1" ht="18.75">
      <c r="A151" s="207" t="s">
        <v>35</v>
      </c>
      <c r="B151" s="202">
        <v>7</v>
      </c>
      <c r="C151" s="203">
        <v>15578050</v>
      </c>
      <c r="D151" s="204">
        <v>41191</v>
      </c>
      <c r="E151" s="205">
        <v>5</v>
      </c>
      <c r="F151" s="206" t="s">
        <v>331</v>
      </c>
      <c r="G151" s="170" t="s">
        <v>351</v>
      </c>
    </row>
    <row r="152" spans="1:7" s="31" customFormat="1" ht="18.75">
      <c r="A152" s="207" t="s">
        <v>35</v>
      </c>
      <c r="B152" s="202">
        <v>8</v>
      </c>
      <c r="C152" s="203">
        <v>15580123</v>
      </c>
      <c r="D152" s="204">
        <v>41194</v>
      </c>
      <c r="E152" s="205">
        <v>7</v>
      </c>
      <c r="F152" s="206" t="s">
        <v>332</v>
      </c>
      <c r="G152" s="170" t="s">
        <v>352</v>
      </c>
    </row>
    <row r="153" spans="1:7" s="31" customFormat="1" ht="18.75">
      <c r="A153" s="207" t="s">
        <v>35</v>
      </c>
      <c r="B153" s="202">
        <v>9</v>
      </c>
      <c r="C153" s="203">
        <v>15580866</v>
      </c>
      <c r="D153" s="204">
        <v>41197</v>
      </c>
      <c r="E153" s="205">
        <v>5</v>
      </c>
      <c r="F153" s="206" t="s">
        <v>333</v>
      </c>
      <c r="G153" s="170" t="s">
        <v>353</v>
      </c>
    </row>
    <row r="154" spans="1:7" s="31" customFormat="1" ht="18.75">
      <c r="A154" s="207" t="s">
        <v>35</v>
      </c>
      <c r="B154" s="202">
        <v>10</v>
      </c>
      <c r="C154" s="203">
        <v>15581120</v>
      </c>
      <c r="D154" s="208">
        <v>41197</v>
      </c>
      <c r="E154" s="205">
        <v>15</v>
      </c>
      <c r="F154" s="206" t="s">
        <v>334</v>
      </c>
      <c r="G154" s="170" t="s">
        <v>354</v>
      </c>
    </row>
    <row r="155" spans="1:7" s="31" customFormat="1" ht="18.75">
      <c r="A155" s="207" t="s">
        <v>35</v>
      </c>
      <c r="B155" s="202">
        <v>11</v>
      </c>
      <c r="C155" s="209">
        <v>15581579</v>
      </c>
      <c r="D155" s="210">
        <v>41198</v>
      </c>
      <c r="E155" s="169">
        <v>20</v>
      </c>
      <c r="F155" s="206" t="s">
        <v>335</v>
      </c>
      <c r="G155" s="170" t="s">
        <v>355</v>
      </c>
    </row>
    <row r="156" spans="1:7" s="31" customFormat="1" ht="18.75">
      <c r="A156" s="207" t="s">
        <v>35</v>
      </c>
      <c r="B156" s="202">
        <v>12</v>
      </c>
      <c r="C156" s="209">
        <v>15581923</v>
      </c>
      <c r="D156" s="210">
        <v>41198</v>
      </c>
      <c r="E156" s="169">
        <v>55</v>
      </c>
      <c r="F156" s="206" t="s">
        <v>336</v>
      </c>
      <c r="G156" s="170" t="s">
        <v>356</v>
      </c>
    </row>
    <row r="157" spans="1:7" s="31" customFormat="1" ht="18.75">
      <c r="A157" s="207" t="s">
        <v>35</v>
      </c>
      <c r="B157" s="202">
        <v>13</v>
      </c>
      <c r="C157" s="209">
        <v>15583493</v>
      </c>
      <c r="D157" s="210">
        <v>41200</v>
      </c>
      <c r="E157" s="169">
        <v>12</v>
      </c>
      <c r="F157" s="206" t="s">
        <v>333</v>
      </c>
      <c r="G157" s="170" t="s">
        <v>357</v>
      </c>
    </row>
    <row r="158" spans="1:7" s="31" customFormat="1" ht="18.75">
      <c r="A158" s="207" t="s">
        <v>35</v>
      </c>
      <c r="B158" s="202">
        <v>14</v>
      </c>
      <c r="C158" s="169">
        <v>15587408</v>
      </c>
      <c r="D158" s="211">
        <v>41207</v>
      </c>
      <c r="E158" s="169">
        <v>65</v>
      </c>
      <c r="F158" s="206" t="s">
        <v>334</v>
      </c>
      <c r="G158" s="170" t="s">
        <v>358</v>
      </c>
    </row>
    <row r="159" spans="1:7" s="31" customFormat="1" ht="18.75">
      <c r="A159" s="207" t="s">
        <v>35</v>
      </c>
      <c r="B159" s="202">
        <v>15</v>
      </c>
      <c r="C159" s="209">
        <v>15589455</v>
      </c>
      <c r="D159" s="210">
        <v>41212</v>
      </c>
      <c r="E159" s="209">
        <v>6</v>
      </c>
      <c r="F159" s="206" t="s">
        <v>337</v>
      </c>
      <c r="G159" s="170" t="s">
        <v>359</v>
      </c>
    </row>
    <row r="160" spans="1:8" s="31" customFormat="1" ht="39" customHeight="1">
      <c r="A160" s="163" t="s">
        <v>251</v>
      </c>
      <c r="B160" s="225">
        <v>1</v>
      </c>
      <c r="C160" s="167">
        <v>15575861</v>
      </c>
      <c r="D160" s="226">
        <v>41186</v>
      </c>
      <c r="E160" s="144">
        <v>10</v>
      </c>
      <c r="F160" s="224" t="s">
        <v>382</v>
      </c>
      <c r="G160" s="227" t="s">
        <v>383</v>
      </c>
      <c r="H160" s="228"/>
    </row>
    <row r="161" spans="1:7" s="16" customFormat="1" ht="29.25" customHeight="1">
      <c r="A161" s="163" t="s">
        <v>251</v>
      </c>
      <c r="B161" s="223">
        <v>2</v>
      </c>
      <c r="C161" s="167">
        <v>15580570</v>
      </c>
      <c r="D161" s="226">
        <v>41197</v>
      </c>
      <c r="E161" s="167">
        <v>12.5</v>
      </c>
      <c r="F161" s="224" t="s">
        <v>384</v>
      </c>
      <c r="G161" s="166" t="s">
        <v>385</v>
      </c>
    </row>
    <row r="162" spans="1:7" s="31" customFormat="1" ht="27.75" customHeight="1">
      <c r="A162" s="163" t="s">
        <v>251</v>
      </c>
      <c r="B162" s="225">
        <v>3</v>
      </c>
      <c r="C162" s="144">
        <v>15582163</v>
      </c>
      <c r="D162" s="229">
        <v>41199</v>
      </c>
      <c r="E162" s="167">
        <v>5</v>
      </c>
      <c r="F162" s="224" t="s">
        <v>384</v>
      </c>
      <c r="G162" s="134" t="s">
        <v>386</v>
      </c>
    </row>
    <row r="163" spans="1:7" s="31" customFormat="1" ht="38.25" customHeight="1">
      <c r="A163" s="163" t="s">
        <v>251</v>
      </c>
      <c r="B163" s="225">
        <v>4</v>
      </c>
      <c r="C163" s="144">
        <v>15585074</v>
      </c>
      <c r="D163" s="230">
        <v>41204</v>
      </c>
      <c r="E163" s="167">
        <v>7</v>
      </c>
      <c r="F163" s="224" t="s">
        <v>387</v>
      </c>
      <c r="G163" s="227" t="s">
        <v>388</v>
      </c>
    </row>
    <row r="164" spans="1:8" s="31" customFormat="1" ht="34.5" customHeight="1">
      <c r="A164" s="163" t="s">
        <v>251</v>
      </c>
      <c r="B164" s="225">
        <v>5</v>
      </c>
      <c r="C164" s="144">
        <v>15586182</v>
      </c>
      <c r="D164" s="229">
        <v>41206</v>
      </c>
      <c r="E164" s="167">
        <v>10</v>
      </c>
      <c r="F164" s="224" t="s">
        <v>389</v>
      </c>
      <c r="G164" s="134" t="s">
        <v>390</v>
      </c>
      <c r="H164" s="228"/>
    </row>
    <row r="165" spans="1:8" s="31" customFormat="1" ht="36.75" customHeight="1">
      <c r="A165" s="163" t="s">
        <v>251</v>
      </c>
      <c r="B165" s="225">
        <v>6</v>
      </c>
      <c r="C165" s="144">
        <v>15587861</v>
      </c>
      <c r="D165" s="229">
        <v>41208</v>
      </c>
      <c r="E165" s="144">
        <v>5</v>
      </c>
      <c r="F165" s="224" t="s">
        <v>387</v>
      </c>
      <c r="G165" s="134" t="s">
        <v>391</v>
      </c>
      <c r="H165" s="228"/>
    </row>
    <row r="166" spans="1:8" s="25" customFormat="1" ht="15.75" thickBot="1">
      <c r="A166" s="93" t="s">
        <v>33</v>
      </c>
      <c r="B166" s="94">
        <v>73</v>
      </c>
      <c r="C166" s="67"/>
      <c r="D166" s="95"/>
      <c r="E166" s="96">
        <f>SUM(E5:E77)</f>
        <v>11354.500000000002</v>
      </c>
      <c r="F166" s="95"/>
      <c r="G166" s="95"/>
      <c r="H166" s="42"/>
    </row>
    <row r="167" spans="3:8" s="25" customFormat="1" ht="18.75">
      <c r="C167" s="26"/>
      <c r="E167" s="29"/>
      <c r="H167" s="42"/>
    </row>
    <row r="168" spans="5:8" s="25" customFormat="1" ht="15">
      <c r="E168" s="29"/>
      <c r="H168" s="42"/>
    </row>
    <row r="169" spans="5:8" s="25" customFormat="1" ht="15">
      <c r="E169" s="29"/>
      <c r="H169" s="42"/>
    </row>
    <row r="170" spans="5:8" s="25" customFormat="1" ht="15">
      <c r="E170" s="29"/>
      <c r="H170" s="42"/>
    </row>
    <row r="171" spans="5:8" s="25" customFormat="1" ht="15">
      <c r="E171" s="29"/>
      <c r="H171" s="42"/>
    </row>
  </sheetData>
  <sheetProtection/>
  <autoFilter ref="A4:H166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B75" sqref="B75"/>
    </sheetView>
  </sheetViews>
  <sheetFormatPr defaultColWidth="9.140625" defaultRowHeight="18" customHeight="1"/>
  <cols>
    <col min="1" max="1" width="19.00390625" style="0" customWidth="1"/>
    <col min="2" max="2" width="12.8515625" style="0" customWidth="1"/>
    <col min="3" max="3" width="14.57421875" style="22" customWidth="1"/>
    <col min="4" max="5" width="15.00390625" style="22" customWidth="1"/>
    <col min="6" max="6" width="13.421875" style="22" customWidth="1"/>
    <col min="7" max="7" width="13.140625" style="22" customWidth="1"/>
    <col min="8" max="8" width="44.140625" style="8" customWidth="1"/>
    <col min="9" max="9" width="36.8515625" style="0" hidden="1" customWidth="1"/>
  </cols>
  <sheetData>
    <row r="1" spans="1:9" ht="18" customHeight="1">
      <c r="A1" s="34"/>
      <c r="B1" s="1" t="s">
        <v>164</v>
      </c>
      <c r="C1" s="15"/>
      <c r="D1" s="21"/>
      <c r="E1" s="15"/>
      <c r="F1" s="15"/>
      <c r="G1" s="15"/>
      <c r="H1" s="3" t="s">
        <v>20</v>
      </c>
      <c r="I1" s="34"/>
    </row>
    <row r="2" spans="1:9" ht="18" customHeight="1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65" t="s">
        <v>40</v>
      </c>
    </row>
    <row r="3" spans="1:9" ht="18" customHeight="1">
      <c r="A3" s="87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  <c r="I3" s="39"/>
    </row>
    <row r="4" spans="1:9" s="259" customFormat="1" ht="18" customHeight="1">
      <c r="A4" s="163" t="s">
        <v>251</v>
      </c>
      <c r="B4" s="223">
        <v>1</v>
      </c>
      <c r="C4" s="240">
        <v>40628429</v>
      </c>
      <c r="D4" s="241">
        <v>41183</v>
      </c>
      <c r="E4" s="163" t="s">
        <v>36</v>
      </c>
      <c r="F4" s="242">
        <v>6.3</v>
      </c>
      <c r="G4" s="243">
        <f>550/1.18</f>
        <v>466.10169491525426</v>
      </c>
      <c r="H4" s="240" t="s">
        <v>136</v>
      </c>
      <c r="I4" s="244" t="s">
        <v>143</v>
      </c>
    </row>
    <row r="5" spans="1:9" s="259" customFormat="1" ht="18" customHeight="1">
      <c r="A5" s="163" t="s">
        <v>251</v>
      </c>
      <c r="B5" s="223">
        <v>2</v>
      </c>
      <c r="C5" s="240">
        <v>40632408</v>
      </c>
      <c r="D5" s="241">
        <v>41183</v>
      </c>
      <c r="E5" s="163" t="s">
        <v>36</v>
      </c>
      <c r="F5" s="242">
        <v>6.3</v>
      </c>
      <c r="G5" s="243">
        <f>550/1.18</f>
        <v>466.10169491525426</v>
      </c>
      <c r="H5" s="240" t="s">
        <v>62</v>
      </c>
      <c r="I5" s="244" t="s">
        <v>144</v>
      </c>
    </row>
    <row r="6" spans="1:9" s="259" customFormat="1" ht="18" customHeight="1">
      <c r="A6" s="163" t="s">
        <v>251</v>
      </c>
      <c r="B6" s="223">
        <v>3</v>
      </c>
      <c r="C6" s="240">
        <v>40628423</v>
      </c>
      <c r="D6" s="241">
        <v>41185</v>
      </c>
      <c r="E6" s="163" t="s">
        <v>36</v>
      </c>
      <c r="F6" s="242">
        <v>6.3</v>
      </c>
      <c r="G6" s="243">
        <f aca="true" t="shared" si="0" ref="G6:G20">550/1.18</f>
        <v>466.10169491525426</v>
      </c>
      <c r="H6" s="240" t="s">
        <v>58</v>
      </c>
      <c r="I6" s="244" t="s">
        <v>145</v>
      </c>
    </row>
    <row r="7" spans="1:9" s="259" customFormat="1" ht="18" customHeight="1">
      <c r="A7" s="163" t="s">
        <v>251</v>
      </c>
      <c r="B7" s="223">
        <v>4</v>
      </c>
      <c r="C7" s="240">
        <v>40628427</v>
      </c>
      <c r="D7" s="241">
        <v>41186</v>
      </c>
      <c r="E7" s="163" t="s">
        <v>36</v>
      </c>
      <c r="F7" s="242">
        <v>6.3</v>
      </c>
      <c r="G7" s="243">
        <f t="shared" si="0"/>
        <v>466.10169491525426</v>
      </c>
      <c r="H7" s="240" t="s">
        <v>65</v>
      </c>
      <c r="I7" s="244" t="s">
        <v>146</v>
      </c>
    </row>
    <row r="8" spans="1:9" s="259" customFormat="1" ht="18" customHeight="1">
      <c r="A8" s="163" t="s">
        <v>251</v>
      </c>
      <c r="B8" s="223">
        <v>5</v>
      </c>
      <c r="C8" s="240">
        <v>40627852</v>
      </c>
      <c r="D8" s="245">
        <v>41185</v>
      </c>
      <c r="E8" s="163" t="s">
        <v>36</v>
      </c>
      <c r="F8" s="242">
        <v>12</v>
      </c>
      <c r="G8" s="243">
        <f t="shared" si="0"/>
        <v>466.10169491525426</v>
      </c>
      <c r="H8" s="240" t="s">
        <v>53</v>
      </c>
      <c r="I8" s="244" t="s">
        <v>147</v>
      </c>
    </row>
    <row r="9" spans="1:9" s="259" customFormat="1" ht="18" customHeight="1">
      <c r="A9" s="163" t="s">
        <v>251</v>
      </c>
      <c r="B9" s="223">
        <v>6</v>
      </c>
      <c r="C9" s="240">
        <v>40630855</v>
      </c>
      <c r="D9" s="245">
        <v>41185</v>
      </c>
      <c r="E9" s="163" t="s">
        <v>36</v>
      </c>
      <c r="F9" s="242">
        <v>15</v>
      </c>
      <c r="G9" s="243">
        <f t="shared" si="0"/>
        <v>466.10169491525426</v>
      </c>
      <c r="H9" s="240" t="s">
        <v>60</v>
      </c>
      <c r="I9" s="244" t="s">
        <v>148</v>
      </c>
    </row>
    <row r="10" spans="1:9" s="259" customFormat="1" ht="18" customHeight="1">
      <c r="A10" s="163" t="s">
        <v>251</v>
      </c>
      <c r="B10" s="223">
        <v>7</v>
      </c>
      <c r="C10" s="240">
        <v>40630840</v>
      </c>
      <c r="D10" s="245">
        <v>41183</v>
      </c>
      <c r="E10" s="163" t="s">
        <v>36</v>
      </c>
      <c r="F10" s="242">
        <v>15</v>
      </c>
      <c r="G10" s="243">
        <f t="shared" si="0"/>
        <v>466.10169491525426</v>
      </c>
      <c r="H10" s="240" t="s">
        <v>44</v>
      </c>
      <c r="I10" s="244" t="s">
        <v>149</v>
      </c>
    </row>
    <row r="11" spans="1:9" s="259" customFormat="1" ht="18" customHeight="1">
      <c r="A11" s="163" t="s">
        <v>251</v>
      </c>
      <c r="B11" s="223">
        <v>8</v>
      </c>
      <c r="C11" s="240">
        <v>40630787</v>
      </c>
      <c r="D11" s="245">
        <v>41184</v>
      </c>
      <c r="E11" s="163" t="s">
        <v>36</v>
      </c>
      <c r="F11" s="246">
        <v>15</v>
      </c>
      <c r="G11" s="243">
        <f t="shared" si="0"/>
        <v>466.10169491525426</v>
      </c>
      <c r="H11" s="240" t="s">
        <v>165</v>
      </c>
      <c r="I11" s="240" t="s">
        <v>150</v>
      </c>
    </row>
    <row r="12" spans="1:9" s="259" customFormat="1" ht="18" customHeight="1">
      <c r="A12" s="163" t="s">
        <v>251</v>
      </c>
      <c r="B12" s="223">
        <v>9</v>
      </c>
      <c r="C12" s="240">
        <v>40638029</v>
      </c>
      <c r="D12" s="241">
        <v>41190</v>
      </c>
      <c r="E12" s="163" t="s">
        <v>36</v>
      </c>
      <c r="F12" s="246">
        <v>15</v>
      </c>
      <c r="G12" s="243">
        <f t="shared" si="0"/>
        <v>466.10169491525426</v>
      </c>
      <c r="H12" s="240" t="s">
        <v>58</v>
      </c>
      <c r="I12" s="240" t="s">
        <v>151</v>
      </c>
    </row>
    <row r="13" spans="1:9" s="259" customFormat="1" ht="18" customHeight="1">
      <c r="A13" s="163" t="s">
        <v>251</v>
      </c>
      <c r="B13" s="223">
        <v>10</v>
      </c>
      <c r="C13" s="240">
        <v>40648830</v>
      </c>
      <c r="D13" s="245">
        <v>41207</v>
      </c>
      <c r="E13" s="163" t="s">
        <v>36</v>
      </c>
      <c r="F13" s="246">
        <v>15</v>
      </c>
      <c r="G13" s="243">
        <f t="shared" si="0"/>
        <v>466.10169491525426</v>
      </c>
      <c r="H13" s="247" t="s">
        <v>52</v>
      </c>
      <c r="I13" s="240" t="s">
        <v>152</v>
      </c>
    </row>
    <row r="14" spans="1:9" s="259" customFormat="1" ht="18" customHeight="1">
      <c r="A14" s="163" t="s">
        <v>251</v>
      </c>
      <c r="B14" s="223">
        <v>11</v>
      </c>
      <c r="C14" s="240">
        <v>40640823</v>
      </c>
      <c r="D14" s="241">
        <v>41194</v>
      </c>
      <c r="E14" s="163" t="s">
        <v>36</v>
      </c>
      <c r="F14" s="246">
        <v>14</v>
      </c>
      <c r="G14" s="243">
        <f t="shared" si="0"/>
        <v>466.10169491525426</v>
      </c>
      <c r="H14" s="240" t="s">
        <v>44</v>
      </c>
      <c r="I14" s="240" t="s">
        <v>153</v>
      </c>
    </row>
    <row r="15" spans="1:9" s="259" customFormat="1" ht="18" customHeight="1">
      <c r="A15" s="163" t="s">
        <v>251</v>
      </c>
      <c r="B15" s="223">
        <v>12</v>
      </c>
      <c r="C15" s="240">
        <v>40640811</v>
      </c>
      <c r="D15" s="245">
        <v>41191</v>
      </c>
      <c r="E15" s="163" t="s">
        <v>36</v>
      </c>
      <c r="F15" s="246">
        <v>5</v>
      </c>
      <c r="G15" s="243">
        <f t="shared" si="0"/>
        <v>466.10169491525426</v>
      </c>
      <c r="H15" s="240" t="s">
        <v>59</v>
      </c>
      <c r="I15" s="240" t="s">
        <v>154</v>
      </c>
    </row>
    <row r="16" spans="1:9" s="259" customFormat="1" ht="18" customHeight="1">
      <c r="A16" s="163" t="s">
        <v>251</v>
      </c>
      <c r="B16" s="223">
        <v>13</v>
      </c>
      <c r="C16" s="240">
        <v>40640835</v>
      </c>
      <c r="D16" s="241">
        <v>41192</v>
      </c>
      <c r="E16" s="163" t="s">
        <v>36</v>
      </c>
      <c r="F16" s="246">
        <v>5</v>
      </c>
      <c r="G16" s="243">
        <f t="shared" si="0"/>
        <v>466.10169491525426</v>
      </c>
      <c r="H16" s="240" t="s">
        <v>57</v>
      </c>
      <c r="I16" s="240" t="s">
        <v>155</v>
      </c>
    </row>
    <row r="17" spans="1:9" s="259" customFormat="1" ht="18" customHeight="1">
      <c r="A17" s="163" t="s">
        <v>251</v>
      </c>
      <c r="B17" s="223">
        <v>14</v>
      </c>
      <c r="C17" s="240">
        <v>40641838</v>
      </c>
      <c r="D17" s="241">
        <v>41197</v>
      </c>
      <c r="E17" s="163" t="s">
        <v>36</v>
      </c>
      <c r="F17" s="246">
        <v>15</v>
      </c>
      <c r="G17" s="243">
        <f t="shared" si="0"/>
        <v>466.10169491525426</v>
      </c>
      <c r="H17" s="240" t="s">
        <v>57</v>
      </c>
      <c r="I17" s="240" t="s">
        <v>156</v>
      </c>
    </row>
    <row r="18" spans="1:9" s="259" customFormat="1" ht="18" customHeight="1">
      <c r="A18" s="163" t="s">
        <v>251</v>
      </c>
      <c r="B18" s="223">
        <v>15</v>
      </c>
      <c r="C18" s="240">
        <v>40641832</v>
      </c>
      <c r="D18" s="241">
        <v>41197</v>
      </c>
      <c r="E18" s="163" t="s">
        <v>36</v>
      </c>
      <c r="F18" s="246">
        <v>15</v>
      </c>
      <c r="G18" s="243">
        <f t="shared" si="0"/>
        <v>466.10169491525426</v>
      </c>
      <c r="H18" s="240" t="s">
        <v>51</v>
      </c>
      <c r="I18" s="240" t="s">
        <v>157</v>
      </c>
    </row>
    <row r="19" spans="1:9" s="259" customFormat="1" ht="18" customHeight="1">
      <c r="A19" s="163" t="s">
        <v>251</v>
      </c>
      <c r="B19" s="223">
        <v>16</v>
      </c>
      <c r="C19" s="240">
        <v>40639235</v>
      </c>
      <c r="D19" s="245">
        <v>41206</v>
      </c>
      <c r="E19" s="163" t="s">
        <v>36</v>
      </c>
      <c r="F19" s="246">
        <v>6.3</v>
      </c>
      <c r="G19" s="243">
        <f t="shared" si="0"/>
        <v>466.10169491525426</v>
      </c>
      <c r="H19" s="240" t="s">
        <v>44</v>
      </c>
      <c r="I19" s="240" t="s">
        <v>158</v>
      </c>
    </row>
    <row r="20" spans="1:9" s="259" customFormat="1" ht="18" customHeight="1">
      <c r="A20" s="163" t="s">
        <v>251</v>
      </c>
      <c r="B20" s="223">
        <v>17</v>
      </c>
      <c r="C20" s="240">
        <v>40646670</v>
      </c>
      <c r="D20" s="245">
        <v>41207</v>
      </c>
      <c r="E20" s="163" t="s">
        <v>36</v>
      </c>
      <c r="F20" s="246">
        <v>5</v>
      </c>
      <c r="G20" s="243">
        <f t="shared" si="0"/>
        <v>466.10169491525426</v>
      </c>
      <c r="H20" s="240" t="s">
        <v>51</v>
      </c>
      <c r="I20" s="240" t="s">
        <v>86</v>
      </c>
    </row>
    <row r="21" spans="1:9" s="259" customFormat="1" ht="18" customHeight="1">
      <c r="A21" s="163" t="s">
        <v>251</v>
      </c>
      <c r="B21" s="223">
        <v>18</v>
      </c>
      <c r="C21" s="240">
        <v>40646646</v>
      </c>
      <c r="D21" s="245">
        <v>41206</v>
      </c>
      <c r="E21" s="163" t="s">
        <v>36</v>
      </c>
      <c r="F21" s="246">
        <v>5</v>
      </c>
      <c r="G21" s="243">
        <f>550/1.18</f>
        <v>466.10169491525426</v>
      </c>
      <c r="H21" s="240" t="s">
        <v>58</v>
      </c>
      <c r="I21" s="240" t="s">
        <v>87</v>
      </c>
    </row>
    <row r="22" spans="1:9" s="259" customFormat="1" ht="18" customHeight="1">
      <c r="A22" s="163" t="s">
        <v>251</v>
      </c>
      <c r="B22" s="223">
        <v>19</v>
      </c>
      <c r="C22" s="240">
        <v>40641538</v>
      </c>
      <c r="D22" s="245">
        <v>41201</v>
      </c>
      <c r="E22" s="163" t="s">
        <v>36</v>
      </c>
      <c r="F22" s="246">
        <v>5</v>
      </c>
      <c r="G22" s="243">
        <f>550/1.18</f>
        <v>466.10169491525426</v>
      </c>
      <c r="H22" s="247" t="s">
        <v>52</v>
      </c>
      <c r="I22" s="240" t="s">
        <v>88</v>
      </c>
    </row>
    <row r="23" spans="1:9" s="259" customFormat="1" ht="18" customHeight="1">
      <c r="A23" s="163" t="s">
        <v>251</v>
      </c>
      <c r="B23" s="223">
        <v>20</v>
      </c>
      <c r="C23" s="240">
        <v>40646653</v>
      </c>
      <c r="D23" s="245">
        <v>41205</v>
      </c>
      <c r="E23" s="163" t="s">
        <v>36</v>
      </c>
      <c r="F23" s="246">
        <v>5</v>
      </c>
      <c r="G23" s="243">
        <f aca="true" t="shared" si="1" ref="G23:G48">550/1.18</f>
        <v>466.10169491525426</v>
      </c>
      <c r="H23" s="240" t="s">
        <v>58</v>
      </c>
      <c r="I23" s="240" t="s">
        <v>89</v>
      </c>
    </row>
    <row r="24" spans="1:9" s="259" customFormat="1" ht="18" customHeight="1">
      <c r="A24" s="163" t="s">
        <v>251</v>
      </c>
      <c r="B24" s="223">
        <v>21</v>
      </c>
      <c r="C24" s="240">
        <v>40644633</v>
      </c>
      <c r="D24" s="245">
        <v>41211</v>
      </c>
      <c r="E24" s="163" t="s">
        <v>36</v>
      </c>
      <c r="F24" s="246">
        <v>15</v>
      </c>
      <c r="G24" s="243">
        <f t="shared" si="1"/>
        <v>466.10169491525426</v>
      </c>
      <c r="H24" s="240" t="s">
        <v>59</v>
      </c>
      <c r="I24" s="240" t="s">
        <v>90</v>
      </c>
    </row>
    <row r="25" spans="1:9" s="259" customFormat="1" ht="18" customHeight="1">
      <c r="A25" s="163" t="s">
        <v>251</v>
      </c>
      <c r="B25" s="223">
        <v>22</v>
      </c>
      <c r="C25" s="240">
        <v>40644647</v>
      </c>
      <c r="D25" s="241">
        <v>41208</v>
      </c>
      <c r="E25" s="163" t="s">
        <v>36</v>
      </c>
      <c r="F25" s="246">
        <v>5</v>
      </c>
      <c r="G25" s="243">
        <f t="shared" si="1"/>
        <v>466.10169491525426</v>
      </c>
      <c r="H25" s="247" t="s">
        <v>52</v>
      </c>
      <c r="I25" s="240" t="s">
        <v>91</v>
      </c>
    </row>
    <row r="26" spans="1:9" s="259" customFormat="1" ht="18" customHeight="1">
      <c r="A26" s="163" t="s">
        <v>251</v>
      </c>
      <c r="B26" s="223">
        <v>23</v>
      </c>
      <c r="C26" s="240">
        <v>40646719</v>
      </c>
      <c r="D26" s="245">
        <v>41207</v>
      </c>
      <c r="E26" s="163" t="s">
        <v>36</v>
      </c>
      <c r="F26" s="246">
        <v>12</v>
      </c>
      <c r="G26" s="243">
        <f t="shared" si="1"/>
        <v>466.10169491525426</v>
      </c>
      <c r="H26" s="240" t="s">
        <v>54</v>
      </c>
      <c r="I26" s="240" t="s">
        <v>92</v>
      </c>
    </row>
    <row r="27" spans="1:9" s="259" customFormat="1" ht="18" customHeight="1">
      <c r="A27" s="163" t="s">
        <v>251</v>
      </c>
      <c r="B27" s="223">
        <v>24</v>
      </c>
      <c r="C27" s="240">
        <v>40644705</v>
      </c>
      <c r="D27" s="245">
        <v>41207</v>
      </c>
      <c r="E27" s="163" t="s">
        <v>36</v>
      </c>
      <c r="F27" s="246">
        <v>5</v>
      </c>
      <c r="G27" s="243">
        <f t="shared" si="1"/>
        <v>466.10169491525426</v>
      </c>
      <c r="H27" s="240" t="s">
        <v>59</v>
      </c>
      <c r="I27" s="240" t="s">
        <v>93</v>
      </c>
    </row>
    <row r="28" spans="1:9" s="259" customFormat="1" ht="18" customHeight="1">
      <c r="A28" s="163" t="s">
        <v>251</v>
      </c>
      <c r="B28" s="223">
        <v>25</v>
      </c>
      <c r="C28" s="240">
        <v>40643439</v>
      </c>
      <c r="D28" s="245">
        <v>41198</v>
      </c>
      <c r="E28" s="163" t="s">
        <v>36</v>
      </c>
      <c r="F28" s="246">
        <v>5</v>
      </c>
      <c r="G28" s="243">
        <f t="shared" si="1"/>
        <v>466.10169491525426</v>
      </c>
      <c r="H28" s="240" t="s">
        <v>51</v>
      </c>
      <c r="I28" s="240" t="s">
        <v>94</v>
      </c>
    </row>
    <row r="29" spans="1:9" s="259" customFormat="1" ht="18" customHeight="1">
      <c r="A29" s="163" t="s">
        <v>251</v>
      </c>
      <c r="B29" s="223">
        <v>26</v>
      </c>
      <c r="C29" s="240">
        <v>40647513</v>
      </c>
      <c r="D29" s="245">
        <v>41207</v>
      </c>
      <c r="E29" s="163" t="s">
        <v>36</v>
      </c>
      <c r="F29" s="246">
        <v>5</v>
      </c>
      <c r="G29" s="243">
        <f t="shared" si="1"/>
        <v>466.10169491525426</v>
      </c>
      <c r="H29" s="240" t="s">
        <v>54</v>
      </c>
      <c r="I29" s="240" t="s">
        <v>95</v>
      </c>
    </row>
    <row r="30" spans="1:9" s="259" customFormat="1" ht="18" customHeight="1">
      <c r="A30" s="163" t="s">
        <v>251</v>
      </c>
      <c r="B30" s="223">
        <v>27</v>
      </c>
      <c r="C30" s="240">
        <v>40644578</v>
      </c>
      <c r="D30" s="245">
        <v>41201</v>
      </c>
      <c r="E30" s="163" t="s">
        <v>36</v>
      </c>
      <c r="F30" s="246">
        <v>12</v>
      </c>
      <c r="G30" s="243">
        <f t="shared" si="1"/>
        <v>466.10169491525426</v>
      </c>
      <c r="H30" s="240" t="s">
        <v>58</v>
      </c>
      <c r="I30" s="240" t="s">
        <v>96</v>
      </c>
    </row>
    <row r="31" spans="1:9" s="259" customFormat="1" ht="18" customHeight="1">
      <c r="A31" s="163" t="s">
        <v>251</v>
      </c>
      <c r="B31" s="223">
        <v>28</v>
      </c>
      <c r="C31" s="240">
        <v>40647650</v>
      </c>
      <c r="D31" s="245">
        <v>41212</v>
      </c>
      <c r="E31" s="163" t="s">
        <v>36</v>
      </c>
      <c r="F31" s="246">
        <v>5</v>
      </c>
      <c r="G31" s="243">
        <f t="shared" si="1"/>
        <v>466.10169491525426</v>
      </c>
      <c r="H31" s="240" t="s">
        <v>58</v>
      </c>
      <c r="I31" s="240" t="s">
        <v>97</v>
      </c>
    </row>
    <row r="32" spans="1:9" s="259" customFormat="1" ht="18" customHeight="1">
      <c r="A32" s="163" t="s">
        <v>251</v>
      </c>
      <c r="B32" s="223">
        <v>29</v>
      </c>
      <c r="C32" s="240">
        <v>40641829</v>
      </c>
      <c r="D32" s="245">
        <v>41201</v>
      </c>
      <c r="E32" s="163" t="s">
        <v>36</v>
      </c>
      <c r="F32" s="246">
        <v>5</v>
      </c>
      <c r="G32" s="243">
        <f t="shared" si="1"/>
        <v>466.10169491525426</v>
      </c>
      <c r="H32" s="240" t="s">
        <v>59</v>
      </c>
      <c r="I32" s="240" t="s">
        <v>98</v>
      </c>
    </row>
    <row r="33" spans="1:9" s="259" customFormat="1" ht="18" customHeight="1">
      <c r="A33" s="163" t="s">
        <v>251</v>
      </c>
      <c r="B33" s="223">
        <v>30</v>
      </c>
      <c r="C33" s="240">
        <v>40647542</v>
      </c>
      <c r="D33" s="245">
        <v>41204</v>
      </c>
      <c r="E33" s="163" t="s">
        <v>36</v>
      </c>
      <c r="F33" s="246">
        <v>8</v>
      </c>
      <c r="G33" s="243">
        <f t="shared" si="1"/>
        <v>466.10169491525426</v>
      </c>
      <c r="H33" s="240" t="s">
        <v>51</v>
      </c>
      <c r="I33" s="240" t="s">
        <v>99</v>
      </c>
    </row>
    <row r="34" spans="1:9" s="259" customFormat="1" ht="18" customHeight="1">
      <c r="A34" s="163" t="s">
        <v>251</v>
      </c>
      <c r="B34" s="223">
        <v>31</v>
      </c>
      <c r="C34" s="240">
        <v>40644819</v>
      </c>
      <c r="D34" s="245">
        <v>41211</v>
      </c>
      <c r="E34" s="163" t="s">
        <v>36</v>
      </c>
      <c r="F34" s="246">
        <v>6.3</v>
      </c>
      <c r="G34" s="243">
        <f t="shared" si="1"/>
        <v>466.10169491525426</v>
      </c>
      <c r="H34" s="240" t="s">
        <v>50</v>
      </c>
      <c r="I34" s="240" t="s">
        <v>103</v>
      </c>
    </row>
    <row r="35" spans="1:9" s="259" customFormat="1" ht="18" customHeight="1">
      <c r="A35" s="163" t="s">
        <v>251</v>
      </c>
      <c r="B35" s="223">
        <v>32</v>
      </c>
      <c r="C35" s="240">
        <v>40645590</v>
      </c>
      <c r="D35" s="245">
        <v>41208</v>
      </c>
      <c r="E35" s="163" t="s">
        <v>36</v>
      </c>
      <c r="F35" s="246">
        <v>15</v>
      </c>
      <c r="G35" s="243">
        <f t="shared" si="1"/>
        <v>466.10169491525426</v>
      </c>
      <c r="H35" s="240" t="s">
        <v>58</v>
      </c>
      <c r="I35" s="240" t="s">
        <v>104</v>
      </c>
    </row>
    <row r="36" spans="1:9" s="259" customFormat="1" ht="18" customHeight="1">
      <c r="A36" s="163" t="s">
        <v>251</v>
      </c>
      <c r="B36" s="223">
        <v>33</v>
      </c>
      <c r="C36" s="240">
        <v>40645580</v>
      </c>
      <c r="D36" s="241">
        <v>41212</v>
      </c>
      <c r="E36" s="163" t="s">
        <v>36</v>
      </c>
      <c r="F36" s="246">
        <v>6.3</v>
      </c>
      <c r="G36" s="243">
        <f t="shared" si="1"/>
        <v>466.10169491525426</v>
      </c>
      <c r="H36" s="240" t="s">
        <v>44</v>
      </c>
      <c r="I36" s="240" t="s">
        <v>105</v>
      </c>
    </row>
    <row r="37" spans="1:9" s="259" customFormat="1" ht="18" customHeight="1">
      <c r="A37" s="163" t="s">
        <v>251</v>
      </c>
      <c r="B37" s="223">
        <v>34</v>
      </c>
      <c r="C37" s="240">
        <v>40645598</v>
      </c>
      <c r="D37" s="245">
        <v>41212</v>
      </c>
      <c r="E37" s="163" t="s">
        <v>36</v>
      </c>
      <c r="F37" s="246">
        <v>5</v>
      </c>
      <c r="G37" s="243">
        <f t="shared" si="1"/>
        <v>466.10169491525426</v>
      </c>
      <c r="H37" s="240" t="s">
        <v>58</v>
      </c>
      <c r="I37" s="240" t="s">
        <v>107</v>
      </c>
    </row>
    <row r="38" spans="1:9" s="259" customFormat="1" ht="18" customHeight="1">
      <c r="A38" s="163" t="s">
        <v>251</v>
      </c>
      <c r="B38" s="223">
        <v>35</v>
      </c>
      <c r="C38" s="163">
        <v>40584965</v>
      </c>
      <c r="D38" s="248">
        <v>41187</v>
      </c>
      <c r="E38" s="163" t="s">
        <v>36</v>
      </c>
      <c r="F38" s="163">
        <v>20</v>
      </c>
      <c r="G38" s="163">
        <f>21119.42/1.18</f>
        <v>17897.813559322032</v>
      </c>
      <c r="H38" s="163" t="s">
        <v>71</v>
      </c>
      <c r="I38" s="163" t="s">
        <v>159</v>
      </c>
    </row>
    <row r="39" spans="1:9" s="259" customFormat="1" ht="18" customHeight="1">
      <c r="A39" s="163" t="s">
        <v>251</v>
      </c>
      <c r="B39" s="223">
        <v>36</v>
      </c>
      <c r="C39" s="247">
        <v>40618625</v>
      </c>
      <c r="D39" s="248">
        <v>41197</v>
      </c>
      <c r="E39" s="163" t="s">
        <v>36</v>
      </c>
      <c r="F39" s="247">
        <v>14</v>
      </c>
      <c r="G39" s="243">
        <f t="shared" si="1"/>
        <v>466.10169491525426</v>
      </c>
      <c r="H39" s="247" t="s">
        <v>166</v>
      </c>
      <c r="I39" s="247" t="s">
        <v>160</v>
      </c>
    </row>
    <row r="40" spans="1:9" s="259" customFormat="1" ht="18" customHeight="1">
      <c r="A40" s="163" t="s">
        <v>251</v>
      </c>
      <c r="B40" s="223">
        <v>37</v>
      </c>
      <c r="C40" s="247">
        <v>40627850</v>
      </c>
      <c r="D40" s="248">
        <v>41186</v>
      </c>
      <c r="E40" s="163" t="s">
        <v>36</v>
      </c>
      <c r="F40" s="247">
        <v>15</v>
      </c>
      <c r="G40" s="243">
        <f t="shared" si="1"/>
        <v>466.10169491525426</v>
      </c>
      <c r="H40" s="247" t="s">
        <v>167</v>
      </c>
      <c r="I40" s="247" t="s">
        <v>161</v>
      </c>
    </row>
    <row r="41" spans="1:9" s="259" customFormat="1" ht="18" customHeight="1">
      <c r="A41" s="163" t="s">
        <v>251</v>
      </c>
      <c r="B41" s="223">
        <v>38</v>
      </c>
      <c r="C41" s="247">
        <v>40630991</v>
      </c>
      <c r="D41" s="248">
        <v>41205</v>
      </c>
      <c r="E41" s="163" t="s">
        <v>47</v>
      </c>
      <c r="F41" s="247">
        <v>110</v>
      </c>
      <c r="G41" s="247">
        <f>749928.1/1.18</f>
        <v>635532.2881355933</v>
      </c>
      <c r="H41" s="247" t="s">
        <v>51</v>
      </c>
      <c r="I41" s="247" t="s">
        <v>162</v>
      </c>
    </row>
    <row r="42" spans="1:9" s="259" customFormat="1" ht="18" customHeight="1">
      <c r="A42" s="163" t="s">
        <v>251</v>
      </c>
      <c r="B42" s="223">
        <v>39</v>
      </c>
      <c r="C42" s="247">
        <v>40630989</v>
      </c>
      <c r="D42" s="248">
        <v>41186</v>
      </c>
      <c r="E42" s="163" t="s">
        <v>36</v>
      </c>
      <c r="F42" s="247">
        <v>15</v>
      </c>
      <c r="G42" s="243">
        <f t="shared" si="1"/>
        <v>466.10169491525426</v>
      </c>
      <c r="H42" s="247" t="s">
        <v>51</v>
      </c>
      <c r="I42" s="247" t="s">
        <v>162</v>
      </c>
    </row>
    <row r="43" spans="1:9" s="259" customFormat="1" ht="18" customHeight="1">
      <c r="A43" s="163" t="s">
        <v>251</v>
      </c>
      <c r="B43" s="223">
        <v>40</v>
      </c>
      <c r="C43" s="247">
        <v>40631008</v>
      </c>
      <c r="D43" s="248">
        <v>41186</v>
      </c>
      <c r="E43" s="163" t="s">
        <v>36</v>
      </c>
      <c r="F43" s="247">
        <v>20</v>
      </c>
      <c r="G43" s="247">
        <f>21119.42/1.18</f>
        <v>17897.813559322032</v>
      </c>
      <c r="H43" s="247" t="s">
        <v>52</v>
      </c>
      <c r="I43" s="247" t="s">
        <v>125</v>
      </c>
    </row>
    <row r="44" spans="1:9" s="259" customFormat="1" ht="18" customHeight="1">
      <c r="A44" s="163" t="s">
        <v>251</v>
      </c>
      <c r="B44" s="223">
        <v>41</v>
      </c>
      <c r="C44" s="247">
        <v>40642890</v>
      </c>
      <c r="D44" s="248">
        <v>41198</v>
      </c>
      <c r="E44" s="163" t="s">
        <v>36</v>
      </c>
      <c r="F44" s="247">
        <v>15</v>
      </c>
      <c r="G44" s="243">
        <f t="shared" si="1"/>
        <v>466.10169491525426</v>
      </c>
      <c r="H44" s="247" t="s">
        <v>50</v>
      </c>
      <c r="I44" s="247" t="s">
        <v>163</v>
      </c>
    </row>
    <row r="45" spans="1:9" s="259" customFormat="1" ht="18" customHeight="1">
      <c r="A45" s="163" t="s">
        <v>251</v>
      </c>
      <c r="B45" s="223">
        <v>42</v>
      </c>
      <c r="C45" s="247">
        <v>40641610</v>
      </c>
      <c r="D45" s="248">
        <v>41212</v>
      </c>
      <c r="E45" s="163" t="s">
        <v>47</v>
      </c>
      <c r="F45" s="247">
        <v>220</v>
      </c>
      <c r="G45" s="247">
        <f>232313.59/1.18</f>
        <v>196875.92372881356</v>
      </c>
      <c r="H45" s="247" t="s">
        <v>135</v>
      </c>
      <c r="I45" s="247" t="s">
        <v>120</v>
      </c>
    </row>
    <row r="46" spans="1:9" s="259" customFormat="1" ht="18" customHeight="1">
      <c r="A46" s="163" t="s">
        <v>251</v>
      </c>
      <c r="B46" s="223">
        <v>43</v>
      </c>
      <c r="C46" s="247">
        <v>40642900</v>
      </c>
      <c r="D46" s="248">
        <v>41205</v>
      </c>
      <c r="E46" s="163" t="s">
        <v>36</v>
      </c>
      <c r="F46" s="247">
        <v>1.25</v>
      </c>
      <c r="G46" s="243">
        <f>550/1.18</f>
        <v>466.10169491525426</v>
      </c>
      <c r="H46" s="247" t="s">
        <v>56</v>
      </c>
      <c r="I46" s="247" t="s">
        <v>121</v>
      </c>
    </row>
    <row r="47" spans="1:9" s="259" customFormat="1" ht="18" customHeight="1">
      <c r="A47" s="163" t="s">
        <v>251</v>
      </c>
      <c r="B47" s="223">
        <v>44</v>
      </c>
      <c r="C47" s="247">
        <v>40643032</v>
      </c>
      <c r="D47" s="248">
        <v>41207</v>
      </c>
      <c r="E47" s="163" t="s">
        <v>36</v>
      </c>
      <c r="F47" s="247">
        <v>15</v>
      </c>
      <c r="G47" s="243">
        <f t="shared" si="1"/>
        <v>466.10169491525426</v>
      </c>
      <c r="H47" s="247" t="s">
        <v>79</v>
      </c>
      <c r="I47" s="247" t="s">
        <v>122</v>
      </c>
    </row>
    <row r="48" spans="1:9" s="259" customFormat="1" ht="18" customHeight="1">
      <c r="A48" s="163" t="s">
        <v>251</v>
      </c>
      <c r="B48" s="223">
        <v>45</v>
      </c>
      <c r="C48" s="247">
        <v>40643041</v>
      </c>
      <c r="D48" s="248">
        <v>41207</v>
      </c>
      <c r="E48" s="163" t="s">
        <v>36</v>
      </c>
      <c r="F48" s="247">
        <v>15</v>
      </c>
      <c r="G48" s="243">
        <f t="shared" si="1"/>
        <v>466.10169491525426</v>
      </c>
      <c r="H48" s="247" t="s">
        <v>79</v>
      </c>
      <c r="I48" s="247" t="s">
        <v>122</v>
      </c>
    </row>
    <row r="49" spans="1:9" s="259" customFormat="1" ht="18" customHeight="1">
      <c r="A49" s="163" t="s">
        <v>251</v>
      </c>
      <c r="B49" s="223">
        <v>46</v>
      </c>
      <c r="C49" s="223">
        <v>40627624</v>
      </c>
      <c r="D49" s="250">
        <v>41190</v>
      </c>
      <c r="E49" s="223" t="s">
        <v>36</v>
      </c>
      <c r="F49" s="223">
        <v>0.25</v>
      </c>
      <c r="G49" s="249">
        <v>466.1</v>
      </c>
      <c r="H49" s="223" t="s">
        <v>220</v>
      </c>
      <c r="I49" s="223" t="s">
        <v>238</v>
      </c>
    </row>
    <row r="50" spans="1:9" s="259" customFormat="1" ht="18" customHeight="1">
      <c r="A50" s="163" t="s">
        <v>251</v>
      </c>
      <c r="B50" s="223">
        <v>47</v>
      </c>
      <c r="C50" s="223">
        <v>40627627</v>
      </c>
      <c r="D50" s="250">
        <v>41190</v>
      </c>
      <c r="E50" s="223" t="s">
        <v>36</v>
      </c>
      <c r="F50" s="223">
        <v>0.25</v>
      </c>
      <c r="G50" s="249">
        <v>466.1</v>
      </c>
      <c r="H50" s="223" t="s">
        <v>220</v>
      </c>
      <c r="I50" s="223" t="s">
        <v>238</v>
      </c>
    </row>
    <row r="51" spans="1:9" s="260" customFormat="1" ht="18" customHeight="1">
      <c r="A51" s="163" t="s">
        <v>251</v>
      </c>
      <c r="B51" s="223">
        <v>48</v>
      </c>
      <c r="C51" s="223">
        <v>40627634</v>
      </c>
      <c r="D51" s="250">
        <v>41190</v>
      </c>
      <c r="E51" s="223" t="s">
        <v>36</v>
      </c>
      <c r="F51" s="223">
        <v>0.25</v>
      </c>
      <c r="G51" s="249">
        <v>466.1</v>
      </c>
      <c r="H51" s="223" t="s">
        <v>220</v>
      </c>
      <c r="I51" s="223" t="s">
        <v>238</v>
      </c>
    </row>
    <row r="52" spans="1:9" s="259" customFormat="1" ht="18" customHeight="1">
      <c r="A52" s="163" t="s">
        <v>251</v>
      </c>
      <c r="B52" s="223">
        <v>49</v>
      </c>
      <c r="C52" s="223">
        <v>40627488</v>
      </c>
      <c r="D52" s="250">
        <v>41183</v>
      </c>
      <c r="E52" s="223" t="s">
        <v>36</v>
      </c>
      <c r="F52" s="223">
        <v>7</v>
      </c>
      <c r="G52" s="249">
        <v>466.1</v>
      </c>
      <c r="H52" s="223" t="s">
        <v>239</v>
      </c>
      <c r="I52" s="223" t="s">
        <v>240</v>
      </c>
    </row>
    <row r="53" spans="1:9" s="259" customFormat="1" ht="18" customHeight="1">
      <c r="A53" s="163" t="s">
        <v>251</v>
      </c>
      <c r="B53" s="223">
        <v>50</v>
      </c>
      <c r="C53" s="223">
        <v>40631230</v>
      </c>
      <c r="D53" s="250">
        <v>41185</v>
      </c>
      <c r="E53" s="223" t="s">
        <v>36</v>
      </c>
      <c r="F53" s="223">
        <v>1.2</v>
      </c>
      <c r="G53" s="249">
        <v>466.1</v>
      </c>
      <c r="H53" s="223" t="s">
        <v>217</v>
      </c>
      <c r="I53" s="223" t="s">
        <v>241</v>
      </c>
    </row>
    <row r="54" spans="1:9" s="259" customFormat="1" ht="18" customHeight="1">
      <c r="A54" s="163" t="s">
        <v>251</v>
      </c>
      <c r="B54" s="223">
        <v>51</v>
      </c>
      <c r="C54" s="223">
        <v>40633366</v>
      </c>
      <c r="D54" s="250">
        <v>41187</v>
      </c>
      <c r="E54" s="223" t="s">
        <v>36</v>
      </c>
      <c r="F54" s="223">
        <v>10</v>
      </c>
      <c r="G54" s="249">
        <v>466.1</v>
      </c>
      <c r="H54" s="223" t="s">
        <v>242</v>
      </c>
      <c r="I54" s="223" t="s">
        <v>243</v>
      </c>
    </row>
    <row r="55" spans="1:9" s="259" customFormat="1" ht="18" customHeight="1">
      <c r="A55" s="163" t="s">
        <v>251</v>
      </c>
      <c r="B55" s="223">
        <v>52</v>
      </c>
      <c r="C55" s="223">
        <v>40641618</v>
      </c>
      <c r="D55" s="251">
        <v>41207</v>
      </c>
      <c r="E55" s="223" t="s">
        <v>36</v>
      </c>
      <c r="F55" s="252">
        <v>25</v>
      </c>
      <c r="G55" s="249">
        <v>22372.26</v>
      </c>
      <c r="H55" s="223" t="s">
        <v>244</v>
      </c>
      <c r="I55" s="252" t="s">
        <v>225</v>
      </c>
    </row>
    <row r="56" spans="1:9" s="259" customFormat="1" ht="18" customHeight="1">
      <c r="A56" s="163" t="s">
        <v>251</v>
      </c>
      <c r="B56" s="223">
        <v>53</v>
      </c>
      <c r="C56" s="223">
        <v>40644184</v>
      </c>
      <c r="D56" s="251">
        <v>41211</v>
      </c>
      <c r="E56" s="223" t="s">
        <v>36</v>
      </c>
      <c r="F56" s="252">
        <v>9</v>
      </c>
      <c r="G56" s="249">
        <v>466.1</v>
      </c>
      <c r="H56" s="223" t="s">
        <v>242</v>
      </c>
      <c r="I56" s="252" t="s">
        <v>226</v>
      </c>
    </row>
    <row r="57" spans="1:9" s="259" customFormat="1" ht="18" customHeight="1">
      <c r="A57" s="163" t="s">
        <v>251</v>
      </c>
      <c r="B57" s="223">
        <v>54</v>
      </c>
      <c r="C57" s="253">
        <v>40635127</v>
      </c>
      <c r="D57" s="250">
        <v>41206</v>
      </c>
      <c r="E57" s="163" t="s">
        <v>36</v>
      </c>
      <c r="F57" s="254">
        <v>5</v>
      </c>
      <c r="G57" s="163">
        <v>466.1</v>
      </c>
      <c r="H57" s="163" t="s">
        <v>268</v>
      </c>
      <c r="I57" s="223" t="s">
        <v>309</v>
      </c>
    </row>
    <row r="58" spans="1:9" s="259" customFormat="1" ht="18" customHeight="1">
      <c r="A58" s="163" t="s">
        <v>251</v>
      </c>
      <c r="B58" s="223">
        <v>55</v>
      </c>
      <c r="C58" s="253">
        <v>40627666</v>
      </c>
      <c r="D58" s="250">
        <v>41184</v>
      </c>
      <c r="E58" s="163" t="s">
        <v>36</v>
      </c>
      <c r="F58" s="254">
        <v>15</v>
      </c>
      <c r="G58" s="163">
        <v>466.1</v>
      </c>
      <c r="H58" s="163" t="s">
        <v>269</v>
      </c>
      <c r="I58" s="255" t="s">
        <v>310</v>
      </c>
    </row>
    <row r="59" spans="1:9" s="259" customFormat="1" ht="18" customHeight="1">
      <c r="A59" s="163" t="s">
        <v>251</v>
      </c>
      <c r="B59" s="223">
        <v>56</v>
      </c>
      <c r="C59" s="256">
        <v>40638219</v>
      </c>
      <c r="D59" s="250">
        <v>41198</v>
      </c>
      <c r="E59" s="163" t="s">
        <v>36</v>
      </c>
      <c r="F59" s="223">
        <v>35</v>
      </c>
      <c r="G59" s="163">
        <v>31321.17</v>
      </c>
      <c r="H59" s="163" t="s">
        <v>275</v>
      </c>
      <c r="I59" s="223" t="s">
        <v>311</v>
      </c>
    </row>
    <row r="60" spans="1:9" s="259" customFormat="1" ht="18" customHeight="1">
      <c r="A60" s="163" t="s">
        <v>251</v>
      </c>
      <c r="B60" s="223">
        <v>57</v>
      </c>
      <c r="C60" s="253">
        <v>40636803</v>
      </c>
      <c r="D60" s="250">
        <v>41208</v>
      </c>
      <c r="E60" s="163" t="s">
        <v>47</v>
      </c>
      <c r="F60" s="223">
        <v>326</v>
      </c>
      <c r="G60" s="163">
        <v>291734.32</v>
      </c>
      <c r="H60" s="163" t="s">
        <v>271</v>
      </c>
      <c r="I60" s="223" t="s">
        <v>312</v>
      </c>
    </row>
    <row r="61" spans="1:9" s="259" customFormat="1" ht="18" customHeight="1">
      <c r="A61" s="163" t="s">
        <v>251</v>
      </c>
      <c r="B61" s="223">
        <v>58</v>
      </c>
      <c r="C61" s="253">
        <v>40633635</v>
      </c>
      <c r="D61" s="250">
        <v>41185</v>
      </c>
      <c r="E61" s="163" t="s">
        <v>36</v>
      </c>
      <c r="F61" s="223">
        <v>5</v>
      </c>
      <c r="G61" s="163">
        <v>466.1</v>
      </c>
      <c r="H61" s="163" t="s">
        <v>255</v>
      </c>
      <c r="I61" s="223" t="s">
        <v>313</v>
      </c>
    </row>
    <row r="62" spans="1:9" s="259" customFormat="1" ht="18" customHeight="1">
      <c r="A62" s="163" t="s">
        <v>251</v>
      </c>
      <c r="B62" s="223">
        <v>59</v>
      </c>
      <c r="C62" s="256">
        <v>40643523</v>
      </c>
      <c r="D62" s="248">
        <v>41213</v>
      </c>
      <c r="E62" s="163" t="s">
        <v>36</v>
      </c>
      <c r="F62" s="223">
        <v>5</v>
      </c>
      <c r="G62" s="163">
        <v>466.1</v>
      </c>
      <c r="H62" s="163" t="s">
        <v>252</v>
      </c>
      <c r="I62" s="223" t="s">
        <v>294</v>
      </c>
    </row>
    <row r="63" spans="1:9" s="259" customFormat="1" ht="18" customHeight="1">
      <c r="A63" s="163" t="s">
        <v>251</v>
      </c>
      <c r="B63" s="223">
        <v>60</v>
      </c>
      <c r="C63" s="253">
        <v>40637090</v>
      </c>
      <c r="D63" s="250">
        <v>41205</v>
      </c>
      <c r="E63" s="163" t="s">
        <v>36</v>
      </c>
      <c r="F63" s="223">
        <v>7</v>
      </c>
      <c r="G63" s="163">
        <v>466.1</v>
      </c>
      <c r="H63" s="163" t="s">
        <v>314</v>
      </c>
      <c r="I63" s="223" t="s">
        <v>315</v>
      </c>
    </row>
    <row r="64" spans="1:9" s="259" customFormat="1" ht="18" customHeight="1">
      <c r="A64" s="163" t="s">
        <v>251</v>
      </c>
      <c r="B64" s="223">
        <v>61</v>
      </c>
      <c r="C64" s="253">
        <v>40633722</v>
      </c>
      <c r="D64" s="250">
        <v>41183</v>
      </c>
      <c r="E64" s="163" t="s">
        <v>36</v>
      </c>
      <c r="F64" s="223">
        <v>5</v>
      </c>
      <c r="G64" s="163">
        <v>466.1</v>
      </c>
      <c r="H64" s="163" t="s">
        <v>260</v>
      </c>
      <c r="I64" s="223" t="s">
        <v>316</v>
      </c>
    </row>
    <row r="65" spans="1:9" s="259" customFormat="1" ht="18" customHeight="1">
      <c r="A65" s="163" t="s">
        <v>251</v>
      </c>
      <c r="B65" s="223">
        <v>62</v>
      </c>
      <c r="C65" s="256">
        <v>40639625</v>
      </c>
      <c r="D65" s="250">
        <v>41198</v>
      </c>
      <c r="E65" s="163" t="s">
        <v>36</v>
      </c>
      <c r="F65" s="257">
        <v>5</v>
      </c>
      <c r="G65" s="163">
        <v>466.1</v>
      </c>
      <c r="H65" s="163" t="s">
        <v>305</v>
      </c>
      <c r="I65" s="223" t="s">
        <v>306</v>
      </c>
    </row>
    <row r="66" spans="1:9" s="259" customFormat="1" ht="18" customHeight="1">
      <c r="A66" s="163" t="s">
        <v>251</v>
      </c>
      <c r="B66" s="223">
        <v>63</v>
      </c>
      <c r="C66" s="253">
        <v>40631666</v>
      </c>
      <c r="D66" s="250">
        <v>41185</v>
      </c>
      <c r="E66" s="163" t="s">
        <v>36</v>
      </c>
      <c r="F66" s="223">
        <v>6</v>
      </c>
      <c r="G66" s="163">
        <v>466.1</v>
      </c>
      <c r="H66" s="163" t="s">
        <v>254</v>
      </c>
      <c r="I66" s="223" t="s">
        <v>317</v>
      </c>
    </row>
    <row r="67" spans="1:9" s="259" customFormat="1" ht="18" customHeight="1">
      <c r="A67" s="163" t="s">
        <v>251</v>
      </c>
      <c r="B67" s="223">
        <v>64</v>
      </c>
      <c r="C67" s="256">
        <v>40639640</v>
      </c>
      <c r="D67" s="258">
        <v>41208</v>
      </c>
      <c r="E67" s="163" t="s">
        <v>36</v>
      </c>
      <c r="F67" s="223">
        <v>12</v>
      </c>
      <c r="G67" s="163">
        <v>466.1</v>
      </c>
      <c r="H67" s="163" t="s">
        <v>266</v>
      </c>
      <c r="I67" s="223" t="s">
        <v>307</v>
      </c>
    </row>
    <row r="68" spans="1:9" s="259" customFormat="1" ht="18" customHeight="1">
      <c r="A68" s="163" t="s">
        <v>251</v>
      </c>
      <c r="B68" s="223">
        <v>65</v>
      </c>
      <c r="C68" s="223">
        <v>40638886</v>
      </c>
      <c r="D68" s="250">
        <v>41197</v>
      </c>
      <c r="E68" s="223" t="s">
        <v>360</v>
      </c>
      <c r="F68" s="223">
        <v>7.5</v>
      </c>
      <c r="G68" s="223">
        <v>466.1</v>
      </c>
      <c r="H68" s="223" t="s">
        <v>340</v>
      </c>
      <c r="I68" s="223" t="s">
        <v>361</v>
      </c>
    </row>
    <row r="69" spans="1:9" s="259" customFormat="1" ht="18" customHeight="1">
      <c r="A69" s="163" t="s">
        <v>251</v>
      </c>
      <c r="B69" s="223">
        <v>66</v>
      </c>
      <c r="C69" s="223">
        <v>40638406</v>
      </c>
      <c r="D69" s="250">
        <v>41194</v>
      </c>
      <c r="E69" s="223" t="s">
        <v>360</v>
      </c>
      <c r="F69" s="223">
        <v>20</v>
      </c>
      <c r="G69" s="223">
        <v>17897.81</v>
      </c>
      <c r="H69" s="223" t="s">
        <v>340</v>
      </c>
      <c r="I69" s="223" t="s">
        <v>362</v>
      </c>
    </row>
    <row r="70" spans="1:9" s="259" customFormat="1" ht="18" customHeight="1">
      <c r="A70" s="163" t="s">
        <v>251</v>
      </c>
      <c r="B70" s="223">
        <v>67</v>
      </c>
      <c r="C70" s="223">
        <v>40640460</v>
      </c>
      <c r="D70" s="250">
        <v>41191</v>
      </c>
      <c r="E70" s="223" t="s">
        <v>360</v>
      </c>
      <c r="F70" s="223">
        <v>4</v>
      </c>
      <c r="G70" s="223">
        <v>466.1</v>
      </c>
      <c r="H70" s="223" t="s">
        <v>333</v>
      </c>
      <c r="I70" s="223" t="s">
        <v>363</v>
      </c>
    </row>
    <row r="71" spans="1:9" s="259" customFormat="1" ht="18" customHeight="1">
      <c r="A71" s="163" t="s">
        <v>251</v>
      </c>
      <c r="B71" s="223">
        <v>68</v>
      </c>
      <c r="C71" s="223">
        <v>40644129</v>
      </c>
      <c r="D71" s="250">
        <v>41206</v>
      </c>
      <c r="E71" s="223" t="s">
        <v>360</v>
      </c>
      <c r="F71" s="223">
        <v>6.5</v>
      </c>
      <c r="G71" s="223">
        <v>466.1</v>
      </c>
      <c r="H71" s="223" t="s">
        <v>344</v>
      </c>
      <c r="I71" s="223" t="s">
        <v>349</v>
      </c>
    </row>
    <row r="72" spans="1:9" s="259" customFormat="1" ht="18" customHeight="1">
      <c r="A72" s="163" t="s">
        <v>251</v>
      </c>
      <c r="B72" s="223">
        <v>69</v>
      </c>
      <c r="C72" s="223">
        <v>40646611</v>
      </c>
      <c r="D72" s="250">
        <v>41208</v>
      </c>
      <c r="E72" s="223" t="s">
        <v>360</v>
      </c>
      <c r="F72" s="223">
        <v>5</v>
      </c>
      <c r="G72" s="223">
        <v>466.1</v>
      </c>
      <c r="H72" s="223" t="s">
        <v>331</v>
      </c>
      <c r="I72" s="223" t="s">
        <v>351</v>
      </c>
    </row>
    <row r="73" spans="1:9" s="259" customFormat="1" ht="18" customHeight="1">
      <c r="A73" s="163" t="s">
        <v>251</v>
      </c>
      <c r="B73" s="223">
        <v>70</v>
      </c>
      <c r="C73" s="223">
        <v>40647864</v>
      </c>
      <c r="D73" s="250">
        <v>41201</v>
      </c>
      <c r="E73" s="223" t="s">
        <v>360</v>
      </c>
      <c r="F73" s="223">
        <v>15</v>
      </c>
      <c r="G73" s="223">
        <v>466.1</v>
      </c>
      <c r="H73" s="223" t="s">
        <v>334</v>
      </c>
      <c r="I73" s="223" t="s">
        <v>354</v>
      </c>
    </row>
    <row r="74" spans="1:9" s="259" customFormat="1" ht="18" customHeight="1">
      <c r="A74" s="163" t="s">
        <v>251</v>
      </c>
      <c r="B74" s="223">
        <v>71</v>
      </c>
      <c r="C74" s="163">
        <v>40631862</v>
      </c>
      <c r="D74" s="250">
        <v>41191</v>
      </c>
      <c r="E74" s="223" t="s">
        <v>36</v>
      </c>
      <c r="F74" s="223">
        <v>15</v>
      </c>
      <c r="G74" s="249">
        <v>466.1</v>
      </c>
      <c r="H74" s="236" t="s">
        <v>406</v>
      </c>
      <c r="I74" s="223" t="s">
        <v>392</v>
      </c>
    </row>
    <row r="75" spans="1:9" s="259" customFormat="1" ht="18" customHeight="1">
      <c r="A75" s="163" t="s">
        <v>251</v>
      </c>
      <c r="B75" s="223">
        <v>72</v>
      </c>
      <c r="C75" s="223">
        <v>40633953</v>
      </c>
      <c r="D75" s="250">
        <v>41193</v>
      </c>
      <c r="E75" s="223" t="s">
        <v>36</v>
      </c>
      <c r="F75" s="223">
        <v>15</v>
      </c>
      <c r="G75" s="249">
        <v>466.1</v>
      </c>
      <c r="H75" s="236" t="s">
        <v>406</v>
      </c>
      <c r="I75" s="223" t="s">
        <v>393</v>
      </c>
    </row>
    <row r="76" spans="1:9" s="259" customFormat="1" ht="18" customHeight="1">
      <c r="A76" s="163" t="s">
        <v>251</v>
      </c>
      <c r="B76" s="223">
        <v>73</v>
      </c>
      <c r="C76" s="223">
        <v>40639808</v>
      </c>
      <c r="D76" s="250">
        <v>41194</v>
      </c>
      <c r="E76" s="223" t="s">
        <v>36</v>
      </c>
      <c r="F76" s="223">
        <v>5</v>
      </c>
      <c r="G76" s="249">
        <v>466.1</v>
      </c>
      <c r="H76" s="236" t="s">
        <v>407</v>
      </c>
      <c r="I76" s="237" t="s">
        <v>394</v>
      </c>
    </row>
    <row r="77" spans="1:9" s="259" customFormat="1" ht="18" customHeight="1">
      <c r="A77" s="163" t="s">
        <v>251</v>
      </c>
      <c r="B77" s="223">
        <v>74</v>
      </c>
      <c r="C77" s="223">
        <v>40638770</v>
      </c>
      <c r="D77" s="250">
        <v>41197</v>
      </c>
      <c r="E77" s="223" t="s">
        <v>36</v>
      </c>
      <c r="F77" s="223">
        <v>15</v>
      </c>
      <c r="G77" s="249">
        <v>466.1</v>
      </c>
      <c r="H77" s="238" t="s">
        <v>408</v>
      </c>
      <c r="I77" s="223" t="s">
        <v>395</v>
      </c>
    </row>
    <row r="78" spans="1:9" s="259" customFormat="1" ht="18" customHeight="1">
      <c r="A78" s="163" t="s">
        <v>251</v>
      </c>
      <c r="B78" s="223">
        <v>75</v>
      </c>
      <c r="C78" s="163">
        <v>40641784</v>
      </c>
      <c r="D78" s="248">
        <v>41204</v>
      </c>
      <c r="E78" s="223" t="s">
        <v>36</v>
      </c>
      <c r="F78" s="239">
        <v>10</v>
      </c>
      <c r="G78" s="249">
        <v>466.1</v>
      </c>
      <c r="H78" s="236" t="s">
        <v>382</v>
      </c>
      <c r="I78" s="223" t="s">
        <v>383</v>
      </c>
    </row>
    <row r="79" spans="1:9" s="259" customFormat="1" ht="18" customHeight="1">
      <c r="A79" s="163" t="s">
        <v>251</v>
      </c>
      <c r="B79" s="223">
        <v>76</v>
      </c>
      <c r="C79" s="163">
        <v>40648685</v>
      </c>
      <c r="D79" s="248">
        <v>41213</v>
      </c>
      <c r="E79" s="223" t="s">
        <v>36</v>
      </c>
      <c r="F79" s="239">
        <v>12.5</v>
      </c>
      <c r="G79" s="249">
        <v>466.1</v>
      </c>
      <c r="H79" s="236" t="s">
        <v>384</v>
      </c>
      <c r="I79" s="223" t="s">
        <v>385</v>
      </c>
    </row>
    <row r="81" spans="6:8" ht="18" customHeight="1">
      <c r="F81" s="75"/>
      <c r="G81" s="77"/>
      <c r="H81" s="76"/>
    </row>
    <row r="82" spans="6:8" ht="18" customHeight="1">
      <c r="F82" s="75"/>
      <c r="G82" s="67"/>
      <c r="H82" s="76"/>
    </row>
  </sheetData>
  <sheetProtection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228"/>
  <sheetViews>
    <sheetView zoomScale="90" zoomScaleNormal="90" zoomScalePageLayoutView="0" workbookViewId="0" topLeftCell="A76">
      <selection activeCell="A78" sqref="A78:IV82"/>
    </sheetView>
  </sheetViews>
  <sheetFormatPr defaultColWidth="9.140625" defaultRowHeight="15"/>
  <cols>
    <col min="1" max="1" width="16.140625" style="50" customWidth="1"/>
    <col min="2" max="2" width="8.57421875" style="16" customWidth="1"/>
    <col min="3" max="3" width="16.57421875" style="16" customWidth="1"/>
    <col min="4" max="4" width="10.7109375" style="40" customWidth="1"/>
    <col min="5" max="5" width="8.421875" style="16" customWidth="1"/>
    <col min="6" max="6" width="8.8515625" style="49" customWidth="1"/>
    <col min="7" max="7" width="14.57421875" style="27" customWidth="1"/>
    <col min="8" max="8" width="45.8515625" style="47" customWidth="1"/>
    <col min="9" max="9" width="43.28125" style="16" customWidth="1"/>
    <col min="10" max="10" width="16.8515625" style="16" customWidth="1"/>
    <col min="11" max="16384" width="9.140625" style="16" customWidth="1"/>
  </cols>
  <sheetData>
    <row r="1" spans="1:8" s="45" customFormat="1" ht="15">
      <c r="A1" s="53"/>
      <c r="B1" s="54" t="s">
        <v>170</v>
      </c>
      <c r="C1" s="54"/>
      <c r="D1" s="55"/>
      <c r="E1" s="54"/>
      <c r="F1" s="56"/>
      <c r="G1" s="57"/>
      <c r="H1" s="46"/>
    </row>
    <row r="2" spans="1:9" s="45" customFormat="1" ht="120">
      <c r="A2" s="51" t="s">
        <v>0</v>
      </c>
      <c r="B2" s="20" t="s">
        <v>1</v>
      </c>
      <c r="C2" s="20" t="s">
        <v>9</v>
      </c>
      <c r="D2" s="44" t="s">
        <v>13</v>
      </c>
      <c r="E2" s="43" t="s">
        <v>12</v>
      </c>
      <c r="F2" s="20" t="s">
        <v>27</v>
      </c>
      <c r="G2" s="20" t="s">
        <v>37</v>
      </c>
      <c r="H2" s="20" t="s">
        <v>28</v>
      </c>
      <c r="I2" s="24" t="s">
        <v>40</v>
      </c>
    </row>
    <row r="3" spans="1:9" s="45" customFormat="1" ht="15">
      <c r="A3" s="58"/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24">
        <v>8</v>
      </c>
    </row>
    <row r="4" spans="1:9" s="45" customFormat="1" ht="15">
      <c r="A4" s="58"/>
      <c r="B4" s="30"/>
      <c r="C4" s="30"/>
      <c r="D4" s="30"/>
      <c r="E4" s="30"/>
      <c r="F4" s="30"/>
      <c r="G4" s="30"/>
      <c r="H4" s="30"/>
      <c r="I4" s="59"/>
    </row>
    <row r="5" spans="1:9" s="23" customFormat="1" ht="26.25" customHeight="1">
      <c r="A5" s="18" t="s">
        <v>31</v>
      </c>
      <c r="B5" s="24">
        <v>1</v>
      </c>
      <c r="C5" s="30">
        <v>40224459</v>
      </c>
      <c r="D5" s="111">
        <f>550/1.18</f>
        <v>466.10169491525426</v>
      </c>
      <c r="E5" s="20">
        <v>5</v>
      </c>
      <c r="F5" s="20">
        <v>708</v>
      </c>
      <c r="G5" s="19">
        <v>41193</v>
      </c>
      <c r="H5" s="20" t="s">
        <v>62</v>
      </c>
      <c r="I5" s="20" t="s">
        <v>171</v>
      </c>
    </row>
    <row r="6" spans="1:9" s="23" customFormat="1" ht="26.25" customHeight="1">
      <c r="A6" s="18" t="s">
        <v>31</v>
      </c>
      <c r="B6" s="24">
        <v>2</v>
      </c>
      <c r="C6" s="20">
        <v>40053295</v>
      </c>
      <c r="D6" s="111">
        <f aca="true" t="shared" si="0" ref="D6:D53">550/1.18</f>
        <v>466.10169491525426</v>
      </c>
      <c r="E6" s="38">
        <v>15</v>
      </c>
      <c r="F6" s="104">
        <v>440</v>
      </c>
      <c r="G6" s="105">
        <v>41193</v>
      </c>
      <c r="H6" s="20" t="s">
        <v>55</v>
      </c>
      <c r="I6" s="20" t="s">
        <v>172</v>
      </c>
    </row>
    <row r="7" spans="1:9" s="23" customFormat="1" ht="26.25" customHeight="1">
      <c r="A7" s="18" t="s">
        <v>31</v>
      </c>
      <c r="B7" s="24">
        <v>3</v>
      </c>
      <c r="C7" s="20">
        <v>40053035</v>
      </c>
      <c r="D7" s="111">
        <f t="shared" si="0"/>
        <v>466.10169491525426</v>
      </c>
      <c r="E7" s="38">
        <v>5</v>
      </c>
      <c r="F7" s="104">
        <v>439</v>
      </c>
      <c r="G7" s="105">
        <v>41193</v>
      </c>
      <c r="H7" s="20" t="s">
        <v>55</v>
      </c>
      <c r="I7" s="20" t="s">
        <v>173</v>
      </c>
    </row>
    <row r="8" spans="1:9" s="23" customFormat="1" ht="26.25" customHeight="1">
      <c r="A8" s="18" t="s">
        <v>31</v>
      </c>
      <c r="B8" s="24">
        <v>4</v>
      </c>
      <c r="C8" s="20">
        <v>40060652</v>
      </c>
      <c r="D8" s="111">
        <f t="shared" si="0"/>
        <v>466.10169491525426</v>
      </c>
      <c r="E8" s="38">
        <v>5</v>
      </c>
      <c r="F8" s="104">
        <v>278</v>
      </c>
      <c r="G8" s="105">
        <v>41186</v>
      </c>
      <c r="H8" s="20" t="s">
        <v>46</v>
      </c>
      <c r="I8" s="20" t="s">
        <v>174</v>
      </c>
    </row>
    <row r="9" spans="1:9" s="23" customFormat="1" ht="26.25" customHeight="1">
      <c r="A9" s="18" t="s">
        <v>31</v>
      </c>
      <c r="B9" s="24">
        <v>5</v>
      </c>
      <c r="C9" s="20">
        <v>40073710</v>
      </c>
      <c r="D9" s="111">
        <f t="shared" si="0"/>
        <v>466.10169491525426</v>
      </c>
      <c r="E9" s="38">
        <v>15</v>
      </c>
      <c r="F9" s="104">
        <v>502</v>
      </c>
      <c r="G9" s="105">
        <v>41193</v>
      </c>
      <c r="H9" s="20" t="s">
        <v>42</v>
      </c>
      <c r="I9" s="20" t="s">
        <v>175</v>
      </c>
    </row>
    <row r="10" spans="1:9" s="23" customFormat="1" ht="26.25" customHeight="1">
      <c r="A10" s="18" t="s">
        <v>31</v>
      </c>
      <c r="B10" s="24">
        <v>6</v>
      </c>
      <c r="C10" s="97">
        <v>40191081</v>
      </c>
      <c r="D10" s="111">
        <f t="shared" si="0"/>
        <v>466.10169491525426</v>
      </c>
      <c r="E10" s="38">
        <v>15</v>
      </c>
      <c r="F10" s="104">
        <v>669</v>
      </c>
      <c r="G10" s="105">
        <v>41186</v>
      </c>
      <c r="H10" s="20" t="s">
        <v>58</v>
      </c>
      <c r="I10" s="20" t="s">
        <v>176</v>
      </c>
    </row>
    <row r="11" spans="1:9" s="23" customFormat="1" ht="26.25" customHeight="1">
      <c r="A11" s="18" t="s">
        <v>31</v>
      </c>
      <c r="B11" s="24">
        <v>7</v>
      </c>
      <c r="C11" s="112">
        <v>40221059</v>
      </c>
      <c r="D11" s="111">
        <f t="shared" si="0"/>
        <v>466.10169491525426</v>
      </c>
      <c r="E11" s="38">
        <v>5</v>
      </c>
      <c r="F11" s="30">
        <v>662</v>
      </c>
      <c r="G11" s="106">
        <v>41186</v>
      </c>
      <c r="H11" s="80" t="s">
        <v>59</v>
      </c>
      <c r="I11" s="97" t="s">
        <v>177</v>
      </c>
    </row>
    <row r="12" spans="1:9" s="23" customFormat="1" ht="26.25" customHeight="1">
      <c r="A12" s="18" t="s">
        <v>31</v>
      </c>
      <c r="B12" s="24">
        <v>8</v>
      </c>
      <c r="C12" s="113">
        <v>40374888</v>
      </c>
      <c r="D12" s="111">
        <f t="shared" si="0"/>
        <v>466.10169491525426</v>
      </c>
      <c r="E12" s="79">
        <v>5</v>
      </c>
      <c r="F12" s="114">
        <v>630</v>
      </c>
      <c r="G12" s="115">
        <v>41186</v>
      </c>
      <c r="H12" s="20" t="s">
        <v>52</v>
      </c>
      <c r="I12" s="80" t="s">
        <v>178</v>
      </c>
    </row>
    <row r="13" spans="1:9" s="23" customFormat="1" ht="26.25" customHeight="1">
      <c r="A13" s="18" t="s">
        <v>31</v>
      </c>
      <c r="B13" s="24">
        <v>9</v>
      </c>
      <c r="C13" s="113">
        <v>40428405</v>
      </c>
      <c r="D13" s="111">
        <f t="shared" si="0"/>
        <v>466.10169491525426</v>
      </c>
      <c r="E13" s="107">
        <v>10</v>
      </c>
      <c r="F13" s="104">
        <v>760</v>
      </c>
      <c r="G13" s="105">
        <v>41186</v>
      </c>
      <c r="H13" s="20" t="s">
        <v>52</v>
      </c>
      <c r="I13" s="20" t="s">
        <v>179</v>
      </c>
    </row>
    <row r="14" spans="1:9" s="23" customFormat="1" ht="26.25" customHeight="1">
      <c r="A14" s="18" t="s">
        <v>31</v>
      </c>
      <c r="B14" s="24">
        <v>10</v>
      </c>
      <c r="C14" s="113">
        <v>40449944</v>
      </c>
      <c r="D14" s="111">
        <f t="shared" si="0"/>
        <v>466.10169491525426</v>
      </c>
      <c r="E14" s="107">
        <v>15</v>
      </c>
      <c r="F14" s="104">
        <v>759</v>
      </c>
      <c r="G14" s="105">
        <v>41186</v>
      </c>
      <c r="H14" s="20" t="s">
        <v>58</v>
      </c>
      <c r="I14" s="20" t="s">
        <v>180</v>
      </c>
    </row>
    <row r="15" spans="1:9" s="23" customFormat="1" ht="26.25" customHeight="1">
      <c r="A15" s="18" t="s">
        <v>31</v>
      </c>
      <c r="B15" s="24">
        <v>11</v>
      </c>
      <c r="C15" s="103">
        <v>40453562</v>
      </c>
      <c r="D15" s="111">
        <f t="shared" si="0"/>
        <v>466.10169491525426</v>
      </c>
      <c r="E15" s="107">
        <v>15</v>
      </c>
      <c r="F15" s="104">
        <v>660</v>
      </c>
      <c r="G15" s="105">
        <v>41186</v>
      </c>
      <c r="H15" s="20" t="s">
        <v>44</v>
      </c>
      <c r="I15" s="20" t="s">
        <v>181</v>
      </c>
    </row>
    <row r="16" spans="1:9" s="23" customFormat="1" ht="26.25" customHeight="1">
      <c r="A16" s="18" t="s">
        <v>31</v>
      </c>
      <c r="B16" s="24">
        <v>12</v>
      </c>
      <c r="C16" s="80">
        <v>40465999</v>
      </c>
      <c r="D16" s="111">
        <f t="shared" si="0"/>
        <v>466.10169491525426</v>
      </c>
      <c r="E16" s="107">
        <v>5</v>
      </c>
      <c r="F16" s="107">
        <v>47</v>
      </c>
      <c r="G16" s="108">
        <v>41186</v>
      </c>
      <c r="H16" s="20" t="s">
        <v>52</v>
      </c>
      <c r="I16" s="20" t="s">
        <v>182</v>
      </c>
    </row>
    <row r="17" spans="1:9" s="23" customFormat="1" ht="26.25" customHeight="1">
      <c r="A17" s="18" t="s">
        <v>31</v>
      </c>
      <c r="B17" s="24">
        <v>13</v>
      </c>
      <c r="C17" s="116">
        <v>40504399</v>
      </c>
      <c r="D17" s="111">
        <f t="shared" si="0"/>
        <v>466.10169491525426</v>
      </c>
      <c r="E17" s="117">
        <v>15</v>
      </c>
      <c r="F17" s="117">
        <v>365</v>
      </c>
      <c r="G17" s="118">
        <v>41193</v>
      </c>
      <c r="H17" s="20" t="s">
        <v>52</v>
      </c>
      <c r="I17" s="116" t="s">
        <v>183</v>
      </c>
    </row>
    <row r="18" spans="1:9" s="23" customFormat="1" ht="26.25" customHeight="1">
      <c r="A18" s="18" t="s">
        <v>31</v>
      </c>
      <c r="B18" s="24">
        <v>14</v>
      </c>
      <c r="C18" s="116">
        <v>40514976</v>
      </c>
      <c r="D18" s="111">
        <f t="shared" si="0"/>
        <v>466.10169491525426</v>
      </c>
      <c r="E18" s="117">
        <v>15</v>
      </c>
      <c r="F18" s="117">
        <v>638</v>
      </c>
      <c r="G18" s="118">
        <v>41186</v>
      </c>
      <c r="H18" s="20" t="s">
        <v>52</v>
      </c>
      <c r="I18" s="116" t="s">
        <v>184</v>
      </c>
    </row>
    <row r="19" spans="1:9" s="23" customFormat="1" ht="26.25" customHeight="1">
      <c r="A19" s="18" t="s">
        <v>31</v>
      </c>
      <c r="B19" s="24">
        <v>15</v>
      </c>
      <c r="C19" s="80">
        <v>40524942</v>
      </c>
      <c r="D19" s="111">
        <f t="shared" si="0"/>
        <v>466.10169491525426</v>
      </c>
      <c r="E19" s="79">
        <v>15</v>
      </c>
      <c r="F19" s="79">
        <v>362</v>
      </c>
      <c r="G19" s="99">
        <v>41193</v>
      </c>
      <c r="H19" s="20" t="s">
        <v>58</v>
      </c>
      <c r="I19" s="80" t="s">
        <v>185</v>
      </c>
    </row>
    <row r="20" spans="1:9" s="23" customFormat="1" ht="26.25" customHeight="1">
      <c r="A20" s="18" t="s">
        <v>31</v>
      </c>
      <c r="B20" s="24">
        <v>16</v>
      </c>
      <c r="C20" s="80">
        <v>40530193</v>
      </c>
      <c r="D20" s="111">
        <f t="shared" si="0"/>
        <v>466.10169491525426</v>
      </c>
      <c r="E20" s="79">
        <v>13</v>
      </c>
      <c r="F20" s="79">
        <v>335</v>
      </c>
      <c r="G20" s="99">
        <v>41207</v>
      </c>
      <c r="H20" s="80" t="s">
        <v>74</v>
      </c>
      <c r="I20" s="80" t="s">
        <v>186</v>
      </c>
    </row>
    <row r="21" spans="1:9" s="23" customFormat="1" ht="26.25" customHeight="1">
      <c r="A21" s="18" t="s">
        <v>31</v>
      </c>
      <c r="B21" s="24">
        <v>17</v>
      </c>
      <c r="C21" s="80">
        <v>40541104</v>
      </c>
      <c r="D21" s="111">
        <f t="shared" si="0"/>
        <v>466.10169491525426</v>
      </c>
      <c r="E21" s="79">
        <v>10</v>
      </c>
      <c r="F21" s="79">
        <v>698</v>
      </c>
      <c r="G21" s="99">
        <v>41200</v>
      </c>
      <c r="H21" s="80" t="s">
        <v>65</v>
      </c>
      <c r="I21" s="80" t="s">
        <v>187</v>
      </c>
    </row>
    <row r="22" spans="1:9" s="23" customFormat="1" ht="26.25" customHeight="1">
      <c r="A22" s="18" t="s">
        <v>31</v>
      </c>
      <c r="B22" s="24">
        <v>18</v>
      </c>
      <c r="C22" s="80">
        <v>40547972</v>
      </c>
      <c r="D22" s="111">
        <f t="shared" si="0"/>
        <v>466.10169491525426</v>
      </c>
      <c r="E22" s="79">
        <v>5</v>
      </c>
      <c r="F22" s="79">
        <v>721</v>
      </c>
      <c r="G22" s="99">
        <v>41207</v>
      </c>
      <c r="H22" s="20" t="s">
        <v>58</v>
      </c>
      <c r="I22" s="80" t="s">
        <v>188</v>
      </c>
    </row>
    <row r="23" spans="1:9" s="23" customFormat="1" ht="26.25" customHeight="1">
      <c r="A23" s="18" t="s">
        <v>31</v>
      </c>
      <c r="B23" s="24">
        <v>19</v>
      </c>
      <c r="C23" s="80">
        <v>40561749</v>
      </c>
      <c r="D23" s="111">
        <f t="shared" si="0"/>
        <v>466.10169491525426</v>
      </c>
      <c r="E23" s="79">
        <v>15</v>
      </c>
      <c r="F23" s="79">
        <v>644</v>
      </c>
      <c r="G23" s="99">
        <v>41193</v>
      </c>
      <c r="H23" s="80" t="s">
        <v>44</v>
      </c>
      <c r="I23" s="80" t="s">
        <v>189</v>
      </c>
    </row>
    <row r="24" spans="1:9" s="23" customFormat="1" ht="26.25" customHeight="1">
      <c r="A24" s="18" t="s">
        <v>31</v>
      </c>
      <c r="B24" s="24">
        <v>20</v>
      </c>
      <c r="C24" s="80">
        <v>40561805</v>
      </c>
      <c r="D24" s="111">
        <f t="shared" si="0"/>
        <v>466.10169491525426</v>
      </c>
      <c r="E24" s="79">
        <v>5</v>
      </c>
      <c r="F24" s="79">
        <v>553</v>
      </c>
      <c r="G24" s="99">
        <v>41207</v>
      </c>
      <c r="H24" s="80" t="s">
        <v>50</v>
      </c>
      <c r="I24" s="80" t="s">
        <v>190</v>
      </c>
    </row>
    <row r="25" spans="1:9" s="23" customFormat="1" ht="26.25" customHeight="1">
      <c r="A25" s="18" t="s">
        <v>31</v>
      </c>
      <c r="B25" s="24">
        <v>21</v>
      </c>
      <c r="C25" s="80">
        <v>40567965</v>
      </c>
      <c r="D25" s="111">
        <f t="shared" si="0"/>
        <v>466.10169491525426</v>
      </c>
      <c r="E25" s="79">
        <v>11</v>
      </c>
      <c r="F25" s="79">
        <v>795</v>
      </c>
      <c r="G25" s="99">
        <v>41207</v>
      </c>
      <c r="H25" s="20" t="s">
        <v>58</v>
      </c>
      <c r="I25" s="80" t="s">
        <v>191</v>
      </c>
    </row>
    <row r="26" spans="1:9" s="23" customFormat="1" ht="26.25" customHeight="1">
      <c r="A26" s="18" t="s">
        <v>31</v>
      </c>
      <c r="B26" s="24">
        <v>22</v>
      </c>
      <c r="C26" s="80">
        <v>40580843</v>
      </c>
      <c r="D26" s="111">
        <f t="shared" si="0"/>
        <v>466.10169491525426</v>
      </c>
      <c r="E26" s="79">
        <v>7</v>
      </c>
      <c r="F26" s="79">
        <v>699</v>
      </c>
      <c r="G26" s="99">
        <v>41207</v>
      </c>
      <c r="H26" s="80" t="s">
        <v>65</v>
      </c>
      <c r="I26" s="80" t="s">
        <v>66</v>
      </c>
    </row>
    <row r="27" spans="1:9" s="23" customFormat="1" ht="26.25" customHeight="1">
      <c r="A27" s="18" t="s">
        <v>31</v>
      </c>
      <c r="B27" s="24">
        <v>23</v>
      </c>
      <c r="C27" s="80">
        <v>40585219</v>
      </c>
      <c r="D27" s="111">
        <f t="shared" si="0"/>
        <v>466.10169491525426</v>
      </c>
      <c r="E27" s="79">
        <v>6.3</v>
      </c>
      <c r="F27" s="79">
        <v>691</v>
      </c>
      <c r="G27" s="99">
        <v>41186</v>
      </c>
      <c r="H27" s="20" t="s">
        <v>58</v>
      </c>
      <c r="I27" s="80" t="s">
        <v>67</v>
      </c>
    </row>
    <row r="28" spans="1:9" s="23" customFormat="1" ht="26.25" customHeight="1">
      <c r="A28" s="18" t="s">
        <v>31</v>
      </c>
      <c r="B28" s="24">
        <v>24</v>
      </c>
      <c r="C28" s="80">
        <v>40585273</v>
      </c>
      <c r="D28" s="111">
        <f t="shared" si="0"/>
        <v>466.10169491525426</v>
      </c>
      <c r="E28" s="79">
        <v>10</v>
      </c>
      <c r="F28" s="79">
        <v>626</v>
      </c>
      <c r="G28" s="99">
        <v>41207</v>
      </c>
      <c r="H28" s="80" t="s">
        <v>59</v>
      </c>
      <c r="I28" s="80" t="s">
        <v>68</v>
      </c>
    </row>
    <row r="29" spans="1:9" s="23" customFormat="1" ht="26.25" customHeight="1">
      <c r="A29" s="18" t="s">
        <v>31</v>
      </c>
      <c r="B29" s="24">
        <v>25</v>
      </c>
      <c r="C29" s="80">
        <v>40600202</v>
      </c>
      <c r="D29" s="111">
        <f t="shared" si="0"/>
        <v>466.10169491525426</v>
      </c>
      <c r="E29" s="79">
        <v>5</v>
      </c>
      <c r="F29" s="79">
        <v>701</v>
      </c>
      <c r="G29" s="99">
        <v>41186</v>
      </c>
      <c r="H29" s="20" t="s">
        <v>58</v>
      </c>
      <c r="I29" s="80" t="s">
        <v>75</v>
      </c>
    </row>
    <row r="30" spans="1:9" s="23" customFormat="1" ht="26.25" customHeight="1">
      <c r="A30" s="18" t="s">
        <v>31</v>
      </c>
      <c r="B30" s="24">
        <v>26</v>
      </c>
      <c r="C30" s="80">
        <v>40601541</v>
      </c>
      <c r="D30" s="111">
        <f t="shared" si="0"/>
        <v>466.10169491525426</v>
      </c>
      <c r="E30" s="79">
        <v>5</v>
      </c>
      <c r="F30" s="79">
        <v>791</v>
      </c>
      <c r="G30" s="99">
        <v>41207</v>
      </c>
      <c r="H30" s="20" t="s">
        <v>52</v>
      </c>
      <c r="I30" s="80" t="s">
        <v>64</v>
      </c>
    </row>
    <row r="31" spans="1:9" s="23" customFormat="1" ht="26.25" customHeight="1">
      <c r="A31" s="18" t="s">
        <v>31</v>
      </c>
      <c r="B31" s="24">
        <v>27</v>
      </c>
      <c r="C31" s="80">
        <v>40597552</v>
      </c>
      <c r="D31" s="111">
        <f t="shared" si="0"/>
        <v>466.10169491525426</v>
      </c>
      <c r="E31" s="79">
        <v>6.3</v>
      </c>
      <c r="F31" s="79">
        <v>793</v>
      </c>
      <c r="G31" s="99">
        <v>41207</v>
      </c>
      <c r="H31" s="20" t="s">
        <v>58</v>
      </c>
      <c r="I31" s="80" t="s">
        <v>76</v>
      </c>
    </row>
    <row r="32" spans="1:9" s="23" customFormat="1" ht="26.25" customHeight="1">
      <c r="A32" s="18" t="s">
        <v>31</v>
      </c>
      <c r="B32" s="24">
        <v>28</v>
      </c>
      <c r="C32" s="80">
        <v>40598308</v>
      </c>
      <c r="D32" s="111">
        <f t="shared" si="0"/>
        <v>466.10169491525426</v>
      </c>
      <c r="E32" s="79">
        <v>2.8</v>
      </c>
      <c r="F32" s="79">
        <v>715</v>
      </c>
      <c r="G32" s="99">
        <v>41186</v>
      </c>
      <c r="H32" s="80" t="s">
        <v>59</v>
      </c>
      <c r="I32" s="80" t="s">
        <v>77</v>
      </c>
    </row>
    <row r="33" spans="1:9" s="23" customFormat="1" ht="26.25" customHeight="1">
      <c r="A33" s="18" t="s">
        <v>31</v>
      </c>
      <c r="B33" s="24">
        <v>29</v>
      </c>
      <c r="C33" s="80">
        <v>40605099</v>
      </c>
      <c r="D33" s="111">
        <f t="shared" si="0"/>
        <v>466.10169491525426</v>
      </c>
      <c r="E33" s="79">
        <v>6.3</v>
      </c>
      <c r="F33" s="79">
        <v>796</v>
      </c>
      <c r="G33" s="99">
        <v>41207</v>
      </c>
      <c r="H33" s="80" t="s">
        <v>60</v>
      </c>
      <c r="I33" s="80" t="s">
        <v>80</v>
      </c>
    </row>
    <row r="34" spans="1:9" s="23" customFormat="1" ht="26.25" customHeight="1">
      <c r="A34" s="18" t="s">
        <v>31</v>
      </c>
      <c r="B34" s="24">
        <v>30</v>
      </c>
      <c r="C34" s="80">
        <v>40607448</v>
      </c>
      <c r="D34" s="111">
        <f t="shared" si="0"/>
        <v>466.10169491525426</v>
      </c>
      <c r="E34" s="79">
        <v>6.3</v>
      </c>
      <c r="F34" s="79">
        <v>705</v>
      </c>
      <c r="G34" s="99">
        <v>41207</v>
      </c>
      <c r="H34" s="102" t="s">
        <v>44</v>
      </c>
      <c r="I34" s="80" t="s">
        <v>81</v>
      </c>
    </row>
    <row r="35" spans="1:9" s="23" customFormat="1" ht="26.25" customHeight="1">
      <c r="A35" s="18" t="s">
        <v>31</v>
      </c>
      <c r="B35" s="24">
        <v>31</v>
      </c>
      <c r="C35" s="80">
        <v>40607698</v>
      </c>
      <c r="D35" s="111">
        <f t="shared" si="0"/>
        <v>466.10169491525426</v>
      </c>
      <c r="E35" s="79">
        <v>6.3</v>
      </c>
      <c r="F35" s="79">
        <v>704</v>
      </c>
      <c r="G35" s="99">
        <v>41193</v>
      </c>
      <c r="H35" s="102" t="s">
        <v>51</v>
      </c>
      <c r="I35" s="80" t="s">
        <v>82</v>
      </c>
    </row>
    <row r="36" spans="1:9" s="23" customFormat="1" ht="26.25" customHeight="1">
      <c r="A36" s="18" t="s">
        <v>31</v>
      </c>
      <c r="B36" s="24">
        <v>32</v>
      </c>
      <c r="C36" s="109">
        <v>40614328</v>
      </c>
      <c r="D36" s="111">
        <f t="shared" si="0"/>
        <v>466.10169491525426</v>
      </c>
      <c r="E36" s="79">
        <v>11</v>
      </c>
      <c r="F36" s="79">
        <v>713</v>
      </c>
      <c r="G36" s="99">
        <v>41201</v>
      </c>
      <c r="H36" s="80" t="s">
        <v>59</v>
      </c>
      <c r="I36" s="80" t="s">
        <v>69</v>
      </c>
    </row>
    <row r="37" spans="1:9" s="23" customFormat="1" ht="26.25" customHeight="1">
      <c r="A37" s="18" t="s">
        <v>31</v>
      </c>
      <c r="B37" s="24">
        <v>33</v>
      </c>
      <c r="C37" s="109">
        <v>40627600</v>
      </c>
      <c r="D37" s="111">
        <f t="shared" si="0"/>
        <v>466.10169491525426</v>
      </c>
      <c r="E37" s="79">
        <v>5</v>
      </c>
      <c r="F37" s="79">
        <v>789</v>
      </c>
      <c r="G37" s="99">
        <v>41207</v>
      </c>
      <c r="H37" s="20" t="s">
        <v>58</v>
      </c>
      <c r="I37" s="80" t="s">
        <v>192</v>
      </c>
    </row>
    <row r="38" spans="1:9" s="23" customFormat="1" ht="26.25" customHeight="1">
      <c r="A38" s="18" t="s">
        <v>31</v>
      </c>
      <c r="B38" s="24">
        <v>34</v>
      </c>
      <c r="C38" s="30">
        <v>40314336</v>
      </c>
      <c r="D38" s="111">
        <f t="shared" si="0"/>
        <v>466.10169491525426</v>
      </c>
      <c r="E38" s="30">
        <v>0.5</v>
      </c>
      <c r="F38" s="30">
        <v>726</v>
      </c>
      <c r="G38" s="106">
        <v>41207</v>
      </c>
      <c r="H38" s="98" t="s">
        <v>44</v>
      </c>
      <c r="I38" s="20" t="s">
        <v>193</v>
      </c>
    </row>
    <row r="39" spans="1:9" s="23" customFormat="1" ht="26.25" customHeight="1">
      <c r="A39" s="18" t="s">
        <v>31</v>
      </c>
      <c r="B39" s="24">
        <v>35</v>
      </c>
      <c r="C39" s="20">
        <v>40430553</v>
      </c>
      <c r="D39" s="111">
        <f t="shared" si="0"/>
        <v>466.10169491525426</v>
      </c>
      <c r="E39" s="20">
        <v>1</v>
      </c>
      <c r="F39" s="20">
        <v>784</v>
      </c>
      <c r="G39" s="19">
        <v>41207</v>
      </c>
      <c r="H39" s="20" t="s">
        <v>56</v>
      </c>
      <c r="I39" s="20" t="s">
        <v>194</v>
      </c>
    </row>
    <row r="40" spans="1:9" s="23" customFormat="1" ht="26.25" customHeight="1">
      <c r="A40" s="18" t="s">
        <v>31</v>
      </c>
      <c r="B40" s="24">
        <v>36</v>
      </c>
      <c r="C40" s="20">
        <v>40430565</v>
      </c>
      <c r="D40" s="111">
        <f t="shared" si="0"/>
        <v>466.10169491525426</v>
      </c>
      <c r="E40" s="20">
        <v>0.5</v>
      </c>
      <c r="F40" s="20">
        <v>783</v>
      </c>
      <c r="G40" s="19">
        <v>41207</v>
      </c>
      <c r="H40" s="20" t="s">
        <v>199</v>
      </c>
      <c r="I40" s="20" t="s">
        <v>194</v>
      </c>
    </row>
    <row r="41" spans="1:9" s="23" customFormat="1" ht="26.25" customHeight="1">
      <c r="A41" s="18" t="s">
        <v>31</v>
      </c>
      <c r="B41" s="24">
        <v>37</v>
      </c>
      <c r="C41" s="20">
        <v>40431174</v>
      </c>
      <c r="D41" s="111">
        <f t="shared" si="0"/>
        <v>466.10169491525426</v>
      </c>
      <c r="E41" s="20">
        <v>1</v>
      </c>
      <c r="F41" s="20">
        <v>788</v>
      </c>
      <c r="G41" s="19">
        <v>41207</v>
      </c>
      <c r="H41" s="20" t="s">
        <v>167</v>
      </c>
      <c r="I41" s="20" t="s">
        <v>194</v>
      </c>
    </row>
    <row r="42" spans="1:9" s="23" customFormat="1" ht="26.25" customHeight="1">
      <c r="A42" s="18" t="s">
        <v>31</v>
      </c>
      <c r="B42" s="24">
        <v>38</v>
      </c>
      <c r="C42" s="20">
        <v>40478137</v>
      </c>
      <c r="D42" s="111">
        <f>263992.72/1.18</f>
        <v>223722.6440677966</v>
      </c>
      <c r="E42" s="20">
        <v>250</v>
      </c>
      <c r="F42" s="20">
        <v>733</v>
      </c>
      <c r="G42" s="19">
        <v>41207</v>
      </c>
      <c r="H42" s="20" t="s">
        <v>52</v>
      </c>
      <c r="I42" s="20" t="s">
        <v>195</v>
      </c>
    </row>
    <row r="43" spans="1:9" s="23" customFormat="1" ht="26.25" customHeight="1">
      <c r="A43" s="18" t="s">
        <v>31</v>
      </c>
      <c r="B43" s="24">
        <v>39</v>
      </c>
      <c r="C43" s="20">
        <v>40507001</v>
      </c>
      <c r="D43" s="111">
        <f t="shared" si="0"/>
        <v>466.10169491525426</v>
      </c>
      <c r="E43" s="20">
        <v>7</v>
      </c>
      <c r="F43" s="20">
        <v>778</v>
      </c>
      <c r="G43" s="19">
        <v>41200</v>
      </c>
      <c r="H43" s="20" t="s">
        <v>46</v>
      </c>
      <c r="I43" s="20" t="s">
        <v>196</v>
      </c>
    </row>
    <row r="44" spans="1:9" s="23" customFormat="1" ht="26.25" customHeight="1">
      <c r="A44" s="18" t="s">
        <v>31</v>
      </c>
      <c r="B44" s="24">
        <v>40</v>
      </c>
      <c r="C44" s="20">
        <v>40517454</v>
      </c>
      <c r="D44" s="111">
        <f t="shared" si="0"/>
        <v>466.10169491525426</v>
      </c>
      <c r="E44" s="20">
        <v>15</v>
      </c>
      <c r="F44" s="20">
        <v>787</v>
      </c>
      <c r="G44" s="19">
        <v>41207</v>
      </c>
      <c r="H44" s="20" t="s">
        <v>52</v>
      </c>
      <c r="I44" s="20" t="s">
        <v>197</v>
      </c>
    </row>
    <row r="45" spans="1:9" s="23" customFormat="1" ht="26.25" customHeight="1">
      <c r="A45" s="18" t="s">
        <v>31</v>
      </c>
      <c r="B45" s="24">
        <v>41</v>
      </c>
      <c r="C45" s="20">
        <v>40523586</v>
      </c>
      <c r="D45" s="111">
        <f t="shared" si="0"/>
        <v>466.10169491525426</v>
      </c>
      <c r="E45" s="20">
        <v>0.5</v>
      </c>
      <c r="F45" s="20">
        <v>719</v>
      </c>
      <c r="G45" s="19">
        <v>41207</v>
      </c>
      <c r="H45" s="20" t="s">
        <v>57</v>
      </c>
      <c r="I45" s="20" t="s">
        <v>72</v>
      </c>
    </row>
    <row r="46" spans="1:9" s="23" customFormat="1" ht="26.25" customHeight="1">
      <c r="A46" s="18" t="s">
        <v>31</v>
      </c>
      <c r="B46" s="24">
        <v>42</v>
      </c>
      <c r="C46" s="20">
        <v>40523560</v>
      </c>
      <c r="D46" s="111">
        <f t="shared" si="0"/>
        <v>466.10169491525426</v>
      </c>
      <c r="E46" s="20">
        <v>0.5</v>
      </c>
      <c r="F46" s="20">
        <v>717</v>
      </c>
      <c r="G46" s="19">
        <v>41207</v>
      </c>
      <c r="H46" s="20" t="s">
        <v>57</v>
      </c>
      <c r="I46" s="20" t="s">
        <v>72</v>
      </c>
    </row>
    <row r="47" spans="1:9" s="23" customFormat="1" ht="26.25" customHeight="1">
      <c r="A47" s="18" t="s">
        <v>31</v>
      </c>
      <c r="B47" s="24">
        <v>43</v>
      </c>
      <c r="C47" s="20">
        <v>40523587</v>
      </c>
      <c r="D47" s="111">
        <f t="shared" si="0"/>
        <v>466.10169491525426</v>
      </c>
      <c r="E47" s="20">
        <v>0.5</v>
      </c>
      <c r="F47" s="20">
        <v>720</v>
      </c>
      <c r="G47" s="19">
        <v>41207</v>
      </c>
      <c r="H47" s="20" t="s">
        <v>53</v>
      </c>
      <c r="I47" s="20" t="s">
        <v>72</v>
      </c>
    </row>
    <row r="48" spans="1:9" s="23" customFormat="1" ht="26.25" customHeight="1">
      <c r="A48" s="18" t="s">
        <v>31</v>
      </c>
      <c r="B48" s="24">
        <v>44</v>
      </c>
      <c r="C48" s="20">
        <v>40523592</v>
      </c>
      <c r="D48" s="111">
        <f t="shared" si="0"/>
        <v>466.10169491525426</v>
      </c>
      <c r="E48" s="20">
        <v>0.5</v>
      </c>
      <c r="F48" s="20">
        <v>768</v>
      </c>
      <c r="G48" s="19">
        <v>41207</v>
      </c>
      <c r="H48" s="20" t="s">
        <v>57</v>
      </c>
      <c r="I48" s="20" t="s">
        <v>72</v>
      </c>
    </row>
    <row r="49" spans="1:9" s="23" customFormat="1" ht="26.25" customHeight="1">
      <c r="A49" s="18" t="s">
        <v>31</v>
      </c>
      <c r="B49" s="24">
        <v>45</v>
      </c>
      <c r="C49" s="20">
        <v>40523601</v>
      </c>
      <c r="D49" s="111">
        <f t="shared" si="0"/>
        <v>466.10169491525426</v>
      </c>
      <c r="E49" s="20">
        <v>0.5</v>
      </c>
      <c r="F49" s="20">
        <v>718</v>
      </c>
      <c r="G49" s="19">
        <v>41207</v>
      </c>
      <c r="H49" s="20" t="s">
        <v>57</v>
      </c>
      <c r="I49" s="20" t="s">
        <v>72</v>
      </c>
    </row>
    <row r="50" spans="1:9" s="23" customFormat="1" ht="26.25" customHeight="1">
      <c r="A50" s="18" t="s">
        <v>31</v>
      </c>
      <c r="B50" s="24">
        <v>46</v>
      </c>
      <c r="C50" s="20">
        <v>40525679</v>
      </c>
      <c r="D50" s="111">
        <f t="shared" si="0"/>
        <v>466.10169491525426</v>
      </c>
      <c r="E50" s="20">
        <v>0.5</v>
      </c>
      <c r="F50" s="20">
        <v>727</v>
      </c>
      <c r="G50" s="19">
        <v>41207</v>
      </c>
      <c r="H50" s="20" t="s">
        <v>44</v>
      </c>
      <c r="I50" s="20" t="s">
        <v>72</v>
      </c>
    </row>
    <row r="51" spans="1:9" s="23" customFormat="1" ht="26.25" customHeight="1">
      <c r="A51" s="18" t="s">
        <v>31</v>
      </c>
      <c r="B51" s="24">
        <v>47</v>
      </c>
      <c r="C51" s="20">
        <v>40526589</v>
      </c>
      <c r="D51" s="111">
        <f t="shared" si="0"/>
        <v>466.10169491525426</v>
      </c>
      <c r="E51" s="20">
        <v>0.5</v>
      </c>
      <c r="F51" s="20">
        <v>716</v>
      </c>
      <c r="G51" s="19">
        <v>41207</v>
      </c>
      <c r="H51" s="20" t="s">
        <v>57</v>
      </c>
      <c r="I51" s="20" t="s">
        <v>72</v>
      </c>
    </row>
    <row r="52" spans="1:9" s="23" customFormat="1" ht="26.25" customHeight="1">
      <c r="A52" s="18" t="s">
        <v>31</v>
      </c>
      <c r="B52" s="24">
        <v>48</v>
      </c>
      <c r="C52" s="20">
        <v>40523629</v>
      </c>
      <c r="D52" s="111">
        <f t="shared" si="0"/>
        <v>466.10169491525426</v>
      </c>
      <c r="E52" s="20">
        <v>0.5</v>
      </c>
      <c r="F52" s="20">
        <v>731</v>
      </c>
      <c r="G52" s="19">
        <v>41207</v>
      </c>
      <c r="H52" s="20" t="s">
        <v>42</v>
      </c>
      <c r="I52" s="20" t="s">
        <v>72</v>
      </c>
    </row>
    <row r="53" spans="1:9" s="23" customFormat="1" ht="26.25" customHeight="1">
      <c r="A53" s="18" t="s">
        <v>31</v>
      </c>
      <c r="B53" s="24">
        <v>49</v>
      </c>
      <c r="C53" s="20">
        <v>40523623</v>
      </c>
      <c r="D53" s="111">
        <f t="shared" si="0"/>
        <v>466.10169491525426</v>
      </c>
      <c r="E53" s="20">
        <v>0.5</v>
      </c>
      <c r="F53" s="20">
        <v>728</v>
      </c>
      <c r="G53" s="19">
        <v>41207</v>
      </c>
      <c r="H53" s="20" t="s">
        <v>52</v>
      </c>
      <c r="I53" s="20" t="s">
        <v>72</v>
      </c>
    </row>
    <row r="54" spans="1:9" s="23" customFormat="1" ht="26.25" customHeight="1">
      <c r="A54" s="18" t="s">
        <v>31</v>
      </c>
      <c r="B54" s="24">
        <v>50</v>
      </c>
      <c r="C54" s="20">
        <v>40523708</v>
      </c>
      <c r="D54" s="111">
        <f>72861.99/1.18</f>
        <v>61747.44915254238</v>
      </c>
      <c r="E54" s="20">
        <v>69</v>
      </c>
      <c r="F54" s="20">
        <v>707</v>
      </c>
      <c r="G54" s="19">
        <v>41201</v>
      </c>
      <c r="H54" s="20" t="s">
        <v>62</v>
      </c>
      <c r="I54" s="20" t="s">
        <v>198</v>
      </c>
    </row>
    <row r="55" spans="1:9" s="23" customFormat="1" ht="26.25" customHeight="1">
      <c r="A55" s="18" t="s">
        <v>31</v>
      </c>
      <c r="B55" s="24">
        <v>51</v>
      </c>
      <c r="C55" s="20">
        <v>40575759</v>
      </c>
      <c r="D55" s="111">
        <f>51742.58/1.18</f>
        <v>43849.64406779662</v>
      </c>
      <c r="E55" s="20">
        <v>49</v>
      </c>
      <c r="F55" s="20">
        <v>706</v>
      </c>
      <c r="G55" s="19">
        <v>41193</v>
      </c>
      <c r="H55" s="20" t="s">
        <v>58</v>
      </c>
      <c r="I55" s="20" t="s">
        <v>70</v>
      </c>
    </row>
    <row r="56" spans="1:9" s="23" customFormat="1" ht="26.25" customHeight="1">
      <c r="A56" s="18" t="s">
        <v>31</v>
      </c>
      <c r="B56" s="24">
        <v>52</v>
      </c>
      <c r="C56" s="20">
        <v>40602201</v>
      </c>
      <c r="D56" s="111">
        <f>47518.68/1.18</f>
        <v>40270.06779661017</v>
      </c>
      <c r="E56" s="20">
        <v>45</v>
      </c>
      <c r="F56" s="20">
        <v>805</v>
      </c>
      <c r="G56" s="19">
        <v>41207</v>
      </c>
      <c r="H56" s="20" t="s">
        <v>52</v>
      </c>
      <c r="I56" s="20" t="s">
        <v>73</v>
      </c>
    </row>
    <row r="57" spans="1:14" s="152" customFormat="1" ht="34.5" customHeight="1">
      <c r="A57" s="146"/>
      <c r="B57" s="147">
        <v>1</v>
      </c>
      <c r="C57" s="148">
        <v>40408266</v>
      </c>
      <c r="D57" s="149">
        <v>466.10169491525426</v>
      </c>
      <c r="E57" s="148">
        <v>10</v>
      </c>
      <c r="F57" s="150">
        <v>740</v>
      </c>
      <c r="G57" s="151">
        <v>41186</v>
      </c>
      <c r="H57" s="148" t="s">
        <v>216</v>
      </c>
      <c r="I57" s="148" t="s">
        <v>245</v>
      </c>
      <c r="K57" s="145"/>
      <c r="L57" s="145"/>
      <c r="M57" s="145"/>
      <c r="N57" s="145"/>
    </row>
    <row r="58" spans="1:14" s="152" customFormat="1" ht="36.75" customHeight="1">
      <c r="A58" s="146"/>
      <c r="B58" s="147">
        <v>2</v>
      </c>
      <c r="C58" s="153">
        <v>40510972</v>
      </c>
      <c r="D58" s="149">
        <v>466.10169491525426</v>
      </c>
      <c r="E58" s="154">
        <v>7</v>
      </c>
      <c r="F58" s="154">
        <v>654</v>
      </c>
      <c r="G58" s="155">
        <v>41186</v>
      </c>
      <c r="H58" s="154" t="s">
        <v>222</v>
      </c>
      <c r="I58" s="156" t="s">
        <v>246</v>
      </c>
      <c r="K58" s="145"/>
      <c r="L58" s="145"/>
      <c r="M58" s="145"/>
      <c r="N58" s="145"/>
    </row>
    <row r="59" spans="1:14" s="152" customFormat="1" ht="34.5" customHeight="1">
      <c r="A59" s="146"/>
      <c r="B59" s="147">
        <v>3</v>
      </c>
      <c r="C59" s="154">
        <v>40529021</v>
      </c>
      <c r="D59" s="149">
        <v>19687.59</v>
      </c>
      <c r="E59" s="154">
        <v>22</v>
      </c>
      <c r="F59" s="154">
        <v>498</v>
      </c>
      <c r="G59" s="155">
        <v>41193</v>
      </c>
      <c r="H59" s="154" t="s">
        <v>222</v>
      </c>
      <c r="I59" s="154" t="s">
        <v>247</v>
      </c>
      <c r="K59" s="145"/>
      <c r="L59" s="145"/>
      <c r="M59" s="145"/>
      <c r="N59" s="145"/>
    </row>
    <row r="60" spans="1:9" s="23" customFormat="1" ht="33" customHeight="1">
      <c r="A60" s="187" t="s">
        <v>318</v>
      </c>
      <c r="B60" s="186">
        <v>4</v>
      </c>
      <c r="C60" s="188">
        <v>40526956</v>
      </c>
      <c r="D60" s="189">
        <v>2608605.95</v>
      </c>
      <c r="E60" s="168">
        <v>2915</v>
      </c>
      <c r="F60" s="190">
        <v>781</v>
      </c>
      <c r="G60" s="191">
        <v>41194</v>
      </c>
      <c r="H60" s="181" t="s">
        <v>269</v>
      </c>
      <c r="I60" s="183" t="s">
        <v>319</v>
      </c>
    </row>
    <row r="61" spans="1:9" s="23" customFormat="1" ht="30" customHeight="1">
      <c r="A61" s="187" t="s">
        <v>318</v>
      </c>
      <c r="B61" s="186">
        <v>7</v>
      </c>
      <c r="C61" s="168">
        <v>40596520</v>
      </c>
      <c r="D61" s="192">
        <v>466.1</v>
      </c>
      <c r="E61" s="168">
        <v>12</v>
      </c>
      <c r="F61" s="190">
        <v>744</v>
      </c>
      <c r="G61" s="193">
        <v>41194</v>
      </c>
      <c r="H61" s="165" t="s">
        <v>269</v>
      </c>
      <c r="I61" s="168" t="s">
        <v>320</v>
      </c>
    </row>
    <row r="62" spans="1:9" s="23" customFormat="1" ht="30" customHeight="1">
      <c r="A62" s="187" t="s">
        <v>318</v>
      </c>
      <c r="B62" s="186">
        <v>5</v>
      </c>
      <c r="C62" s="168">
        <v>40580376</v>
      </c>
      <c r="D62" s="192">
        <v>466.1</v>
      </c>
      <c r="E62" s="168">
        <v>10</v>
      </c>
      <c r="F62" s="190">
        <v>756</v>
      </c>
      <c r="G62" s="193">
        <v>41194</v>
      </c>
      <c r="H62" s="170" t="s">
        <v>261</v>
      </c>
      <c r="I62" s="168" t="s">
        <v>321</v>
      </c>
    </row>
    <row r="63" spans="1:9" s="23" customFormat="1" ht="27" customHeight="1">
      <c r="A63" s="187" t="s">
        <v>318</v>
      </c>
      <c r="B63" s="186">
        <v>2</v>
      </c>
      <c r="C63" s="168">
        <v>40419347</v>
      </c>
      <c r="D63" s="165">
        <v>466.1</v>
      </c>
      <c r="E63" s="168">
        <v>10</v>
      </c>
      <c r="F63" s="190">
        <v>753</v>
      </c>
      <c r="G63" s="193">
        <v>41194</v>
      </c>
      <c r="H63" s="165" t="s">
        <v>263</v>
      </c>
      <c r="I63" s="168" t="s">
        <v>322</v>
      </c>
    </row>
    <row r="64" spans="1:9" s="23" customFormat="1" ht="30" customHeight="1">
      <c r="A64" s="187" t="s">
        <v>318</v>
      </c>
      <c r="B64" s="186">
        <v>6</v>
      </c>
      <c r="C64" s="188">
        <v>40594402</v>
      </c>
      <c r="D64" s="165">
        <v>466.1</v>
      </c>
      <c r="E64" s="168">
        <v>10</v>
      </c>
      <c r="F64" s="194">
        <v>678</v>
      </c>
      <c r="G64" s="193">
        <v>41194</v>
      </c>
      <c r="H64" s="171" t="s">
        <v>259</v>
      </c>
      <c r="I64" s="168" t="s">
        <v>323</v>
      </c>
    </row>
    <row r="65" spans="1:9" s="23" customFormat="1" ht="30" customHeight="1">
      <c r="A65" s="187" t="s">
        <v>318</v>
      </c>
      <c r="B65" s="186">
        <v>1</v>
      </c>
      <c r="C65" s="195">
        <v>40258871</v>
      </c>
      <c r="D65" s="165">
        <v>466.1</v>
      </c>
      <c r="E65" s="168">
        <v>5</v>
      </c>
      <c r="F65" s="194">
        <v>515</v>
      </c>
      <c r="G65" s="193">
        <v>41186</v>
      </c>
      <c r="H65" s="170" t="s">
        <v>257</v>
      </c>
      <c r="I65" s="196" t="s">
        <v>324</v>
      </c>
    </row>
    <row r="66" spans="1:9" s="23" customFormat="1" ht="30" customHeight="1">
      <c r="A66" s="187" t="s">
        <v>318</v>
      </c>
      <c r="B66" s="186">
        <v>3</v>
      </c>
      <c r="C66" s="195">
        <v>40462379</v>
      </c>
      <c r="D66" s="165">
        <v>466.1</v>
      </c>
      <c r="E66" s="168">
        <v>3</v>
      </c>
      <c r="F66" s="194">
        <v>546</v>
      </c>
      <c r="G66" s="197">
        <v>41193</v>
      </c>
      <c r="H66" s="165" t="s">
        <v>267</v>
      </c>
      <c r="I66" s="168" t="s">
        <v>325</v>
      </c>
    </row>
    <row r="67" spans="1:9" ht="18.75">
      <c r="A67" s="213" t="s">
        <v>35</v>
      </c>
      <c r="B67" s="214">
        <v>1</v>
      </c>
      <c r="C67" s="209">
        <v>40442664</v>
      </c>
      <c r="D67" s="215">
        <v>466.1</v>
      </c>
      <c r="E67" s="216">
        <v>15</v>
      </c>
      <c r="F67" s="206">
        <v>260</v>
      </c>
      <c r="G67" s="204">
        <v>41200</v>
      </c>
      <c r="H67" s="206" t="s">
        <v>338</v>
      </c>
      <c r="I67" s="170" t="s">
        <v>364</v>
      </c>
    </row>
    <row r="68" spans="1:9" ht="18.75">
      <c r="A68" s="213" t="s">
        <v>35</v>
      </c>
      <c r="B68" s="214">
        <v>2</v>
      </c>
      <c r="C68" s="209">
        <v>40548309</v>
      </c>
      <c r="D68" s="215">
        <v>466.1</v>
      </c>
      <c r="E68" s="216">
        <v>5</v>
      </c>
      <c r="F68" s="206">
        <v>434</v>
      </c>
      <c r="G68" s="204">
        <v>41207</v>
      </c>
      <c r="H68" s="206" t="s">
        <v>331</v>
      </c>
      <c r="I68" s="170" t="s">
        <v>365</v>
      </c>
    </row>
    <row r="69" spans="1:9" ht="18.75">
      <c r="A69" s="213" t="s">
        <v>35</v>
      </c>
      <c r="B69" s="214">
        <v>3</v>
      </c>
      <c r="C69" s="209">
        <v>40548760</v>
      </c>
      <c r="D69" s="215">
        <v>466.1</v>
      </c>
      <c r="E69" s="216">
        <v>10</v>
      </c>
      <c r="F69" s="206">
        <v>742</v>
      </c>
      <c r="G69" s="204">
        <v>41200</v>
      </c>
      <c r="H69" s="206" t="s">
        <v>339</v>
      </c>
      <c r="I69" s="170" t="s">
        <v>366</v>
      </c>
    </row>
    <row r="70" spans="1:9" ht="18.75">
      <c r="A70" s="213" t="s">
        <v>35</v>
      </c>
      <c r="B70" s="214">
        <v>4</v>
      </c>
      <c r="C70" s="209">
        <v>40571764</v>
      </c>
      <c r="D70" s="215">
        <v>466.1</v>
      </c>
      <c r="E70" s="216">
        <v>15</v>
      </c>
      <c r="F70" s="206">
        <v>772</v>
      </c>
      <c r="G70" s="204">
        <v>41200</v>
      </c>
      <c r="H70" s="206" t="s">
        <v>335</v>
      </c>
      <c r="I70" s="170" t="s">
        <v>367</v>
      </c>
    </row>
    <row r="71" spans="1:9" ht="18.75">
      <c r="A71" s="213" t="s">
        <v>35</v>
      </c>
      <c r="B71" s="214">
        <v>5</v>
      </c>
      <c r="C71" s="209">
        <v>40587425</v>
      </c>
      <c r="D71" s="215">
        <v>466.1</v>
      </c>
      <c r="E71" s="216">
        <v>10</v>
      </c>
      <c r="F71" s="206">
        <v>764</v>
      </c>
      <c r="G71" s="204">
        <v>41207</v>
      </c>
      <c r="H71" s="206" t="s">
        <v>340</v>
      </c>
      <c r="I71" s="170" t="s">
        <v>368</v>
      </c>
    </row>
    <row r="72" spans="1:9" ht="18.75">
      <c r="A72" s="213" t="s">
        <v>35</v>
      </c>
      <c r="B72" s="214">
        <v>6</v>
      </c>
      <c r="C72" s="209">
        <v>40603613</v>
      </c>
      <c r="D72" s="215">
        <v>466.1</v>
      </c>
      <c r="E72" s="216">
        <v>7</v>
      </c>
      <c r="F72" s="217">
        <v>794</v>
      </c>
      <c r="G72" s="204">
        <v>41207</v>
      </c>
      <c r="H72" s="206" t="s">
        <v>334</v>
      </c>
      <c r="I72" s="170" t="s">
        <v>369</v>
      </c>
    </row>
    <row r="73" spans="1:9" ht="18.75">
      <c r="A73" s="213" t="s">
        <v>35</v>
      </c>
      <c r="B73" s="214">
        <v>7</v>
      </c>
      <c r="C73" s="209">
        <v>40605481</v>
      </c>
      <c r="D73" s="215">
        <v>466.1</v>
      </c>
      <c r="E73" s="216">
        <v>6</v>
      </c>
      <c r="F73" s="206">
        <v>675</v>
      </c>
      <c r="G73" s="204">
        <v>41200</v>
      </c>
      <c r="H73" s="206" t="s">
        <v>341</v>
      </c>
      <c r="I73" s="170" t="s">
        <v>370</v>
      </c>
    </row>
    <row r="74" spans="1:9" ht="18.75">
      <c r="A74" s="213" t="s">
        <v>35</v>
      </c>
      <c r="B74" s="214">
        <v>8</v>
      </c>
      <c r="C74" s="209">
        <v>40613035</v>
      </c>
      <c r="D74" s="215">
        <v>466.1</v>
      </c>
      <c r="E74" s="216">
        <v>4</v>
      </c>
      <c r="F74" s="206">
        <v>757</v>
      </c>
      <c r="G74" s="204">
        <v>41207</v>
      </c>
      <c r="H74" s="206" t="s">
        <v>342</v>
      </c>
      <c r="I74" s="170" t="s">
        <v>371</v>
      </c>
    </row>
    <row r="75" spans="1:9" ht="18.75">
      <c r="A75" s="213" t="s">
        <v>35</v>
      </c>
      <c r="B75" s="214">
        <v>9</v>
      </c>
      <c r="C75" s="209">
        <v>40617270</v>
      </c>
      <c r="D75" s="215">
        <v>466.1</v>
      </c>
      <c r="E75" s="216">
        <v>3.5</v>
      </c>
      <c r="F75" s="206">
        <v>763</v>
      </c>
      <c r="G75" s="204">
        <v>41200</v>
      </c>
      <c r="H75" s="206" t="s">
        <v>330</v>
      </c>
      <c r="I75" s="170" t="s">
        <v>372</v>
      </c>
    </row>
    <row r="76" spans="1:9" ht="18.75">
      <c r="A76" s="213" t="s">
        <v>35</v>
      </c>
      <c r="B76" s="214">
        <v>10</v>
      </c>
      <c r="C76" s="209">
        <v>40623259</v>
      </c>
      <c r="D76" s="215">
        <v>466.1</v>
      </c>
      <c r="E76" s="216">
        <v>12</v>
      </c>
      <c r="F76" s="206">
        <v>751</v>
      </c>
      <c r="G76" s="204">
        <v>41186</v>
      </c>
      <c r="H76" s="206" t="s">
        <v>339</v>
      </c>
      <c r="I76" s="170" t="s">
        <v>373</v>
      </c>
    </row>
    <row r="77" spans="1:9" ht="18.75">
      <c r="A77" s="218" t="s">
        <v>35</v>
      </c>
      <c r="B77" s="214">
        <v>11</v>
      </c>
      <c r="C77" s="203">
        <v>40625531</v>
      </c>
      <c r="D77" s="217">
        <v>466.1</v>
      </c>
      <c r="E77" s="205">
        <v>10</v>
      </c>
      <c r="F77" s="219">
        <v>769</v>
      </c>
      <c r="G77" s="220">
        <v>41207</v>
      </c>
      <c r="H77" s="221" t="s">
        <v>344</v>
      </c>
      <c r="I77" s="170" t="s">
        <v>374</v>
      </c>
    </row>
    <row r="78" spans="1:10" ht="42" customHeight="1">
      <c r="A78" s="163" t="s">
        <v>251</v>
      </c>
      <c r="B78" s="214">
        <v>1</v>
      </c>
      <c r="C78" s="186">
        <v>40425397</v>
      </c>
      <c r="D78" s="232">
        <v>466.1</v>
      </c>
      <c r="E78" s="144">
        <v>10</v>
      </c>
      <c r="F78" s="186">
        <v>758</v>
      </c>
      <c r="G78" s="230">
        <v>41186</v>
      </c>
      <c r="H78" s="224" t="s">
        <v>396</v>
      </c>
      <c r="I78" s="227" t="s">
        <v>397</v>
      </c>
      <c r="J78" s="233"/>
    </row>
    <row r="79" spans="1:10" ht="34.5" customHeight="1">
      <c r="A79" s="163" t="s">
        <v>251</v>
      </c>
      <c r="B79" s="214">
        <v>2</v>
      </c>
      <c r="C79" s="186">
        <v>40532608</v>
      </c>
      <c r="D79" s="232">
        <v>466.1</v>
      </c>
      <c r="E79" s="231">
        <v>14</v>
      </c>
      <c r="F79" s="186">
        <v>741</v>
      </c>
      <c r="G79" s="230">
        <v>41191</v>
      </c>
      <c r="H79" s="224" t="s">
        <v>398</v>
      </c>
      <c r="I79" s="134" t="s">
        <v>399</v>
      </c>
      <c r="J79" s="234"/>
    </row>
    <row r="80" spans="1:10" ht="41.25" customHeight="1">
      <c r="A80" s="163" t="s">
        <v>251</v>
      </c>
      <c r="B80" s="214">
        <v>3</v>
      </c>
      <c r="C80" s="166">
        <v>40603083</v>
      </c>
      <c r="D80" s="232">
        <v>58167.89</v>
      </c>
      <c r="E80" s="144">
        <v>65</v>
      </c>
      <c r="F80" s="167">
        <v>736</v>
      </c>
      <c r="G80" s="226">
        <v>41193</v>
      </c>
      <c r="H80" s="134" t="s">
        <v>400</v>
      </c>
      <c r="I80" s="134" t="s">
        <v>401</v>
      </c>
      <c r="J80" s="235"/>
    </row>
    <row r="81" spans="1:10" ht="36" customHeight="1">
      <c r="A81" s="163" t="s">
        <v>251</v>
      </c>
      <c r="B81" s="214">
        <v>4</v>
      </c>
      <c r="C81" s="144">
        <v>40499456</v>
      </c>
      <c r="D81" s="232">
        <v>58167.89</v>
      </c>
      <c r="E81" s="144">
        <v>40</v>
      </c>
      <c r="F81" s="167">
        <v>622</v>
      </c>
      <c r="G81" s="230">
        <v>41200</v>
      </c>
      <c r="H81" s="224" t="s">
        <v>402</v>
      </c>
      <c r="I81" s="227" t="s">
        <v>403</v>
      </c>
      <c r="J81" s="233"/>
    </row>
    <row r="82" spans="1:10" ht="42" customHeight="1">
      <c r="A82" s="163" t="s">
        <v>251</v>
      </c>
      <c r="B82" s="214">
        <v>5</v>
      </c>
      <c r="C82" s="167">
        <v>40482449</v>
      </c>
      <c r="D82" s="232">
        <v>53693.43</v>
      </c>
      <c r="E82" s="167">
        <v>60</v>
      </c>
      <c r="F82" s="186">
        <v>749</v>
      </c>
      <c r="G82" s="230">
        <v>41207</v>
      </c>
      <c r="H82" s="224" t="s">
        <v>404</v>
      </c>
      <c r="I82" s="227" t="s">
        <v>405</v>
      </c>
      <c r="J82" s="233"/>
    </row>
    <row r="83" spans="1:9" s="45" customFormat="1" ht="15">
      <c r="A83" s="58"/>
      <c r="B83" s="51"/>
      <c r="C83" s="97"/>
      <c r="D83" s="52"/>
      <c r="E83" s="38"/>
      <c r="F83" s="100"/>
      <c r="G83" s="30"/>
      <c r="H83" s="101"/>
      <c r="I83" s="59"/>
    </row>
    <row r="84" spans="1:8" s="45" customFormat="1" ht="15">
      <c r="A84" s="58" t="s">
        <v>30</v>
      </c>
      <c r="B84" s="51">
        <v>52</v>
      </c>
      <c r="C84" s="59"/>
      <c r="D84" s="60">
        <f>SUM(D5:D56)</f>
        <v>391962.68644067785</v>
      </c>
      <c r="E84" s="61">
        <f>SUM(E5:E56)</f>
        <v>738.8000000000001</v>
      </c>
      <c r="F84" s="69"/>
      <c r="G84" s="70"/>
      <c r="H84" s="71"/>
    </row>
    <row r="85" spans="1:8" s="45" customFormat="1" ht="15">
      <c r="A85" s="53"/>
      <c r="C85" s="48"/>
      <c r="D85" s="68"/>
      <c r="E85" s="38">
        <f>E84/1000</f>
        <v>0.7388000000000001</v>
      </c>
      <c r="F85" s="56"/>
      <c r="G85" s="23"/>
      <c r="H85" s="47"/>
    </row>
    <row r="86" spans="1:8" s="45" customFormat="1" ht="15">
      <c r="A86" s="53"/>
      <c r="D86" s="62"/>
      <c r="F86" s="56"/>
      <c r="G86" s="23"/>
      <c r="H86" s="47"/>
    </row>
    <row r="87" spans="1:8" s="45" customFormat="1" ht="15">
      <c r="A87" s="53"/>
      <c r="D87" s="62"/>
      <c r="F87" s="56"/>
      <c r="G87" s="23"/>
      <c r="H87" s="47"/>
    </row>
    <row r="88" spans="1:8" s="45" customFormat="1" ht="15">
      <c r="A88" s="53"/>
      <c r="D88" s="62"/>
      <c r="F88" s="56"/>
      <c r="G88" s="23"/>
      <c r="H88" s="47"/>
    </row>
    <row r="89" spans="1:8" s="45" customFormat="1" ht="15">
      <c r="A89" s="53"/>
      <c r="D89" s="62"/>
      <c r="F89" s="56"/>
      <c r="G89" s="23"/>
      <c r="H89" s="47"/>
    </row>
    <row r="90" spans="1:8" s="45" customFormat="1" ht="15">
      <c r="A90" s="53"/>
      <c r="D90" s="62"/>
      <c r="F90" s="56"/>
      <c r="G90" s="23"/>
      <c r="H90" s="47"/>
    </row>
    <row r="91" spans="1:8" s="45" customFormat="1" ht="15">
      <c r="A91" s="53"/>
      <c r="D91" s="62"/>
      <c r="F91" s="56"/>
      <c r="G91" s="23"/>
      <c r="H91" s="47"/>
    </row>
    <row r="92" spans="1:8" s="45" customFormat="1" ht="15">
      <c r="A92" s="53"/>
      <c r="D92" s="62"/>
      <c r="F92" s="56"/>
      <c r="G92" s="23"/>
      <c r="H92" s="47"/>
    </row>
    <row r="93" spans="1:8" s="45" customFormat="1" ht="15">
      <c r="A93" s="53"/>
      <c r="D93" s="62"/>
      <c r="F93" s="56"/>
      <c r="G93" s="23"/>
      <c r="H93" s="47"/>
    </row>
    <row r="94" spans="1:8" s="45" customFormat="1" ht="15">
      <c r="A94" s="53"/>
      <c r="D94" s="62"/>
      <c r="F94" s="56"/>
      <c r="G94" s="23"/>
      <c r="H94" s="47"/>
    </row>
    <row r="95" spans="1:8" s="45" customFormat="1" ht="15">
      <c r="A95" s="53"/>
      <c r="D95" s="62"/>
      <c r="F95" s="56"/>
      <c r="G95" s="23"/>
      <c r="H95" s="47"/>
    </row>
    <row r="96" spans="1:8" s="45" customFormat="1" ht="15">
      <c r="A96" s="53"/>
      <c r="D96" s="62"/>
      <c r="F96" s="56"/>
      <c r="G96" s="23"/>
      <c r="H96" s="47"/>
    </row>
    <row r="97" spans="1:8" s="45" customFormat="1" ht="15">
      <c r="A97" s="53"/>
      <c r="D97" s="62"/>
      <c r="F97" s="56"/>
      <c r="G97" s="23"/>
      <c r="H97" s="47"/>
    </row>
    <row r="98" spans="1:8" s="45" customFormat="1" ht="15">
      <c r="A98" s="53"/>
      <c r="D98" s="62"/>
      <c r="F98" s="56"/>
      <c r="G98" s="23"/>
      <c r="H98" s="47"/>
    </row>
    <row r="99" spans="1:8" s="45" customFormat="1" ht="15">
      <c r="A99" s="53"/>
      <c r="D99" s="62"/>
      <c r="F99" s="56"/>
      <c r="G99" s="23"/>
      <c r="H99" s="47"/>
    </row>
    <row r="100" spans="1:8" s="45" customFormat="1" ht="15">
      <c r="A100" s="53"/>
      <c r="D100" s="62"/>
      <c r="F100" s="56"/>
      <c r="G100" s="23"/>
      <c r="H100" s="47"/>
    </row>
    <row r="101" spans="1:8" s="45" customFormat="1" ht="15">
      <c r="A101" s="53"/>
      <c r="D101" s="62"/>
      <c r="F101" s="56"/>
      <c r="G101" s="23"/>
      <c r="H101" s="47"/>
    </row>
    <row r="102" spans="1:8" s="45" customFormat="1" ht="15">
      <c r="A102" s="53"/>
      <c r="D102" s="62"/>
      <c r="F102" s="56"/>
      <c r="G102" s="23"/>
      <c r="H102" s="47"/>
    </row>
    <row r="103" spans="1:8" s="45" customFormat="1" ht="15">
      <c r="A103" s="53"/>
      <c r="D103" s="62"/>
      <c r="F103" s="56"/>
      <c r="G103" s="23"/>
      <c r="H103" s="47"/>
    </row>
    <row r="104" spans="1:8" s="45" customFormat="1" ht="15">
      <c r="A104" s="53"/>
      <c r="D104" s="62"/>
      <c r="F104" s="56"/>
      <c r="G104" s="23"/>
      <c r="H104" s="47"/>
    </row>
    <row r="105" spans="1:8" s="45" customFormat="1" ht="15">
      <c r="A105" s="53"/>
      <c r="D105" s="62"/>
      <c r="F105" s="56"/>
      <c r="G105" s="23"/>
      <c r="H105" s="47"/>
    </row>
    <row r="106" spans="1:8" s="45" customFormat="1" ht="15">
      <c r="A106" s="53"/>
      <c r="D106" s="62"/>
      <c r="F106" s="56"/>
      <c r="G106" s="23"/>
      <c r="H106" s="47"/>
    </row>
    <row r="107" spans="1:8" s="45" customFormat="1" ht="15">
      <c r="A107" s="53"/>
      <c r="D107" s="62"/>
      <c r="F107" s="56"/>
      <c r="G107" s="23"/>
      <c r="H107" s="47"/>
    </row>
    <row r="108" spans="1:8" s="45" customFormat="1" ht="15">
      <c r="A108" s="53"/>
      <c r="D108" s="62"/>
      <c r="F108" s="56"/>
      <c r="G108" s="23"/>
      <c r="H108" s="47"/>
    </row>
    <row r="109" spans="1:8" s="45" customFormat="1" ht="15">
      <c r="A109" s="53"/>
      <c r="D109" s="62"/>
      <c r="F109" s="56"/>
      <c r="G109" s="23"/>
      <c r="H109" s="47"/>
    </row>
    <row r="110" spans="1:8" s="45" customFormat="1" ht="15">
      <c r="A110" s="53"/>
      <c r="D110" s="62"/>
      <c r="F110" s="56"/>
      <c r="G110" s="23"/>
      <c r="H110" s="47"/>
    </row>
    <row r="111" spans="1:8" s="45" customFormat="1" ht="15">
      <c r="A111" s="53"/>
      <c r="D111" s="62"/>
      <c r="F111" s="56"/>
      <c r="G111" s="23"/>
      <c r="H111" s="47"/>
    </row>
    <row r="112" spans="1:8" s="45" customFormat="1" ht="15">
      <c r="A112" s="53"/>
      <c r="D112" s="62"/>
      <c r="F112" s="56"/>
      <c r="G112" s="23"/>
      <c r="H112" s="47"/>
    </row>
    <row r="113" spans="1:8" s="45" customFormat="1" ht="15">
      <c r="A113" s="53"/>
      <c r="D113" s="62"/>
      <c r="F113" s="56"/>
      <c r="G113" s="23"/>
      <c r="H113" s="47"/>
    </row>
    <row r="114" spans="1:8" s="45" customFormat="1" ht="15">
      <c r="A114" s="53"/>
      <c r="D114" s="62"/>
      <c r="F114" s="56"/>
      <c r="G114" s="23"/>
      <c r="H114" s="47"/>
    </row>
    <row r="115" spans="1:8" s="45" customFormat="1" ht="15">
      <c r="A115" s="53"/>
      <c r="D115" s="62"/>
      <c r="F115" s="56"/>
      <c r="G115" s="23"/>
      <c r="H115" s="47"/>
    </row>
    <row r="116" spans="1:8" s="45" customFormat="1" ht="15">
      <c r="A116" s="53"/>
      <c r="D116" s="62"/>
      <c r="F116" s="56"/>
      <c r="G116" s="23"/>
      <c r="H116" s="47"/>
    </row>
    <row r="117" spans="1:8" s="45" customFormat="1" ht="15">
      <c r="A117" s="53"/>
      <c r="D117" s="62"/>
      <c r="F117" s="56"/>
      <c r="G117" s="23"/>
      <c r="H117" s="47"/>
    </row>
    <row r="118" spans="1:8" s="45" customFormat="1" ht="15">
      <c r="A118" s="53"/>
      <c r="D118" s="62"/>
      <c r="F118" s="56"/>
      <c r="G118" s="23"/>
      <c r="H118" s="47"/>
    </row>
    <row r="119" spans="1:8" s="45" customFormat="1" ht="15">
      <c r="A119" s="53"/>
      <c r="D119" s="62"/>
      <c r="F119" s="56"/>
      <c r="G119" s="23"/>
      <c r="H119" s="47"/>
    </row>
    <row r="120" spans="1:8" s="45" customFormat="1" ht="15">
      <c r="A120" s="53"/>
      <c r="D120" s="62"/>
      <c r="F120" s="56"/>
      <c r="G120" s="23"/>
      <c r="H120" s="47"/>
    </row>
    <row r="121" spans="1:8" s="45" customFormat="1" ht="15">
      <c r="A121" s="53"/>
      <c r="D121" s="62"/>
      <c r="F121" s="56"/>
      <c r="G121" s="23"/>
      <c r="H121" s="47"/>
    </row>
    <row r="122" spans="1:8" s="45" customFormat="1" ht="15">
      <c r="A122" s="53"/>
      <c r="D122" s="62"/>
      <c r="F122" s="56"/>
      <c r="G122" s="23"/>
      <c r="H122" s="47"/>
    </row>
    <row r="123" spans="1:8" s="45" customFormat="1" ht="15">
      <c r="A123" s="53"/>
      <c r="D123" s="62"/>
      <c r="F123" s="56"/>
      <c r="G123" s="23"/>
      <c r="H123" s="47"/>
    </row>
    <row r="124" spans="1:8" s="45" customFormat="1" ht="15">
      <c r="A124" s="53"/>
      <c r="D124" s="62"/>
      <c r="F124" s="56"/>
      <c r="G124" s="23"/>
      <c r="H124" s="47"/>
    </row>
    <row r="125" spans="1:8" s="45" customFormat="1" ht="15">
      <c r="A125" s="53"/>
      <c r="D125" s="62"/>
      <c r="F125" s="56"/>
      <c r="G125" s="23"/>
      <c r="H125" s="47"/>
    </row>
    <row r="126" spans="1:8" s="45" customFormat="1" ht="15">
      <c r="A126" s="53"/>
      <c r="D126" s="62"/>
      <c r="F126" s="56"/>
      <c r="G126" s="23"/>
      <c r="H126" s="47"/>
    </row>
    <row r="127" spans="1:8" s="45" customFormat="1" ht="15">
      <c r="A127" s="53"/>
      <c r="D127" s="62"/>
      <c r="F127" s="56"/>
      <c r="G127" s="23"/>
      <c r="H127" s="47"/>
    </row>
    <row r="128" spans="1:8" s="45" customFormat="1" ht="15">
      <c r="A128" s="53"/>
      <c r="D128" s="62"/>
      <c r="F128" s="56"/>
      <c r="G128" s="23"/>
      <c r="H128" s="47"/>
    </row>
    <row r="129" spans="1:8" s="45" customFormat="1" ht="15">
      <c r="A129" s="53"/>
      <c r="D129" s="62"/>
      <c r="F129" s="56"/>
      <c r="G129" s="23"/>
      <c r="H129" s="47"/>
    </row>
    <row r="130" spans="1:8" s="45" customFormat="1" ht="15">
      <c r="A130" s="53"/>
      <c r="D130" s="62"/>
      <c r="F130" s="56"/>
      <c r="G130" s="23"/>
      <c r="H130" s="47"/>
    </row>
    <row r="131" spans="1:8" s="45" customFormat="1" ht="15">
      <c r="A131" s="53"/>
      <c r="D131" s="62"/>
      <c r="F131" s="56"/>
      <c r="G131" s="23"/>
      <c r="H131" s="47"/>
    </row>
    <row r="132" spans="1:8" s="45" customFormat="1" ht="15">
      <c r="A132" s="53"/>
      <c r="D132" s="62"/>
      <c r="F132" s="56"/>
      <c r="G132" s="23"/>
      <c r="H132" s="47"/>
    </row>
    <row r="133" spans="1:8" s="45" customFormat="1" ht="15">
      <c r="A133" s="53"/>
      <c r="D133" s="62"/>
      <c r="F133" s="56"/>
      <c r="G133" s="23"/>
      <c r="H133" s="47"/>
    </row>
    <row r="134" spans="1:8" s="45" customFormat="1" ht="15">
      <c r="A134" s="53"/>
      <c r="D134" s="62"/>
      <c r="F134" s="56"/>
      <c r="G134" s="23"/>
      <c r="H134" s="47"/>
    </row>
    <row r="135" spans="1:8" s="45" customFormat="1" ht="15">
      <c r="A135" s="53"/>
      <c r="D135" s="62"/>
      <c r="F135" s="56"/>
      <c r="G135" s="23"/>
      <c r="H135" s="47"/>
    </row>
    <row r="136" spans="1:8" s="45" customFormat="1" ht="15">
      <c r="A136" s="53"/>
      <c r="D136" s="62"/>
      <c r="F136" s="56"/>
      <c r="G136" s="23"/>
      <c r="H136" s="47"/>
    </row>
    <row r="137" spans="1:8" s="45" customFormat="1" ht="15">
      <c r="A137" s="53"/>
      <c r="D137" s="62"/>
      <c r="F137" s="56"/>
      <c r="G137" s="23"/>
      <c r="H137" s="47"/>
    </row>
    <row r="138" spans="1:8" s="45" customFormat="1" ht="15">
      <c r="A138" s="53"/>
      <c r="D138" s="62"/>
      <c r="F138" s="56"/>
      <c r="G138" s="23"/>
      <c r="H138" s="47"/>
    </row>
    <row r="139" spans="1:8" s="45" customFormat="1" ht="15">
      <c r="A139" s="53"/>
      <c r="D139" s="62"/>
      <c r="F139" s="56"/>
      <c r="G139" s="23"/>
      <c r="H139" s="47"/>
    </row>
    <row r="140" spans="1:8" s="45" customFormat="1" ht="15">
      <c r="A140" s="53"/>
      <c r="D140" s="62"/>
      <c r="F140" s="56"/>
      <c r="G140" s="23"/>
      <c r="H140" s="47"/>
    </row>
    <row r="141" spans="1:8" s="45" customFormat="1" ht="15">
      <c r="A141" s="53"/>
      <c r="D141" s="62"/>
      <c r="F141" s="56"/>
      <c r="G141" s="23"/>
      <c r="H141" s="47"/>
    </row>
    <row r="142" spans="1:8" s="45" customFormat="1" ht="15">
      <c r="A142" s="53"/>
      <c r="D142" s="62"/>
      <c r="F142" s="56"/>
      <c r="G142" s="23"/>
      <c r="H142" s="47"/>
    </row>
    <row r="143" spans="1:8" s="45" customFormat="1" ht="15">
      <c r="A143" s="53"/>
      <c r="D143" s="62"/>
      <c r="F143" s="56"/>
      <c r="G143" s="23"/>
      <c r="H143" s="47"/>
    </row>
    <row r="144" spans="1:8" s="45" customFormat="1" ht="15">
      <c r="A144" s="53"/>
      <c r="D144" s="62"/>
      <c r="F144" s="56"/>
      <c r="G144" s="23"/>
      <c r="H144" s="47"/>
    </row>
    <row r="145" spans="1:8" s="45" customFormat="1" ht="15">
      <c r="A145" s="53"/>
      <c r="D145" s="62"/>
      <c r="F145" s="56"/>
      <c r="G145" s="23"/>
      <c r="H145" s="47"/>
    </row>
    <row r="146" spans="1:8" s="45" customFormat="1" ht="15">
      <c r="A146" s="53"/>
      <c r="D146" s="62"/>
      <c r="F146" s="56"/>
      <c r="G146" s="23"/>
      <c r="H146" s="47"/>
    </row>
    <row r="147" spans="1:8" s="45" customFormat="1" ht="15">
      <c r="A147" s="53"/>
      <c r="D147" s="62"/>
      <c r="F147" s="56"/>
      <c r="G147" s="23"/>
      <c r="H147" s="47"/>
    </row>
    <row r="148" spans="1:8" s="45" customFormat="1" ht="15">
      <c r="A148" s="53"/>
      <c r="D148" s="62"/>
      <c r="F148" s="56"/>
      <c r="G148" s="23"/>
      <c r="H148" s="47"/>
    </row>
    <row r="149" spans="1:8" s="45" customFormat="1" ht="15">
      <c r="A149" s="53"/>
      <c r="D149" s="62"/>
      <c r="F149" s="56"/>
      <c r="G149" s="23"/>
      <c r="H149" s="47"/>
    </row>
    <row r="150" spans="1:8" s="45" customFormat="1" ht="15">
      <c r="A150" s="53"/>
      <c r="D150" s="62"/>
      <c r="F150" s="56"/>
      <c r="G150" s="23"/>
      <c r="H150" s="47"/>
    </row>
    <row r="151" spans="1:8" s="45" customFormat="1" ht="15">
      <c r="A151" s="53"/>
      <c r="D151" s="62"/>
      <c r="F151" s="56"/>
      <c r="G151" s="23"/>
      <c r="H151" s="47"/>
    </row>
    <row r="152" spans="1:8" s="45" customFormat="1" ht="15">
      <c r="A152" s="53"/>
      <c r="D152" s="62"/>
      <c r="F152" s="56"/>
      <c r="G152" s="23"/>
      <c r="H152" s="47"/>
    </row>
    <row r="153" spans="1:8" s="45" customFormat="1" ht="15">
      <c r="A153" s="53"/>
      <c r="D153" s="62"/>
      <c r="F153" s="56"/>
      <c r="G153" s="23"/>
      <c r="H153" s="47"/>
    </row>
    <row r="154" spans="1:8" s="45" customFormat="1" ht="15">
      <c r="A154" s="53"/>
      <c r="D154" s="62"/>
      <c r="F154" s="56"/>
      <c r="G154" s="23"/>
      <c r="H154" s="47"/>
    </row>
    <row r="155" spans="1:8" s="45" customFormat="1" ht="15">
      <c r="A155" s="53"/>
      <c r="D155" s="62"/>
      <c r="F155" s="56"/>
      <c r="G155" s="23"/>
      <c r="H155" s="47"/>
    </row>
    <row r="156" spans="1:8" s="45" customFormat="1" ht="15">
      <c r="A156" s="53"/>
      <c r="D156" s="62"/>
      <c r="F156" s="56"/>
      <c r="G156" s="23"/>
      <c r="H156" s="47"/>
    </row>
    <row r="157" spans="1:8" s="45" customFormat="1" ht="15">
      <c r="A157" s="53"/>
      <c r="D157" s="62"/>
      <c r="F157" s="56"/>
      <c r="G157" s="23"/>
      <c r="H157" s="47"/>
    </row>
    <row r="158" spans="1:8" s="45" customFormat="1" ht="15">
      <c r="A158" s="53"/>
      <c r="D158" s="62"/>
      <c r="F158" s="56"/>
      <c r="G158" s="23"/>
      <c r="H158" s="47"/>
    </row>
    <row r="159" spans="1:8" s="45" customFormat="1" ht="15">
      <c r="A159" s="53"/>
      <c r="D159" s="62"/>
      <c r="F159" s="56"/>
      <c r="G159" s="23"/>
      <c r="H159" s="47"/>
    </row>
    <row r="160" spans="1:8" s="45" customFormat="1" ht="15">
      <c r="A160" s="53"/>
      <c r="D160" s="62"/>
      <c r="F160" s="56"/>
      <c r="G160" s="23"/>
      <c r="H160" s="47"/>
    </row>
    <row r="161" spans="1:8" s="45" customFormat="1" ht="15">
      <c r="A161" s="53"/>
      <c r="D161" s="62"/>
      <c r="F161" s="56"/>
      <c r="G161" s="23"/>
      <c r="H161" s="47"/>
    </row>
    <row r="162" spans="1:8" s="45" customFormat="1" ht="15">
      <c r="A162" s="53"/>
      <c r="D162" s="62"/>
      <c r="F162" s="56"/>
      <c r="G162" s="23"/>
      <c r="H162" s="47"/>
    </row>
    <row r="163" spans="1:8" s="45" customFormat="1" ht="15">
      <c r="A163" s="53"/>
      <c r="D163" s="62"/>
      <c r="F163" s="56"/>
      <c r="G163" s="23"/>
      <c r="H163" s="47"/>
    </row>
    <row r="164" spans="1:8" s="45" customFormat="1" ht="15">
      <c r="A164" s="53"/>
      <c r="D164" s="62"/>
      <c r="F164" s="56"/>
      <c r="G164" s="23"/>
      <c r="H164" s="47"/>
    </row>
    <row r="165" spans="1:8" s="45" customFormat="1" ht="15">
      <c r="A165" s="53"/>
      <c r="D165" s="62"/>
      <c r="F165" s="56"/>
      <c r="G165" s="23"/>
      <c r="H165" s="47"/>
    </row>
    <row r="166" spans="1:8" s="45" customFormat="1" ht="15">
      <c r="A166" s="53"/>
      <c r="D166" s="62"/>
      <c r="F166" s="56"/>
      <c r="G166" s="23"/>
      <c r="H166" s="47"/>
    </row>
    <row r="167" spans="1:8" s="45" customFormat="1" ht="15">
      <c r="A167" s="53"/>
      <c r="D167" s="62"/>
      <c r="F167" s="56"/>
      <c r="G167" s="23"/>
      <c r="H167" s="47"/>
    </row>
    <row r="168" spans="1:8" s="45" customFormat="1" ht="15">
      <c r="A168" s="53"/>
      <c r="D168" s="62"/>
      <c r="F168" s="56"/>
      <c r="G168" s="23"/>
      <c r="H168" s="47"/>
    </row>
    <row r="169" spans="1:8" s="45" customFormat="1" ht="15">
      <c r="A169" s="53"/>
      <c r="D169" s="62"/>
      <c r="F169" s="56"/>
      <c r="G169" s="23"/>
      <c r="H169" s="47"/>
    </row>
    <row r="170" spans="1:8" s="45" customFormat="1" ht="15">
      <c r="A170" s="53"/>
      <c r="D170" s="62"/>
      <c r="F170" s="56"/>
      <c r="G170" s="23"/>
      <c r="H170" s="47"/>
    </row>
    <row r="171" spans="1:8" s="45" customFormat="1" ht="15">
      <c r="A171" s="53"/>
      <c r="D171" s="62"/>
      <c r="F171" s="56"/>
      <c r="G171" s="23"/>
      <c r="H171" s="47"/>
    </row>
    <row r="172" spans="1:8" s="45" customFormat="1" ht="15">
      <c r="A172" s="53"/>
      <c r="D172" s="62"/>
      <c r="F172" s="56"/>
      <c r="G172" s="23"/>
      <c r="H172" s="47"/>
    </row>
    <row r="173" spans="1:8" s="45" customFormat="1" ht="15">
      <c r="A173" s="53"/>
      <c r="D173" s="62"/>
      <c r="F173" s="56"/>
      <c r="G173" s="23"/>
      <c r="H173" s="47"/>
    </row>
    <row r="174" spans="1:8" s="45" customFormat="1" ht="15">
      <c r="A174" s="53"/>
      <c r="D174" s="62"/>
      <c r="F174" s="56"/>
      <c r="G174" s="23"/>
      <c r="H174" s="47"/>
    </row>
    <row r="175" spans="1:8" s="45" customFormat="1" ht="15">
      <c r="A175" s="53"/>
      <c r="D175" s="62"/>
      <c r="F175" s="56"/>
      <c r="G175" s="23"/>
      <c r="H175" s="47"/>
    </row>
    <row r="176" spans="1:8" s="45" customFormat="1" ht="15">
      <c r="A176" s="53"/>
      <c r="D176" s="62"/>
      <c r="F176" s="56"/>
      <c r="G176" s="23"/>
      <c r="H176" s="47"/>
    </row>
    <row r="177" spans="1:8" s="45" customFormat="1" ht="15">
      <c r="A177" s="53"/>
      <c r="D177" s="62"/>
      <c r="F177" s="56"/>
      <c r="G177" s="23"/>
      <c r="H177" s="47"/>
    </row>
    <row r="178" spans="1:8" s="45" customFormat="1" ht="15">
      <c r="A178" s="53"/>
      <c r="D178" s="62"/>
      <c r="F178" s="56"/>
      <c r="G178" s="23"/>
      <c r="H178" s="47"/>
    </row>
    <row r="179" spans="1:8" s="45" customFormat="1" ht="15">
      <c r="A179" s="53"/>
      <c r="D179" s="62"/>
      <c r="F179" s="56"/>
      <c r="G179" s="23"/>
      <c r="H179" s="47"/>
    </row>
    <row r="180" spans="1:8" s="45" customFormat="1" ht="15">
      <c r="A180" s="53"/>
      <c r="D180" s="62"/>
      <c r="F180" s="56"/>
      <c r="G180" s="23"/>
      <c r="H180" s="47"/>
    </row>
    <row r="181" spans="1:8" s="45" customFormat="1" ht="15">
      <c r="A181" s="53"/>
      <c r="D181" s="62"/>
      <c r="F181" s="56"/>
      <c r="G181" s="23"/>
      <c r="H181" s="47"/>
    </row>
    <row r="182" spans="1:8" s="45" customFormat="1" ht="15">
      <c r="A182" s="53"/>
      <c r="D182" s="62"/>
      <c r="F182" s="56"/>
      <c r="G182" s="23"/>
      <c r="H182" s="47"/>
    </row>
    <row r="183" spans="1:8" s="45" customFormat="1" ht="15">
      <c r="A183" s="53"/>
      <c r="D183" s="62"/>
      <c r="F183" s="56"/>
      <c r="G183" s="23"/>
      <c r="H183" s="47"/>
    </row>
    <row r="184" spans="1:8" s="45" customFormat="1" ht="15">
      <c r="A184" s="53"/>
      <c r="D184" s="62"/>
      <c r="F184" s="56"/>
      <c r="G184" s="23"/>
      <c r="H184" s="47"/>
    </row>
    <row r="185" spans="1:8" s="45" customFormat="1" ht="15">
      <c r="A185" s="53"/>
      <c r="D185" s="62"/>
      <c r="F185" s="56"/>
      <c r="G185" s="23"/>
      <c r="H185" s="47"/>
    </row>
    <row r="186" spans="1:8" s="45" customFormat="1" ht="15">
      <c r="A186" s="53"/>
      <c r="D186" s="62"/>
      <c r="F186" s="56"/>
      <c r="G186" s="23"/>
      <c r="H186" s="47"/>
    </row>
    <row r="187" spans="1:8" s="45" customFormat="1" ht="15">
      <c r="A187" s="53"/>
      <c r="D187" s="62"/>
      <c r="F187" s="56"/>
      <c r="G187" s="23"/>
      <c r="H187" s="47"/>
    </row>
    <row r="188" spans="1:8" s="45" customFormat="1" ht="15">
      <c r="A188" s="53"/>
      <c r="D188" s="62"/>
      <c r="F188" s="56"/>
      <c r="G188" s="23"/>
      <c r="H188" s="47"/>
    </row>
    <row r="189" spans="1:8" s="45" customFormat="1" ht="15">
      <c r="A189" s="53"/>
      <c r="D189" s="62"/>
      <c r="F189" s="56"/>
      <c r="G189" s="23"/>
      <c r="H189" s="47"/>
    </row>
    <row r="190" spans="1:8" s="45" customFormat="1" ht="15">
      <c r="A190" s="53"/>
      <c r="D190" s="62"/>
      <c r="F190" s="56"/>
      <c r="G190" s="23"/>
      <c r="H190" s="47"/>
    </row>
    <row r="191" spans="1:8" s="45" customFormat="1" ht="15">
      <c r="A191" s="53"/>
      <c r="D191" s="62"/>
      <c r="F191" s="56"/>
      <c r="G191" s="23"/>
      <c r="H191" s="47"/>
    </row>
    <row r="192" spans="1:8" s="45" customFormat="1" ht="15">
      <c r="A192" s="53"/>
      <c r="D192" s="62"/>
      <c r="F192" s="56"/>
      <c r="G192" s="23"/>
      <c r="H192" s="47"/>
    </row>
    <row r="193" spans="1:8" s="45" customFormat="1" ht="15">
      <c r="A193" s="53"/>
      <c r="D193" s="62"/>
      <c r="F193" s="56"/>
      <c r="G193" s="23"/>
      <c r="H193" s="47"/>
    </row>
    <row r="194" spans="1:8" s="45" customFormat="1" ht="15">
      <c r="A194" s="53"/>
      <c r="D194" s="62"/>
      <c r="F194" s="56"/>
      <c r="G194" s="23"/>
      <c r="H194" s="47"/>
    </row>
    <row r="195" spans="1:8" s="45" customFormat="1" ht="15">
      <c r="A195" s="53"/>
      <c r="D195" s="62"/>
      <c r="F195" s="56"/>
      <c r="G195" s="23"/>
      <c r="H195" s="47"/>
    </row>
    <row r="196" spans="1:8" s="45" customFormat="1" ht="15">
      <c r="A196" s="53"/>
      <c r="D196" s="62"/>
      <c r="F196" s="56"/>
      <c r="G196" s="23"/>
      <c r="H196" s="47"/>
    </row>
    <row r="197" spans="1:8" s="45" customFormat="1" ht="15">
      <c r="A197" s="53"/>
      <c r="D197" s="62"/>
      <c r="F197" s="56"/>
      <c r="G197" s="23"/>
      <c r="H197" s="47"/>
    </row>
    <row r="198" spans="1:8" s="45" customFormat="1" ht="15">
      <c r="A198" s="53"/>
      <c r="D198" s="62"/>
      <c r="F198" s="56"/>
      <c r="G198" s="23"/>
      <c r="H198" s="47"/>
    </row>
    <row r="199" spans="1:8" s="45" customFormat="1" ht="15">
      <c r="A199" s="53"/>
      <c r="D199" s="62"/>
      <c r="F199" s="56"/>
      <c r="G199" s="23"/>
      <c r="H199" s="47"/>
    </row>
    <row r="200" spans="1:8" s="45" customFormat="1" ht="15">
      <c r="A200" s="53"/>
      <c r="D200" s="62"/>
      <c r="F200" s="56"/>
      <c r="G200" s="23"/>
      <c r="H200" s="47"/>
    </row>
    <row r="201" spans="1:8" s="45" customFormat="1" ht="15">
      <c r="A201" s="53"/>
      <c r="D201" s="62"/>
      <c r="F201" s="56"/>
      <c r="G201" s="23"/>
      <c r="H201" s="47"/>
    </row>
    <row r="202" spans="1:8" s="45" customFormat="1" ht="15">
      <c r="A202" s="53"/>
      <c r="D202" s="62"/>
      <c r="F202" s="56"/>
      <c r="G202" s="23"/>
      <c r="H202" s="47"/>
    </row>
    <row r="203" spans="1:8" s="45" customFormat="1" ht="15">
      <c r="A203" s="53"/>
      <c r="D203" s="62"/>
      <c r="F203" s="56"/>
      <c r="G203" s="23"/>
      <c r="H203" s="47"/>
    </row>
    <row r="204" spans="1:8" s="45" customFormat="1" ht="15">
      <c r="A204" s="53"/>
      <c r="D204" s="62"/>
      <c r="F204" s="56"/>
      <c r="G204" s="23"/>
      <c r="H204" s="47"/>
    </row>
    <row r="205" spans="1:8" s="45" customFormat="1" ht="15">
      <c r="A205" s="53"/>
      <c r="D205" s="62"/>
      <c r="F205" s="56"/>
      <c r="G205" s="23"/>
      <c r="H205" s="47"/>
    </row>
    <row r="206" spans="1:8" s="45" customFormat="1" ht="15">
      <c r="A206" s="53"/>
      <c r="D206" s="62"/>
      <c r="F206" s="56"/>
      <c r="G206" s="23"/>
      <c r="H206" s="47"/>
    </row>
    <row r="207" spans="1:8" s="45" customFormat="1" ht="15">
      <c r="A207" s="53"/>
      <c r="D207" s="62"/>
      <c r="F207" s="56"/>
      <c r="G207" s="23"/>
      <c r="H207" s="47"/>
    </row>
    <row r="208" spans="1:8" s="45" customFormat="1" ht="15">
      <c r="A208" s="53"/>
      <c r="D208" s="62"/>
      <c r="F208" s="56"/>
      <c r="G208" s="23"/>
      <c r="H208" s="47"/>
    </row>
    <row r="209" spans="1:8" s="45" customFormat="1" ht="15">
      <c r="A209" s="53"/>
      <c r="D209" s="62"/>
      <c r="F209" s="56"/>
      <c r="G209" s="23"/>
      <c r="H209" s="47"/>
    </row>
    <row r="210" spans="1:8" s="45" customFormat="1" ht="15">
      <c r="A210" s="53"/>
      <c r="D210" s="62"/>
      <c r="F210" s="56"/>
      <c r="G210" s="23"/>
      <c r="H210" s="47"/>
    </row>
    <row r="211" spans="1:8" s="45" customFormat="1" ht="15">
      <c r="A211" s="53"/>
      <c r="D211" s="62"/>
      <c r="F211" s="56"/>
      <c r="G211" s="23"/>
      <c r="H211" s="47"/>
    </row>
    <row r="212" spans="1:8" s="45" customFormat="1" ht="15">
      <c r="A212" s="53"/>
      <c r="D212" s="62"/>
      <c r="F212" s="56"/>
      <c r="G212" s="23"/>
      <c r="H212" s="47"/>
    </row>
    <row r="213" spans="1:8" s="45" customFormat="1" ht="15">
      <c r="A213" s="53"/>
      <c r="D213" s="62"/>
      <c r="F213" s="56"/>
      <c r="G213" s="23"/>
      <c r="H213" s="47"/>
    </row>
    <row r="214" spans="1:8" s="45" customFormat="1" ht="15">
      <c r="A214" s="53"/>
      <c r="D214" s="62"/>
      <c r="F214" s="56"/>
      <c r="G214" s="23"/>
      <c r="H214" s="47"/>
    </row>
    <row r="215" spans="1:8" s="45" customFormat="1" ht="15">
      <c r="A215" s="53"/>
      <c r="D215" s="62"/>
      <c r="F215" s="56"/>
      <c r="G215" s="23"/>
      <c r="H215" s="47"/>
    </row>
    <row r="216" spans="1:8" s="45" customFormat="1" ht="15">
      <c r="A216" s="53"/>
      <c r="D216" s="62"/>
      <c r="F216" s="56"/>
      <c r="G216" s="23"/>
      <c r="H216" s="47"/>
    </row>
    <row r="217" spans="1:8" s="45" customFormat="1" ht="15">
      <c r="A217" s="53"/>
      <c r="D217" s="62"/>
      <c r="F217" s="56"/>
      <c r="G217" s="23"/>
      <c r="H217" s="47"/>
    </row>
    <row r="218" spans="1:8" s="45" customFormat="1" ht="15">
      <c r="A218" s="53"/>
      <c r="D218" s="62"/>
      <c r="F218" s="56"/>
      <c r="G218" s="23"/>
      <c r="H218" s="47"/>
    </row>
    <row r="219" spans="1:8" s="45" customFormat="1" ht="15">
      <c r="A219" s="53"/>
      <c r="D219" s="62"/>
      <c r="F219" s="56"/>
      <c r="G219" s="23"/>
      <c r="H219" s="47"/>
    </row>
    <row r="220" spans="1:8" s="45" customFormat="1" ht="15">
      <c r="A220" s="53"/>
      <c r="D220" s="62"/>
      <c r="F220" s="56"/>
      <c r="G220" s="23"/>
      <c r="H220" s="47"/>
    </row>
    <row r="221" spans="1:8" s="45" customFormat="1" ht="15">
      <c r="A221" s="53"/>
      <c r="D221" s="62"/>
      <c r="F221" s="56"/>
      <c r="G221" s="23"/>
      <c r="H221" s="47"/>
    </row>
    <row r="222" spans="1:8" s="45" customFormat="1" ht="15">
      <c r="A222" s="53"/>
      <c r="D222" s="62"/>
      <c r="F222" s="56"/>
      <c r="G222" s="23"/>
      <c r="H222" s="47"/>
    </row>
    <row r="223" spans="1:8" s="45" customFormat="1" ht="15">
      <c r="A223" s="53"/>
      <c r="D223" s="62"/>
      <c r="F223" s="56"/>
      <c r="G223" s="23"/>
      <c r="H223" s="47"/>
    </row>
    <row r="224" spans="1:8" s="45" customFormat="1" ht="15">
      <c r="A224" s="53"/>
      <c r="D224" s="62"/>
      <c r="F224" s="56"/>
      <c r="G224" s="23"/>
      <c r="H224" s="47"/>
    </row>
    <row r="225" spans="1:8" s="45" customFormat="1" ht="15">
      <c r="A225" s="53"/>
      <c r="D225" s="62"/>
      <c r="F225" s="56"/>
      <c r="G225" s="23"/>
      <c r="H225" s="47"/>
    </row>
    <row r="226" spans="1:8" s="45" customFormat="1" ht="15">
      <c r="A226" s="53"/>
      <c r="D226" s="62"/>
      <c r="F226" s="56"/>
      <c r="G226" s="23"/>
      <c r="H226" s="47"/>
    </row>
    <row r="227" spans="1:8" s="45" customFormat="1" ht="15">
      <c r="A227" s="53"/>
      <c r="D227" s="62"/>
      <c r="F227" s="56"/>
      <c r="G227" s="23"/>
      <c r="H227" s="47"/>
    </row>
    <row r="228" spans="1:8" s="45" customFormat="1" ht="15">
      <c r="A228" s="53"/>
      <c r="D228" s="62"/>
      <c r="F228" s="56"/>
      <c r="G228" s="23"/>
      <c r="H228" s="47"/>
    </row>
  </sheetData>
  <sheetProtection/>
  <autoFilter ref="A4:I56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6">
      <selection activeCell="A25" sqref="A25:IV25"/>
    </sheetView>
  </sheetViews>
  <sheetFormatPr defaultColWidth="9.140625" defaultRowHeight="15"/>
  <cols>
    <col min="1" max="1" width="5.140625" style="0" customWidth="1"/>
    <col min="2" max="2" width="13.140625" style="0" customWidth="1"/>
    <col min="3" max="3" width="13.00390625" style="0" customWidth="1"/>
    <col min="4" max="4" width="36.8515625" style="0" customWidth="1"/>
    <col min="6" max="6" width="34.140625" style="0" customWidth="1"/>
    <col min="7" max="7" width="39.140625" style="0" customWidth="1"/>
  </cols>
  <sheetData>
    <row r="1" ht="15">
      <c r="B1" s="17" t="s">
        <v>200</v>
      </c>
    </row>
    <row r="2" spans="1:6" s="31" customFormat="1" ht="15">
      <c r="A2" s="32"/>
      <c r="B2" s="32"/>
      <c r="C2" s="32"/>
      <c r="D2" s="32"/>
      <c r="E2" s="32"/>
      <c r="F2" s="32"/>
    </row>
    <row r="3" spans="1:6" s="86" customFormat="1" ht="19.5" customHeight="1">
      <c r="A3" s="82">
        <v>1</v>
      </c>
      <c r="B3" s="20">
        <v>15507381</v>
      </c>
      <c r="C3" s="19">
        <v>41068</v>
      </c>
      <c r="D3" s="20" t="s">
        <v>201</v>
      </c>
      <c r="E3" s="20">
        <v>24.75</v>
      </c>
      <c r="F3" s="20" t="s">
        <v>60</v>
      </c>
    </row>
    <row r="4" spans="1:6" s="86" customFormat="1" ht="18.75" customHeight="1">
      <c r="A4" s="82">
        <v>2</v>
      </c>
      <c r="B4" s="20">
        <v>15507299</v>
      </c>
      <c r="C4" s="19">
        <v>41068</v>
      </c>
      <c r="D4" s="20" t="s">
        <v>201</v>
      </c>
      <c r="E4" s="20">
        <v>12.93</v>
      </c>
      <c r="F4" s="20" t="s">
        <v>60</v>
      </c>
    </row>
    <row r="5" spans="1:6" s="86" customFormat="1" ht="22.5" customHeight="1">
      <c r="A5" s="82">
        <v>3</v>
      </c>
      <c r="B5" s="20">
        <v>15507249</v>
      </c>
      <c r="C5" s="19">
        <v>41068</v>
      </c>
      <c r="D5" s="20" t="s">
        <v>201</v>
      </c>
      <c r="E5" s="20">
        <v>13.48</v>
      </c>
      <c r="F5" s="20" t="s">
        <v>60</v>
      </c>
    </row>
    <row r="6" spans="1:6" s="86" customFormat="1" ht="20.25" customHeight="1">
      <c r="A6" s="82">
        <v>4</v>
      </c>
      <c r="B6" s="102">
        <v>15522860</v>
      </c>
      <c r="C6" s="19">
        <v>41093</v>
      </c>
      <c r="D6" s="102" t="s">
        <v>83</v>
      </c>
      <c r="E6" s="102">
        <v>7</v>
      </c>
      <c r="F6" s="102" t="s">
        <v>78</v>
      </c>
    </row>
    <row r="7" spans="1:6" s="86" customFormat="1" ht="19.5" customHeight="1">
      <c r="A7" s="82">
        <v>5</v>
      </c>
      <c r="B7" s="80">
        <v>15562031</v>
      </c>
      <c r="C7" s="78">
        <v>41158</v>
      </c>
      <c r="D7" s="80" t="s">
        <v>202</v>
      </c>
      <c r="E7" s="102">
        <v>25</v>
      </c>
      <c r="F7" s="109" t="s">
        <v>44</v>
      </c>
    </row>
    <row r="8" spans="1:6" s="86" customFormat="1" ht="19.5" customHeight="1">
      <c r="A8" s="82">
        <v>6</v>
      </c>
      <c r="B8" s="109">
        <v>15572301</v>
      </c>
      <c r="C8" s="78">
        <v>41179</v>
      </c>
      <c r="D8" s="109" t="s">
        <v>203</v>
      </c>
      <c r="E8" s="102">
        <v>5</v>
      </c>
      <c r="F8" s="109" t="s">
        <v>58</v>
      </c>
    </row>
    <row r="9" spans="1:6" s="86" customFormat="1" ht="19.5" customHeight="1">
      <c r="A9" s="82">
        <v>7</v>
      </c>
      <c r="B9" s="109">
        <v>15572932</v>
      </c>
      <c r="C9" s="78">
        <v>41180</v>
      </c>
      <c r="D9" s="109" t="s">
        <v>204</v>
      </c>
      <c r="E9" s="20">
        <v>5</v>
      </c>
      <c r="F9" s="98" t="s">
        <v>205</v>
      </c>
    </row>
    <row r="10" spans="1:6" s="86" customFormat="1" ht="19.5" customHeight="1">
      <c r="A10" s="82">
        <v>8</v>
      </c>
      <c r="B10" s="102">
        <v>15580083</v>
      </c>
      <c r="C10" s="19">
        <v>41194</v>
      </c>
      <c r="D10" s="102" t="s">
        <v>127</v>
      </c>
      <c r="E10" s="20">
        <v>10.5</v>
      </c>
      <c r="F10" s="102" t="s">
        <v>58</v>
      </c>
    </row>
    <row r="11" spans="1:6" s="86" customFormat="1" ht="19.5" customHeight="1">
      <c r="A11" s="82">
        <v>9</v>
      </c>
      <c r="B11" s="102">
        <v>15578863</v>
      </c>
      <c r="C11" s="19">
        <v>41192</v>
      </c>
      <c r="D11" s="102" t="s">
        <v>125</v>
      </c>
      <c r="E11" s="20">
        <v>840</v>
      </c>
      <c r="F11" s="20" t="s">
        <v>44</v>
      </c>
    </row>
    <row r="12" spans="1:6" s="86" customFormat="1" ht="19.5" customHeight="1">
      <c r="A12" s="82">
        <v>10</v>
      </c>
      <c r="B12" s="102">
        <v>15580018</v>
      </c>
      <c r="C12" s="19">
        <v>41194</v>
      </c>
      <c r="D12" s="102" t="s">
        <v>127</v>
      </c>
      <c r="E12" s="102">
        <v>14.1</v>
      </c>
      <c r="F12" s="102" t="s">
        <v>58</v>
      </c>
    </row>
    <row r="13" spans="1:6" s="86" customFormat="1" ht="19.5" customHeight="1">
      <c r="A13" s="82">
        <v>11</v>
      </c>
      <c r="B13" s="102">
        <v>15580049</v>
      </c>
      <c r="C13" s="19">
        <v>41194</v>
      </c>
      <c r="D13" s="102" t="s">
        <v>127</v>
      </c>
      <c r="E13" s="102">
        <v>21.45</v>
      </c>
      <c r="F13" s="102" t="s">
        <v>58</v>
      </c>
    </row>
    <row r="14" spans="1:6" s="86" customFormat="1" ht="19.5" customHeight="1">
      <c r="A14" s="82">
        <v>12</v>
      </c>
      <c r="B14" s="102">
        <v>15575594</v>
      </c>
      <c r="C14" s="19">
        <v>41186</v>
      </c>
      <c r="D14" s="102" t="s">
        <v>121</v>
      </c>
      <c r="E14" s="102">
        <v>0.75</v>
      </c>
      <c r="F14" s="102" t="s">
        <v>56</v>
      </c>
    </row>
    <row r="15" spans="1:7" s="126" customFormat="1" ht="15" customHeight="1">
      <c r="A15" s="157"/>
      <c r="B15" s="158">
        <v>1</v>
      </c>
      <c r="C15" s="159">
        <v>40605424</v>
      </c>
      <c r="D15" s="160">
        <v>31321.169491525427</v>
      </c>
      <c r="E15" s="159">
        <v>35</v>
      </c>
      <c r="F15" s="161" t="s">
        <v>248</v>
      </c>
      <c r="G15" s="159" t="s">
        <v>249</v>
      </c>
    </row>
    <row r="16" spans="1:7" s="126" customFormat="1" ht="15" customHeight="1">
      <c r="A16" s="157"/>
      <c r="B16" s="158">
        <v>2</v>
      </c>
      <c r="C16" s="159">
        <v>40629235</v>
      </c>
      <c r="D16" s="162">
        <v>1139382.62</v>
      </c>
      <c r="E16" s="159">
        <v>320</v>
      </c>
      <c r="F16" s="159" t="s">
        <v>215</v>
      </c>
      <c r="G16" s="161" t="s">
        <v>250</v>
      </c>
    </row>
    <row r="17" spans="1:8" s="31" customFormat="1" ht="48" customHeight="1">
      <c r="A17" s="163" t="s">
        <v>251</v>
      </c>
      <c r="B17" s="198">
        <v>1</v>
      </c>
      <c r="C17" s="168">
        <v>15576373</v>
      </c>
      <c r="D17" s="199">
        <v>41192</v>
      </c>
      <c r="E17" s="168">
        <v>70</v>
      </c>
      <c r="F17" s="174">
        <f aca="true" t="shared" si="0" ref="F17:F24">E17/1000</f>
        <v>0.07</v>
      </c>
      <c r="G17" s="200" t="s">
        <v>275</v>
      </c>
      <c r="H17" s="168" t="s">
        <v>276</v>
      </c>
    </row>
    <row r="18" spans="1:8" s="31" customFormat="1" ht="47.25" customHeight="1">
      <c r="A18" s="163" t="s">
        <v>251</v>
      </c>
      <c r="B18" s="198">
        <v>8</v>
      </c>
      <c r="C18" s="168">
        <v>15551140</v>
      </c>
      <c r="D18" s="199">
        <v>41192</v>
      </c>
      <c r="E18" s="168">
        <v>70</v>
      </c>
      <c r="F18" s="174">
        <f t="shared" si="0"/>
        <v>0.07</v>
      </c>
      <c r="G18" s="170" t="s">
        <v>275</v>
      </c>
      <c r="H18" s="168" t="s">
        <v>326</v>
      </c>
    </row>
    <row r="19" spans="1:8" s="31" customFormat="1" ht="42.75" customHeight="1">
      <c r="A19" s="163" t="s">
        <v>251</v>
      </c>
      <c r="B19" s="198">
        <v>6</v>
      </c>
      <c r="C19" s="168">
        <v>15523822</v>
      </c>
      <c r="D19" s="199">
        <v>41192</v>
      </c>
      <c r="E19" s="168">
        <v>5</v>
      </c>
      <c r="F19" s="174">
        <f t="shared" si="0"/>
        <v>0.005</v>
      </c>
      <c r="G19" s="170" t="s">
        <v>271</v>
      </c>
      <c r="H19" s="168" t="s">
        <v>281</v>
      </c>
    </row>
    <row r="20" spans="1:8" s="16" customFormat="1" ht="46.5" customHeight="1">
      <c r="A20" s="163" t="s">
        <v>251</v>
      </c>
      <c r="B20" s="198">
        <v>2</v>
      </c>
      <c r="C20" s="168">
        <v>15506879</v>
      </c>
      <c r="D20" s="199">
        <v>41192</v>
      </c>
      <c r="E20" s="168">
        <v>10.7</v>
      </c>
      <c r="F20" s="174">
        <f t="shared" si="0"/>
        <v>0.0107</v>
      </c>
      <c r="G20" s="170" t="s">
        <v>327</v>
      </c>
      <c r="H20" s="168" t="s">
        <v>328</v>
      </c>
    </row>
    <row r="21" spans="1:8" s="16" customFormat="1" ht="41.25" customHeight="1">
      <c r="A21" s="163" t="s">
        <v>251</v>
      </c>
      <c r="B21" s="198">
        <v>3</v>
      </c>
      <c r="C21" s="168">
        <v>15506957</v>
      </c>
      <c r="D21" s="199">
        <v>41192</v>
      </c>
      <c r="E21" s="168">
        <v>50.8</v>
      </c>
      <c r="F21" s="174">
        <f t="shared" si="0"/>
        <v>0.0508</v>
      </c>
      <c r="G21" s="170" t="s">
        <v>327</v>
      </c>
      <c r="H21" s="168" t="s">
        <v>328</v>
      </c>
    </row>
    <row r="22" spans="1:8" s="16" customFormat="1" ht="41.25" customHeight="1">
      <c r="A22" s="163" t="s">
        <v>251</v>
      </c>
      <c r="B22" s="198">
        <v>4</v>
      </c>
      <c r="C22" s="168">
        <v>15507155</v>
      </c>
      <c r="D22" s="199">
        <v>41192</v>
      </c>
      <c r="E22" s="168">
        <v>58.52</v>
      </c>
      <c r="F22" s="174">
        <f t="shared" si="0"/>
        <v>0.05852</v>
      </c>
      <c r="G22" s="170" t="s">
        <v>327</v>
      </c>
      <c r="H22" s="168" t="s">
        <v>328</v>
      </c>
    </row>
    <row r="23" spans="1:8" s="31" customFormat="1" ht="47.25" customHeight="1">
      <c r="A23" s="163" t="s">
        <v>251</v>
      </c>
      <c r="B23" s="198">
        <v>5</v>
      </c>
      <c r="C23" s="168">
        <v>15507196</v>
      </c>
      <c r="D23" s="199">
        <v>41192</v>
      </c>
      <c r="E23" s="168">
        <v>42.77</v>
      </c>
      <c r="F23" s="174">
        <f t="shared" si="0"/>
        <v>0.04277</v>
      </c>
      <c r="G23" s="170" t="s">
        <v>327</v>
      </c>
      <c r="H23" s="168" t="s">
        <v>328</v>
      </c>
    </row>
    <row r="24" spans="1:8" s="31" customFormat="1" ht="36" customHeight="1">
      <c r="A24" s="163" t="s">
        <v>251</v>
      </c>
      <c r="B24" s="198">
        <v>7</v>
      </c>
      <c r="C24" s="168">
        <v>15529271</v>
      </c>
      <c r="D24" s="199">
        <v>41192</v>
      </c>
      <c r="E24" s="168">
        <v>36</v>
      </c>
      <c r="F24" s="174">
        <f t="shared" si="0"/>
        <v>0.036</v>
      </c>
      <c r="G24" s="201" t="s">
        <v>252</v>
      </c>
      <c r="H24" s="168" t="s">
        <v>328</v>
      </c>
    </row>
    <row r="25" spans="1:7" s="31" customFormat="1" ht="15">
      <c r="A25" s="212" t="s">
        <v>35</v>
      </c>
      <c r="B25" s="212">
        <v>1</v>
      </c>
      <c r="C25" s="212">
        <v>15573584</v>
      </c>
      <c r="D25" s="222">
        <v>41183</v>
      </c>
      <c r="E25" s="212">
        <v>24</v>
      </c>
      <c r="F25" s="212" t="s">
        <v>329</v>
      </c>
      <c r="G25" s="212" t="s">
        <v>375</v>
      </c>
    </row>
    <row r="26" spans="1:6" s="31" customFormat="1" ht="41.25" customHeight="1">
      <c r="A26" s="37"/>
      <c r="B26" s="83"/>
      <c r="C26" s="66"/>
      <c r="D26" s="48"/>
      <c r="E26" s="67">
        <f>SUM(E3:E14)</f>
        <v>979.96</v>
      </c>
      <c r="F26" s="48"/>
    </row>
    <row r="27" spans="1:6" s="34" customFormat="1" ht="48" customHeight="1">
      <c r="A27" s="37">
        <v>12</v>
      </c>
      <c r="B27" s="84"/>
      <c r="C27" s="66"/>
      <c r="D27" s="48"/>
      <c r="E27" s="67">
        <f>E26/1000</f>
        <v>0.97996</v>
      </c>
      <c r="F27" s="48"/>
    </row>
    <row r="28" spans="1:6" s="31" customFormat="1" ht="15">
      <c r="A28" s="33"/>
      <c r="B28" s="35"/>
      <c r="C28" s="36"/>
      <c r="D28" s="35"/>
      <c r="E28" s="37"/>
      <c r="F28" s="48"/>
    </row>
  </sheetData>
  <sheetProtection/>
  <autoFilter ref="A2:I27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2011-04-29T10:58:37Z</cp:lastPrinted>
  <dcterms:created xsi:type="dcterms:W3CDTF">2010-04-23T14:29:34Z</dcterms:created>
  <dcterms:modified xsi:type="dcterms:W3CDTF">2012-12-03T06:21:25Z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