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-90" windowWidth="16245" windowHeight="11025" tabRatio="923"/>
  </bookViews>
  <sheets>
    <sheet name="11м" sheetId="18" r:id="rId1"/>
  </sheets>
  <definedNames>
    <definedName name="_xlnm.Print_Area" localSheetId="0">'11м'!$A$1:$G$10</definedName>
  </definedNames>
  <calcPr calcId="145621"/>
</workbook>
</file>

<file path=xl/calcChain.xml><?xml version="1.0" encoding="utf-8"?>
<calcChain xmlns="http://schemas.openxmlformats.org/spreadsheetml/2006/main">
  <c r="G8" i="18" l="1"/>
  <c r="E8" i="18"/>
  <c r="G7" i="18"/>
  <c r="E7" i="18"/>
  <c r="G6" i="18" l="1"/>
  <c r="F6" i="18" l="1"/>
  <c r="F7" i="18"/>
  <c r="F8" i="18"/>
</calcChain>
</file>

<file path=xl/sharedStrings.xml><?xml version="1.0" encoding="utf-8"?>
<sst xmlns="http://schemas.openxmlformats.org/spreadsheetml/2006/main" count="21" uniqueCount="17">
  <si>
    <t>Наименование филиала</t>
  </si>
  <si>
    <t>Срок размещения:</t>
  </si>
  <si>
    <t>№ договора, дата договора</t>
  </si>
  <si>
    <t>Контрагент по договору (Продавец)</t>
  </si>
  <si>
    <t>Объём потерь (млн. кВтч)</t>
  </si>
  <si>
    <t>Стоимость
(млн. рублей, без НДС)</t>
  </si>
  <si>
    <t xml:space="preserve"> п. 11 "м" ПП РФ № 24 от 21.01.2004  </t>
  </si>
  <si>
    <t>ежемесячно, до 25 числа месяца, следующего за расчетным</t>
  </si>
  <si>
    <t>для РСК</t>
  </si>
  <si>
    <t>Утвержденный тариф покупки (руб/кВтч)</t>
  </si>
  <si>
    <t>Форма 16</t>
  </si>
  <si>
    <t>Белгородэнерго</t>
  </si>
  <si>
    <t>Договор № 3100/06075/15 от 19.03.2015</t>
  </si>
  <si>
    <t>Договор № 3100/06072/15 от 19.03.2015</t>
  </si>
  <si>
    <t>Договор № 3100/06069/15 от 19.03.2015</t>
  </si>
  <si>
    <t xml:space="preserve">ОАО "Альтэнерго" 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</si>
  <si>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март 2016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</si>
</sst>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"/>
    <numFmt numFmtId="165" formatCode="#,##0.00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6" fillId="0" borderId="0" xfId="1" applyFont="1"/>
    <xf numFmtId="0" fontId="9" fillId="0" borderId="0" xfId="0" applyFont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164" fontId="3" fillId="0" borderId="0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165" fontId="8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5" fontId="8" fillId="0" borderId="0" xfId="0" applyNumberFormat="1" applyFont="1" applyBorder="1" applyAlignment="1">
      <alignment horizontal="center" vertical="center"/>
    </xf>
    <xf numFmtId="164" fontId="3" fillId="0" borderId="0" xfId="0" applyNumberFormat="1" applyFont="1"/>
    <xf numFmtId="0" fontId="5" fillId="0" borderId="0" xfId="0" applyFont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8" xfId="2"/>
    <cellStyle name="Процент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view="pageBreakPreview" zoomScale="80" zoomScaleNormal="85" zoomScaleSheetLayoutView="80" workbookViewId="0">
      <selection activeCell="D4" sqref="D4"/>
    </sheetView>
  </sheetViews>
  <sheetFormatPr defaultRowHeight="16.5" x14ac:dyDescent="0.3"/>
  <cols>
    <col min="1" max="1" width="35" style="1" customWidth="1"/>
    <col min="2" max="2" width="37.85546875" style="1" customWidth="1"/>
    <col min="3" max="3" width="25.5703125" style="1" customWidth="1"/>
    <col min="4" max="4" width="24.85546875" style="1" customWidth="1"/>
    <col min="5" max="5" width="19.42578125" style="1" customWidth="1"/>
    <col min="6" max="6" width="20.42578125" style="1" customWidth="1"/>
    <col min="7" max="7" width="19.5703125" style="1" customWidth="1"/>
    <col min="8" max="16384" width="9.140625" style="1"/>
  </cols>
  <sheetData>
    <row r="1" spans="1:11" x14ac:dyDescent="0.3">
      <c r="A1" s="4" t="s">
        <v>10</v>
      </c>
      <c r="F1" s="2"/>
      <c r="G1" s="2" t="s">
        <v>6</v>
      </c>
    </row>
    <row r="3" spans="1:11" ht="75" customHeight="1" x14ac:dyDescent="0.3">
      <c r="A3" s="15" t="s">
        <v>16</v>
      </c>
      <c r="B3" s="15"/>
      <c r="C3" s="15"/>
      <c r="D3" s="15"/>
      <c r="E3" s="15"/>
      <c r="F3" s="15"/>
      <c r="G3" s="15"/>
    </row>
    <row r="4" spans="1:11" ht="20.25" customHeight="1" x14ac:dyDescent="0.3">
      <c r="A4" s="8" t="s">
        <v>8</v>
      </c>
      <c r="B4" s="5"/>
      <c r="C4" s="5"/>
      <c r="D4" s="5"/>
      <c r="E4" s="5"/>
      <c r="F4" s="5"/>
    </row>
    <row r="5" spans="1:11" ht="62.25" customHeight="1" x14ac:dyDescent="0.3">
      <c r="A5" s="10" t="s">
        <v>0</v>
      </c>
      <c r="B5" s="10" t="s">
        <v>2</v>
      </c>
      <c r="C5" s="10" t="s">
        <v>3</v>
      </c>
      <c r="D5" s="10"/>
      <c r="E5" s="10" t="s">
        <v>4</v>
      </c>
      <c r="F5" s="10" t="s">
        <v>9</v>
      </c>
      <c r="G5" s="10" t="s">
        <v>5</v>
      </c>
    </row>
    <row r="6" spans="1:11" ht="37.5" customHeight="1" x14ac:dyDescent="0.3">
      <c r="A6" s="6" t="s">
        <v>11</v>
      </c>
      <c r="B6" s="6" t="s">
        <v>12</v>
      </c>
      <c r="C6" s="6" t="s">
        <v>15</v>
      </c>
      <c r="D6" s="6"/>
      <c r="E6" s="12">
        <v>2.1153149999999998</v>
      </c>
      <c r="F6" s="11">
        <f>G6/E6</f>
        <v>9.15000000200315</v>
      </c>
      <c r="G6" s="11">
        <f>22.83905606/1.18</f>
        <v>19.35513225423729</v>
      </c>
    </row>
    <row r="7" spans="1:11" ht="36" customHeight="1" x14ac:dyDescent="0.3">
      <c r="A7" s="6" t="s">
        <v>11</v>
      </c>
      <c r="B7" s="6" t="s">
        <v>13</v>
      </c>
      <c r="C7" s="6" t="s">
        <v>15</v>
      </c>
      <c r="D7" s="6"/>
      <c r="E7" s="12">
        <f>1.307/1000</f>
        <v>1.307E-3</v>
      </c>
      <c r="F7" s="11">
        <f t="shared" ref="F7:F8" si="0">G7/E7</f>
        <v>9.0700011671183862</v>
      </c>
      <c r="G7" s="11">
        <f>13.9883/1000/1.18</f>
        <v>1.1854491525423731E-2</v>
      </c>
    </row>
    <row r="8" spans="1:11" ht="40.5" customHeight="1" x14ac:dyDescent="0.3">
      <c r="A8" s="7" t="s">
        <v>11</v>
      </c>
      <c r="B8" s="7" t="s">
        <v>14</v>
      </c>
      <c r="C8" s="7" t="s">
        <v>15</v>
      </c>
      <c r="D8" s="7"/>
      <c r="E8" s="11">
        <f>5.117/1000</f>
        <v>5.117E-3</v>
      </c>
      <c r="F8" s="11">
        <f t="shared" si="0"/>
        <v>9.0499995031516747</v>
      </c>
      <c r="G8" s="11">
        <f>54.64444/1000/1.18</f>
        <v>4.6308847457627124E-2</v>
      </c>
    </row>
    <row r="9" spans="1:11" ht="30" customHeight="1" x14ac:dyDescent="0.3">
      <c r="E9" s="9"/>
      <c r="F9" s="13"/>
      <c r="G9" s="9"/>
    </row>
    <row r="10" spans="1:11" x14ac:dyDescent="0.3">
      <c r="A10" s="1" t="s">
        <v>1</v>
      </c>
      <c r="B10" s="1" t="s">
        <v>7</v>
      </c>
    </row>
    <row r="11" spans="1:11" x14ac:dyDescent="0.3">
      <c r="I11" s="3"/>
      <c r="K11" s="3"/>
    </row>
    <row r="12" spans="1:11" x14ac:dyDescent="0.3">
      <c r="E12" s="14"/>
      <c r="G12" s="14"/>
      <c r="I12" s="3"/>
      <c r="K12" s="3"/>
    </row>
  </sheetData>
  <mergeCells count="1">
    <mergeCell ref="A3:G3"/>
  </mergeCell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11м</vt:lpstr>
      <vt:lpstr>'11м'!Область_печати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Нечаева Н.И. 33-69</cp:lastModifiedBy>
  <dcterms:created xsi:type="dcterms:W3CDTF">2015-04-01T08:30:50Z</dcterms:created>
  <dcterms:modified xsi:type="dcterms:W3CDTF">2016-04-21T14:35:29Z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