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00" windowHeight="9195" tabRatio="608" activeTab="1"/>
  </bookViews>
  <sheets>
    <sheet name="Инд.тарифы 2.14" sheetId="1" r:id="rId1"/>
    <sheet name="ЕКТ 2020 2.15" sheetId="2" r:id="rId2"/>
  </sheets>
  <externalReferences>
    <externalReference r:id="rId3"/>
    <externalReference r:id="rId4"/>
  </externalReferences>
  <definedNames>
    <definedName name="_xlnm.Print_Area" localSheetId="1">'ЕКТ 2020 2.15'!$A$1:$I$319</definedName>
    <definedName name="_xlnm.Print_Area" localSheetId="0">'Инд.тарифы 2.14'!$A$1:$J$268</definedName>
  </definedNames>
  <calcPr calcId="145621"/>
</workbook>
</file>

<file path=xl/calcChain.xml><?xml version="1.0" encoding="utf-8"?>
<calcChain xmlns="http://schemas.openxmlformats.org/spreadsheetml/2006/main">
  <c r="H175" i="2" l="1"/>
  <c r="H174" i="2"/>
  <c r="H173" i="2"/>
  <c r="H172" i="2"/>
  <c r="H171" i="2"/>
  <c r="H170" i="2"/>
  <c r="H169" i="2"/>
  <c r="H167" i="2"/>
  <c r="H166" i="2"/>
  <c r="H165" i="2"/>
  <c r="H164" i="2"/>
  <c r="G167" i="2"/>
  <c r="G166" i="2"/>
  <c r="G165" i="2"/>
  <c r="G164" i="2"/>
  <c r="F167" i="2"/>
  <c r="F166" i="2"/>
  <c r="F165" i="2"/>
  <c r="F164" i="2"/>
  <c r="H157" i="2" l="1"/>
  <c r="H158" i="2"/>
  <c r="H159" i="2"/>
  <c r="H160" i="2"/>
  <c r="H161" i="2"/>
  <c r="H162" i="2"/>
  <c r="H156" i="2"/>
  <c r="G151" i="2"/>
  <c r="H151" i="2"/>
  <c r="G152" i="2"/>
  <c r="H152" i="2"/>
  <c r="G153" i="2"/>
  <c r="H153" i="2"/>
  <c r="G154" i="2"/>
  <c r="H154" i="2"/>
  <c r="F152" i="2"/>
  <c r="F153" i="2"/>
  <c r="F154" i="2"/>
  <c r="F151" i="2"/>
  <c r="F266" i="1" l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A8" i="1" l="1"/>
  <c r="A10" i="1" s="1"/>
  <c r="A12" i="1" s="1"/>
  <c r="A14" i="1" s="1"/>
  <c r="A16" i="1" s="1"/>
  <c r="A18" i="1" s="1"/>
  <c r="A20" i="1" s="1"/>
  <c r="A22" i="1" s="1"/>
  <c r="A24" i="1" s="1"/>
  <c r="H319" i="2" l="1"/>
  <c r="E319" i="2"/>
  <c r="H318" i="2"/>
  <c r="E318" i="2"/>
  <c r="H317" i="2"/>
  <c r="E317" i="2"/>
  <c r="H316" i="2"/>
  <c r="E316" i="2"/>
  <c r="E315" i="2"/>
  <c r="H314" i="2"/>
  <c r="E314" i="2"/>
  <c r="E313" i="2"/>
  <c r="E312" i="2"/>
  <c r="H305" i="2"/>
  <c r="H304" i="2"/>
  <c r="H303" i="2"/>
  <c r="H302" i="2"/>
  <c r="H300" i="2"/>
  <c r="H291" i="2" l="1"/>
  <c r="H290" i="2"/>
  <c r="H289" i="2"/>
  <c r="H288" i="2"/>
  <c r="H287" i="2"/>
  <c r="H278" i="2"/>
  <c r="H277" i="2"/>
  <c r="H276" i="2"/>
  <c r="H275" i="2"/>
  <c r="H274" i="2"/>
  <c r="H58" i="2" l="1"/>
  <c r="H57" i="2"/>
  <c r="H56" i="2"/>
  <c r="H54" i="2"/>
  <c r="H45" i="2"/>
  <c r="H44" i="2"/>
  <c r="H43" i="2"/>
  <c r="H41" i="2"/>
  <c r="A235" i="1" l="1"/>
  <c r="A237" i="1" s="1"/>
  <c r="A239" i="1" s="1"/>
  <c r="A241" i="1" s="1"/>
  <c r="A243" i="1" s="1"/>
  <c r="A245" i="1" s="1"/>
  <c r="A247" i="1" s="1"/>
  <c r="A249" i="1" s="1"/>
  <c r="A251" i="1" s="1"/>
  <c r="A253" i="1" s="1"/>
  <c r="A255" i="1" s="1"/>
  <c r="A257" i="1" s="1"/>
  <c r="A259" i="1" s="1"/>
  <c r="A261" i="1" s="1"/>
  <c r="A263" i="1" s="1"/>
  <c r="A265" i="1" s="1"/>
  <c r="A139" i="1" l="1"/>
  <c r="A125" i="1"/>
  <c r="A127" i="1" s="1"/>
  <c r="A129" i="1" s="1"/>
  <c r="A131" i="1" s="1"/>
  <c r="H120" i="1" l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C28" i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B28" i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<sst xmlns="http://schemas.openxmlformats.org/spreadsheetml/2006/main" count="1256" uniqueCount="375">
  <si>
    <t>№ п/п</t>
  </si>
  <si>
    <t>№ тарифного решения</t>
  </si>
  <si>
    <t>Дата тарифного решения</t>
  </si>
  <si>
    <t>Наименование организации</t>
  </si>
  <si>
    <t>Срок действия тарифов</t>
  </si>
  <si>
    <t>Ставка за содержание эл. сетей (руб./МВт. Мес.)</t>
  </si>
  <si>
    <t>Ставка за оплату потерь э/э  в сетях (руб./МВт*ч)</t>
  </si>
  <si>
    <t>Одноставочный тариф (руб./МВт*ч)</t>
  </si>
  <si>
    <t>База для расчета тарифов*</t>
  </si>
  <si>
    <t>1</t>
  </si>
  <si>
    <t>39/2-э</t>
  </si>
  <si>
    <t>26.12.2019г</t>
  </si>
  <si>
    <t>Московская дирекция по энергообеспечению Трансэнерго филиала ОАО "РЖД"</t>
  </si>
  <si>
    <t>с 01.01.2020 по 31.12.2020</t>
  </si>
  <si>
    <t>заявленная мощность, полезный отпуск</t>
  </si>
  <si>
    <t>http://tarif32.ru/index.php/elektroenergiya</t>
  </si>
  <si>
    <t>2</t>
  </si>
  <si>
    <t>ОАО "Жилкомхоз"</t>
  </si>
  <si>
    <t>3</t>
  </si>
  <si>
    <t>АО "Брянский химический завод им. 50-летия СССР"</t>
  </si>
  <si>
    <t>4</t>
  </si>
  <si>
    <t>АО "Брянский Автомобильный Завод"</t>
  </si>
  <si>
    <t>5</t>
  </si>
  <si>
    <t xml:space="preserve">АО "Брянский Электромеханический Завод" </t>
  </si>
  <si>
    <t>6</t>
  </si>
  <si>
    <t>ЗАО "Группа Кремний Эл"</t>
  </si>
  <si>
    <t>7</t>
  </si>
  <si>
    <t>АО "Оборонэнерго"</t>
  </si>
  <si>
    <t>8</t>
  </si>
  <si>
    <t>ООО "Нефтяная компания "Русснефть-Брянск"</t>
  </si>
  <si>
    <t>9</t>
  </si>
  <si>
    <t>ООО "ЭлТранс"</t>
  </si>
  <si>
    <t>10</t>
  </si>
  <si>
    <t>ООО "НПО "ГКМП"</t>
  </si>
  <si>
    <t>11</t>
  </si>
  <si>
    <t>39/4-э</t>
  </si>
  <si>
    <t>ООО "Современный город - ЭСО"</t>
  </si>
  <si>
    <t>12</t>
  </si>
  <si>
    <t>39/1-э</t>
  </si>
  <si>
    <t>ООО "БРЭСК"</t>
  </si>
  <si>
    <t>13</t>
  </si>
  <si>
    <t>39/6-э</t>
  </si>
  <si>
    <t>ООО "БрянскЭлектро"</t>
  </si>
  <si>
    <t>заявленная мощность, сальдо-переток электрической энергии</t>
  </si>
  <si>
    <t>*заявленная мощность, фактическая мощность, полезный отпуск, сальдо-переток электрической энергии и др.</t>
  </si>
  <si>
    <t>Брянская область</t>
  </si>
  <si>
    <t>Белгородская область</t>
  </si>
  <si>
    <t xml:space="preserve">Тарифы для взаиморасчетов между сетевыми организациями в 2020 году </t>
  </si>
  <si>
    <t>№ 2.14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</si>
  <si>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</si>
  <si>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</si>
  <si>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</si>
  <si>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</si>
  <si>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</si>
  <si>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</si>
  <si>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</si>
  <si>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</si>
  <si>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</si>
  <si>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59/5</t>
  </si>
  <si>
    <t>26.12.2019</t>
  </si>
  <si>
    <t>АО "Воронежская горэлектросеть"</t>
  </si>
  <si>
    <t>c 01.01.2020 по 30.06.2020</t>
  </si>
  <si>
    <t>http://pravo.govvrn.ru/?q=node/18244</t>
  </si>
  <si>
    <t>с 01.07.2020 по 31.12.2020</t>
  </si>
  <si>
    <t>Юго-Восточная дирекция по энергообеспечению - структурное подразделение Трансэнерго - филиала ОАО "РЖД"</t>
  </si>
  <si>
    <t>МУП "Борисоглебская горэлектросеть"</t>
  </si>
  <si>
    <t>МУП г.Россошь "ГЭС"</t>
  </si>
  <si>
    <t>МУП "Лискинская горэлектросеть"</t>
  </si>
  <si>
    <t>МУП "Острогожская горэлектросеть"</t>
  </si>
  <si>
    <t>МУП "Городские электрические сети"</t>
  </si>
  <si>
    <t>МУП "Бобровская горэлектросеть"</t>
  </si>
  <si>
    <t>АО "БЭСК"</t>
  </si>
  <si>
    <t>Павловское МУПП "Энергетик"</t>
  </si>
  <si>
    <t>ООО "СК Подгорное-2"</t>
  </si>
  <si>
    <t>ООО "Энергия"</t>
  </si>
  <si>
    <t>ЗАО "ВКЗ"</t>
  </si>
  <si>
    <t>АО "КБХА"</t>
  </si>
  <si>
    <t>МКП МТК "Воронежпассажиртранс"</t>
  </si>
  <si>
    <t>ООО "ЭСК"</t>
  </si>
  <si>
    <t>ООО "ДЭК"</t>
  </si>
  <si>
    <t>ООО "Актив-менеджмент"</t>
  </si>
  <si>
    <t>АО "Воронежсинтезкаучук"</t>
  </si>
  <si>
    <t>ООО ПКФ "ЭКВАТОР"</t>
  </si>
  <si>
    <t>АО "Минудобрения"</t>
  </si>
  <si>
    <t>ООО Специализированный застройщик "ВМУ-2"</t>
  </si>
  <si>
    <t>ОАО "Электросигнал"</t>
  </si>
  <si>
    <t>ОАО "Павловск Неруд"</t>
  </si>
  <si>
    <t>ООО "Талар"</t>
  </si>
  <si>
    <t>ООО "ГЭСК"</t>
  </si>
  <si>
    <t>59/6</t>
  </si>
  <si>
    <t>ООО "ГОРЭЛЕКТРОСЕТЬ - ВОРОНЕЖ"</t>
  </si>
  <si>
    <t>http://pravo.govvrn.ru/?q=node/18233</t>
  </si>
  <si>
    <t>ООО "Квартал"</t>
  </si>
  <si>
    <t>ООО "Газпром энерго"</t>
  </si>
  <si>
    <t>59/7</t>
  </si>
  <si>
    <t>АО "ВИНКО"</t>
  </si>
  <si>
    <t>http://pravo.govvrn.ru/?q=node/18245</t>
  </si>
  <si>
    <t>ООО "Энерговид"</t>
  </si>
  <si>
    <t>ООО "РЭК"</t>
  </si>
  <si>
    <t>ООО "РСК"</t>
  </si>
  <si>
    <t>ООО "ЭПC"</t>
  </si>
  <si>
    <t>58/2</t>
  </si>
  <si>
    <t>25.12.2019</t>
  </si>
  <si>
    <t>ООО "Каскадэнергосеть"</t>
  </si>
  <si>
    <t>http://pravo.govvrn.ru/?q=node/18228</t>
  </si>
  <si>
    <t>59/9</t>
  </si>
  <si>
    <t>ООО "ЭСК Воронеж"</t>
  </si>
  <si>
    <t>http://pravo.govvrn.ru/?q=node/18234</t>
  </si>
  <si>
    <t>19/521</t>
  </si>
  <si>
    <t>АО "Оборонэнерго" на территории Костромской области</t>
  </si>
  <si>
    <t>фактическая мощность, полезный отпуск</t>
  </si>
  <si>
    <t>http://pravo.adm44.ru/view.aspx?id=5314</t>
  </si>
  <si>
    <t>ОАО «Российские железные дороги» на территории Костромской области</t>
  </si>
  <si>
    <t>фактическая мощность, полезный отпуск, сальдо-переток электрической энергии</t>
  </si>
  <si>
    <t>ООО "Энергосервис"</t>
  </si>
  <si>
    <t>ООО "КФК Энерго"</t>
  </si>
  <si>
    <t>ООО "Проэнерго Сети"</t>
  </si>
  <si>
    <t>19/522</t>
  </si>
  <si>
    <t>АО "Костромаэлектросеть"</t>
  </si>
  <si>
    <t>http://pravo.adm44.ru/view.aspx?id=5315</t>
  </si>
  <si>
    <t>№89</t>
  </si>
  <si>
    <t>25.12.2019г.</t>
  </si>
  <si>
    <t>ООО "Железногорская Сетевая Компания"</t>
  </si>
  <si>
    <t xml:space="preserve">c 01.01.2020 по 30.06.2020 </t>
  </si>
  <si>
    <t>Заявленная мощность-6,548 МВт; Полезный отпуск э/э-23,299 млн.кВт.ч.</t>
  </si>
  <si>
    <t>Опубликовано  в газете "Курская правда" №156 от 27.12.2019г., на сайте КТиЦ Курской области http://tarifkursk.ru/index.php/ct-menu-item-65/postanovleniya/ct-menu-item-107</t>
  </si>
  <si>
    <t>Заявленная мощность-6,555 МВт; Полезный отпуск э/э-23,53 млн.кВт.ч.</t>
  </si>
  <si>
    <t>№90</t>
  </si>
  <si>
    <t>ОАО "Российские Железные дороги" в границах Московской Железной дороги на территории Курской области</t>
  </si>
  <si>
    <t>Заявленная мощность-5,421 МВт; Полезный отпуск э/э-18,82 млн.кВт.ч.</t>
  </si>
  <si>
    <t>Заявленная мощность-5,554 МВт; Полезный отпуск э/э-18,363 млн.кВт.ч.</t>
  </si>
  <si>
    <t>№91</t>
  </si>
  <si>
    <t>ОАО "Российские Железные дороги" в границах Юго-Восточной Железной дороги на территории Курской области</t>
  </si>
  <si>
    <t>Заявленная мощность-6,7 МВт; Полезный отпуск э/э-23,586 млн.кВт.ч.</t>
  </si>
  <si>
    <t>№92</t>
  </si>
  <si>
    <t>Заявленная мощность-3,9667 МВт; Полезный отпуск э/э-9,518 млн.кВт.ч.</t>
  </si>
  <si>
    <t>Заявленная мощность-3,6522 МВт; Полезный отпуск э/э-8,767 млн.кВт.ч.</t>
  </si>
  <si>
    <t>№93</t>
  </si>
  <si>
    <t>ООО "Энерго-Сервис"</t>
  </si>
  <si>
    <t>Заявленная мощность-11,906 МВт; Полезный отпуск э/э-26,367 млн.кВт.ч.</t>
  </si>
  <si>
    <t>Заявленная мощность-11,884 МВт; Полезный отпуск э/э-24,495 млн.кВт.ч.</t>
  </si>
  <si>
    <t>№94</t>
  </si>
  <si>
    <t>ООО "СЕВЕРЭНЕРГО"</t>
  </si>
  <si>
    <t>Заявленная мощность-18,2913 МВт; Полезный отпуск э/э-23,106 млн.кВт.ч.</t>
  </si>
  <si>
    <t>Заявленная мощность-18,2913 МВт; Полезный отпуск э/э-23,104 млн.кВт.ч.</t>
  </si>
  <si>
    <t>№95</t>
  </si>
  <si>
    <t>ООО "Электроснабжение"</t>
  </si>
  <si>
    <t>Заявленная мощность-1,253 МВт; Полезный отпуск э/э-5,432 млн.кВт.ч.</t>
  </si>
  <si>
    <t>Заявленная мощность-1,2245 МВт; Полезный отпуск э/э-5,408 млн.кВт.ч.</t>
  </si>
  <si>
    <t>№96</t>
  </si>
  <si>
    <t>МУП "Горэлектросети" муниципального образования "Город Железногорск"</t>
  </si>
  <si>
    <t>Заявленная мощность-19,032 МВт; Полезный отпуск э/э-69,743 млн.кВт.ч.</t>
  </si>
  <si>
    <t>Заявленная мощность-18,8617 МВт; Полезный отпуск э/э-69,554 млн.кВт.ч.</t>
  </si>
  <si>
    <t>№97</t>
  </si>
  <si>
    <t>АО "Курские  электрические сети"</t>
  </si>
  <si>
    <t>Заявленная мощность-182,6482 МВт; Полезный отпуск э/э-510,954 млн.кВт.ч.</t>
  </si>
  <si>
    <t>Заявленная мощность-176,8258 МВт; Полезный отпуск э/э-506,049 млн.кВт.ч.</t>
  </si>
  <si>
    <t>АО «Липецкая городская энергетическая компания»</t>
  </si>
  <si>
    <t>с 01.01.2020 по 30.06.2020</t>
  </si>
  <si>
    <t>ПАО «НЛМК»</t>
  </si>
  <si>
    <t>ООО «Техноинжиниринг»</t>
  </si>
  <si>
    <t>ООО «Липецкий силикатный завод»</t>
  </si>
  <si>
    <t>ОАО «Липецкое торгово-промышленное объединение»</t>
  </si>
  <si>
    <t xml:space="preserve">Юго-Восточная дирекция по энергообеспечению-структурное подразделение «Трансэнерго» - филиала открытого акционерного общества «Российские железные дороги» </t>
  </si>
  <si>
    <t>ООО «Лонгричбизнес»</t>
  </si>
  <si>
    <t>АО «ОЭЗ ППТ «Липецк»</t>
  </si>
  <si>
    <t xml:space="preserve">АО «Оборонэнерго» </t>
  </si>
  <si>
    <t xml:space="preserve">ООО «ЛТК «Свободный Сокол» </t>
  </si>
  <si>
    <t>ООО "Первая сетевая компания"</t>
  </si>
  <si>
    <t>№ 541-т</t>
  </si>
  <si>
    <t>27.12.2019</t>
  </si>
  <si>
    <t xml:space="preserve">АО "Орелоблэнерго" </t>
  </si>
  <si>
    <t>https://orel-region.ru/index.php?head=6&amp;part=73&amp;unit=9&amp;op=8&amp;in=10</t>
  </si>
  <si>
    <t xml:space="preserve">ООО "ОПК-Энерго" </t>
  </si>
  <si>
    <t xml:space="preserve">ОАО "РЖД" (филиал ОАО "РЖД" - Трансэнерго (Московская дирекция по энергообеспечению) </t>
  </si>
  <si>
    <t xml:space="preserve">АО "Протон" </t>
  </si>
  <si>
    <t>ООО "Промэнергосеть"</t>
  </si>
  <si>
    <t xml:space="preserve">АО "Оборонэнерго" филиал "Волго-Вятский" </t>
  </si>
  <si>
    <t>№211-Э</t>
  </si>
  <si>
    <t>23.12.2019</t>
  </si>
  <si>
    <t>ОАО " "Российские железные дороги" в границах деятельности Юго-Восточной дирекции по энергообеспечению - структурного подразделения Трансэнерго - филиала ОАО "РЖД" на территории Тамбовской области</t>
  </si>
  <si>
    <t>www.kt.tmbreg.ru</t>
  </si>
  <si>
    <t>№209-Э</t>
  </si>
  <si>
    <t>ОАО "Оборонэнерго" на территории Тамбовской области</t>
  </si>
  <si>
    <t>№213-Э</t>
  </si>
  <si>
    <t>АО "Тамбовская сетевая компания"</t>
  </si>
  <si>
    <t>№215-Э</t>
  </si>
  <si>
    <t>24.12.2019</t>
  </si>
  <si>
    <t>Акционерное Общество" Объединенные региональные электрические сети Тамбова" (ОРЭС)</t>
  </si>
  <si>
    <t>480-п/ээ</t>
  </si>
  <si>
    <t>31.12.2019</t>
  </si>
  <si>
    <t>ПАО «Ярославский судостроительный завод»
(г.Ярославль)</t>
  </si>
  <si>
    <t>ООО «Регионэлектросеть» 
(г.Ярославль)</t>
  </si>
  <si>
    <t>ООО «Спецторг Плюс»
(г.Ярославль)</t>
  </si>
  <si>
    <t>ОАО «Оборонэнерго» 
(г.Ярославль)</t>
  </si>
  <si>
    <t>Северная дирекция по энергообеспечению – структурное подразделение Трансэнерго - филиала ОАО «Российские железные дороги»
(г.Ярославль)</t>
  </si>
  <si>
    <t>АО «Ярославская электросетевая компания» 
(г.Ярославль)</t>
  </si>
  <si>
    <t>ОАО «Рыбинская городская электросеть»
(г.Рыбинск)</t>
  </si>
  <si>
    <t>МУП «Горэлектросеть»
(Тутаевский МР)</t>
  </si>
  <si>
    <t>АО «Ресурс» (ГавриловЯмский МР)</t>
  </si>
  <si>
    <t>ООО "Энергокомпания" (Угличский МР)</t>
  </si>
  <si>
    <t>ООО "ЭнергоСистемныеРешения" (г. Ярославль)</t>
  </si>
  <si>
    <t>ООО "Северэнерго"</t>
  </si>
  <si>
    <t>ООО "Техпромэксперт Ярославль"</t>
  </si>
  <si>
    <t xml:space="preserve">ООО «Электросеть" </t>
  </si>
  <si>
    <t xml:space="preserve">ООО «Ярославль Энергосети" </t>
  </si>
  <si>
    <t>Наименование Филиала</t>
  </si>
  <si>
    <t>Дата принятия тарифного решения</t>
  </si>
  <si>
    <t>Дата ввода тарифного решения</t>
  </si>
  <si>
    <t>Группа потребителей</t>
  </si>
  <si>
    <t>Двуставочный тариф</t>
  </si>
  <si>
    <t>Ставка за содержание электрических сетей (руб./МВт.Мес.)</t>
  </si>
  <si>
    <t>Филиал ПАО "МРСК Центра" - "Брянскэнерго"</t>
  </si>
  <si>
    <t>№39/8-э</t>
  </si>
  <si>
    <t>с 01.01.2020</t>
  </si>
  <si>
    <t xml:space="preserve">1. Прочие потребители, в т.ч. </t>
  </si>
  <si>
    <t>ВН</t>
  </si>
  <si>
    <t xml:space="preserve">СН1 </t>
  </si>
  <si>
    <t>СН2</t>
  </si>
  <si>
    <t xml:space="preserve">НН </t>
  </si>
  <si>
    <t xml:space="preserve">2. Население и приравненные к нему категории, в т.ч. </t>
  </si>
  <si>
    <t>2.1.  Население и приравненные к нему категории потребителей, за исключением указанного в пунктах 2.2 и 2.3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</si>
  <si>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</si>
  <si>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2.3. Население, проживающее в сельских населенных пунктах</t>
  </si>
  <si>
    <t>2.4.1. Садоводческие, огороднические или дачные некоммерческие объединения граждан</t>
  </si>
  <si>
    <t>2.4.2. Юридические лица, приобретающие электрическую энергию (мощность) в целях потребления осужденными в помещениях для их содержания</t>
  </si>
  <si>
    <t xml:space="preserve">2.4.3. Содержащиеся за счет прихожан религиозные организации.
</t>
  </si>
  <si>
    <t>2.4.4. Приобретающие электрическую энергию (мощность) для использования в принадлежащих им хозяйственных постройках (погреба, сараи, гаражи)</t>
  </si>
  <si>
    <t>с 01.07.2020</t>
  </si>
  <si>
    <t>Источник официального опубликования</t>
  </si>
  <si>
    <t>ПАО "МРСК Центра"</t>
  </si>
  <si>
    <t>Тарифное меню - услуги по передаче электроэнергии</t>
  </si>
  <si>
    <t>Форма № 2.15</t>
  </si>
  <si>
    <t>Филиал ПАО "МРСК Центра" - "Воронежэнерго"</t>
  </si>
  <si>
    <t>№59/1</t>
  </si>
  <si>
    <t>http://pravo.govvrn.ru/?q=node/18247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</si>
  <si>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ним.</t>
  </si>
  <si>
    <t>2.3. Население, проживающее в сельских населенных пунктах и приравненные к ним.</t>
  </si>
  <si>
    <t>2.4.1. Садоводческие некомерческие товарищества и  огороднические  некоммерческие товарищества.</t>
  </si>
  <si>
    <t>2.4.2.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уазанных помещений.</t>
  </si>
  <si>
    <t>2.4.4.Объединения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</si>
  <si>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Филиал ПАО "МРСК Центра" - "Костромаэнерго"</t>
  </si>
  <si>
    <t>19/524</t>
  </si>
  <si>
    <t>http://pravo.adm44.ru/view.aspx?id=5317</t>
  </si>
  <si>
    <t>-</t>
  </si>
  <si>
    <t>Филиал ПАО "МРСК Центра" - "Курскэнерго"</t>
  </si>
  <si>
    <t>Опубликовано  в газете "Курская правда" №156 от 27.12.2019г., на интернет-портале КТиЦ Курской области
 http://tarifkursk.ru/attachments/article/7156/99.pdf</t>
  </si>
  <si>
    <t>2.4.1. Садоводческие некоммерческие товарищества и огороднические некоммерческие товарищества</t>
  </si>
  <si>
    <t>2.4.4.  Объединения граждан, приобретающие электрическую энергию (мощность) для использования в принадлежащих им хозяйственных постройках (погреба, сараи, гаражи)</t>
  </si>
  <si>
    <t>2.1. Население и приравненные к нему категории потребителей, за исключением указанного в пунктах 2.2 и 2.3: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</si>
  <si>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исполнители и  потребители коммунально-бытовых услуг</t>
  </si>
  <si>
    <t>2.3. Население, проживающее в сельских населенных пунктах и приравненные к ним исполнители и  потребители коммунально-бытовых услуг</t>
  </si>
  <si>
    <t xml:space="preserve">2.4.1. Садоводческие некоммерческие товарищества и огороднические некоммерческие товарищества.
</t>
  </si>
  <si>
    <t>Филиал ПАО "МРСК Центра" - "Липецкэнерго"</t>
  </si>
  <si>
    <t>Филиал ПАО "МРСК Центра" - "Орелэнерго"</t>
  </si>
  <si>
    <t>№ 538-т</t>
  </si>
  <si>
    <t>2.1.В пределах социальной нормы потребления</t>
  </si>
  <si>
    <t>2.1.1.население и приравненные к нему категории потребителей, за исключением указанного в пунктах 2.1.2 и 2.1.3.:</t>
  </si>
  <si>
    <t>2.1.2.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</si>
  <si>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2.1.3. население, проживающее в сельских населенных пунктах и приравненные к ним</t>
  </si>
  <si>
    <t xml:space="preserve">2.1.4. Приравненые к населению категории потребителей, за исключением указанных в пункте 71(1) Основ ценообразования: Граждане - потребители, ведущие садоводство и огородничество для собственных нужд.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</si>
  <si>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 xml:space="preserve">2.1.5. Приравненые к населению категории потребителей, за исключением указанных в пункте 71(1) Основ ценообразования: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</si>
  <si>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 xml:space="preserve">2.1.6.  Приравненые к населению категории потребителей, за исключением указанных в пункте 71(1) Основ ценообразования: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</si>
  <si>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 xml:space="preserve">2.1.7.  Приравненые к населению категории потребителей, за исключением указанных в пункте 71(1) Основ ценообразования: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
</t>
  </si>
  <si>
    <t>2.2.Сверх социальной нормы потребления</t>
  </si>
  <si>
    <t>2.2.1.население и приравненные к нему категории потребителей, за исключением указанного в пунктах 2.2.2 и 2.2.3.:</t>
  </si>
  <si>
    <t>2.2.2.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</si>
  <si>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2.2.3. население, проживающее в сельских населенных пунктах и приравненные к ним</t>
  </si>
  <si>
    <t xml:space="preserve">2.2.4. Приравненые к населению категории потребителей, за исключением указанных в пункте 71(1) Основ ценообразования: Граждане - потребители, ведущие садоводство и огородничество для собственных нужд.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</si>
  <si>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 xml:space="preserve">2.2.5. Приравненые к населению категории потребителей, за исключением указанных в пункте 71(1) Основ ценообразования: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</si>
  <si>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 xml:space="preserve">2.2.6.  Приравненые к населению категории потребителей, за исключением указанных в пункте 71(1) Основ ценообразования: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
</t>
  </si>
  <si>
    <t>№224-Э</t>
  </si>
  <si>
    <t>https://www.kt.tmbreg.ru/npa/electro.html</t>
  </si>
  <si>
    <t>2.1. население и приравненные к нему категории потребителей, за исключением указанного в пунктах 2.2 и 2.3: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</si>
  <si>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</si>
  <si>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2.3. население, проживающее в сельских населенных пунктах и приравненные к ним</t>
  </si>
  <si>
    <t>2.4. Садоводческие, огороднические или дачные некоммерческие объединения граждан; Юр. лица, приобретающие электрическую энергию (мощность) в целях потребления осужденными в помещениях для их содержания; Содержащиеся за счет прихожан религиозные организации;  Приобретающие электрическую энергию (мощность) для использования в принадлежащих им хозяйственных постройках (погреба, сараи, гаражи)</t>
  </si>
  <si>
    <t>Филиал ПАО "МРСК Центра" - "Тамбовэнерго"</t>
  </si>
  <si>
    <t>Филиал ПАО "МРСК Центра" - "Тверьэнерго"</t>
  </si>
  <si>
    <t>http://publication.pravo.gov.ru/Document/View/6901202001100003</t>
  </si>
  <si>
    <t>2.1. Население и приравненные к нему категории потребителей, за исключением указанного в пунктах 2.2 и 2.3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</si>
  <si>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</si>
  <si>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2.3. Население, проживающее в сельских населенных пунктах и приравненные к ним</t>
  </si>
  <si>
    <t>2.4.2.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</si>
  <si>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>2.4.3. Содержащиеся за счет прихожан религиозные организации</t>
  </si>
  <si>
    <t>2.4.4. Объединения граждан, приобретающих электрическую энергию (мощность) для использования в принадлежащих им хозяйственных постройках (погреба, сараи)</t>
  </si>
  <si>
    <t>Филиал ПАО "МРСК Центра" - "Ярэнерго"</t>
  </si>
  <si>
    <t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приравненные к ним</t>
  </si>
  <si>
    <t>2.3. Население, проживающее в сельских населенных пунктах, и приравненные к ним</t>
  </si>
  <si>
    <t>2.4.Приравненные к населению категории потребителей, за исключением указанных в пункте 71(1) Основ ценообразования</t>
  </si>
  <si>
    <t>2.4.4. Объединения граждан,приобретающие электрическую энергию (мощность) для использования в принадлежащих им хозяйственных постройках (погреба, сараи, гаражи);некоммерческие объединения граждан ( гаражно-строительные, гаражные кооперативы) и граждане, владеющие отдельно стоящими гаражами, приобретающие электрическую энергию ( мощность) в целях потребления на коммунально-бытовые нужды и не использующие ее для осуществления коммерческой деятельности.</t>
  </si>
  <si>
    <t>38/6</t>
  </si>
  <si>
    <t>Юго-Восточная дирекция
по энергообеспечению - структурное
подразделение Трансэнерго - филиала
ОАО «РЖД»</t>
  </si>
  <si>
    <t>ЗАО "Спецэнерго"
(г.Старый Оскол)</t>
  </si>
  <si>
    <t>ООО «Подстанция
Белгород – 2»</t>
  </si>
  <si>
    <t>АО «Стойленский
ГОК»</t>
  </si>
  <si>
    <t>38/10</t>
  </si>
  <si>
    <t>Филиал «Волго-Вятский»
АО «Оборонэнерго»</t>
  </si>
  <si>
    <t>АО «КМАПЖС»</t>
  </si>
  <si>
    <t>АО «Лебединский
ГОК»</t>
  </si>
  <si>
    <t>ЗАО «Стройцентр»</t>
  </si>
  <si>
    <t>АО «Комбинат
КМАруда»</t>
  </si>
  <si>
    <t>ЗАО «Белгородский
цемент»</t>
  </si>
  <si>
    <t>https://kgrct.ru/documents/prikazy/</t>
  </si>
  <si>
    <t>Филиал ПАО "МРСК Центра" - "Белгородэнерго"</t>
  </si>
  <si>
    <t>№38/4</t>
  </si>
  <si>
    <t xml:space="preserve">Прочие потребители, в т.ч. </t>
  </si>
  <si>
    <t xml:space="preserve">Население и приравненные к нему категории, в т.ч. </t>
  </si>
  <si>
    <t>1.1.  Население и приравненные к нему категории потребителей, за исключением указанного в пунктах 1.2 и 1.3</t>
  </si>
  <si>
    <t>х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</si>
  <si>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</si>
  <si>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1.3. Население, проживающее в сельских населенных пунктах</t>
  </si>
  <si>
    <t>1.4.1. Садоводческие, огороднические или дачные некоммерческие объединения граждан</t>
  </si>
  <si>
    <t>1.4.2. Юридические лица, приобретающие электрическую энергию (мощность) в целях потребления осужденными в помещениях для их содержания</t>
  </si>
  <si>
    <t>1.4.3.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</si>
  <si>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1.4.4. Приобретающие электрическую энергию (мощность) для использования в принадлежащих им хозяйственных постройках (погреба, сараи, гаражи)</t>
  </si>
  <si>
    <t>https://zakon.belregion.ru/upload/iblock/2bf/38-4%20%D0%BE%D1%82%2030.12.2019.pdf</t>
  </si>
  <si>
    <t>2.4. Садоводческие, огороднические или дачные некоммерческие объединения граждан</t>
  </si>
  <si>
    <t>2.5.  Юр. лица, приобретающие электрическую энергию (мощность) в целях потребления осужденными в помещениях для их содержания;</t>
  </si>
  <si>
    <t xml:space="preserve">2.6. Содержащиеся за счет прихожан религиозные организации; </t>
  </si>
  <si>
    <t>2.7. Приобретающие электрическую энергию (мощность) для использования в принадлежащих им хозяйственных постройках (погреба, сараи, гаражи)</t>
  </si>
  <si>
    <t>Филиал ПАО "МРСК Центра" - "Смоленскэнерго"</t>
  </si>
  <si>
    <t>Областное государственное унитарное энергетическое производственное предприятие "Смоленскоблкоммунэнерго", г.Смоленск</t>
  </si>
  <si>
    <t>Общество с ограниченной ответственностью "Горэлектро", г.Смоленск</t>
  </si>
  <si>
    <t>Общество с ограниченной ответственностью "Промэнергосеть"</t>
  </si>
  <si>
    <t>Общество с ограниченной ответственностью "Территориально сетевая организация № 3", г.Смоленск</t>
  </si>
  <si>
    <t>Общество с ограниченной ответственностью "Электросеть-Смоленск"</t>
  </si>
  <si>
    <t>Акционерное общество "Оборонэнерго"</t>
  </si>
  <si>
    <t xml:space="preserve">Открытое акционерное общество "Российские железные дороги" </t>
  </si>
  <si>
    <t>Акционерное общество "ЭлС", г. Десногорск</t>
  </si>
  <si>
    <t>Общество с ограниченной ответственностью "ЭЛЕКТРО"</t>
  </si>
  <si>
    <t>368</t>
  </si>
  <si>
    <t>Общество с ограниченной ответственностью "Прогресс Плюс"</t>
  </si>
  <si>
    <t>№ 607-нп</t>
  </si>
  <si>
    <t>31.12.2020</t>
  </si>
  <si>
    <t>МУП "Тверьгорэлектро"</t>
  </si>
  <si>
    <t>http://publication.pravo.gov.ru/Document/View/6901201912310006?index=1&amp;rangeSize=1</t>
  </si>
  <si>
    <t>Октябрьская дирекция по энергоснабжению СП Трансэнерго - филиал ОАО "РЖД"</t>
  </si>
  <si>
    <t>Филиал "Центральный" АО "Оборонэнерго"</t>
  </si>
  <si>
    <t>АО "ВНИИСВ"</t>
  </si>
  <si>
    <t>ООО "Опора"</t>
  </si>
  <si>
    <t>ООО "Районные электрические сети"</t>
  </si>
  <si>
    <t>№ 608-нп</t>
  </si>
  <si>
    <t>АО "Инженерно-инвестиционная компания"</t>
  </si>
  <si>
    <t>http://publication.pravo.gov.ru/Document/View/6901201912310008?index=1&amp;rangeSize=1</t>
  </si>
  <si>
    <t>ООО "Региональная сетевая организация"</t>
  </si>
  <si>
    <t>Бежецкое муниципальное предприятие городских электрических и тепловых сетей</t>
  </si>
  <si>
    <t>№ 609-нп</t>
  </si>
  <si>
    <t>МУП города Удомля "Горэлектросеть"</t>
  </si>
  <si>
    <t>http://publication.pravo.gov.ru/Document/View/6901201912310004?index=1&amp;rangeSize=1</t>
  </si>
  <si>
    <t>№ 611-нп</t>
  </si>
  <si>
    <t>ООО "Муниципальные электрические сети"</t>
  </si>
  <si>
    <t>http://publication.pravo.gov.ru/Document/View/6901201912310005?index=1&amp;rangeSize=1</t>
  </si>
  <si>
    <t>https://www.yarregion.ru/depts/dtert/DocLib14/приказ%20№%20480-п_ээ%20от%2031.12.2019.pdf</t>
  </si>
  <si>
    <t>АО"Межрегиональная Энергосервисная Компания"              (г. Ярославль)</t>
  </si>
  <si>
    <t>ООО "Энергоресурс"  (г. Ярославль)</t>
  </si>
  <si>
    <t>https://www.yarregion.ru/depts/dtert/DocLib14/приказ%20№%20483-п_ээ%20от%2031.12.2019.pdf</t>
  </si>
  <si>
    <t>https://rek.admin-smolensk.ru/files/376/post_2019_0368.pdf</t>
  </si>
  <si>
    <t>483-п/ээ</t>
  </si>
  <si>
    <t>№ 29-нп  (изм. к № 612-нп от 31.12.19)</t>
  </si>
  <si>
    <t>№12/2 (изм. к №51/3 от 25.12.2019)</t>
  </si>
  <si>
    <t>30.06.2020г.</t>
  </si>
  <si>
    <t xml:space="preserve"> "Липецкая Газета" № 81 от 07.07.2020г.;
http://energy48.ru/tarif_politics/decree/2020</t>
  </si>
  <si>
    <t>Единые (котловые) тарифы на услуги по передаче э/э в 2020 году</t>
  </si>
  <si>
    <t>https://rek.admin-smolensk.ru/docs/post-2020-god/</t>
  </si>
  <si>
    <t>Постановление УЭиТ Липецкой области №27/1 от 28.09.2020г.
http://energy48.ru/tarif_politics/decree/2020</t>
  </si>
  <si>
    <t>с 01.10.2020</t>
  </si>
  <si>
    <t>28.09.2020г.</t>
  </si>
  <si>
    <t xml:space="preserve">№27/1 </t>
  </si>
  <si>
    <t>54</t>
  </si>
  <si>
    <t>30.09.2020</t>
  </si>
  <si>
    <t>с 01.07.2020 по 30.09.2020</t>
  </si>
  <si>
    <t>с 01.10.2020 по 31.12.2021</t>
  </si>
  <si>
    <t>№ 27/1</t>
  </si>
  <si>
    <t>28.09.2020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</si>
</sst>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0000"/>
    <numFmt numFmtId="165" formatCode="_-* #,##0.00_р_._-;\-* #,##0.00_р_._-;_-* &quot;-&quot;??_р_._-;_-@_-"/>
    <numFmt numFmtId="166" formatCode="h\:mm\:ss;@"/>
    <numFmt numFmtId="167" formatCode="#,##0.000"/>
    <numFmt numFmtId="168" formatCode="#,##0.0000"/>
    <numFmt numFmtId="169" formatCode="_-* #,##0.00000_р_._-;\-* #,##0.00000_р_._-;_-* &quot;-&quot;??_р_._-;_-@_-"/>
    <numFmt numFmtId="170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9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10" fillId="9" borderId="9" applyNumberFormat="0" applyAlignment="0" applyProtection="0"/>
    <xf numFmtId="0" fontId="11" fillId="22" borderId="10" applyNumberFormat="0" applyAlignment="0" applyProtection="0"/>
    <xf numFmtId="0" fontId="12" fillId="22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23" borderId="15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5" borderId="16" applyNumberFormat="0" applyFont="0" applyAlignment="0" applyProtection="0"/>
    <xf numFmtId="0" fontId="22" fillId="0" borderId="17" applyNumberFormat="0" applyFill="0" applyAlignment="0" applyProtection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5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44">
    <xf numFmtId="0" fontId="0" fillId="0" borderId="0" xfId="0"/>
    <xf numFmtId="2" fontId="5" fillId="0" borderId="5" xfId="0" applyNumberFormat="1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165" fontId="30" fillId="3" borderId="24" xfId="208" applyFont="1" applyFill="1" applyBorder="1" applyAlignment="1">
      <alignment horizontal="right"/>
    </xf>
    <xf numFmtId="0" fontId="30" fillId="26" borderId="18" xfId="0" applyFont="1" applyFill="1" applyBorder="1" applyAlignment="1">
      <alignment horizontal="left" vertical="top" wrapText="1"/>
    </xf>
    <xf numFmtId="165" fontId="31" fillId="3" borderId="5" xfId="208" applyFont="1" applyFill="1" applyBorder="1" applyAlignment="1">
      <alignment horizontal="right"/>
    </xf>
    <xf numFmtId="165" fontId="30" fillId="3" borderId="5" xfId="208" applyFont="1" applyFill="1" applyBorder="1" applyAlignment="1">
      <alignment horizontal="right"/>
    </xf>
    <xf numFmtId="0" fontId="30" fillId="26" borderId="24" xfId="0" applyFont="1" applyFill="1" applyBorder="1" applyAlignment="1">
      <alignment horizontal="left" vertical="top" wrapText="1"/>
    </xf>
    <xf numFmtId="0" fontId="30" fillId="26" borderId="5" xfId="0" applyFont="1" applyFill="1" applyBorder="1" applyAlignment="1">
      <alignment horizontal="left" vertical="top" wrapText="1"/>
    </xf>
    <xf numFmtId="16" fontId="30" fillId="3" borderId="18" xfId="0" applyNumberFormat="1" applyFont="1" applyFill="1" applyBorder="1" applyAlignment="1">
      <alignment horizontal="left" vertical="top" wrapText="1"/>
    </xf>
    <xf numFmtId="169" fontId="30" fillId="3" borderId="24" xfId="204" applyNumberFormat="1" applyFont="1" applyFill="1" applyBorder="1" applyAlignment="1">
      <alignment horizontal="center" vertical="center"/>
    </xf>
    <xf numFmtId="165" fontId="30" fillId="3" borderId="24" xfId="204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left" vertical="top" wrapText="1"/>
    </xf>
    <xf numFmtId="169" fontId="30" fillId="3" borderId="5" xfId="204" applyNumberFormat="1" applyFont="1" applyFill="1" applyBorder="1" applyAlignment="1">
      <alignment horizontal="center" vertical="center"/>
    </xf>
    <xf numFmtId="165" fontId="30" fillId="3" borderId="5" xfId="204" applyFont="1" applyFill="1" applyBorder="1" applyAlignment="1">
      <alignment horizontal="center" vertical="center"/>
    </xf>
    <xf numFmtId="169" fontId="31" fillId="3" borderId="5" xfId="204" applyNumberFormat="1" applyFont="1" applyFill="1" applyBorder="1" applyAlignment="1">
      <alignment horizontal="center" vertical="center"/>
    </xf>
    <xf numFmtId="165" fontId="31" fillId="3" borderId="5" xfId="204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left" vertical="top"/>
    </xf>
    <xf numFmtId="165" fontId="30" fillId="3" borderId="2" xfId="204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left" vertical="top"/>
    </xf>
    <xf numFmtId="43" fontId="30" fillId="26" borderId="27" xfId="202" applyFont="1" applyFill="1" applyBorder="1"/>
    <xf numFmtId="43" fontId="30" fillId="26" borderId="24" xfId="202" applyFont="1" applyFill="1" applyBorder="1" applyAlignment="1">
      <alignment horizontal="center"/>
    </xf>
    <xf numFmtId="0" fontId="31" fillId="26" borderId="24" xfId="0" applyFont="1" applyFill="1" applyBorder="1" applyAlignment="1">
      <alignment horizontal="left" vertical="top" wrapText="1"/>
    </xf>
    <xf numFmtId="43" fontId="30" fillId="26" borderId="41" xfId="202" applyFont="1" applyFill="1" applyBorder="1"/>
    <xf numFmtId="43" fontId="30" fillId="26" borderId="6" xfId="202" applyFont="1" applyFill="1" applyBorder="1"/>
    <xf numFmtId="0" fontId="31" fillId="26" borderId="6" xfId="0" applyFont="1" applyFill="1" applyBorder="1" applyAlignment="1">
      <alignment horizontal="center" vertical="top"/>
    </xf>
    <xf numFmtId="0" fontId="31" fillId="26" borderId="5" xfId="0" applyFont="1" applyFill="1" applyBorder="1" applyAlignment="1">
      <alignment horizontal="left" vertical="top" wrapText="1"/>
    </xf>
    <xf numFmtId="43" fontId="30" fillId="26" borderId="19" xfId="202" applyFont="1" applyFill="1" applyBorder="1" applyAlignment="1">
      <alignment horizontal="center"/>
    </xf>
    <xf numFmtId="43" fontId="30" fillId="26" borderId="5" xfId="202" applyFont="1" applyFill="1" applyBorder="1" applyAlignment="1">
      <alignment horizontal="center"/>
    </xf>
    <xf numFmtId="43" fontId="30" fillId="26" borderId="19" xfId="202" applyFont="1" applyFill="1" applyBorder="1"/>
    <xf numFmtId="43" fontId="30" fillId="26" borderId="5" xfId="202" applyFont="1" applyFill="1" applyBorder="1"/>
    <xf numFmtId="0" fontId="31" fillId="26" borderId="5" xfId="0" applyFont="1" applyFill="1" applyBorder="1" applyAlignment="1">
      <alignment horizontal="center" vertical="top"/>
    </xf>
    <xf numFmtId="0" fontId="34" fillId="26" borderId="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37" fillId="0" borderId="0" xfId="0" applyFont="1"/>
    <xf numFmtId="2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3" xfId="0" applyNumberFormat="1" applyFont="1" applyBorder="1" applyAlignment="1">
      <alignment horizontal="center" vertical="center" wrapText="1"/>
    </xf>
    <xf numFmtId="170" fontId="5" fillId="0" borderId="5" xfId="202" applyNumberFormat="1" applyFont="1" applyBorder="1" applyAlignment="1">
      <alignment horizontal="center"/>
    </xf>
    <xf numFmtId="170" fontId="5" fillId="0" borderId="5" xfId="202" applyNumberFormat="1" applyFont="1" applyBorder="1" applyAlignment="1">
      <alignment horizontal="center" vertical="center" wrapText="1"/>
    </xf>
    <xf numFmtId="43" fontId="5" fillId="0" borderId="5" xfId="202" applyFont="1" applyBorder="1" applyAlignment="1">
      <alignment horizontal="left" vertical="center" wrapText="1"/>
    </xf>
    <xf numFmtId="43" fontId="5" fillId="0" borderId="5" xfId="202" applyFont="1" applyBorder="1" applyAlignment="1">
      <alignment wrapText="1"/>
    </xf>
    <xf numFmtId="43" fontId="5" fillId="0" borderId="5" xfId="202" applyFont="1" applyBorder="1" applyAlignment="1">
      <alignment vertical="center" wrapText="1"/>
    </xf>
    <xf numFmtId="168" fontId="5" fillId="0" borderId="5" xfId="0" applyNumberFormat="1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/>
    </xf>
    <xf numFmtId="49" fontId="5" fillId="0" borderId="5" xfId="0" applyNumberFormat="1" applyFont="1" applyBorder="1"/>
    <xf numFmtId="49" fontId="5" fillId="0" borderId="5" xfId="0" applyNumberFormat="1" applyFont="1" applyFill="1" applyBorder="1" applyAlignment="1">
      <alignment horizontal="left" vertical="center" wrapText="1"/>
    </xf>
    <xf numFmtId="167" fontId="5" fillId="3" borderId="5" xfId="2" applyNumberFormat="1" applyFont="1" applyFill="1" applyBorder="1" applyAlignment="1">
      <alignment horizontal="center" vertical="center"/>
    </xf>
    <xf numFmtId="0" fontId="35" fillId="0" borderId="5" xfId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wrapText="1"/>
    </xf>
    <xf numFmtId="0" fontId="32" fillId="3" borderId="0" xfId="0" applyFont="1" applyFill="1"/>
    <xf numFmtId="4" fontId="5" fillId="0" borderId="5" xfId="0" applyNumberFormat="1" applyFont="1" applyBorder="1" applyAlignment="1">
      <alignment horizontal="center"/>
    </xf>
    <xf numFmtId="0" fontId="5" fillId="3" borderId="5" xfId="2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7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165" fontId="31" fillId="3" borderId="5" xfId="204" applyFont="1" applyFill="1" applyBorder="1" applyAlignment="1">
      <alignment horizontal="right"/>
    </xf>
    <xf numFmtId="165" fontId="30" fillId="3" borderId="5" xfId="204" applyFont="1" applyFill="1" applyBorder="1" applyAlignment="1">
      <alignment horizontal="right"/>
    </xf>
    <xf numFmtId="165" fontId="30" fillId="3" borderId="5" xfId="204" applyFont="1" applyFill="1" applyBorder="1" applyAlignment="1">
      <alignment horizontal="right" vertical="center"/>
    </xf>
    <xf numFmtId="165" fontId="30" fillId="3" borderId="24" xfId="204" applyFont="1" applyFill="1" applyBorder="1" applyAlignment="1">
      <alignment horizontal="right"/>
    </xf>
    <xf numFmtId="165" fontId="30" fillId="3" borderId="2" xfId="204" applyFont="1" applyFill="1" applyBorder="1" applyAlignment="1">
      <alignment horizontal="right"/>
    </xf>
    <xf numFmtId="165" fontId="0" fillId="0" borderId="0" xfId="0" applyNumberFormat="1"/>
    <xf numFmtId="43" fontId="0" fillId="0" borderId="0" xfId="0" applyNumberFormat="1"/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35" fillId="0" borderId="5" xfId="1" applyNumberFormat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3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wrapText="1"/>
    </xf>
    <xf numFmtId="0" fontId="32" fillId="0" borderId="5" xfId="0" applyFont="1" applyBorder="1" applyAlignment="1">
      <alignment horizontal="left" wrapText="1"/>
    </xf>
    <xf numFmtId="16" fontId="5" fillId="0" borderId="18" xfId="0" applyNumberFormat="1" applyFont="1" applyFill="1" applyBorder="1" applyAlignment="1">
      <alignment horizontal="center" vertical="center"/>
    </xf>
    <xf numFmtId="16" fontId="5" fillId="0" borderId="6" xfId="0" applyNumberFormat="1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35" fillId="0" borderId="18" xfId="1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0" fontId="34" fillId="2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>
      <alignment horizontal="center" vertical="center" wrapText="1"/>
    </xf>
    <xf numFmtId="14" fontId="5" fillId="3" borderId="5" xfId="2" applyNumberFormat="1" applyFont="1" applyFill="1" applyBorder="1" applyAlignment="1">
      <alignment horizontal="center" vertical="center" wrapText="1"/>
    </xf>
    <xf numFmtId="0" fontId="5" fillId="3" borderId="5" xfId="2" applyNumberFormat="1" applyFont="1" applyFill="1" applyBorder="1" applyAlignment="1">
      <alignment horizontal="left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top" wrapText="1"/>
    </xf>
    <xf numFmtId="49" fontId="34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0" fontId="35" fillId="0" borderId="5" xfId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49" fontId="34" fillId="3" borderId="42" xfId="0" applyNumberFormat="1" applyFont="1" applyFill="1" applyBorder="1" applyAlignment="1">
      <alignment horizontal="center" vertical="center" wrapText="1"/>
    </xf>
    <xf numFmtId="49" fontId="34" fillId="3" borderId="8" xfId="0" applyNumberFormat="1" applyFont="1" applyFill="1" applyBorder="1" applyAlignment="1">
      <alignment horizontal="center" vertical="center" wrapText="1"/>
    </xf>
    <xf numFmtId="49" fontId="34" fillId="3" borderId="41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14" fontId="6" fillId="26" borderId="40" xfId="1" applyNumberFormat="1" applyFill="1" applyBorder="1" applyAlignment="1">
      <alignment horizontal="center" vertical="center" wrapText="1"/>
    </xf>
    <xf numFmtId="14" fontId="31" fillId="26" borderId="28" xfId="0" applyNumberFormat="1" applyFont="1" applyFill="1" applyBorder="1" applyAlignment="1">
      <alignment horizontal="center" vertical="center" wrapText="1"/>
    </xf>
    <xf numFmtId="14" fontId="31" fillId="26" borderId="22" xfId="0" applyNumberFormat="1" applyFont="1" applyFill="1" applyBorder="1" applyAlignment="1">
      <alignment horizontal="center" vertical="center" wrapText="1"/>
    </xf>
    <xf numFmtId="0" fontId="31" fillId="26" borderId="18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center" vertical="center"/>
    </xf>
    <xf numFmtId="0" fontId="34" fillId="26" borderId="2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vertical="center" wrapText="1"/>
    </xf>
    <xf numFmtId="0" fontId="31" fillId="26" borderId="40" xfId="0" applyFont="1" applyFill="1" applyBorder="1" applyAlignment="1">
      <alignment horizontal="center" vertical="center" wrapText="1"/>
    </xf>
    <xf numFmtId="0" fontId="31" fillId="26" borderId="28" xfId="0" applyFont="1" applyFill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31" fillId="26" borderId="18" xfId="0" applyFont="1" applyFill="1" applyBorder="1" applyAlignment="1">
      <alignment horizontal="center" vertical="center" wrapText="1"/>
    </xf>
    <xf numFmtId="14" fontId="31" fillId="26" borderId="18" xfId="0" applyNumberFormat="1" applyFont="1" applyFill="1" applyBorder="1" applyAlignment="1">
      <alignment horizontal="center" vertical="center" wrapText="1"/>
    </xf>
    <xf numFmtId="14" fontId="31" fillId="26" borderId="21" xfId="0" applyNumberFormat="1" applyFont="1" applyFill="1" applyBorder="1" applyAlignment="1">
      <alignment horizontal="center" vertical="center" wrapText="1"/>
    </xf>
    <xf numFmtId="14" fontId="31" fillId="26" borderId="23" xfId="0" applyNumberFormat="1" applyFont="1" applyFill="1" applyBorder="1" applyAlignment="1">
      <alignment horizontal="center" vertical="center" wrapText="1"/>
    </xf>
    <xf numFmtId="0" fontId="31" fillId="26" borderId="6" xfId="0" applyFont="1" applyFill="1" applyBorder="1" applyAlignment="1">
      <alignment horizontal="center" vertical="center"/>
    </xf>
    <xf numFmtId="0" fontId="34" fillId="26" borderId="1" xfId="0" applyFont="1" applyFill="1" applyBorder="1" applyAlignment="1">
      <alignment horizontal="center" vertical="center" wrapText="1"/>
    </xf>
    <xf numFmtId="0" fontId="34" fillId="26" borderId="4" xfId="0" applyFont="1" applyFill="1" applyBorder="1" applyAlignment="1">
      <alignment horizontal="center" vertical="center" wrapText="1"/>
    </xf>
    <xf numFmtId="0" fontId="34" fillId="26" borderId="5" xfId="0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6" fillId="0" borderId="33" xfId="1" applyBorder="1" applyAlignment="1">
      <alignment horizontal="center" vertical="center" wrapText="1"/>
    </xf>
    <xf numFmtId="0" fontId="35" fillId="0" borderId="8" xfId="1" applyFont="1" applyBorder="1" applyAlignment="1">
      <alignment horizontal="center" vertical="center" wrapText="1"/>
    </xf>
    <xf numFmtId="0" fontId="35" fillId="0" borderId="25" xfId="1" applyFont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 vertical="center" wrapText="1"/>
    </xf>
    <xf numFmtId="0" fontId="31" fillId="26" borderId="2" xfId="0" applyFont="1" applyFill="1" applyBorder="1" applyAlignment="1">
      <alignment horizontal="center" vertical="center"/>
    </xf>
    <xf numFmtId="0" fontId="31" fillId="26" borderId="5" xfId="0" applyFont="1" applyFill="1" applyBorder="1" applyAlignment="1">
      <alignment horizontal="center" vertical="center"/>
    </xf>
    <xf numFmtId="0" fontId="31" fillId="26" borderId="24" xfId="0" applyFont="1" applyFill="1" applyBorder="1" applyAlignment="1">
      <alignment horizontal="center" vertical="center"/>
    </xf>
    <xf numFmtId="14" fontId="31" fillId="26" borderId="20" xfId="0" applyNumberFormat="1" applyFont="1" applyFill="1" applyBorder="1" applyAlignment="1">
      <alignment horizontal="center" vertical="center"/>
    </xf>
    <xf numFmtId="14" fontId="31" fillId="26" borderId="21" xfId="0" applyNumberFormat="1" applyFont="1" applyFill="1" applyBorder="1" applyAlignment="1">
      <alignment horizontal="center" vertical="center"/>
    </xf>
    <xf numFmtId="14" fontId="31" fillId="26" borderId="23" xfId="0" applyNumberFormat="1" applyFont="1" applyFill="1" applyBorder="1" applyAlignment="1">
      <alignment horizontal="center" vertical="center"/>
    </xf>
    <xf numFmtId="0" fontId="34" fillId="26" borderId="3" xfId="0" applyFont="1" applyFill="1" applyBorder="1" applyAlignment="1">
      <alignment horizontal="center" vertical="center" wrapText="1"/>
    </xf>
    <xf numFmtId="0" fontId="34" fillId="26" borderId="19" xfId="0" applyFont="1" applyFill="1" applyBorder="1" applyAlignment="1">
      <alignment horizontal="center" vertical="center" wrapText="1"/>
    </xf>
    <xf numFmtId="0" fontId="31" fillId="26" borderId="1" xfId="0" applyFont="1" applyFill="1" applyBorder="1" applyAlignment="1">
      <alignment horizontal="center" vertical="center" wrapText="1"/>
    </xf>
    <xf numFmtId="0" fontId="31" fillId="26" borderId="4" xfId="0" applyFont="1" applyFill="1" applyBorder="1" applyAlignment="1">
      <alignment horizontal="center" vertical="center" wrapText="1"/>
    </xf>
    <xf numFmtId="0" fontId="31" fillId="26" borderId="26" xfId="0" applyFont="1" applyFill="1" applyBorder="1" applyAlignment="1">
      <alignment horizontal="center" vertical="center" wrapText="1"/>
    </xf>
    <xf numFmtId="0" fontId="6" fillId="0" borderId="3" xfId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top"/>
    </xf>
    <xf numFmtId="0" fontId="38" fillId="2" borderId="29" xfId="0" applyFont="1" applyFill="1" applyBorder="1" applyAlignment="1">
      <alignment horizontal="center" vertical="top"/>
    </xf>
    <xf numFmtId="0" fontId="38" fillId="2" borderId="30" xfId="0" applyFont="1" applyFill="1" applyBorder="1" applyAlignment="1">
      <alignment horizontal="center" vertical="top"/>
    </xf>
    <xf numFmtId="0" fontId="6" fillId="0" borderId="3" xfId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4" fontId="31" fillId="26" borderId="2" xfId="0" applyNumberFormat="1" applyFont="1" applyFill="1" applyBorder="1" applyAlignment="1">
      <alignment horizontal="center" vertical="center"/>
    </xf>
    <xf numFmtId="0" fontId="35" fillId="0" borderId="33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1" fillId="26" borderId="2" xfId="0" applyFont="1" applyFill="1" applyBorder="1" applyAlignment="1">
      <alignment horizontal="center" vertical="center" wrapText="1"/>
    </xf>
    <xf numFmtId="0" fontId="31" fillId="26" borderId="5" xfId="0" applyFont="1" applyFill="1" applyBorder="1" applyAlignment="1">
      <alignment horizontal="center" vertical="center" wrapText="1"/>
    </xf>
    <xf numFmtId="0" fontId="31" fillId="26" borderId="2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1" fillId="3" borderId="37" xfId="0" applyFont="1" applyFill="1" applyBorder="1" applyAlignment="1">
      <alignment horizontal="left" vertical="top"/>
    </xf>
    <xf numFmtId="0" fontId="31" fillId="3" borderId="38" xfId="0" applyFont="1" applyFill="1" applyBorder="1" applyAlignment="1">
      <alignment horizontal="left" vertical="top"/>
    </xf>
    <xf numFmtId="0" fontId="31" fillId="3" borderId="39" xfId="0" applyFont="1" applyFill="1" applyBorder="1" applyAlignment="1">
      <alignment horizontal="left" vertical="top"/>
    </xf>
    <xf numFmtId="0" fontId="6" fillId="0" borderId="3" xfId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1" fillId="3" borderId="7" xfId="0" applyFont="1" applyFill="1" applyBorder="1" applyAlignment="1">
      <alignment horizontal="left" vertical="top"/>
    </xf>
    <xf numFmtId="0" fontId="31" fillId="3" borderId="29" xfId="0" applyFont="1" applyFill="1" applyBorder="1" applyAlignment="1">
      <alignment horizontal="left" vertical="top"/>
    </xf>
    <xf numFmtId="0" fontId="31" fillId="3" borderId="30" xfId="0" applyFont="1" applyFill="1" applyBorder="1" applyAlignment="1">
      <alignment horizontal="left" vertical="top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14" fontId="30" fillId="0" borderId="20" xfId="0" applyNumberFormat="1" applyFont="1" applyFill="1" applyBorder="1" applyAlignment="1">
      <alignment horizontal="center" vertical="center"/>
    </xf>
    <xf numFmtId="14" fontId="30" fillId="0" borderId="21" xfId="0" applyNumberFormat="1" applyFont="1" applyFill="1" applyBorder="1" applyAlignment="1">
      <alignment horizontal="center" vertical="center"/>
    </xf>
    <xf numFmtId="14" fontId="30" fillId="0" borderId="23" xfId="0" applyNumberFormat="1" applyFont="1" applyFill="1" applyBorder="1" applyAlignment="1">
      <alignment horizontal="center" vertical="center"/>
    </xf>
    <xf numFmtId="0" fontId="6" fillId="3" borderId="42" xfId="1" applyFill="1" applyBorder="1" applyAlignment="1">
      <alignment horizontal="center" vertical="center" wrapText="1"/>
    </xf>
    <xf numFmtId="0" fontId="5" fillId="3" borderId="8" xfId="209" applyFont="1" applyFill="1" applyBorder="1" applyAlignment="1">
      <alignment horizontal="center" vertical="center" wrapText="1"/>
    </xf>
    <xf numFmtId="0" fontId="5" fillId="3" borderId="25" xfId="209" applyFont="1" applyFill="1" applyBorder="1" applyAlignment="1">
      <alignment horizontal="center" vertical="center" wrapText="1"/>
    </xf>
    <xf numFmtId="14" fontId="31" fillId="3" borderId="5" xfId="0" applyNumberFormat="1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14" fontId="31" fillId="3" borderId="20" xfId="0" applyNumberFormat="1" applyFont="1" applyFill="1" applyBorder="1" applyAlignment="1">
      <alignment horizontal="center" vertical="center"/>
    </xf>
    <xf numFmtId="0" fontId="6" fillId="3" borderId="19" xfId="1" applyFill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39" fillId="3" borderId="27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5" fontId="30" fillId="3" borderId="6" xfId="204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top"/>
    </xf>
    <xf numFmtId="0" fontId="31" fillId="26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16" fontId="30" fillId="3" borderId="5" xfId="0" applyNumberFormat="1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39" fillId="3" borderId="5" xfId="0" applyNumberFormat="1" applyFont="1" applyFill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left" wrapText="1"/>
    </xf>
    <xf numFmtId="49" fontId="39" fillId="0" borderId="5" xfId="0" applyNumberFormat="1" applyFont="1" applyBorder="1" applyAlignment="1">
      <alignment horizontal="left"/>
    </xf>
    <xf numFmtId="4" fontId="39" fillId="0" borderId="5" xfId="0" applyNumberFormat="1" applyFont="1" applyBorder="1"/>
    <xf numFmtId="49" fontId="39" fillId="3" borderId="5" xfId="0" applyNumberFormat="1" applyFont="1" applyFill="1" applyBorder="1" applyAlignment="1">
      <alignment wrapText="1"/>
    </xf>
    <xf numFmtId="0" fontId="6" fillId="0" borderId="5" xfId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3" borderId="5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49" fontId="39" fillId="3" borderId="5" xfId="0" applyNumberFormat="1" applyFont="1" applyFill="1" applyBorder="1" applyAlignment="1">
      <alignment horizontal="left" wrapText="1"/>
    </xf>
    <xf numFmtId="49" fontId="39" fillId="3" borderId="5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left" wrapText="1"/>
    </xf>
    <xf numFmtId="0" fontId="6" fillId="0" borderId="42" xfId="1" applyBorder="1" applyAlignment="1">
      <alignment horizont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4" xfId="0" applyBorder="1" applyAlignment="1">
      <alignment horizontal="left" wrapText="1"/>
    </xf>
    <xf numFmtId="49" fontId="39" fillId="0" borderId="24" xfId="0" applyNumberFormat="1" applyFont="1" applyBorder="1" applyAlignment="1">
      <alignment horizontal="left"/>
    </xf>
    <xf numFmtId="4" fontId="39" fillId="0" borderId="24" xfId="0" applyNumberFormat="1" applyFont="1" applyBorder="1"/>
    <xf numFmtId="0" fontId="0" fillId="3" borderId="24" xfId="0" applyFill="1" applyBorder="1" applyAlignment="1">
      <alignment wrapText="1"/>
    </xf>
    <xf numFmtId="0" fontId="0" fillId="0" borderId="25" xfId="0" applyBorder="1" applyAlignment="1">
      <alignment horizont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/>
    <xf numFmtId="4" fontId="5" fillId="3" borderId="5" xfId="0" applyNumberFormat="1" applyFont="1" applyFill="1" applyBorder="1"/>
    <xf numFmtId="49" fontId="5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2" fontId="5" fillId="0" borderId="21" xfId="0" applyNumberFormat="1" applyFont="1" applyBorder="1" applyAlignment="1">
      <alignment horizontal="center" vertical="center" wrapText="1"/>
    </xf>
  </cellXfs>
  <cellStyles count="211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_Sheet1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1" builtinId="8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40"/>
    <cellStyle name="Обычный 2 2" xfId="41"/>
    <cellStyle name="Обычный 2 3" xfId="2"/>
    <cellStyle name="Обычный 2 3 2" xfId="206"/>
    <cellStyle name="Обычный 3" xfId="42"/>
    <cellStyle name="Обычный 4" xfId="203"/>
    <cellStyle name="Обычный 5" xfId="207"/>
    <cellStyle name="Обычный 6" xfId="209"/>
    <cellStyle name="Плохой 2" xfId="43"/>
    <cellStyle name="Пояснение 2" xfId="44"/>
    <cellStyle name="Примечание 2" xfId="45"/>
    <cellStyle name="Связанная ячейка 2" xfId="46"/>
    <cellStyle name="Стиль 1" xfId="47"/>
    <cellStyle name="Стиль 1 10" xfId="48"/>
    <cellStyle name="Стиль 1 11" xfId="49"/>
    <cellStyle name="Стиль 1 11 2" xfId="50"/>
    <cellStyle name="Стиль 1 12" xfId="51"/>
    <cellStyle name="Стиль 1 12 2" xfId="52"/>
    <cellStyle name="Стиль 1 12 3" xfId="53"/>
    <cellStyle name="Стиль 1 12 4" xfId="54"/>
    <cellStyle name="Стиль 1 12 5" xfId="55"/>
    <cellStyle name="Стиль 1 12 6" xfId="56"/>
    <cellStyle name="Стиль 1 12 7" xfId="57"/>
    <cellStyle name="Стиль 1 12 8" xfId="58"/>
    <cellStyle name="Стиль 1 12 9" xfId="59"/>
    <cellStyle name="Стиль 1 13" xfId="60"/>
    <cellStyle name="Стиль 1 14" xfId="61"/>
    <cellStyle name="Стиль 1 15" xfId="62"/>
    <cellStyle name="Стиль 1 16" xfId="63"/>
    <cellStyle name="Стиль 1 17" xfId="64"/>
    <cellStyle name="Стиль 1 18" xfId="65"/>
    <cellStyle name="Стиль 1 19" xfId="66"/>
    <cellStyle name="Стиль 1 2" xfId="67"/>
    <cellStyle name="Стиль 1 2 10" xfId="68"/>
    <cellStyle name="Стиль 1 2 11" xfId="69"/>
    <cellStyle name="Стиль 1 2 12" xfId="70"/>
    <cellStyle name="Стиль 1 2 13" xfId="71"/>
    <cellStyle name="Стиль 1 2 14" xfId="72"/>
    <cellStyle name="Стиль 1 2 15" xfId="73"/>
    <cellStyle name="Стиль 1 2 16" xfId="74"/>
    <cellStyle name="Стиль 1 2 17" xfId="75"/>
    <cellStyle name="Стиль 1 2 18" xfId="76"/>
    <cellStyle name="Стиль 1 2 19" xfId="77"/>
    <cellStyle name="Стиль 1 2 2" xfId="78"/>
    <cellStyle name="Стиль 1 2 2 10" xfId="79"/>
    <cellStyle name="Стиль 1 2 2 11" xfId="80"/>
    <cellStyle name="Стиль 1 2 2 12" xfId="81"/>
    <cellStyle name="Стиль 1 2 2 13" xfId="82"/>
    <cellStyle name="Стиль 1 2 2 14" xfId="83"/>
    <cellStyle name="Стиль 1 2 2 15" xfId="84"/>
    <cellStyle name="Стиль 1 2 2 16" xfId="85"/>
    <cellStyle name="Стиль 1 2 2 17" xfId="86"/>
    <cellStyle name="Стиль 1 2 2 18" xfId="87"/>
    <cellStyle name="Стиль 1 2 2 19" xfId="88"/>
    <cellStyle name="Стиль 1 2 2 2" xfId="89"/>
    <cellStyle name="Стиль 1 2 2 2 10" xfId="90"/>
    <cellStyle name="Стиль 1 2 2 2 11" xfId="91"/>
    <cellStyle name="Стиль 1 2 2 2 12" xfId="92"/>
    <cellStyle name="Стиль 1 2 2 2 13" xfId="93"/>
    <cellStyle name="Стиль 1 2 2 2 14" xfId="94"/>
    <cellStyle name="Стиль 1 2 2 2 15" xfId="95"/>
    <cellStyle name="Стиль 1 2 2 2 16" xfId="96"/>
    <cellStyle name="Стиль 1 2 2 2 17" xfId="97"/>
    <cellStyle name="Стиль 1 2 2 2 18" xfId="98"/>
    <cellStyle name="Стиль 1 2 2 2 19" xfId="99"/>
    <cellStyle name="Стиль 1 2 2 2 2" xfId="100"/>
    <cellStyle name="Стиль 1 2 2 2 2 10" xfId="101"/>
    <cellStyle name="Стиль 1 2 2 2 2 11" xfId="102"/>
    <cellStyle name="Стиль 1 2 2 2 2 12" xfId="103"/>
    <cellStyle name="Стиль 1 2 2 2 2 13" xfId="104"/>
    <cellStyle name="Стиль 1 2 2 2 2 14" xfId="105"/>
    <cellStyle name="Стиль 1 2 2 2 2 15" xfId="106"/>
    <cellStyle name="Стиль 1 2 2 2 2 16" xfId="107"/>
    <cellStyle name="Стиль 1 2 2 2 2 17" xfId="108"/>
    <cellStyle name="Стиль 1 2 2 2 2 18" xfId="109"/>
    <cellStyle name="Стиль 1 2 2 2 2 19" xfId="110"/>
    <cellStyle name="Стиль 1 2 2 2 2 2" xfId="111"/>
    <cellStyle name="Стиль 1 2 2 2 2 2 2" xfId="112"/>
    <cellStyle name="Стиль 1 2 2 2 2 2 3" xfId="113"/>
    <cellStyle name="Стиль 1 2 2 2 2 2 4" xfId="114"/>
    <cellStyle name="Стиль 1 2 2 2 2 2 5" xfId="115"/>
    <cellStyle name="Стиль 1 2 2 2 2 2 6" xfId="116"/>
    <cellStyle name="Стиль 1 2 2 2 2 2 7" xfId="117"/>
    <cellStyle name="Стиль 1 2 2 2 2 2 8" xfId="118"/>
    <cellStyle name="Стиль 1 2 2 2 2 2 9" xfId="119"/>
    <cellStyle name="Стиль 1 2 2 2 2 20" xfId="120"/>
    <cellStyle name="Стиль 1 2 2 2 2 21" xfId="121"/>
    <cellStyle name="Стиль 1 2 2 2 2 3" xfId="122"/>
    <cellStyle name="Стиль 1 2 2 2 2 4" xfId="123"/>
    <cellStyle name="Стиль 1 2 2 2 2 5" xfId="124"/>
    <cellStyle name="Стиль 1 2 2 2 2 6" xfId="125"/>
    <cellStyle name="Стиль 1 2 2 2 2 7" xfId="126"/>
    <cellStyle name="Стиль 1 2 2 2 2 8" xfId="127"/>
    <cellStyle name="Стиль 1 2 2 2 2 9" xfId="128"/>
    <cellStyle name="Стиль 1 2 2 2 20" xfId="129"/>
    <cellStyle name="Стиль 1 2 2 2 21" xfId="130"/>
    <cellStyle name="Стиль 1 2 2 2 3" xfId="131"/>
    <cellStyle name="Стиль 1 2 2 2 3 2" xfId="132"/>
    <cellStyle name="Стиль 1 2 2 2 3 3" xfId="133"/>
    <cellStyle name="Стиль 1 2 2 2 3 4" xfId="134"/>
    <cellStyle name="Стиль 1 2 2 2 3 5" xfId="135"/>
    <cellStyle name="Стиль 1 2 2 2 3 6" xfId="136"/>
    <cellStyle name="Стиль 1 2 2 2 3 7" xfId="137"/>
    <cellStyle name="Стиль 1 2 2 2 3 8" xfId="138"/>
    <cellStyle name="Стиль 1 2 2 2 3 9" xfId="139"/>
    <cellStyle name="Стиль 1 2 2 2 4" xfId="140"/>
    <cellStyle name="Стиль 1 2 2 2 5" xfId="141"/>
    <cellStyle name="Стиль 1 2 2 2 6" xfId="142"/>
    <cellStyle name="Стиль 1 2 2 2 7" xfId="143"/>
    <cellStyle name="Стиль 1 2 2 2 8" xfId="144"/>
    <cellStyle name="Стиль 1 2 2 2 9" xfId="145"/>
    <cellStyle name="Стиль 1 2 2 20" xfId="146"/>
    <cellStyle name="Стиль 1 2 2 21" xfId="147"/>
    <cellStyle name="Стиль 1 2 2 3" xfId="148"/>
    <cellStyle name="Стиль 1 2 2 3 2" xfId="149"/>
    <cellStyle name="Стиль 1 2 2 3 3" xfId="150"/>
    <cellStyle name="Стиль 1 2 2 3 4" xfId="151"/>
    <cellStyle name="Стиль 1 2 2 3 5" xfId="152"/>
    <cellStyle name="Стиль 1 2 2 3 6" xfId="153"/>
    <cellStyle name="Стиль 1 2 2 3 7" xfId="154"/>
    <cellStyle name="Стиль 1 2 2 3 8" xfId="155"/>
    <cellStyle name="Стиль 1 2 2 3 9" xfId="156"/>
    <cellStyle name="Стиль 1 2 2 4" xfId="157"/>
    <cellStyle name="Стиль 1 2 2 5" xfId="158"/>
    <cellStyle name="Стиль 1 2 2 6" xfId="159"/>
    <cellStyle name="Стиль 1 2 2 7" xfId="160"/>
    <cellStyle name="Стиль 1 2 2 8" xfId="161"/>
    <cellStyle name="Стиль 1 2 2 9" xfId="162"/>
    <cellStyle name="Стиль 1 2 20" xfId="163"/>
    <cellStyle name="Стиль 1 2 21" xfId="164"/>
    <cellStyle name="Стиль 1 2 22" xfId="165"/>
    <cellStyle name="Стиль 1 2 3" xfId="166"/>
    <cellStyle name="Стиль 1 2 4" xfId="167"/>
    <cellStyle name="Стиль 1 2 4 2" xfId="168"/>
    <cellStyle name="Стиль 1 2 4 3" xfId="169"/>
    <cellStyle name="Стиль 1 2 4 4" xfId="170"/>
    <cellStyle name="Стиль 1 2 4 5" xfId="171"/>
    <cellStyle name="Стиль 1 2 4 6" xfId="172"/>
    <cellStyle name="Стиль 1 2 4 7" xfId="173"/>
    <cellStyle name="Стиль 1 2 4 8" xfId="174"/>
    <cellStyle name="Стиль 1 2 4 9" xfId="175"/>
    <cellStyle name="Стиль 1 2 5" xfId="176"/>
    <cellStyle name="Стиль 1 2 6" xfId="177"/>
    <cellStyle name="Стиль 1 2 7" xfId="178"/>
    <cellStyle name="Стиль 1 2 8" xfId="179"/>
    <cellStyle name="Стиль 1 2 9" xfId="180"/>
    <cellStyle name="Стиль 1 20" xfId="181"/>
    <cellStyle name="Стиль 1 21" xfId="182"/>
    <cellStyle name="Стиль 1 22" xfId="183"/>
    <cellStyle name="Стиль 1 23" xfId="184"/>
    <cellStyle name="Стиль 1 24" xfId="185"/>
    <cellStyle name="Стиль 1 25" xfId="186"/>
    <cellStyle name="Стиль 1 26" xfId="187"/>
    <cellStyle name="Стиль 1 27" xfId="188"/>
    <cellStyle name="Стиль 1 28" xfId="189"/>
    <cellStyle name="Стиль 1 29" xfId="190"/>
    <cellStyle name="Стиль 1 3" xfId="191"/>
    <cellStyle name="Стиль 1 30" xfId="192"/>
    <cellStyle name="Стиль 1 4" xfId="193"/>
    <cellStyle name="Стиль 1 5" xfId="194"/>
    <cellStyle name="Стиль 1 6" xfId="195"/>
    <cellStyle name="Стиль 1 7" xfId="196"/>
    <cellStyle name="Стиль 1 8" xfId="197"/>
    <cellStyle name="Стиль 1 9" xfId="198"/>
    <cellStyle name="Текст предупреждения 2" xfId="199"/>
    <cellStyle name="Финансовый" xfId="202" builtinId="3"/>
    <cellStyle name="Финансовый 2" xfId="200"/>
    <cellStyle name="Финансовый 3" xfId="3"/>
    <cellStyle name="Финансовый 3 2" xfId="204"/>
    <cellStyle name="Финансовый 4" xfId="205"/>
    <cellStyle name="Финансовый 5" xfId="208"/>
    <cellStyle name="Финансовый 6" xfId="210"/>
    <cellStyle name="Хороший 2" xfId="20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&#1099;/&#1044;&#1077;&#1087;&#1072;&#1088;&#1090;&#1072;&#1084;&#1077;&#1085;&#1090;%20&#1090;&#1072;&#1088;&#1080;&#1092;&#1086;&#1086;&#1073;&#1088;&#1072;&#1079;&#1086;&#1074;&#1072;&#1085;&#1080;&#1103;/2020/26-05%20&#1058;&#1072;&#1088;&#1080;&#1092;&#1085;&#1086;-&#1073;&#1072;&#1083;&#1072;&#1085;&#1089;&#1086;&#1074;&#1099;&#1077;%20&#1088;&#1077;&#1096;&#1077;&#1085;&#1080;&#1103;%20&#1087;&#1086;%20&#1087;&#1077;&#1088;&#1077;&#1076;&#1072;&#1095;&#1077;%20&#1101;&#1101;/&#1056;&#1077;&#1096;&#1077;&#1085;&#1080;&#1103;%20&#1056;&#1069;&#1050;/&#1051;&#1080;&#1087;&#1077;&#1094;&#1082;/&#1055;&#1077;&#1088;&#1077;&#1089;&#1084;&#1086;&#1090;&#1088;%2001%2007%202020/&#1060;&#1086;&#1088;&#1084;&#1072;%202.15%20-%20&#1058;&#1072;&#1088;&#1080;&#1092;&#1085;&#1086;&#1077;%20&#1084;&#1077;&#1085;&#1102;%20-%20&#1091;&#1089;&#1083;&#1091;&#1075;&#1080;%20&#1087;&#1086;%20&#1087;&#1077;&#1088;&#1077;&#1076;&#1072;&#1095;&#1077;%20&#1101;-&#1101;%20&#1051;&#1080;&#1087;&#1077;&#1094;&#1082;%2001.07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87;&#1077;&#1094;&#1082;%20&#1060;&#1086;&#1088;&#1084;&#1072;%202.15%20-%20&#1058;&#1052;%20-%20&#1091;&#1089;&#1083;&#1091;&#1075;&#1080;%20&#1087;&#1086;%20&#1087;&#1077;&#1088;&#1077;&#1076;&#1072;&#1095;&#1077;%20&#1101;-&#1101;%20&#1089;%2001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.15"/>
    </sheetNames>
    <sheetDataSet>
      <sheetData sheetId="0">
        <row r="21">
          <cell r="F21">
            <v>1049546.45</v>
          </cell>
          <cell r="G21">
            <v>101.69</v>
          </cell>
          <cell r="H21">
            <v>1672.1</v>
          </cell>
        </row>
        <row r="22">
          <cell r="F22">
            <v>1702936.42</v>
          </cell>
          <cell r="G22">
            <v>368.5</v>
          </cell>
          <cell r="H22">
            <v>2978.16</v>
          </cell>
        </row>
        <row r="23">
          <cell r="F23">
            <v>1722474.03</v>
          </cell>
          <cell r="G23">
            <v>473.37</v>
          </cell>
          <cell r="H23">
            <v>3179.32</v>
          </cell>
        </row>
        <row r="24">
          <cell r="F24">
            <v>2273846.81</v>
          </cell>
          <cell r="G24">
            <v>1048.73</v>
          </cell>
          <cell r="H24">
            <v>4435.6000000000004</v>
          </cell>
        </row>
        <row r="26">
          <cell r="H26">
            <v>1034.42</v>
          </cell>
        </row>
        <row r="27">
          <cell r="H27">
            <v>76.09</v>
          </cell>
        </row>
        <row r="28">
          <cell r="H28">
            <v>76.09</v>
          </cell>
        </row>
        <row r="29">
          <cell r="H29">
            <v>76.09</v>
          </cell>
        </row>
        <row r="30">
          <cell r="H30">
            <v>1034.42</v>
          </cell>
        </row>
        <row r="31">
          <cell r="H31">
            <v>76.09</v>
          </cell>
        </row>
        <row r="32">
          <cell r="H32">
            <v>1034.42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.15"/>
    </sheetNames>
    <sheetDataSet>
      <sheetData sheetId="0">
        <row r="34">
          <cell r="F34">
            <v>1029513.56</v>
          </cell>
          <cell r="G34">
            <v>101.69</v>
          </cell>
          <cell r="H34">
            <v>1642.13</v>
          </cell>
        </row>
        <row r="35">
          <cell r="F35">
            <v>1659464.66</v>
          </cell>
          <cell r="G35">
            <v>368.5</v>
          </cell>
          <cell r="H35">
            <v>2911.54</v>
          </cell>
        </row>
        <row r="36">
          <cell r="F36">
            <v>1680410.32</v>
          </cell>
          <cell r="G36">
            <v>473.37</v>
          </cell>
          <cell r="H36">
            <v>3113.24</v>
          </cell>
        </row>
        <row r="37">
          <cell r="F37">
            <v>2214848.4700000002</v>
          </cell>
          <cell r="G37">
            <v>1048.73</v>
          </cell>
          <cell r="H37">
            <v>4347.72</v>
          </cell>
        </row>
        <row r="39">
          <cell r="H39">
            <v>1034.42</v>
          </cell>
        </row>
        <row r="40">
          <cell r="H40">
            <v>76.09</v>
          </cell>
        </row>
        <row r="41">
          <cell r="H41">
            <v>76.09</v>
          </cell>
        </row>
        <row r="42">
          <cell r="H42">
            <v>76.09</v>
          </cell>
        </row>
        <row r="43">
          <cell r="H43">
            <v>1034.42</v>
          </cell>
        </row>
        <row r="44">
          <cell r="H44">
            <v>76.09</v>
          </cell>
        </row>
        <row r="45">
          <cell r="H45">
            <v>1034.42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avo.adm44.ru/view.aspx?id=5315" TargetMode="External"/><Relationship Id="rId13" Type="http://schemas.openxmlformats.org/officeDocument/2006/relationships/hyperlink" Target="http://publication.pravo.gov.ru/Document/View/6901201912310006?index=1&amp;rangeSize=1" TargetMode="External"/><Relationship Id="rId18" Type="http://schemas.openxmlformats.org/officeDocument/2006/relationships/hyperlink" Target="https://rek.admin-smolensk.ru/docs/post-2020-god/" TargetMode="External"/><Relationship Id="rId3" Type="http://schemas.openxmlformats.org/officeDocument/2006/relationships/hyperlink" Target="http://pravo.govvrn.ru/?q=node/18244" TargetMode="External"/><Relationship Id="rId7" Type="http://schemas.openxmlformats.org/officeDocument/2006/relationships/hyperlink" Target="http://pravo.adm44.ru/view.aspx?id=5314" TargetMode="External"/><Relationship Id="rId12" Type="http://schemas.openxmlformats.org/officeDocument/2006/relationships/hyperlink" Target="http://www.kt.tmbreg.ru/" TargetMode="External"/><Relationship Id="rId17" Type="http://schemas.openxmlformats.org/officeDocument/2006/relationships/hyperlink" Target="https://rek.admin-smolensk.ru/files/376/post_2019_0368.pdf" TargetMode="External"/><Relationship Id="rId2" Type="http://schemas.openxmlformats.org/officeDocument/2006/relationships/hyperlink" Target="http://pravo.govvrn.ru/?q=node/18228" TargetMode="External"/><Relationship Id="rId16" Type="http://schemas.openxmlformats.org/officeDocument/2006/relationships/hyperlink" Target="http://publication.pravo.gov.ru/Document/View/6901201912310005?index=1&amp;rangeSize=1" TargetMode="External"/><Relationship Id="rId1" Type="http://schemas.openxmlformats.org/officeDocument/2006/relationships/hyperlink" Target="http://tarif32.ru/index.php/elektroenergiya" TargetMode="External"/><Relationship Id="rId6" Type="http://schemas.openxmlformats.org/officeDocument/2006/relationships/hyperlink" Target="http://pravo.govvrn.ru/?q=node/18234" TargetMode="External"/><Relationship Id="rId11" Type="http://schemas.openxmlformats.org/officeDocument/2006/relationships/hyperlink" Target="https://kgrct.ru/documents/prikazy/" TargetMode="External"/><Relationship Id="rId5" Type="http://schemas.openxmlformats.org/officeDocument/2006/relationships/hyperlink" Target="http://pravo.govvrn.ru/?q=node/18245" TargetMode="External"/><Relationship Id="rId15" Type="http://schemas.openxmlformats.org/officeDocument/2006/relationships/hyperlink" Target="http://publication.pravo.gov.ru/Document/View/6901201912310004?index=1&amp;rangeSize=1" TargetMode="External"/><Relationship Id="rId10" Type="http://schemas.openxmlformats.org/officeDocument/2006/relationships/hyperlink" Target="https://orel-region.ru/index.php?head=6&amp;part=73&amp;unit=9&amp;op=8&amp;in=10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pravo.govvrn.ru/?q=node/18233" TargetMode="External"/><Relationship Id="rId9" Type="http://schemas.openxmlformats.org/officeDocument/2006/relationships/hyperlink" Target="http://tarifkursk.ru/index.php/ct-menu-item-65/postanovleniya/ct-menu-item-107" TargetMode="External"/><Relationship Id="rId14" Type="http://schemas.openxmlformats.org/officeDocument/2006/relationships/hyperlink" Target="http://publication.pravo.gov.ru/Document/View/6901201912310008?index=1&amp;rangeSize=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rel-region.ru/index.php?head=6&amp;part=73&amp;unit=9&amp;op=8&amp;in=10" TargetMode="External"/><Relationship Id="rId3" Type="http://schemas.openxmlformats.org/officeDocument/2006/relationships/hyperlink" Target="http://pravo.adm44.ru/view.aspx?id=5317" TargetMode="External"/><Relationship Id="rId7" Type="http://schemas.openxmlformats.org/officeDocument/2006/relationships/hyperlink" Target="https://zakon.belregion.ru/upload/iblock/2bf/38-4%20%D0%BE%D1%82%2030.12.2019.pdf" TargetMode="External"/><Relationship Id="rId2" Type="http://schemas.openxmlformats.org/officeDocument/2006/relationships/hyperlink" Target="http://pravo.govvrn.ru/?q=node/18247" TargetMode="External"/><Relationship Id="rId1" Type="http://schemas.openxmlformats.org/officeDocument/2006/relationships/hyperlink" Target="http://tarif32.ru/index.php/elektroenergiya" TargetMode="External"/><Relationship Id="rId6" Type="http://schemas.openxmlformats.org/officeDocument/2006/relationships/hyperlink" Target="http://publication.pravo.gov.ru/Document/View/6901202001100003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kt.tmbreg.ru/npa/electro.html" TargetMode="External"/><Relationship Id="rId10" Type="http://schemas.openxmlformats.org/officeDocument/2006/relationships/hyperlink" Target="https://rek.admin-smolensk.ru/docs/post-2020-god/" TargetMode="External"/><Relationship Id="rId4" Type="http://schemas.openxmlformats.org/officeDocument/2006/relationships/hyperlink" Target="http://tarifkursk.ru/attachments/article/7156/99.pdf" TargetMode="External"/><Relationship Id="rId9" Type="http://schemas.openxmlformats.org/officeDocument/2006/relationships/hyperlink" Target="https://www.yarregion.ru/depts/dtert/DocLib14/&#1087;&#1088;&#1080;&#1082;&#1072;&#1079;%20&#8470;%20483-&#1087;_&#1101;&#1101;%20&#1086;&#1090;%2031.12.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topLeftCell="A136" zoomScale="80" zoomScaleNormal="80" workbookViewId="0">
      <selection activeCell="L144" sqref="L144"/>
    </sheetView>
  </sheetViews>
  <sheetFormatPr defaultColWidth="9.140625" defaultRowHeight="15" x14ac:dyDescent="0.25"/>
  <cols>
    <col min="1" max="1" width="9.140625" style="68"/>
    <col min="2" max="2" width="15.28515625" style="68" customWidth="1"/>
    <col min="3" max="3" width="16.85546875" style="68" customWidth="1"/>
    <col min="4" max="4" width="39.28515625" style="68" customWidth="1"/>
    <col min="5" max="5" width="26.140625" style="68" customWidth="1"/>
    <col min="6" max="6" width="22.140625" style="68" customWidth="1"/>
    <col min="7" max="7" width="17.42578125" style="68" customWidth="1"/>
    <col min="8" max="8" width="18.28515625" style="68" customWidth="1"/>
    <col min="9" max="9" width="38.140625" style="68" bestFit="1" customWidth="1"/>
    <col min="10" max="10" width="19" style="68" customWidth="1"/>
    <col min="11" max="16384" width="9.140625" style="68"/>
  </cols>
  <sheetData>
    <row r="1" spans="1:10" ht="20.25" x14ac:dyDescent="0.3">
      <c r="A1" s="69" t="s">
        <v>47</v>
      </c>
      <c r="J1" s="67" t="s">
        <v>48</v>
      </c>
    </row>
    <row r="3" spans="1:10" ht="57" x14ac:dyDescent="0.25">
      <c r="A3" s="66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5" t="s">
        <v>229</v>
      </c>
    </row>
    <row r="4" spans="1:10" ht="15" customHeight="1" x14ac:dyDescent="0.25">
      <c r="A4" s="102" t="s">
        <v>46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5">
      <c r="A5" s="66"/>
      <c r="B5" s="65"/>
      <c r="C5" s="65"/>
      <c r="D5" s="65"/>
      <c r="E5" s="65"/>
      <c r="F5" s="65"/>
      <c r="G5" s="65"/>
      <c r="H5" s="65"/>
      <c r="I5" s="65"/>
      <c r="J5" s="65"/>
    </row>
    <row r="6" spans="1:10" ht="29.25" customHeight="1" x14ac:dyDescent="0.25">
      <c r="A6" s="85">
        <v>1</v>
      </c>
      <c r="B6" s="92" t="s">
        <v>291</v>
      </c>
      <c r="C6" s="94">
        <v>43829</v>
      </c>
      <c r="D6" s="96" t="s">
        <v>292</v>
      </c>
      <c r="E6" s="64" t="s">
        <v>158</v>
      </c>
      <c r="F6" s="63">
        <v>163845.85</v>
      </c>
      <c r="G6" s="63">
        <v>91.96</v>
      </c>
      <c r="H6" s="63">
        <v>389.13</v>
      </c>
      <c r="I6" s="96" t="s">
        <v>14</v>
      </c>
      <c r="J6" s="98" t="s">
        <v>303</v>
      </c>
    </row>
    <row r="7" spans="1:10" ht="33.75" customHeight="1" x14ac:dyDescent="0.25">
      <c r="A7" s="86"/>
      <c r="B7" s="93"/>
      <c r="C7" s="95"/>
      <c r="D7" s="97"/>
      <c r="E7" s="64" t="s">
        <v>63</v>
      </c>
      <c r="F7" s="63">
        <v>163845.85</v>
      </c>
      <c r="G7" s="63">
        <v>91.96</v>
      </c>
      <c r="H7" s="63">
        <v>389.13</v>
      </c>
      <c r="I7" s="97"/>
      <c r="J7" s="99"/>
    </row>
    <row r="8" spans="1:10" ht="15" customHeight="1" x14ac:dyDescent="0.25">
      <c r="A8" s="85">
        <f>A6+1</f>
        <v>2</v>
      </c>
      <c r="B8" s="92" t="s">
        <v>291</v>
      </c>
      <c r="C8" s="94">
        <v>43825</v>
      </c>
      <c r="D8" s="96" t="s">
        <v>293</v>
      </c>
      <c r="E8" s="64" t="s">
        <v>158</v>
      </c>
      <c r="F8" s="63">
        <v>389967.31</v>
      </c>
      <c r="G8" s="63">
        <v>19.79</v>
      </c>
      <c r="H8" s="63">
        <v>789.89</v>
      </c>
      <c r="I8" s="96" t="s">
        <v>14</v>
      </c>
      <c r="J8" s="99"/>
    </row>
    <row r="9" spans="1:10" x14ac:dyDescent="0.25">
      <c r="A9" s="86"/>
      <c r="B9" s="93"/>
      <c r="C9" s="95"/>
      <c r="D9" s="97"/>
      <c r="E9" s="64" t="s">
        <v>63</v>
      </c>
      <c r="F9" s="63">
        <v>400166.77</v>
      </c>
      <c r="G9" s="63">
        <v>20.3</v>
      </c>
      <c r="H9" s="63">
        <v>808.76</v>
      </c>
      <c r="I9" s="97"/>
      <c r="J9" s="99"/>
    </row>
    <row r="10" spans="1:10" ht="15" customHeight="1" x14ac:dyDescent="0.25">
      <c r="A10" s="85">
        <f t="shared" ref="A10" si="0">A8+1</f>
        <v>3</v>
      </c>
      <c r="B10" s="92" t="s">
        <v>291</v>
      </c>
      <c r="C10" s="94">
        <v>43825</v>
      </c>
      <c r="D10" s="96" t="s">
        <v>294</v>
      </c>
      <c r="E10" s="64" t="s">
        <v>158</v>
      </c>
      <c r="F10" s="63">
        <v>114426.92</v>
      </c>
      <c r="G10" s="63">
        <v>13.15</v>
      </c>
      <c r="H10" s="63">
        <v>288.45</v>
      </c>
      <c r="I10" s="96" t="s">
        <v>14</v>
      </c>
      <c r="J10" s="99"/>
    </row>
    <row r="11" spans="1:10" x14ac:dyDescent="0.25">
      <c r="A11" s="86"/>
      <c r="B11" s="93"/>
      <c r="C11" s="95"/>
      <c r="D11" s="97"/>
      <c r="E11" s="64" t="s">
        <v>63</v>
      </c>
      <c r="F11" s="63">
        <v>114426.92</v>
      </c>
      <c r="G11" s="63">
        <v>14.13</v>
      </c>
      <c r="H11" s="63">
        <v>284.95</v>
      </c>
      <c r="I11" s="97"/>
      <c r="J11" s="99"/>
    </row>
    <row r="12" spans="1:10" ht="15" customHeight="1" x14ac:dyDescent="0.25">
      <c r="A12" s="85">
        <f t="shared" ref="A12" si="1">A10+1</f>
        <v>4</v>
      </c>
      <c r="B12" s="92" t="s">
        <v>291</v>
      </c>
      <c r="C12" s="94">
        <v>43825</v>
      </c>
      <c r="D12" s="96" t="s">
        <v>295</v>
      </c>
      <c r="E12" s="64" t="s">
        <v>158</v>
      </c>
      <c r="F12" s="63">
        <v>195210</v>
      </c>
      <c r="G12" s="63">
        <v>29.12</v>
      </c>
      <c r="H12" s="63">
        <v>846.68</v>
      </c>
      <c r="I12" s="96" t="s">
        <v>14</v>
      </c>
      <c r="J12" s="99"/>
    </row>
    <row r="13" spans="1:10" x14ac:dyDescent="0.25">
      <c r="A13" s="86"/>
      <c r="B13" s="93"/>
      <c r="C13" s="95"/>
      <c r="D13" s="97"/>
      <c r="E13" s="64" t="s">
        <v>63</v>
      </c>
      <c r="F13" s="63">
        <v>374852.7</v>
      </c>
      <c r="G13" s="63">
        <v>29.84</v>
      </c>
      <c r="H13" s="63">
        <v>1574.25</v>
      </c>
      <c r="I13" s="97"/>
      <c r="J13" s="99"/>
    </row>
    <row r="14" spans="1:10" ht="15" customHeight="1" x14ac:dyDescent="0.25">
      <c r="A14" s="85">
        <f t="shared" ref="A14" si="2">A12+1</f>
        <v>5</v>
      </c>
      <c r="B14" s="92" t="s">
        <v>296</v>
      </c>
      <c r="C14" s="94">
        <v>43825</v>
      </c>
      <c r="D14" s="96" t="s">
        <v>297</v>
      </c>
      <c r="E14" s="64" t="s">
        <v>158</v>
      </c>
      <c r="F14" s="63">
        <v>669847.57999999996</v>
      </c>
      <c r="G14" s="63">
        <v>179.46</v>
      </c>
      <c r="H14" s="63">
        <v>1723.78</v>
      </c>
      <c r="I14" s="96" t="s">
        <v>14</v>
      </c>
      <c r="J14" s="99"/>
    </row>
    <row r="15" spans="1:10" x14ac:dyDescent="0.25">
      <c r="A15" s="86"/>
      <c r="B15" s="93"/>
      <c r="C15" s="95"/>
      <c r="D15" s="97"/>
      <c r="E15" s="64" t="s">
        <v>63</v>
      </c>
      <c r="F15" s="63">
        <v>669847.57999999996</v>
      </c>
      <c r="G15" s="63">
        <v>179.43</v>
      </c>
      <c r="H15" s="63">
        <v>2008.34</v>
      </c>
      <c r="I15" s="97"/>
      <c r="J15" s="99"/>
    </row>
    <row r="16" spans="1:10" ht="15" customHeight="1" x14ac:dyDescent="0.25">
      <c r="A16" s="85">
        <f>A14+1</f>
        <v>6</v>
      </c>
      <c r="B16" s="92" t="s">
        <v>291</v>
      </c>
      <c r="C16" s="94">
        <v>43825</v>
      </c>
      <c r="D16" s="96" t="s">
        <v>298</v>
      </c>
      <c r="E16" s="64" t="s">
        <v>158</v>
      </c>
      <c r="F16" s="63">
        <v>89793.78</v>
      </c>
      <c r="G16" s="63">
        <v>69.44</v>
      </c>
      <c r="H16" s="63">
        <v>541.94000000000005</v>
      </c>
      <c r="I16" s="96" t="s">
        <v>14</v>
      </c>
      <c r="J16" s="99"/>
    </row>
    <row r="17" spans="1:10" x14ac:dyDescent="0.25">
      <c r="A17" s="86"/>
      <c r="B17" s="93"/>
      <c r="C17" s="95"/>
      <c r="D17" s="97"/>
      <c r="E17" s="64" t="s">
        <v>63</v>
      </c>
      <c r="F17" s="63">
        <v>89793.78</v>
      </c>
      <c r="G17" s="63">
        <v>70.569999999999993</v>
      </c>
      <c r="H17" s="63">
        <v>513.45000000000005</v>
      </c>
      <c r="I17" s="97"/>
      <c r="J17" s="99"/>
    </row>
    <row r="18" spans="1:10" ht="15" customHeight="1" x14ac:dyDescent="0.25">
      <c r="A18" s="85">
        <f t="shared" ref="A18" si="3">A16+1</f>
        <v>7</v>
      </c>
      <c r="B18" s="92" t="s">
        <v>291</v>
      </c>
      <c r="C18" s="94">
        <v>43825</v>
      </c>
      <c r="D18" s="96" t="s">
        <v>299</v>
      </c>
      <c r="E18" s="64" t="s">
        <v>158</v>
      </c>
      <c r="F18" s="63">
        <v>70448.91</v>
      </c>
      <c r="G18" s="63">
        <v>42.05</v>
      </c>
      <c r="H18" s="63">
        <v>153.79</v>
      </c>
      <c r="I18" s="96" t="s">
        <v>14</v>
      </c>
      <c r="J18" s="99"/>
    </row>
    <row r="19" spans="1:10" x14ac:dyDescent="0.25">
      <c r="A19" s="86"/>
      <c r="B19" s="93"/>
      <c r="C19" s="95"/>
      <c r="D19" s="97"/>
      <c r="E19" s="64" t="s">
        <v>63</v>
      </c>
      <c r="F19" s="63">
        <v>79533.440000000002</v>
      </c>
      <c r="G19" s="63">
        <v>42.35</v>
      </c>
      <c r="H19" s="63">
        <v>168.48</v>
      </c>
      <c r="I19" s="97"/>
      <c r="J19" s="99"/>
    </row>
    <row r="20" spans="1:10" ht="15" customHeight="1" x14ac:dyDescent="0.25">
      <c r="A20" s="85">
        <f t="shared" ref="A20" si="4">A18+1</f>
        <v>8</v>
      </c>
      <c r="B20" s="92" t="s">
        <v>291</v>
      </c>
      <c r="C20" s="94">
        <v>43825</v>
      </c>
      <c r="D20" s="96" t="s">
        <v>300</v>
      </c>
      <c r="E20" s="64" t="s">
        <v>158</v>
      </c>
      <c r="F20" s="63">
        <v>29429.41</v>
      </c>
      <c r="G20" s="63">
        <v>39.049999999999997</v>
      </c>
      <c r="H20" s="63">
        <v>212.48</v>
      </c>
      <c r="I20" s="96" t="s">
        <v>14</v>
      </c>
      <c r="J20" s="99"/>
    </row>
    <row r="21" spans="1:10" x14ac:dyDescent="0.25">
      <c r="A21" s="86"/>
      <c r="B21" s="93"/>
      <c r="C21" s="95"/>
      <c r="D21" s="97"/>
      <c r="E21" s="64" t="s">
        <v>63</v>
      </c>
      <c r="F21" s="63">
        <v>29429.41</v>
      </c>
      <c r="G21" s="63">
        <v>46.11</v>
      </c>
      <c r="H21" s="63">
        <v>223.77</v>
      </c>
      <c r="I21" s="97"/>
      <c r="J21" s="99"/>
    </row>
    <row r="22" spans="1:10" ht="15" customHeight="1" x14ac:dyDescent="0.25">
      <c r="A22" s="85">
        <f t="shared" ref="A22" si="5">A20+1</f>
        <v>9</v>
      </c>
      <c r="B22" s="92" t="s">
        <v>291</v>
      </c>
      <c r="C22" s="94">
        <v>43825</v>
      </c>
      <c r="D22" s="96" t="s">
        <v>301</v>
      </c>
      <c r="E22" s="64" t="s">
        <v>158</v>
      </c>
      <c r="F22" s="63">
        <v>68895.61</v>
      </c>
      <c r="G22" s="63">
        <v>38.17</v>
      </c>
      <c r="H22" s="63">
        <v>194.6</v>
      </c>
      <c r="I22" s="96" t="s">
        <v>14</v>
      </c>
      <c r="J22" s="99"/>
    </row>
    <row r="23" spans="1:10" x14ac:dyDescent="0.25">
      <c r="A23" s="86"/>
      <c r="B23" s="93"/>
      <c r="C23" s="95"/>
      <c r="D23" s="97"/>
      <c r="E23" s="64" t="s">
        <v>63</v>
      </c>
      <c r="F23" s="63">
        <v>68895.61</v>
      </c>
      <c r="G23" s="63">
        <v>38.22</v>
      </c>
      <c r="H23" s="63">
        <v>190.7</v>
      </c>
      <c r="I23" s="97"/>
      <c r="J23" s="99"/>
    </row>
    <row r="24" spans="1:10" ht="15" customHeight="1" x14ac:dyDescent="0.25">
      <c r="A24" s="85">
        <f t="shared" ref="A24" si="6">A22+1</f>
        <v>10</v>
      </c>
      <c r="B24" s="92" t="s">
        <v>291</v>
      </c>
      <c r="C24" s="94">
        <v>43825</v>
      </c>
      <c r="D24" s="96" t="s">
        <v>302</v>
      </c>
      <c r="E24" s="64" t="s">
        <v>158</v>
      </c>
      <c r="F24" s="63">
        <v>7648.23</v>
      </c>
      <c r="G24" s="63">
        <v>1.1299999999999999</v>
      </c>
      <c r="H24" s="63">
        <v>34.83</v>
      </c>
      <c r="I24" s="96" t="s">
        <v>14</v>
      </c>
      <c r="J24" s="99"/>
    </row>
    <row r="25" spans="1:10" x14ac:dyDescent="0.25">
      <c r="A25" s="86"/>
      <c r="B25" s="93"/>
      <c r="C25" s="95"/>
      <c r="D25" s="97"/>
      <c r="E25" s="64" t="s">
        <v>63</v>
      </c>
      <c r="F25" s="63">
        <v>7648.23</v>
      </c>
      <c r="G25" s="63">
        <v>1.22</v>
      </c>
      <c r="H25" s="63">
        <v>36.65</v>
      </c>
      <c r="I25" s="97"/>
      <c r="J25" s="100"/>
    </row>
    <row r="26" spans="1:10" x14ac:dyDescent="0.25">
      <c r="A26" s="102" t="s">
        <v>45</v>
      </c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ht="48.75" customHeight="1" x14ac:dyDescent="0.25">
      <c r="A27" s="62" t="s">
        <v>9</v>
      </c>
      <c r="B27" s="61" t="s">
        <v>10</v>
      </c>
      <c r="C27" s="60" t="s">
        <v>11</v>
      </c>
      <c r="D27" s="59" t="s">
        <v>12</v>
      </c>
      <c r="E27" s="58" t="s">
        <v>13</v>
      </c>
      <c r="F27" s="60">
        <v>171393.34</v>
      </c>
      <c r="G27" s="60">
        <v>155.58000000000001</v>
      </c>
      <c r="H27" s="57">
        <v>0.48204000000000002</v>
      </c>
      <c r="I27" s="1" t="s">
        <v>14</v>
      </c>
      <c r="J27" s="80" t="s">
        <v>15</v>
      </c>
    </row>
    <row r="28" spans="1:10" ht="34.5" customHeight="1" x14ac:dyDescent="0.25">
      <c r="A28" s="62" t="s">
        <v>16</v>
      </c>
      <c r="B28" s="61" t="str">
        <f>B27</f>
        <v>39/2-э</v>
      </c>
      <c r="C28" s="60" t="str">
        <f>C27</f>
        <v>26.12.2019г</v>
      </c>
      <c r="D28" s="59" t="s">
        <v>17</v>
      </c>
      <c r="E28" s="58" t="str">
        <f>E27</f>
        <v>с 01.01.2020 по 31.12.2020</v>
      </c>
      <c r="F28" s="60">
        <v>705368.96</v>
      </c>
      <c r="G28" s="60">
        <v>625.17999999999995</v>
      </c>
      <c r="H28" s="57">
        <v>2.13971</v>
      </c>
      <c r="I28" s="1" t="s">
        <v>14</v>
      </c>
      <c r="J28" s="81"/>
    </row>
    <row r="29" spans="1:10" ht="36.75" customHeight="1" x14ac:dyDescent="0.25">
      <c r="A29" s="62" t="s">
        <v>18</v>
      </c>
      <c r="B29" s="61" t="str">
        <f t="shared" ref="B29:E39" si="7">B28</f>
        <v>39/2-э</v>
      </c>
      <c r="C29" s="60" t="str">
        <f t="shared" si="7"/>
        <v>26.12.2019г</v>
      </c>
      <c r="D29" s="59" t="s">
        <v>19</v>
      </c>
      <c r="E29" s="58" t="str">
        <f t="shared" si="7"/>
        <v>с 01.01.2020 по 31.12.2020</v>
      </c>
      <c r="F29" s="60">
        <v>66636.05</v>
      </c>
      <c r="G29" s="60">
        <v>167.02</v>
      </c>
      <c r="H29" s="57">
        <v>0.30856</v>
      </c>
      <c r="I29" s="1" t="s">
        <v>14</v>
      </c>
      <c r="J29" s="81"/>
    </row>
    <row r="30" spans="1:10" ht="34.5" customHeight="1" x14ac:dyDescent="0.25">
      <c r="A30" s="62" t="s">
        <v>20</v>
      </c>
      <c r="B30" s="61" t="str">
        <f t="shared" si="7"/>
        <v>39/2-э</v>
      </c>
      <c r="C30" s="60" t="str">
        <f t="shared" si="7"/>
        <v>26.12.2019г</v>
      </c>
      <c r="D30" s="59" t="s">
        <v>21</v>
      </c>
      <c r="E30" s="58" t="str">
        <f t="shared" si="7"/>
        <v>с 01.01.2020 по 31.12.2020</v>
      </c>
      <c r="F30" s="60">
        <v>94370.91</v>
      </c>
      <c r="G30" s="60">
        <v>226.75</v>
      </c>
      <c r="H30" s="57">
        <v>0.83972000000000002</v>
      </c>
      <c r="I30" s="1" t="s">
        <v>14</v>
      </c>
      <c r="J30" s="81"/>
    </row>
    <row r="31" spans="1:10" ht="37.5" customHeight="1" x14ac:dyDescent="0.25">
      <c r="A31" s="62" t="s">
        <v>22</v>
      </c>
      <c r="B31" s="61" t="str">
        <f t="shared" si="7"/>
        <v>39/2-э</v>
      </c>
      <c r="C31" s="60" t="str">
        <f t="shared" si="7"/>
        <v>26.12.2019г</v>
      </c>
      <c r="D31" s="59" t="s">
        <v>23</v>
      </c>
      <c r="E31" s="58" t="str">
        <f t="shared" si="7"/>
        <v>с 01.01.2020 по 31.12.2020</v>
      </c>
      <c r="F31" s="60">
        <v>128562.22</v>
      </c>
      <c r="G31" s="60">
        <v>165.87</v>
      </c>
      <c r="H31" s="57">
        <v>0.34354000000000001</v>
      </c>
      <c r="I31" s="1" t="s">
        <v>14</v>
      </c>
      <c r="J31" s="81"/>
    </row>
    <row r="32" spans="1:10" ht="37.5" customHeight="1" x14ac:dyDescent="0.25">
      <c r="A32" s="62" t="s">
        <v>24</v>
      </c>
      <c r="B32" s="61" t="str">
        <f t="shared" si="7"/>
        <v>39/2-э</v>
      </c>
      <c r="C32" s="60" t="str">
        <f t="shared" si="7"/>
        <v>26.12.2019г</v>
      </c>
      <c r="D32" s="59" t="s">
        <v>25</v>
      </c>
      <c r="E32" s="58" t="str">
        <f t="shared" si="7"/>
        <v>с 01.01.2020 по 31.12.2020</v>
      </c>
      <c r="F32" s="60">
        <v>71537.83</v>
      </c>
      <c r="G32" s="60">
        <v>120.78</v>
      </c>
      <c r="H32" s="57">
        <v>0.79732000000000003</v>
      </c>
      <c r="I32" s="1" t="s">
        <v>14</v>
      </c>
      <c r="J32" s="81"/>
    </row>
    <row r="33" spans="1:10" ht="33" customHeight="1" x14ac:dyDescent="0.25">
      <c r="A33" s="62" t="s">
        <v>26</v>
      </c>
      <c r="B33" s="61" t="str">
        <f t="shared" si="7"/>
        <v>39/2-э</v>
      </c>
      <c r="C33" s="60" t="str">
        <f t="shared" si="7"/>
        <v>26.12.2019г</v>
      </c>
      <c r="D33" s="59" t="s">
        <v>27</v>
      </c>
      <c r="E33" s="58" t="str">
        <f t="shared" si="7"/>
        <v>с 01.01.2020 по 31.12.2020</v>
      </c>
      <c r="F33" s="60">
        <v>478237.37</v>
      </c>
      <c r="G33" s="60">
        <v>360.04</v>
      </c>
      <c r="H33" s="57">
        <v>1.55565</v>
      </c>
      <c r="I33" s="1" t="s">
        <v>14</v>
      </c>
      <c r="J33" s="81"/>
    </row>
    <row r="34" spans="1:10" ht="33" customHeight="1" x14ac:dyDescent="0.25">
      <c r="A34" s="62" t="s">
        <v>28</v>
      </c>
      <c r="B34" s="61" t="str">
        <f t="shared" si="7"/>
        <v>39/2-э</v>
      </c>
      <c r="C34" s="60" t="str">
        <f t="shared" si="7"/>
        <v>26.12.2019г</v>
      </c>
      <c r="D34" s="59" t="s">
        <v>29</v>
      </c>
      <c r="E34" s="58" t="str">
        <f t="shared" si="7"/>
        <v>с 01.01.2020 по 31.12.2020</v>
      </c>
      <c r="F34" s="60">
        <v>7082.07</v>
      </c>
      <c r="G34" s="60">
        <v>361.75</v>
      </c>
      <c r="H34" s="57">
        <v>3.8590599999999999</v>
      </c>
      <c r="I34" s="1" t="s">
        <v>14</v>
      </c>
      <c r="J34" s="81"/>
    </row>
    <row r="35" spans="1:10" ht="27.75" customHeight="1" x14ac:dyDescent="0.25">
      <c r="A35" s="62" t="s">
        <v>30</v>
      </c>
      <c r="B35" s="61" t="str">
        <f t="shared" si="7"/>
        <v>39/2-э</v>
      </c>
      <c r="C35" s="60" t="str">
        <f t="shared" si="7"/>
        <v>26.12.2019г</v>
      </c>
      <c r="D35" s="59" t="s">
        <v>31</v>
      </c>
      <c r="E35" s="58" t="str">
        <f t="shared" si="7"/>
        <v>с 01.01.2020 по 31.12.2020</v>
      </c>
      <c r="F35" s="60">
        <v>91098.99</v>
      </c>
      <c r="G35" s="60">
        <v>324.39999999999998</v>
      </c>
      <c r="H35" s="57">
        <v>1.60276</v>
      </c>
      <c r="I35" s="1" t="s">
        <v>14</v>
      </c>
      <c r="J35" s="81"/>
    </row>
    <row r="36" spans="1:10" ht="29.25" customHeight="1" x14ac:dyDescent="0.25">
      <c r="A36" s="62" t="s">
        <v>32</v>
      </c>
      <c r="B36" s="61" t="str">
        <f t="shared" si="7"/>
        <v>39/2-э</v>
      </c>
      <c r="C36" s="60" t="str">
        <f t="shared" si="7"/>
        <v>26.12.2019г</v>
      </c>
      <c r="D36" s="59" t="s">
        <v>33</v>
      </c>
      <c r="E36" s="58" t="str">
        <f t="shared" si="7"/>
        <v>с 01.01.2020 по 31.12.2020</v>
      </c>
      <c r="F36" s="60">
        <v>72214.59</v>
      </c>
      <c r="G36" s="60">
        <v>155.56</v>
      </c>
      <c r="H36" s="57">
        <v>0.75387999999999999</v>
      </c>
      <c r="I36" s="1" t="s">
        <v>14</v>
      </c>
      <c r="J36" s="81"/>
    </row>
    <row r="37" spans="1:10" ht="31.5" customHeight="1" x14ac:dyDescent="0.25">
      <c r="A37" s="62" t="s">
        <v>34</v>
      </c>
      <c r="B37" s="61" t="s">
        <v>35</v>
      </c>
      <c r="C37" s="60" t="str">
        <f t="shared" si="7"/>
        <v>26.12.2019г</v>
      </c>
      <c r="D37" s="59" t="s">
        <v>36</v>
      </c>
      <c r="E37" s="58" t="str">
        <f t="shared" si="7"/>
        <v>с 01.01.2020 по 31.12.2020</v>
      </c>
      <c r="F37" s="60">
        <v>60619.25</v>
      </c>
      <c r="G37" s="60">
        <v>232.75</v>
      </c>
      <c r="H37" s="57">
        <v>0.91318999999999995</v>
      </c>
      <c r="I37" s="1" t="s">
        <v>14</v>
      </c>
      <c r="J37" s="81"/>
    </row>
    <row r="38" spans="1:10" ht="33" customHeight="1" x14ac:dyDescent="0.25">
      <c r="A38" s="62" t="s">
        <v>37</v>
      </c>
      <c r="B38" s="61" t="s">
        <v>38</v>
      </c>
      <c r="C38" s="60" t="str">
        <f t="shared" si="7"/>
        <v>26.12.2019г</v>
      </c>
      <c r="D38" s="59" t="s">
        <v>39</v>
      </c>
      <c r="E38" s="58" t="str">
        <f t="shared" si="7"/>
        <v>с 01.01.2020 по 31.12.2020</v>
      </c>
      <c r="F38" s="60">
        <v>69313.53</v>
      </c>
      <c r="G38" s="60">
        <v>58.25</v>
      </c>
      <c r="H38" s="57">
        <v>0.34</v>
      </c>
      <c r="I38" s="1" t="s">
        <v>14</v>
      </c>
      <c r="J38" s="81"/>
    </row>
    <row r="39" spans="1:10" ht="38.25" customHeight="1" x14ac:dyDescent="0.25">
      <c r="A39" s="62" t="s">
        <v>40</v>
      </c>
      <c r="B39" s="61" t="s">
        <v>41</v>
      </c>
      <c r="C39" s="60" t="str">
        <f t="shared" si="7"/>
        <v>26.12.2019г</v>
      </c>
      <c r="D39" s="59" t="s">
        <v>42</v>
      </c>
      <c r="E39" s="58" t="str">
        <f t="shared" si="7"/>
        <v>с 01.01.2020 по 31.12.2020</v>
      </c>
      <c r="F39" s="60">
        <v>580517.09</v>
      </c>
      <c r="G39" s="60">
        <v>188.61</v>
      </c>
      <c r="H39" s="57">
        <v>0.95528000000000002</v>
      </c>
      <c r="I39" s="1" t="s">
        <v>43</v>
      </c>
      <c r="J39" s="81"/>
    </row>
    <row r="40" spans="1:10" ht="16.5" customHeight="1" x14ac:dyDescent="0.25">
      <c r="A40" s="102" t="s">
        <v>49</v>
      </c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s="54" customFormat="1" ht="16.5" customHeight="1" x14ac:dyDescent="0.25">
      <c r="A41" s="87">
        <v>1</v>
      </c>
      <c r="B41" s="84" t="s">
        <v>58</v>
      </c>
      <c r="C41" s="84" t="s">
        <v>59</v>
      </c>
      <c r="D41" s="101" t="s">
        <v>60</v>
      </c>
      <c r="E41" s="56" t="s">
        <v>61</v>
      </c>
      <c r="F41" s="55">
        <v>259278</v>
      </c>
      <c r="G41" s="55">
        <v>466.7</v>
      </c>
      <c r="H41" s="55">
        <v>1010.45</v>
      </c>
      <c r="I41" s="1" t="s">
        <v>14</v>
      </c>
      <c r="J41" s="80" t="s">
        <v>62</v>
      </c>
    </row>
    <row r="42" spans="1:10" s="54" customFormat="1" ht="16.5" customHeight="1" x14ac:dyDescent="0.25">
      <c r="A42" s="87"/>
      <c r="B42" s="84"/>
      <c r="C42" s="84"/>
      <c r="D42" s="101"/>
      <c r="E42" s="56" t="s">
        <v>63</v>
      </c>
      <c r="F42" s="55">
        <v>242740.86</v>
      </c>
      <c r="G42" s="55">
        <v>493.33</v>
      </c>
      <c r="H42" s="55">
        <v>1010.5999999999999</v>
      </c>
      <c r="I42" s="1" t="s">
        <v>14</v>
      </c>
      <c r="J42" s="81"/>
    </row>
    <row r="43" spans="1:10" s="54" customFormat="1" ht="30.75" customHeight="1" x14ac:dyDescent="0.25">
      <c r="A43" s="87">
        <v>2</v>
      </c>
      <c r="B43" s="84"/>
      <c r="C43" s="84"/>
      <c r="D43" s="78" t="s">
        <v>64</v>
      </c>
      <c r="E43" s="56" t="s">
        <v>61</v>
      </c>
      <c r="F43" s="60">
        <v>137593.74</v>
      </c>
      <c r="G43" s="60">
        <v>99.33</v>
      </c>
      <c r="H43" s="60">
        <v>287.71999999999997</v>
      </c>
      <c r="I43" s="1" t="s">
        <v>14</v>
      </c>
      <c r="J43" s="81"/>
    </row>
    <row r="44" spans="1:10" s="54" customFormat="1" ht="33.75" customHeight="1" x14ac:dyDescent="0.25">
      <c r="A44" s="87"/>
      <c r="B44" s="84"/>
      <c r="C44" s="84"/>
      <c r="D44" s="78"/>
      <c r="E44" s="56" t="s">
        <v>63</v>
      </c>
      <c r="F44" s="60">
        <v>134869.10999999999</v>
      </c>
      <c r="G44" s="60">
        <v>105</v>
      </c>
      <c r="H44" s="60">
        <v>293.39</v>
      </c>
      <c r="I44" s="1" t="s">
        <v>14</v>
      </c>
      <c r="J44" s="81"/>
    </row>
    <row r="45" spans="1:10" s="54" customFormat="1" ht="16.5" customHeight="1" x14ac:dyDescent="0.25">
      <c r="A45" s="87">
        <v>3</v>
      </c>
      <c r="B45" s="84"/>
      <c r="C45" s="84"/>
      <c r="D45" s="101" t="s">
        <v>65</v>
      </c>
      <c r="E45" s="56" t="s">
        <v>61</v>
      </c>
      <c r="F45" s="55">
        <v>330873.17</v>
      </c>
      <c r="G45" s="55">
        <v>456.98</v>
      </c>
      <c r="H45" s="55">
        <v>1155.3800000000001</v>
      </c>
      <c r="I45" s="1" t="s">
        <v>14</v>
      </c>
      <c r="J45" s="81"/>
    </row>
    <row r="46" spans="1:10" s="54" customFormat="1" ht="16.5" customHeight="1" x14ac:dyDescent="0.25">
      <c r="A46" s="87"/>
      <c r="B46" s="84"/>
      <c r="C46" s="84"/>
      <c r="D46" s="101"/>
      <c r="E46" s="56" t="s">
        <v>63</v>
      </c>
      <c r="F46" s="55">
        <v>331827.96999999997</v>
      </c>
      <c r="G46" s="55">
        <v>483.05</v>
      </c>
      <c r="H46" s="55">
        <v>1183.47</v>
      </c>
      <c r="I46" s="1" t="s">
        <v>14</v>
      </c>
      <c r="J46" s="81"/>
    </row>
    <row r="47" spans="1:10" s="54" customFormat="1" ht="16.5" customHeight="1" x14ac:dyDescent="0.25">
      <c r="A47" s="87">
        <v>4</v>
      </c>
      <c r="B47" s="84"/>
      <c r="C47" s="84"/>
      <c r="D47" s="101" t="s">
        <v>66</v>
      </c>
      <c r="E47" s="56" t="s">
        <v>61</v>
      </c>
      <c r="F47" s="55">
        <v>337350.33</v>
      </c>
      <c r="G47" s="55">
        <v>513.91</v>
      </c>
      <c r="H47" s="55">
        <v>1215.55</v>
      </c>
      <c r="I47" s="1" t="s">
        <v>14</v>
      </c>
      <c r="J47" s="81"/>
    </row>
    <row r="48" spans="1:10" s="54" customFormat="1" ht="16.5" customHeight="1" x14ac:dyDescent="0.25">
      <c r="A48" s="87"/>
      <c r="B48" s="84"/>
      <c r="C48" s="84"/>
      <c r="D48" s="101"/>
      <c r="E48" s="56" t="s">
        <v>63</v>
      </c>
      <c r="F48" s="55">
        <v>332287.68</v>
      </c>
      <c r="G48" s="55">
        <v>543.22</v>
      </c>
      <c r="H48" s="55">
        <v>1246.4299999999998</v>
      </c>
      <c r="I48" s="1" t="s">
        <v>14</v>
      </c>
      <c r="J48" s="81"/>
    </row>
    <row r="49" spans="1:10" s="54" customFormat="1" ht="16.5" customHeight="1" x14ac:dyDescent="0.25">
      <c r="A49" s="87">
        <v>5</v>
      </c>
      <c r="B49" s="84"/>
      <c r="C49" s="84"/>
      <c r="D49" s="101" t="s">
        <v>67</v>
      </c>
      <c r="E49" s="56" t="s">
        <v>61</v>
      </c>
      <c r="F49" s="55">
        <v>409348.19</v>
      </c>
      <c r="G49" s="55">
        <v>404.17</v>
      </c>
      <c r="H49" s="55">
        <v>1086.81</v>
      </c>
      <c r="I49" s="1" t="s">
        <v>14</v>
      </c>
      <c r="J49" s="81"/>
    </row>
    <row r="50" spans="1:10" s="54" customFormat="1" ht="16.5" customHeight="1" x14ac:dyDescent="0.25">
      <c r="A50" s="87"/>
      <c r="B50" s="84"/>
      <c r="C50" s="84"/>
      <c r="D50" s="101"/>
      <c r="E50" s="56" t="s">
        <v>63</v>
      </c>
      <c r="F50" s="55">
        <v>421137.36</v>
      </c>
      <c r="G50" s="55">
        <v>427.23</v>
      </c>
      <c r="H50" s="55">
        <v>1111.1500000000001</v>
      </c>
      <c r="I50" s="1" t="s">
        <v>14</v>
      </c>
      <c r="J50" s="81"/>
    </row>
    <row r="51" spans="1:10" s="54" customFormat="1" ht="16.5" customHeight="1" x14ac:dyDescent="0.25">
      <c r="A51" s="87">
        <v>6</v>
      </c>
      <c r="B51" s="84"/>
      <c r="C51" s="84"/>
      <c r="D51" s="101" t="s">
        <v>68</v>
      </c>
      <c r="E51" s="56" t="s">
        <v>61</v>
      </c>
      <c r="F51" s="55">
        <v>586318.68999999994</v>
      </c>
      <c r="G51" s="55">
        <v>605.66</v>
      </c>
      <c r="H51" s="55">
        <v>1964.39</v>
      </c>
      <c r="I51" s="1" t="s">
        <v>14</v>
      </c>
      <c r="J51" s="81"/>
    </row>
    <row r="52" spans="1:10" s="54" customFormat="1" ht="16.5" customHeight="1" x14ac:dyDescent="0.25">
      <c r="A52" s="87"/>
      <c r="B52" s="84"/>
      <c r="C52" s="84"/>
      <c r="D52" s="101"/>
      <c r="E52" s="56" t="s">
        <v>63</v>
      </c>
      <c r="F52" s="55">
        <v>568122.9</v>
      </c>
      <c r="G52" s="55">
        <v>640.21</v>
      </c>
      <c r="H52" s="55">
        <v>1997.8700000000001</v>
      </c>
      <c r="I52" s="1" t="s">
        <v>14</v>
      </c>
      <c r="J52" s="81"/>
    </row>
    <row r="53" spans="1:10" s="54" customFormat="1" ht="16.5" customHeight="1" x14ac:dyDescent="0.25">
      <c r="A53" s="87">
        <v>7</v>
      </c>
      <c r="B53" s="84"/>
      <c r="C53" s="84"/>
      <c r="D53" s="101" t="s">
        <v>69</v>
      </c>
      <c r="E53" s="56" t="s">
        <v>61</v>
      </c>
      <c r="F53" s="55">
        <v>368583.65</v>
      </c>
      <c r="G53" s="55">
        <v>302.27</v>
      </c>
      <c r="H53" s="55">
        <v>1143.8600000000001</v>
      </c>
      <c r="I53" s="1" t="s">
        <v>14</v>
      </c>
      <c r="J53" s="81"/>
    </row>
    <row r="54" spans="1:10" s="54" customFormat="1" ht="16.5" customHeight="1" x14ac:dyDescent="0.25">
      <c r="A54" s="87"/>
      <c r="B54" s="84"/>
      <c r="C54" s="84"/>
      <c r="D54" s="101"/>
      <c r="E54" s="56" t="s">
        <v>63</v>
      </c>
      <c r="F54" s="55">
        <v>368707.81</v>
      </c>
      <c r="G54" s="55">
        <v>319.51</v>
      </c>
      <c r="H54" s="55">
        <v>1161.3899999999999</v>
      </c>
      <c r="I54" s="1" t="s">
        <v>14</v>
      </c>
      <c r="J54" s="81"/>
    </row>
    <row r="55" spans="1:10" s="54" customFormat="1" ht="16.5" customHeight="1" x14ac:dyDescent="0.25">
      <c r="A55" s="87">
        <v>8</v>
      </c>
      <c r="B55" s="84"/>
      <c r="C55" s="84"/>
      <c r="D55" s="101" t="s">
        <v>70</v>
      </c>
      <c r="E55" s="56" t="s">
        <v>61</v>
      </c>
      <c r="F55" s="55">
        <v>794944.78</v>
      </c>
      <c r="G55" s="55">
        <v>506.97</v>
      </c>
      <c r="H55" s="55">
        <v>1915.5500000000002</v>
      </c>
      <c r="I55" s="1" t="s">
        <v>14</v>
      </c>
      <c r="J55" s="81"/>
    </row>
    <row r="56" spans="1:10" s="54" customFormat="1" ht="16.5" customHeight="1" x14ac:dyDescent="0.25">
      <c r="A56" s="87"/>
      <c r="B56" s="84"/>
      <c r="C56" s="84"/>
      <c r="D56" s="101"/>
      <c r="E56" s="56" t="s">
        <v>63</v>
      </c>
      <c r="F56" s="55">
        <v>797439.36</v>
      </c>
      <c r="G56" s="55">
        <v>535.89</v>
      </c>
      <c r="H56" s="55">
        <v>1952.49</v>
      </c>
      <c r="I56" s="1" t="s">
        <v>14</v>
      </c>
      <c r="J56" s="81"/>
    </row>
    <row r="57" spans="1:10" s="54" customFormat="1" ht="16.5" customHeight="1" x14ac:dyDescent="0.25">
      <c r="A57" s="87">
        <v>9</v>
      </c>
      <c r="B57" s="84"/>
      <c r="C57" s="84"/>
      <c r="D57" s="101" t="s">
        <v>27</v>
      </c>
      <c r="E57" s="56" t="s">
        <v>61</v>
      </c>
      <c r="F57" s="55">
        <v>344839.63</v>
      </c>
      <c r="G57" s="55">
        <v>280.81</v>
      </c>
      <c r="H57" s="55">
        <v>1059.3600000000001</v>
      </c>
      <c r="I57" s="1" t="s">
        <v>14</v>
      </c>
      <c r="J57" s="81"/>
    </row>
    <row r="58" spans="1:10" s="54" customFormat="1" ht="16.5" customHeight="1" x14ac:dyDescent="0.25">
      <c r="A58" s="87"/>
      <c r="B58" s="84"/>
      <c r="C58" s="84"/>
      <c r="D58" s="101"/>
      <c r="E58" s="56" t="s">
        <v>63</v>
      </c>
      <c r="F58" s="55">
        <v>307806.63</v>
      </c>
      <c r="G58" s="55">
        <v>296.83</v>
      </c>
      <c r="H58" s="55">
        <v>1077.3399999999999</v>
      </c>
      <c r="I58" s="1" t="s">
        <v>14</v>
      </c>
      <c r="J58" s="81"/>
    </row>
    <row r="59" spans="1:10" s="54" customFormat="1" ht="16.5" customHeight="1" x14ac:dyDescent="0.25">
      <c r="A59" s="87">
        <v>10</v>
      </c>
      <c r="B59" s="84"/>
      <c r="C59" s="84"/>
      <c r="D59" s="101" t="s">
        <v>71</v>
      </c>
      <c r="E59" s="56" t="s">
        <v>61</v>
      </c>
      <c r="F59" s="55">
        <v>474105.62</v>
      </c>
      <c r="G59" s="55">
        <v>578.52</v>
      </c>
      <c r="H59" s="55">
        <v>1777.37</v>
      </c>
      <c r="I59" s="1" t="s">
        <v>14</v>
      </c>
      <c r="J59" s="81"/>
    </row>
    <row r="60" spans="1:10" s="54" customFormat="1" ht="16.5" customHeight="1" x14ac:dyDescent="0.25">
      <c r="A60" s="87"/>
      <c r="B60" s="84"/>
      <c r="C60" s="84"/>
      <c r="D60" s="101"/>
      <c r="E60" s="56" t="s">
        <v>63</v>
      </c>
      <c r="F60" s="55">
        <v>474258.77</v>
      </c>
      <c r="G60" s="55">
        <v>611.52</v>
      </c>
      <c r="H60" s="55">
        <v>1810.76</v>
      </c>
      <c r="I60" s="1" t="s">
        <v>14</v>
      </c>
      <c r="J60" s="81"/>
    </row>
    <row r="61" spans="1:10" s="54" customFormat="1" ht="16.5" customHeight="1" x14ac:dyDescent="0.25">
      <c r="A61" s="87">
        <v>11</v>
      </c>
      <c r="B61" s="84"/>
      <c r="C61" s="84"/>
      <c r="D61" s="101" t="s">
        <v>72</v>
      </c>
      <c r="E61" s="56" t="s">
        <v>61</v>
      </c>
      <c r="F61" s="55">
        <v>410846.33</v>
      </c>
      <c r="G61" s="55">
        <v>615.07000000000005</v>
      </c>
      <c r="H61" s="55">
        <v>1241.3799999999999</v>
      </c>
      <c r="I61" s="1" t="s">
        <v>14</v>
      </c>
      <c r="J61" s="81"/>
    </row>
    <row r="62" spans="1:10" s="54" customFormat="1" ht="16.5" customHeight="1" x14ac:dyDescent="0.25">
      <c r="A62" s="87"/>
      <c r="B62" s="84"/>
      <c r="C62" s="84"/>
      <c r="D62" s="101"/>
      <c r="E62" s="56" t="s">
        <v>63</v>
      </c>
      <c r="F62" s="55">
        <v>411989.5</v>
      </c>
      <c r="G62" s="55">
        <v>650.16999999999996</v>
      </c>
      <c r="H62" s="55">
        <v>1278.17</v>
      </c>
      <c r="I62" s="1" t="s">
        <v>14</v>
      </c>
      <c r="J62" s="81"/>
    </row>
    <row r="63" spans="1:10" s="54" customFormat="1" ht="16.5" customHeight="1" x14ac:dyDescent="0.25">
      <c r="A63" s="87">
        <v>12</v>
      </c>
      <c r="B63" s="84"/>
      <c r="C63" s="84"/>
      <c r="D63" s="101" t="s">
        <v>73</v>
      </c>
      <c r="E63" s="56" t="s">
        <v>61</v>
      </c>
      <c r="F63" s="55">
        <v>248891.05</v>
      </c>
      <c r="G63" s="55">
        <v>43.12</v>
      </c>
      <c r="H63" s="55">
        <v>374.96000000000004</v>
      </c>
      <c r="I63" s="1" t="s">
        <v>14</v>
      </c>
      <c r="J63" s="81"/>
    </row>
    <row r="64" spans="1:10" s="54" customFormat="1" ht="16.5" customHeight="1" x14ac:dyDescent="0.25">
      <c r="A64" s="87"/>
      <c r="B64" s="84"/>
      <c r="C64" s="84"/>
      <c r="D64" s="101"/>
      <c r="E64" s="56" t="s">
        <v>63</v>
      </c>
      <c r="F64" s="55">
        <v>253017.36</v>
      </c>
      <c r="G64" s="55">
        <v>45.58</v>
      </c>
      <c r="H64" s="55">
        <v>377.41999999999996</v>
      </c>
      <c r="I64" s="1" t="s">
        <v>14</v>
      </c>
      <c r="J64" s="81"/>
    </row>
    <row r="65" spans="1:10" s="54" customFormat="1" ht="16.5" customHeight="1" x14ac:dyDescent="0.25">
      <c r="A65" s="87">
        <v>13</v>
      </c>
      <c r="B65" s="84"/>
      <c r="C65" s="84"/>
      <c r="D65" s="101" t="s">
        <v>74</v>
      </c>
      <c r="E65" s="56" t="s">
        <v>61</v>
      </c>
      <c r="F65" s="55">
        <v>120715.1</v>
      </c>
      <c r="G65" s="55">
        <v>229.97</v>
      </c>
      <c r="H65" s="55">
        <v>568.32000000000005</v>
      </c>
      <c r="I65" s="1" t="s">
        <v>14</v>
      </c>
      <c r="J65" s="81"/>
    </row>
    <row r="66" spans="1:10" s="54" customFormat="1" ht="16.5" customHeight="1" x14ac:dyDescent="0.25">
      <c r="A66" s="87"/>
      <c r="B66" s="84"/>
      <c r="C66" s="84"/>
      <c r="D66" s="101"/>
      <c r="E66" s="56" t="s">
        <v>63</v>
      </c>
      <c r="F66" s="55">
        <v>120714.74</v>
      </c>
      <c r="G66" s="55">
        <v>243.13</v>
      </c>
      <c r="H66" s="55">
        <v>581.48</v>
      </c>
      <c r="I66" s="1" t="s">
        <v>14</v>
      </c>
      <c r="J66" s="81"/>
    </row>
    <row r="67" spans="1:10" s="54" customFormat="1" ht="16.5" customHeight="1" x14ac:dyDescent="0.25">
      <c r="A67" s="87">
        <v>14</v>
      </c>
      <c r="B67" s="84"/>
      <c r="C67" s="84"/>
      <c r="D67" s="101" t="s">
        <v>75</v>
      </c>
      <c r="E67" s="56" t="s">
        <v>61</v>
      </c>
      <c r="F67" s="55">
        <v>115056.78</v>
      </c>
      <c r="G67" s="55">
        <v>54.47</v>
      </c>
      <c r="H67" s="55">
        <v>393.25</v>
      </c>
      <c r="I67" s="1" t="s">
        <v>14</v>
      </c>
      <c r="J67" s="81"/>
    </row>
    <row r="68" spans="1:10" s="54" customFormat="1" ht="16.5" customHeight="1" x14ac:dyDescent="0.25">
      <c r="A68" s="87"/>
      <c r="B68" s="84"/>
      <c r="C68" s="84"/>
      <c r="D68" s="101"/>
      <c r="E68" s="56" t="s">
        <v>63</v>
      </c>
      <c r="F68" s="55">
        <v>124112.06</v>
      </c>
      <c r="G68" s="55">
        <v>57.57</v>
      </c>
      <c r="H68" s="55">
        <v>395.65</v>
      </c>
      <c r="I68" s="1" t="s">
        <v>14</v>
      </c>
      <c r="J68" s="81"/>
    </row>
    <row r="69" spans="1:10" s="54" customFormat="1" ht="16.5" customHeight="1" x14ac:dyDescent="0.25">
      <c r="A69" s="87">
        <v>15</v>
      </c>
      <c r="B69" s="84"/>
      <c r="C69" s="84"/>
      <c r="D69" s="101" t="s">
        <v>76</v>
      </c>
      <c r="E69" s="56" t="s">
        <v>61</v>
      </c>
      <c r="F69" s="55">
        <v>32613.78</v>
      </c>
      <c r="G69" s="55">
        <v>61.32</v>
      </c>
      <c r="H69" s="55">
        <v>206.76</v>
      </c>
      <c r="I69" s="1" t="s">
        <v>14</v>
      </c>
      <c r="J69" s="81"/>
    </row>
    <row r="70" spans="1:10" s="54" customFormat="1" ht="16.5" customHeight="1" x14ac:dyDescent="0.25">
      <c r="A70" s="87"/>
      <c r="B70" s="84"/>
      <c r="C70" s="84"/>
      <c r="D70" s="101"/>
      <c r="E70" s="56" t="s">
        <v>63</v>
      </c>
      <c r="F70" s="55">
        <v>36337.19</v>
      </c>
      <c r="G70" s="55">
        <v>64.819999999999993</v>
      </c>
      <c r="H70" s="55">
        <v>210.26</v>
      </c>
      <c r="I70" s="1" t="s">
        <v>14</v>
      </c>
      <c r="J70" s="81"/>
    </row>
    <row r="71" spans="1:10" s="54" customFormat="1" ht="16.5" customHeight="1" x14ac:dyDescent="0.25">
      <c r="A71" s="87">
        <v>16</v>
      </c>
      <c r="B71" s="84"/>
      <c r="C71" s="84"/>
      <c r="D71" s="101" t="s">
        <v>77</v>
      </c>
      <c r="E71" s="56" t="s">
        <v>61</v>
      </c>
      <c r="F71" s="55">
        <v>140527.5</v>
      </c>
      <c r="G71" s="55">
        <v>226.87</v>
      </c>
      <c r="H71" s="55">
        <v>616.9</v>
      </c>
      <c r="I71" s="1" t="s">
        <v>14</v>
      </c>
      <c r="J71" s="81"/>
    </row>
    <row r="72" spans="1:10" s="54" customFormat="1" ht="16.5" customHeight="1" x14ac:dyDescent="0.25">
      <c r="A72" s="87"/>
      <c r="B72" s="84"/>
      <c r="C72" s="84"/>
      <c r="D72" s="101"/>
      <c r="E72" s="56" t="s">
        <v>63</v>
      </c>
      <c r="F72" s="55">
        <v>140997.5</v>
      </c>
      <c r="G72" s="55">
        <v>239.8</v>
      </c>
      <c r="H72" s="55">
        <v>631.14</v>
      </c>
      <c r="I72" s="1" t="s">
        <v>14</v>
      </c>
      <c r="J72" s="81"/>
    </row>
    <row r="73" spans="1:10" s="54" customFormat="1" ht="16.5" customHeight="1" x14ac:dyDescent="0.25">
      <c r="A73" s="87">
        <v>17</v>
      </c>
      <c r="B73" s="84"/>
      <c r="C73" s="84"/>
      <c r="D73" s="101" t="s">
        <v>78</v>
      </c>
      <c r="E73" s="56" t="s">
        <v>61</v>
      </c>
      <c r="F73" s="55">
        <v>188522.76</v>
      </c>
      <c r="G73" s="55">
        <v>154.19</v>
      </c>
      <c r="H73" s="55">
        <v>632.62</v>
      </c>
      <c r="I73" s="1" t="s">
        <v>14</v>
      </c>
      <c r="J73" s="81"/>
    </row>
    <row r="74" spans="1:10" s="54" customFormat="1" ht="16.5" customHeight="1" x14ac:dyDescent="0.25">
      <c r="A74" s="87"/>
      <c r="B74" s="84"/>
      <c r="C74" s="84"/>
      <c r="D74" s="101"/>
      <c r="E74" s="56" t="s">
        <v>63</v>
      </c>
      <c r="F74" s="55">
        <v>188522.38</v>
      </c>
      <c r="G74" s="55">
        <v>162.97999999999999</v>
      </c>
      <c r="H74" s="55">
        <v>641.41000000000008</v>
      </c>
      <c r="I74" s="1" t="s">
        <v>14</v>
      </c>
      <c r="J74" s="81"/>
    </row>
    <row r="75" spans="1:10" s="54" customFormat="1" ht="16.5" customHeight="1" x14ac:dyDescent="0.25">
      <c r="A75" s="87">
        <v>18</v>
      </c>
      <c r="B75" s="84"/>
      <c r="C75" s="84"/>
      <c r="D75" s="101" t="s">
        <v>79</v>
      </c>
      <c r="E75" s="56" t="s">
        <v>61</v>
      </c>
      <c r="F75" s="55">
        <v>41479.01</v>
      </c>
      <c r="G75" s="55">
        <v>109.07</v>
      </c>
      <c r="H75" s="55">
        <v>223.44</v>
      </c>
      <c r="I75" s="1" t="s">
        <v>14</v>
      </c>
      <c r="J75" s="81"/>
    </row>
    <row r="76" spans="1:10" s="54" customFormat="1" ht="16.5" customHeight="1" x14ac:dyDescent="0.25">
      <c r="A76" s="87"/>
      <c r="B76" s="84"/>
      <c r="C76" s="84"/>
      <c r="D76" s="101"/>
      <c r="E76" s="56" t="s">
        <v>63</v>
      </c>
      <c r="F76" s="55">
        <v>41609</v>
      </c>
      <c r="G76" s="55">
        <v>115.29</v>
      </c>
      <c r="H76" s="55">
        <v>230.02</v>
      </c>
      <c r="I76" s="1" t="s">
        <v>14</v>
      </c>
      <c r="J76" s="81"/>
    </row>
    <row r="77" spans="1:10" s="54" customFormat="1" ht="16.5" customHeight="1" x14ac:dyDescent="0.25">
      <c r="A77" s="87">
        <v>19</v>
      </c>
      <c r="B77" s="84"/>
      <c r="C77" s="84"/>
      <c r="D77" s="101" t="s">
        <v>80</v>
      </c>
      <c r="E77" s="56" t="s">
        <v>61</v>
      </c>
      <c r="F77" s="55">
        <v>175066.88</v>
      </c>
      <c r="G77" s="55">
        <v>174.19</v>
      </c>
      <c r="H77" s="55">
        <v>1184.68</v>
      </c>
      <c r="I77" s="1" t="s">
        <v>14</v>
      </c>
      <c r="J77" s="81"/>
    </row>
    <row r="78" spans="1:10" s="54" customFormat="1" ht="16.5" customHeight="1" x14ac:dyDescent="0.25">
      <c r="A78" s="87"/>
      <c r="B78" s="84"/>
      <c r="C78" s="84"/>
      <c r="D78" s="101"/>
      <c r="E78" s="56" t="s">
        <v>63</v>
      </c>
      <c r="F78" s="55">
        <v>175065.82</v>
      </c>
      <c r="G78" s="55">
        <v>184.12</v>
      </c>
      <c r="H78" s="55">
        <v>1194.6099999999999</v>
      </c>
      <c r="I78" s="1" t="s">
        <v>14</v>
      </c>
      <c r="J78" s="81"/>
    </row>
    <row r="79" spans="1:10" s="54" customFormat="1" ht="16.5" customHeight="1" x14ac:dyDescent="0.25">
      <c r="A79" s="87">
        <v>20</v>
      </c>
      <c r="B79" s="84"/>
      <c r="C79" s="84"/>
      <c r="D79" s="101" t="s">
        <v>81</v>
      </c>
      <c r="E79" s="56" t="s">
        <v>61</v>
      </c>
      <c r="F79" s="55">
        <v>52766.67</v>
      </c>
      <c r="G79" s="55">
        <v>132.65</v>
      </c>
      <c r="H79" s="55">
        <v>201.39000000000001</v>
      </c>
      <c r="I79" s="1" t="s">
        <v>14</v>
      </c>
      <c r="J79" s="81"/>
    </row>
    <row r="80" spans="1:10" s="54" customFormat="1" ht="16.5" customHeight="1" x14ac:dyDescent="0.25">
      <c r="A80" s="87"/>
      <c r="B80" s="84"/>
      <c r="C80" s="84"/>
      <c r="D80" s="101"/>
      <c r="E80" s="56" t="s">
        <v>63</v>
      </c>
      <c r="F80" s="55">
        <v>52766.67</v>
      </c>
      <c r="G80" s="55">
        <v>140.22</v>
      </c>
      <c r="H80" s="55">
        <v>208.96</v>
      </c>
      <c r="I80" s="1" t="s">
        <v>14</v>
      </c>
      <c r="J80" s="81"/>
    </row>
    <row r="81" spans="1:10" s="54" customFormat="1" ht="16.5" customHeight="1" x14ac:dyDescent="0.25">
      <c r="A81" s="87">
        <v>21</v>
      </c>
      <c r="B81" s="84"/>
      <c r="C81" s="84"/>
      <c r="D81" s="101" t="s">
        <v>82</v>
      </c>
      <c r="E81" s="56" t="s">
        <v>61</v>
      </c>
      <c r="F81" s="55">
        <v>88382.02</v>
      </c>
      <c r="G81" s="55">
        <v>142.65</v>
      </c>
      <c r="H81" s="55">
        <v>639.4</v>
      </c>
      <c r="I81" s="1" t="s">
        <v>14</v>
      </c>
      <c r="J81" s="81"/>
    </row>
    <row r="82" spans="1:10" s="54" customFormat="1" ht="16.5" customHeight="1" x14ac:dyDescent="0.25">
      <c r="A82" s="87"/>
      <c r="B82" s="84"/>
      <c r="C82" s="84"/>
      <c r="D82" s="101"/>
      <c r="E82" s="56" t="s">
        <v>63</v>
      </c>
      <c r="F82" s="55">
        <v>91424.16</v>
      </c>
      <c r="G82" s="55">
        <v>150.79</v>
      </c>
      <c r="H82" s="55">
        <v>664.64</v>
      </c>
      <c r="I82" s="1" t="s">
        <v>14</v>
      </c>
      <c r="J82" s="81"/>
    </row>
    <row r="83" spans="1:10" s="54" customFormat="1" ht="16.5" customHeight="1" x14ac:dyDescent="0.25">
      <c r="A83" s="87">
        <v>22</v>
      </c>
      <c r="B83" s="84"/>
      <c r="C83" s="84"/>
      <c r="D83" s="101" t="s">
        <v>83</v>
      </c>
      <c r="E83" s="56" t="s">
        <v>61</v>
      </c>
      <c r="F83" s="55">
        <v>43726.83</v>
      </c>
      <c r="G83" s="55">
        <v>62.18</v>
      </c>
      <c r="H83" s="55">
        <v>148.44999999999999</v>
      </c>
      <c r="I83" s="1" t="s">
        <v>14</v>
      </c>
      <c r="J83" s="81"/>
    </row>
    <row r="84" spans="1:10" s="54" customFormat="1" ht="16.5" customHeight="1" x14ac:dyDescent="0.25">
      <c r="A84" s="87"/>
      <c r="B84" s="84"/>
      <c r="C84" s="84"/>
      <c r="D84" s="101"/>
      <c r="E84" s="56" t="s">
        <v>63</v>
      </c>
      <c r="F84" s="55">
        <v>44273.51</v>
      </c>
      <c r="G84" s="55">
        <v>65.73</v>
      </c>
      <c r="H84" s="55">
        <v>152</v>
      </c>
      <c r="I84" s="1" t="s">
        <v>14</v>
      </c>
      <c r="J84" s="81"/>
    </row>
    <row r="85" spans="1:10" s="54" customFormat="1" ht="16.5" customHeight="1" x14ac:dyDescent="0.25">
      <c r="A85" s="87">
        <v>23</v>
      </c>
      <c r="B85" s="84"/>
      <c r="C85" s="84"/>
      <c r="D85" s="78" t="s">
        <v>84</v>
      </c>
      <c r="E85" s="56" t="s">
        <v>61</v>
      </c>
      <c r="F85" s="55">
        <v>32261.96</v>
      </c>
      <c r="G85" s="55">
        <v>154.49</v>
      </c>
      <c r="H85" s="55">
        <v>338.78999999999996</v>
      </c>
      <c r="I85" s="1" t="s">
        <v>14</v>
      </c>
      <c r="J85" s="81"/>
    </row>
    <row r="86" spans="1:10" s="54" customFormat="1" ht="16.5" customHeight="1" x14ac:dyDescent="0.25">
      <c r="A86" s="87"/>
      <c r="B86" s="84"/>
      <c r="C86" s="84"/>
      <c r="D86" s="78"/>
      <c r="E86" s="56" t="s">
        <v>63</v>
      </c>
      <c r="F86" s="55">
        <v>32262.15</v>
      </c>
      <c r="G86" s="55">
        <v>163.31</v>
      </c>
      <c r="H86" s="55">
        <v>347.60999999999996</v>
      </c>
      <c r="I86" s="1" t="s">
        <v>14</v>
      </c>
      <c r="J86" s="81"/>
    </row>
    <row r="87" spans="1:10" s="54" customFormat="1" ht="16.5" customHeight="1" x14ac:dyDescent="0.25">
      <c r="A87" s="87">
        <v>24</v>
      </c>
      <c r="B87" s="84"/>
      <c r="C87" s="84"/>
      <c r="D87" s="101" t="s">
        <v>85</v>
      </c>
      <c r="E87" s="56" t="s">
        <v>61</v>
      </c>
      <c r="F87" s="55">
        <v>21772.62</v>
      </c>
      <c r="G87" s="55">
        <v>182.58</v>
      </c>
      <c r="H87" s="55">
        <v>455.43</v>
      </c>
      <c r="I87" s="1" t="s">
        <v>14</v>
      </c>
      <c r="J87" s="81"/>
    </row>
    <row r="88" spans="1:10" s="54" customFormat="1" ht="16.5" customHeight="1" x14ac:dyDescent="0.25">
      <c r="A88" s="87"/>
      <c r="B88" s="84"/>
      <c r="C88" s="84"/>
      <c r="D88" s="101"/>
      <c r="E88" s="56" t="s">
        <v>63</v>
      </c>
      <c r="F88" s="55">
        <v>21772.62</v>
      </c>
      <c r="G88" s="55">
        <v>192.99</v>
      </c>
      <c r="H88" s="55">
        <v>465.84</v>
      </c>
      <c r="I88" s="1" t="s">
        <v>14</v>
      </c>
      <c r="J88" s="81"/>
    </row>
    <row r="89" spans="1:10" s="54" customFormat="1" ht="16.5" customHeight="1" x14ac:dyDescent="0.25">
      <c r="A89" s="87">
        <v>25</v>
      </c>
      <c r="B89" s="84"/>
      <c r="C89" s="84"/>
      <c r="D89" s="101" t="s">
        <v>86</v>
      </c>
      <c r="E89" s="56" t="s">
        <v>61</v>
      </c>
      <c r="F89" s="55">
        <v>53087.56</v>
      </c>
      <c r="G89" s="55">
        <v>22.36</v>
      </c>
      <c r="H89" s="55">
        <v>89.45</v>
      </c>
      <c r="I89" s="1" t="s">
        <v>14</v>
      </c>
      <c r="J89" s="81"/>
    </row>
    <row r="90" spans="1:10" s="54" customFormat="1" ht="16.5" customHeight="1" x14ac:dyDescent="0.25">
      <c r="A90" s="87"/>
      <c r="B90" s="84"/>
      <c r="C90" s="84"/>
      <c r="D90" s="101"/>
      <c r="E90" s="56" t="s">
        <v>63</v>
      </c>
      <c r="F90" s="55">
        <v>53085.36</v>
      </c>
      <c r="G90" s="55">
        <v>23.64</v>
      </c>
      <c r="H90" s="55">
        <v>90.73</v>
      </c>
      <c r="I90" s="1" t="s">
        <v>14</v>
      </c>
      <c r="J90" s="81"/>
    </row>
    <row r="91" spans="1:10" s="54" customFormat="1" ht="16.5" customHeight="1" x14ac:dyDescent="0.25">
      <c r="A91" s="87">
        <v>26</v>
      </c>
      <c r="B91" s="84"/>
      <c r="C91" s="84"/>
      <c r="D91" s="101" t="s">
        <v>87</v>
      </c>
      <c r="E91" s="56" t="s">
        <v>61</v>
      </c>
      <c r="F91" s="55">
        <v>18156.2</v>
      </c>
      <c r="G91" s="55">
        <v>180.08</v>
      </c>
      <c r="H91" s="55">
        <v>602.75</v>
      </c>
      <c r="I91" s="1" t="s">
        <v>14</v>
      </c>
      <c r="J91" s="81"/>
    </row>
    <row r="92" spans="1:10" s="54" customFormat="1" ht="16.5" customHeight="1" x14ac:dyDescent="0.25">
      <c r="A92" s="87"/>
      <c r="B92" s="84"/>
      <c r="C92" s="84"/>
      <c r="D92" s="101"/>
      <c r="E92" s="56" t="s">
        <v>63</v>
      </c>
      <c r="F92" s="55">
        <v>18155.91</v>
      </c>
      <c r="G92" s="55">
        <v>190.38</v>
      </c>
      <c r="H92" s="55">
        <v>613.04000000000008</v>
      </c>
      <c r="I92" s="1" t="s">
        <v>14</v>
      </c>
      <c r="J92" s="81"/>
    </row>
    <row r="93" spans="1:10" s="54" customFormat="1" ht="16.5" customHeight="1" x14ac:dyDescent="0.25">
      <c r="A93" s="87">
        <v>27</v>
      </c>
      <c r="B93" s="84"/>
      <c r="C93" s="84"/>
      <c r="D93" s="101" t="s">
        <v>88</v>
      </c>
      <c r="E93" s="56" t="s">
        <v>61</v>
      </c>
      <c r="F93" s="55">
        <v>11495.79</v>
      </c>
      <c r="G93" s="55">
        <v>229.97</v>
      </c>
      <c r="H93" s="55">
        <v>489.74</v>
      </c>
      <c r="I93" s="1" t="s">
        <v>14</v>
      </c>
      <c r="J93" s="81"/>
    </row>
    <row r="94" spans="1:10" s="54" customFormat="1" ht="16.5" customHeight="1" x14ac:dyDescent="0.25">
      <c r="A94" s="87"/>
      <c r="B94" s="84"/>
      <c r="C94" s="84"/>
      <c r="D94" s="101"/>
      <c r="E94" s="56" t="s">
        <v>63</v>
      </c>
      <c r="F94" s="55">
        <v>11501.38</v>
      </c>
      <c r="G94" s="55">
        <v>243.09</v>
      </c>
      <c r="H94" s="55">
        <v>502.99000000000007</v>
      </c>
      <c r="I94" s="1" t="s">
        <v>14</v>
      </c>
      <c r="J94" s="81"/>
    </row>
    <row r="95" spans="1:10" s="54" customFormat="1" ht="16.5" customHeight="1" x14ac:dyDescent="0.25">
      <c r="A95" s="87">
        <v>28</v>
      </c>
      <c r="B95" s="84" t="s">
        <v>89</v>
      </c>
      <c r="C95" s="84" t="s">
        <v>59</v>
      </c>
      <c r="D95" s="78" t="s">
        <v>90</v>
      </c>
      <c r="E95" s="56" t="s">
        <v>61</v>
      </c>
      <c r="F95" s="55">
        <v>107814.8</v>
      </c>
      <c r="G95" s="55">
        <v>265.7</v>
      </c>
      <c r="H95" s="55">
        <v>625.53000000000009</v>
      </c>
      <c r="I95" s="1" t="s">
        <v>14</v>
      </c>
      <c r="J95" s="80" t="s">
        <v>91</v>
      </c>
    </row>
    <row r="96" spans="1:10" s="54" customFormat="1" ht="16.5" customHeight="1" x14ac:dyDescent="0.25">
      <c r="A96" s="87"/>
      <c r="B96" s="84"/>
      <c r="C96" s="84"/>
      <c r="D96" s="78"/>
      <c r="E96" s="56" t="s">
        <v>63</v>
      </c>
      <c r="F96" s="55">
        <v>107824.66</v>
      </c>
      <c r="G96" s="55">
        <v>280.85000000000002</v>
      </c>
      <c r="H96" s="55">
        <v>640.71999999999991</v>
      </c>
      <c r="I96" s="1" t="s">
        <v>14</v>
      </c>
      <c r="J96" s="81"/>
    </row>
    <row r="97" spans="1:10" s="54" customFormat="1" ht="16.5" customHeight="1" x14ac:dyDescent="0.25">
      <c r="A97" s="87">
        <v>29</v>
      </c>
      <c r="B97" s="84"/>
      <c r="C97" s="84"/>
      <c r="D97" s="101" t="s">
        <v>92</v>
      </c>
      <c r="E97" s="56" t="s">
        <v>61</v>
      </c>
      <c r="F97" s="55">
        <v>113729.2</v>
      </c>
      <c r="G97" s="55">
        <v>199.39</v>
      </c>
      <c r="H97" s="55">
        <v>773.98</v>
      </c>
      <c r="I97" s="1" t="s">
        <v>14</v>
      </c>
      <c r="J97" s="81"/>
    </row>
    <row r="98" spans="1:10" s="54" customFormat="1" ht="16.5" customHeight="1" x14ac:dyDescent="0.25">
      <c r="A98" s="87"/>
      <c r="B98" s="84"/>
      <c r="C98" s="84"/>
      <c r="D98" s="101"/>
      <c r="E98" s="56" t="s">
        <v>63</v>
      </c>
      <c r="F98" s="55">
        <v>113899.9</v>
      </c>
      <c r="G98" s="55">
        <v>210.76</v>
      </c>
      <c r="H98" s="55">
        <v>786.22</v>
      </c>
      <c r="I98" s="1" t="s">
        <v>14</v>
      </c>
      <c r="J98" s="81"/>
    </row>
    <row r="99" spans="1:10" ht="16.5" customHeight="1" x14ac:dyDescent="0.25">
      <c r="A99" s="87">
        <v>30</v>
      </c>
      <c r="B99" s="84"/>
      <c r="C99" s="84"/>
      <c r="D99" s="101" t="s">
        <v>93</v>
      </c>
      <c r="E99" s="56" t="s">
        <v>61</v>
      </c>
      <c r="F99" s="55">
        <v>953438.24</v>
      </c>
      <c r="G99" s="55">
        <v>80.92</v>
      </c>
      <c r="H99" s="55">
        <v>1661.3100000000002</v>
      </c>
      <c r="I99" s="1" t="s">
        <v>14</v>
      </c>
      <c r="J99" s="81"/>
    </row>
    <row r="100" spans="1:10" ht="16.5" customHeight="1" x14ac:dyDescent="0.25">
      <c r="A100" s="87"/>
      <c r="B100" s="84"/>
      <c r="C100" s="84"/>
      <c r="D100" s="101"/>
      <c r="E100" s="56" t="s">
        <v>63</v>
      </c>
      <c r="F100" s="55">
        <v>956865.91</v>
      </c>
      <c r="G100" s="55">
        <v>85.54</v>
      </c>
      <c r="H100" s="55">
        <v>1671.6100000000001</v>
      </c>
      <c r="I100" s="1" t="s">
        <v>14</v>
      </c>
      <c r="J100" s="81"/>
    </row>
    <row r="101" spans="1:10" ht="16.5" customHeight="1" x14ac:dyDescent="0.25">
      <c r="A101" s="87">
        <v>31</v>
      </c>
      <c r="B101" s="84" t="s">
        <v>94</v>
      </c>
      <c r="C101" s="84" t="s">
        <v>59</v>
      </c>
      <c r="D101" s="101" t="s">
        <v>95</v>
      </c>
      <c r="E101" s="56" t="s">
        <v>61</v>
      </c>
      <c r="F101" s="55">
        <v>35298.18</v>
      </c>
      <c r="G101" s="55">
        <v>159.38999999999999</v>
      </c>
      <c r="H101" s="55">
        <v>871.07</v>
      </c>
      <c r="I101" s="1" t="s">
        <v>14</v>
      </c>
      <c r="J101" s="80" t="s">
        <v>96</v>
      </c>
    </row>
    <row r="102" spans="1:10" ht="16.5" customHeight="1" x14ac:dyDescent="0.25">
      <c r="A102" s="87"/>
      <c r="B102" s="84"/>
      <c r="C102" s="84"/>
      <c r="D102" s="101"/>
      <c r="E102" s="56" t="s">
        <v>63</v>
      </c>
      <c r="F102" s="55">
        <v>35298.129999999997</v>
      </c>
      <c r="G102" s="55">
        <v>168.49</v>
      </c>
      <c r="H102" s="55">
        <v>880.16000000000008</v>
      </c>
      <c r="I102" s="1" t="s">
        <v>14</v>
      </c>
      <c r="J102" s="81"/>
    </row>
    <row r="103" spans="1:10" ht="16.5" customHeight="1" x14ac:dyDescent="0.25">
      <c r="A103" s="87">
        <v>32</v>
      </c>
      <c r="B103" s="84"/>
      <c r="C103" s="84"/>
      <c r="D103" s="101" t="s">
        <v>97</v>
      </c>
      <c r="E103" s="56" t="s">
        <v>61</v>
      </c>
      <c r="F103" s="55">
        <v>257828.45</v>
      </c>
      <c r="G103" s="55">
        <v>196.43</v>
      </c>
      <c r="H103" s="55">
        <v>752.7700000000001</v>
      </c>
      <c r="I103" s="1" t="s">
        <v>14</v>
      </c>
      <c r="J103" s="81"/>
    </row>
    <row r="104" spans="1:10" ht="16.5" customHeight="1" x14ac:dyDescent="0.25">
      <c r="A104" s="87"/>
      <c r="B104" s="84"/>
      <c r="C104" s="84"/>
      <c r="D104" s="101"/>
      <c r="E104" s="56" t="s">
        <v>63</v>
      </c>
      <c r="F104" s="55">
        <v>258733.75</v>
      </c>
      <c r="G104" s="55">
        <v>207.64</v>
      </c>
      <c r="H104" s="55">
        <v>765.93999999999994</v>
      </c>
      <c r="I104" s="1" t="s">
        <v>14</v>
      </c>
      <c r="J104" s="81"/>
    </row>
    <row r="105" spans="1:10" ht="16.5" customHeight="1" x14ac:dyDescent="0.25">
      <c r="A105" s="87">
        <v>33</v>
      </c>
      <c r="B105" s="84"/>
      <c r="C105" s="84"/>
      <c r="D105" s="101" t="s">
        <v>98</v>
      </c>
      <c r="E105" s="56" t="s">
        <v>61</v>
      </c>
      <c r="F105" s="55">
        <v>137065.18</v>
      </c>
      <c r="G105" s="55">
        <v>143.22999999999999</v>
      </c>
      <c r="H105" s="55">
        <v>580.45000000000005</v>
      </c>
      <c r="I105" s="1" t="s">
        <v>14</v>
      </c>
      <c r="J105" s="81"/>
    </row>
    <row r="106" spans="1:10" ht="16.5" customHeight="1" x14ac:dyDescent="0.25">
      <c r="A106" s="87"/>
      <c r="B106" s="84"/>
      <c r="C106" s="84"/>
      <c r="D106" s="101"/>
      <c r="E106" s="56" t="s">
        <v>63</v>
      </c>
      <c r="F106" s="55">
        <v>137064.29</v>
      </c>
      <c r="G106" s="55">
        <v>151.4</v>
      </c>
      <c r="H106" s="55">
        <v>588.61</v>
      </c>
      <c r="I106" s="1" t="s">
        <v>14</v>
      </c>
      <c r="J106" s="81"/>
    </row>
    <row r="107" spans="1:10" ht="16.5" customHeight="1" x14ac:dyDescent="0.25">
      <c r="A107" s="87">
        <v>34</v>
      </c>
      <c r="B107" s="84"/>
      <c r="C107" s="84"/>
      <c r="D107" s="101" t="s">
        <v>99</v>
      </c>
      <c r="E107" s="56" t="s">
        <v>61</v>
      </c>
      <c r="F107" s="55">
        <v>113503.81</v>
      </c>
      <c r="G107" s="55">
        <v>155.72</v>
      </c>
      <c r="H107" s="55">
        <v>599.03</v>
      </c>
      <c r="I107" s="1" t="s">
        <v>14</v>
      </c>
      <c r="J107" s="81"/>
    </row>
    <row r="108" spans="1:10" ht="16.5" customHeight="1" x14ac:dyDescent="0.25">
      <c r="A108" s="87"/>
      <c r="B108" s="84"/>
      <c r="C108" s="84"/>
      <c r="D108" s="101"/>
      <c r="E108" s="56" t="s">
        <v>63</v>
      </c>
      <c r="F108" s="55">
        <v>113504.53</v>
      </c>
      <c r="G108" s="55">
        <v>164.6</v>
      </c>
      <c r="H108" s="55">
        <v>607.92000000000007</v>
      </c>
      <c r="I108" s="1" t="s">
        <v>14</v>
      </c>
      <c r="J108" s="81"/>
    </row>
    <row r="109" spans="1:10" ht="16.5" customHeight="1" x14ac:dyDescent="0.25">
      <c r="A109" s="87">
        <v>35</v>
      </c>
      <c r="B109" s="84"/>
      <c r="C109" s="84"/>
      <c r="D109" s="101" t="s">
        <v>100</v>
      </c>
      <c r="E109" s="56" t="s">
        <v>61</v>
      </c>
      <c r="F109" s="55">
        <v>55759.25</v>
      </c>
      <c r="G109" s="55">
        <v>111.74</v>
      </c>
      <c r="H109" s="55">
        <v>457.55</v>
      </c>
      <c r="I109" s="1" t="s">
        <v>14</v>
      </c>
      <c r="J109" s="81"/>
    </row>
    <row r="110" spans="1:10" ht="16.5" customHeight="1" x14ac:dyDescent="0.25">
      <c r="A110" s="87"/>
      <c r="B110" s="84"/>
      <c r="C110" s="84"/>
      <c r="D110" s="101"/>
      <c r="E110" s="56" t="s">
        <v>63</v>
      </c>
      <c r="F110" s="55">
        <v>56154.84</v>
      </c>
      <c r="G110" s="55">
        <v>118.11</v>
      </c>
      <c r="H110" s="55">
        <v>463.93</v>
      </c>
      <c r="I110" s="1" t="s">
        <v>14</v>
      </c>
      <c r="J110" s="81"/>
    </row>
    <row r="111" spans="1:10" ht="20.25" customHeight="1" x14ac:dyDescent="0.25">
      <c r="A111" s="87">
        <v>36</v>
      </c>
      <c r="B111" s="84" t="s">
        <v>101</v>
      </c>
      <c r="C111" s="84" t="s">
        <v>102</v>
      </c>
      <c r="D111" s="101" t="s">
        <v>103</v>
      </c>
      <c r="E111" s="56" t="s">
        <v>61</v>
      </c>
      <c r="F111" s="55">
        <v>134771.29999999999</v>
      </c>
      <c r="G111" s="55">
        <v>191.64</v>
      </c>
      <c r="H111" s="55">
        <v>1290.57</v>
      </c>
      <c r="I111" s="1" t="s">
        <v>14</v>
      </c>
      <c r="J111" s="80" t="s">
        <v>104</v>
      </c>
    </row>
    <row r="112" spans="1:10" ht="20.25" customHeight="1" x14ac:dyDescent="0.25">
      <c r="A112" s="87"/>
      <c r="B112" s="84"/>
      <c r="C112" s="84"/>
      <c r="D112" s="101"/>
      <c r="E112" s="56" t="s">
        <v>63</v>
      </c>
      <c r="F112" s="55">
        <v>134771.29999999999</v>
      </c>
      <c r="G112" s="55">
        <v>202.58</v>
      </c>
      <c r="H112" s="55">
        <v>1301.5</v>
      </c>
      <c r="I112" s="1" t="s">
        <v>14</v>
      </c>
      <c r="J112" s="81"/>
    </row>
    <row r="113" spans="1:10" ht="27" customHeight="1" x14ac:dyDescent="0.25">
      <c r="A113" s="87">
        <v>37</v>
      </c>
      <c r="B113" s="84" t="s">
        <v>105</v>
      </c>
      <c r="C113" s="84" t="s">
        <v>59</v>
      </c>
      <c r="D113" s="101" t="s">
        <v>106</v>
      </c>
      <c r="E113" s="56" t="s">
        <v>61</v>
      </c>
      <c r="F113" s="55">
        <v>58611.5</v>
      </c>
      <c r="G113" s="55">
        <v>191.64</v>
      </c>
      <c r="H113" s="55">
        <v>700.98</v>
      </c>
      <c r="I113" s="1" t="s">
        <v>14</v>
      </c>
      <c r="J113" s="80" t="s">
        <v>107</v>
      </c>
    </row>
    <row r="114" spans="1:10" ht="16.5" customHeight="1" x14ac:dyDescent="0.25">
      <c r="A114" s="87"/>
      <c r="B114" s="84"/>
      <c r="C114" s="84"/>
      <c r="D114" s="101"/>
      <c r="E114" s="56" t="s">
        <v>63</v>
      </c>
      <c r="F114" s="55">
        <v>58611.5</v>
      </c>
      <c r="G114" s="55">
        <v>202.58</v>
      </c>
      <c r="H114" s="55">
        <v>711.92</v>
      </c>
      <c r="I114" s="1" t="s">
        <v>14</v>
      </c>
      <c r="J114" s="81"/>
    </row>
    <row r="115" spans="1:10" ht="16.5" customHeight="1" x14ac:dyDescent="0.25">
      <c r="A115" s="102" t="s">
        <v>50</v>
      </c>
      <c r="B115" s="102"/>
      <c r="C115" s="102"/>
      <c r="D115" s="102"/>
      <c r="E115" s="102"/>
      <c r="F115" s="102"/>
      <c r="G115" s="102"/>
      <c r="H115" s="102"/>
      <c r="I115" s="102"/>
      <c r="J115" s="102"/>
    </row>
    <row r="116" spans="1:10" ht="34.5" customHeight="1" x14ac:dyDescent="0.25">
      <c r="A116" s="62" t="s">
        <v>9</v>
      </c>
      <c r="B116" s="58" t="s">
        <v>108</v>
      </c>
      <c r="C116" s="62" t="s">
        <v>59</v>
      </c>
      <c r="D116" s="53" t="s">
        <v>109</v>
      </c>
      <c r="E116" s="59" t="s">
        <v>13</v>
      </c>
      <c r="F116" s="60">
        <f>310.4019*1000</f>
        <v>310401.90000000002</v>
      </c>
      <c r="G116" s="60">
        <f>0.26113*1000</f>
        <v>261.13</v>
      </c>
      <c r="H116" s="60">
        <f>1.15811*1000</f>
        <v>1158.1099999999999</v>
      </c>
      <c r="I116" s="1" t="s">
        <v>110</v>
      </c>
      <c r="J116" s="80" t="s">
        <v>111</v>
      </c>
    </row>
    <row r="117" spans="1:10" ht="45" x14ac:dyDescent="0.25">
      <c r="A117" s="62" t="s">
        <v>16</v>
      </c>
      <c r="B117" s="58" t="s">
        <v>108</v>
      </c>
      <c r="C117" s="62" t="s">
        <v>59</v>
      </c>
      <c r="D117" s="59" t="s">
        <v>112</v>
      </c>
      <c r="E117" s="59" t="s">
        <v>13</v>
      </c>
      <c r="F117" s="60">
        <f>87.69753*1000</f>
        <v>87697.53</v>
      </c>
      <c r="G117" s="60">
        <f>0.07679*1000</f>
        <v>76.789999999999992</v>
      </c>
      <c r="H117" s="60">
        <f>0.23017*1000</f>
        <v>230.17000000000002</v>
      </c>
      <c r="I117" s="1" t="s">
        <v>113</v>
      </c>
      <c r="J117" s="81"/>
    </row>
    <row r="118" spans="1:10" ht="20.25" customHeight="1" x14ac:dyDescent="0.25">
      <c r="A118" s="62" t="s">
        <v>18</v>
      </c>
      <c r="B118" s="58" t="s">
        <v>108</v>
      </c>
      <c r="C118" s="62" t="s">
        <v>59</v>
      </c>
      <c r="D118" s="59" t="s">
        <v>114</v>
      </c>
      <c r="E118" s="59" t="s">
        <v>13</v>
      </c>
      <c r="F118" s="60">
        <f>397.57706*1000</f>
        <v>397577.06</v>
      </c>
      <c r="G118" s="60">
        <f>0.16842*1000</f>
        <v>168.42</v>
      </c>
      <c r="H118" s="60">
        <f>0.98102*1000</f>
        <v>981.02</v>
      </c>
      <c r="I118" s="1" t="s">
        <v>110</v>
      </c>
      <c r="J118" s="81"/>
    </row>
    <row r="119" spans="1:10" ht="16.5" customHeight="1" x14ac:dyDescent="0.25">
      <c r="A119" s="62" t="s">
        <v>20</v>
      </c>
      <c r="B119" s="58" t="s">
        <v>108</v>
      </c>
      <c r="C119" s="62" t="s">
        <v>59</v>
      </c>
      <c r="D119" s="59" t="s">
        <v>115</v>
      </c>
      <c r="E119" s="59" t="s">
        <v>13</v>
      </c>
      <c r="F119" s="60">
        <f>336.69556*1000</f>
        <v>336695.56</v>
      </c>
      <c r="G119" s="60">
        <f>0.10747*1000</f>
        <v>107.47</v>
      </c>
      <c r="H119" s="60">
        <f>0.82994*1000</f>
        <v>829.94</v>
      </c>
      <c r="I119" s="1" t="s">
        <v>110</v>
      </c>
      <c r="J119" s="81"/>
    </row>
    <row r="120" spans="1:10" ht="16.5" customHeight="1" x14ac:dyDescent="0.25">
      <c r="A120" s="62" t="s">
        <v>22</v>
      </c>
      <c r="B120" s="58" t="s">
        <v>108</v>
      </c>
      <c r="C120" s="62" t="s">
        <v>59</v>
      </c>
      <c r="D120" s="59" t="s">
        <v>116</v>
      </c>
      <c r="E120" s="59" t="s">
        <v>13</v>
      </c>
      <c r="F120" s="60">
        <f>951.32768*1000</f>
        <v>951327.67999999993</v>
      </c>
      <c r="G120" s="60">
        <f>0.16617*1000</f>
        <v>166.17000000000002</v>
      </c>
      <c r="H120" s="60">
        <f>1.68258*1000</f>
        <v>1682.58</v>
      </c>
      <c r="I120" s="1" t="s">
        <v>110</v>
      </c>
      <c r="J120" s="81"/>
    </row>
    <row r="121" spans="1:10" ht="45" x14ac:dyDescent="0.25">
      <c r="A121" s="62" t="s">
        <v>24</v>
      </c>
      <c r="B121" s="58" t="s">
        <v>117</v>
      </c>
      <c r="C121" s="62" t="s">
        <v>59</v>
      </c>
      <c r="D121" s="59" t="s">
        <v>118</v>
      </c>
      <c r="E121" s="59" t="s">
        <v>13</v>
      </c>
      <c r="F121" s="60">
        <v>193112.43</v>
      </c>
      <c r="G121" s="60">
        <v>198.14</v>
      </c>
      <c r="H121" s="60">
        <v>484.56</v>
      </c>
      <c r="I121" s="1" t="s">
        <v>110</v>
      </c>
      <c r="J121" s="52" t="s">
        <v>119</v>
      </c>
    </row>
    <row r="122" spans="1:10" ht="16.5" customHeight="1" x14ac:dyDescent="0.25">
      <c r="A122" s="102" t="s">
        <v>51</v>
      </c>
      <c r="B122" s="102"/>
      <c r="C122" s="102"/>
      <c r="D122" s="102"/>
      <c r="E122" s="102"/>
      <c r="F122" s="102"/>
      <c r="G122" s="102"/>
      <c r="H122" s="102"/>
      <c r="I122" s="102"/>
      <c r="J122" s="102"/>
    </row>
    <row r="123" spans="1:10" ht="33" customHeight="1" x14ac:dyDescent="0.25">
      <c r="A123" s="88">
        <v>1</v>
      </c>
      <c r="B123" s="104" t="s">
        <v>120</v>
      </c>
      <c r="C123" s="103" t="s">
        <v>121</v>
      </c>
      <c r="D123" s="105" t="s">
        <v>122</v>
      </c>
      <c r="E123" s="56" t="s">
        <v>123</v>
      </c>
      <c r="F123" s="51">
        <v>323312.462</v>
      </c>
      <c r="G123" s="51">
        <v>54.424999999999997</v>
      </c>
      <c r="H123" s="51">
        <v>599.61199999999997</v>
      </c>
      <c r="I123" s="50" t="s">
        <v>124</v>
      </c>
      <c r="J123" s="80" t="s">
        <v>125</v>
      </c>
    </row>
    <row r="124" spans="1:10" ht="38.25" customHeight="1" x14ac:dyDescent="0.25">
      <c r="A124" s="88"/>
      <c r="B124" s="104"/>
      <c r="C124" s="103"/>
      <c r="D124" s="105"/>
      <c r="E124" s="56" t="s">
        <v>63</v>
      </c>
      <c r="F124" s="51">
        <v>322967.201</v>
      </c>
      <c r="G124" s="51">
        <v>68.465000000000003</v>
      </c>
      <c r="H124" s="51">
        <v>608.29899999999998</v>
      </c>
      <c r="I124" s="50" t="s">
        <v>126</v>
      </c>
      <c r="J124" s="106"/>
    </row>
    <row r="125" spans="1:10" ht="34.5" customHeight="1" x14ac:dyDescent="0.25">
      <c r="A125" s="88">
        <f>A123+1</f>
        <v>2</v>
      </c>
      <c r="B125" s="104" t="s">
        <v>127</v>
      </c>
      <c r="C125" s="103" t="s">
        <v>121</v>
      </c>
      <c r="D125" s="105" t="s">
        <v>128</v>
      </c>
      <c r="E125" s="56" t="s">
        <v>123</v>
      </c>
      <c r="F125" s="51">
        <v>370729.57</v>
      </c>
      <c r="G125" s="51">
        <v>146.535</v>
      </c>
      <c r="H125" s="51">
        <v>787.255</v>
      </c>
      <c r="I125" s="50" t="s">
        <v>129</v>
      </c>
      <c r="J125" s="106"/>
    </row>
    <row r="126" spans="1:10" ht="30.75" customHeight="1" x14ac:dyDescent="0.25">
      <c r="A126" s="88"/>
      <c r="B126" s="104"/>
      <c r="C126" s="103"/>
      <c r="D126" s="105"/>
      <c r="E126" s="56" t="s">
        <v>63</v>
      </c>
      <c r="F126" s="51">
        <v>361851.81900000002</v>
      </c>
      <c r="G126" s="51">
        <v>163.953</v>
      </c>
      <c r="H126" s="51">
        <v>820.61800000000005</v>
      </c>
      <c r="I126" s="50" t="s">
        <v>130</v>
      </c>
      <c r="J126" s="106"/>
    </row>
    <row r="127" spans="1:10" ht="33" customHeight="1" x14ac:dyDescent="0.25">
      <c r="A127" s="88">
        <f t="shared" ref="A127" si="8">A125+1</f>
        <v>3</v>
      </c>
      <c r="B127" s="104" t="s">
        <v>131</v>
      </c>
      <c r="C127" s="103" t="s">
        <v>121</v>
      </c>
      <c r="D127" s="105" t="s">
        <v>132</v>
      </c>
      <c r="E127" s="56" t="s">
        <v>123</v>
      </c>
      <c r="F127" s="51">
        <v>180619.40299999999</v>
      </c>
      <c r="G127" s="51">
        <v>150.739</v>
      </c>
      <c r="H127" s="51">
        <v>458.58699999999999</v>
      </c>
      <c r="I127" s="50" t="s">
        <v>133</v>
      </c>
      <c r="J127" s="106"/>
    </row>
    <row r="128" spans="1:10" ht="32.25" customHeight="1" x14ac:dyDescent="0.25">
      <c r="A128" s="88"/>
      <c r="B128" s="104"/>
      <c r="C128" s="103"/>
      <c r="D128" s="105"/>
      <c r="E128" s="56" t="s">
        <v>63</v>
      </c>
      <c r="F128" s="51">
        <v>180619.40299999999</v>
      </c>
      <c r="G128" s="51">
        <v>163.49700000000001</v>
      </c>
      <c r="H128" s="51">
        <v>471.34500000000003</v>
      </c>
      <c r="I128" s="50" t="s">
        <v>133</v>
      </c>
      <c r="J128" s="106"/>
    </row>
    <row r="129" spans="1:10" ht="37.5" customHeight="1" x14ac:dyDescent="0.25">
      <c r="A129" s="88">
        <f t="shared" ref="A129:A131" si="9">A127+1</f>
        <v>4</v>
      </c>
      <c r="B129" s="104" t="s">
        <v>134</v>
      </c>
      <c r="C129" s="103" t="s">
        <v>121</v>
      </c>
      <c r="D129" s="105" t="s">
        <v>27</v>
      </c>
      <c r="E129" s="56" t="s">
        <v>123</v>
      </c>
      <c r="F129" s="51">
        <v>719100.91799999995</v>
      </c>
      <c r="G129" s="51">
        <v>203.27199999999999</v>
      </c>
      <c r="H129" s="51">
        <v>2001.4169999999999</v>
      </c>
      <c r="I129" s="50" t="s">
        <v>135</v>
      </c>
      <c r="J129" s="106"/>
    </row>
    <row r="130" spans="1:10" ht="32.25" customHeight="1" x14ac:dyDescent="0.25">
      <c r="A130" s="88"/>
      <c r="B130" s="104"/>
      <c r="C130" s="103"/>
      <c r="D130" s="105"/>
      <c r="E130" s="56" t="s">
        <v>63</v>
      </c>
      <c r="F130" s="51">
        <v>476939.212</v>
      </c>
      <c r="G130" s="51">
        <v>212.07900000000001</v>
      </c>
      <c r="H130" s="51">
        <v>1404.193</v>
      </c>
      <c r="I130" s="50" t="s">
        <v>136</v>
      </c>
      <c r="J130" s="106"/>
    </row>
    <row r="131" spans="1:10" ht="33.75" customHeight="1" x14ac:dyDescent="0.25">
      <c r="A131" s="88">
        <f t="shared" si="9"/>
        <v>5</v>
      </c>
      <c r="B131" s="104" t="s">
        <v>137</v>
      </c>
      <c r="C131" s="103" t="s">
        <v>121</v>
      </c>
      <c r="D131" s="105" t="s">
        <v>138</v>
      </c>
      <c r="E131" s="56" t="s">
        <v>123</v>
      </c>
      <c r="F131" s="51">
        <v>53552.31</v>
      </c>
      <c r="G131" s="51">
        <v>44.652000000000001</v>
      </c>
      <c r="H131" s="51">
        <v>189.74100000000001</v>
      </c>
      <c r="I131" s="50" t="s">
        <v>139</v>
      </c>
      <c r="J131" s="106"/>
    </row>
    <row r="132" spans="1:10" ht="32.25" customHeight="1" x14ac:dyDescent="0.25">
      <c r="A132" s="88"/>
      <c r="B132" s="104"/>
      <c r="C132" s="103"/>
      <c r="D132" s="105"/>
      <c r="E132" s="56" t="s">
        <v>63</v>
      </c>
      <c r="F132" s="51">
        <v>59173.917000000001</v>
      </c>
      <c r="G132" s="51">
        <v>47.506999999999998</v>
      </c>
      <c r="H132" s="51">
        <v>219.76</v>
      </c>
      <c r="I132" s="50" t="s">
        <v>140</v>
      </c>
      <c r="J132" s="106"/>
    </row>
    <row r="133" spans="1:10" ht="31.5" customHeight="1" x14ac:dyDescent="0.25">
      <c r="A133" s="88">
        <v>6</v>
      </c>
      <c r="B133" s="104" t="s">
        <v>141</v>
      </c>
      <c r="C133" s="103" t="s">
        <v>121</v>
      </c>
      <c r="D133" s="105" t="s">
        <v>142</v>
      </c>
      <c r="E133" s="56" t="s">
        <v>123</v>
      </c>
      <c r="F133" s="51">
        <v>160642.856</v>
      </c>
      <c r="G133" s="51">
        <v>96.715000000000003</v>
      </c>
      <c r="H133" s="51">
        <v>859.72900000000004</v>
      </c>
      <c r="I133" s="50" t="s">
        <v>143</v>
      </c>
      <c r="J133" s="106"/>
    </row>
    <row r="134" spans="1:10" ht="39.75" customHeight="1" x14ac:dyDescent="0.25">
      <c r="A134" s="88"/>
      <c r="B134" s="104"/>
      <c r="C134" s="103"/>
      <c r="D134" s="105"/>
      <c r="E134" s="56" t="s">
        <v>63</v>
      </c>
      <c r="F134" s="51">
        <v>160641.94500000001</v>
      </c>
      <c r="G134" s="51">
        <v>101.414</v>
      </c>
      <c r="H134" s="51">
        <v>864.49</v>
      </c>
      <c r="I134" s="50" t="s">
        <v>144</v>
      </c>
      <c r="J134" s="106"/>
    </row>
    <row r="135" spans="1:10" ht="32.25" customHeight="1" x14ac:dyDescent="0.25">
      <c r="A135" s="88">
        <v>7</v>
      </c>
      <c r="B135" s="104" t="s">
        <v>145</v>
      </c>
      <c r="C135" s="103" t="s">
        <v>121</v>
      </c>
      <c r="D135" s="105" t="s">
        <v>146</v>
      </c>
      <c r="E135" s="56" t="s">
        <v>123</v>
      </c>
      <c r="F135" s="51">
        <v>894878.95700000005</v>
      </c>
      <c r="G135" s="51">
        <v>96.269000000000005</v>
      </c>
      <c r="H135" s="51">
        <v>1334.8</v>
      </c>
      <c r="I135" s="50" t="s">
        <v>147</v>
      </c>
      <c r="J135" s="106"/>
    </row>
    <row r="136" spans="1:10" ht="39.75" customHeight="1" x14ac:dyDescent="0.25">
      <c r="A136" s="88"/>
      <c r="B136" s="104"/>
      <c r="C136" s="103"/>
      <c r="D136" s="105"/>
      <c r="E136" s="56" t="s">
        <v>63</v>
      </c>
      <c r="F136" s="51">
        <v>915707.09100000001</v>
      </c>
      <c r="G136" s="51">
        <v>93.47</v>
      </c>
      <c r="H136" s="51">
        <v>1337.498</v>
      </c>
      <c r="I136" s="50" t="s">
        <v>148</v>
      </c>
      <c r="J136" s="106"/>
    </row>
    <row r="137" spans="1:10" ht="30" x14ac:dyDescent="0.25">
      <c r="A137" s="88">
        <v>8</v>
      </c>
      <c r="B137" s="104" t="s">
        <v>149</v>
      </c>
      <c r="C137" s="103" t="s">
        <v>121</v>
      </c>
      <c r="D137" s="105" t="s">
        <v>150</v>
      </c>
      <c r="E137" s="56" t="s">
        <v>123</v>
      </c>
      <c r="F137" s="51">
        <v>343017.9</v>
      </c>
      <c r="G137" s="51">
        <v>272.48399999999998</v>
      </c>
      <c r="H137" s="51">
        <v>834.11599999999999</v>
      </c>
      <c r="I137" s="50" t="s">
        <v>151</v>
      </c>
      <c r="J137" s="106"/>
    </row>
    <row r="138" spans="1:10" ht="31.5" customHeight="1" x14ac:dyDescent="0.25">
      <c r="A138" s="88"/>
      <c r="B138" s="104"/>
      <c r="C138" s="103"/>
      <c r="D138" s="105"/>
      <c r="E138" s="56" t="s">
        <v>63</v>
      </c>
      <c r="F138" s="51">
        <v>346114.967</v>
      </c>
      <c r="G138" s="51">
        <v>517.375</v>
      </c>
      <c r="H138" s="51">
        <v>1080.5329999999999</v>
      </c>
      <c r="I138" s="50" t="s">
        <v>152</v>
      </c>
      <c r="J138" s="106"/>
    </row>
    <row r="139" spans="1:10" ht="36" customHeight="1" x14ac:dyDescent="0.25">
      <c r="A139" s="88">
        <f t="shared" ref="A139" si="10">A137+1</f>
        <v>9</v>
      </c>
      <c r="B139" s="104" t="s">
        <v>153</v>
      </c>
      <c r="C139" s="103" t="s">
        <v>121</v>
      </c>
      <c r="D139" s="105" t="s">
        <v>154</v>
      </c>
      <c r="E139" s="56" t="s">
        <v>123</v>
      </c>
      <c r="F139" s="51">
        <v>362719.516</v>
      </c>
      <c r="G139" s="51">
        <v>441.14600000000002</v>
      </c>
      <c r="H139" s="51">
        <v>1219.1030000000001</v>
      </c>
      <c r="I139" s="50" t="s">
        <v>155</v>
      </c>
      <c r="J139" s="106"/>
    </row>
    <row r="140" spans="1:10" ht="33" customHeight="1" x14ac:dyDescent="0.25">
      <c r="A140" s="88"/>
      <c r="B140" s="104"/>
      <c r="C140" s="103"/>
      <c r="D140" s="105"/>
      <c r="E140" s="56" t="s">
        <v>63</v>
      </c>
      <c r="F140" s="51">
        <v>374662.89799999999</v>
      </c>
      <c r="G140" s="51">
        <v>443.75400000000002</v>
      </c>
      <c r="H140" s="51">
        <v>1229.252</v>
      </c>
      <c r="I140" s="50" t="s">
        <v>156</v>
      </c>
      <c r="J140" s="106"/>
    </row>
    <row r="141" spans="1:10" ht="16.5" customHeight="1" x14ac:dyDescent="0.25">
      <c r="A141" s="102" t="s">
        <v>52</v>
      </c>
      <c r="B141" s="102"/>
      <c r="C141" s="102"/>
      <c r="D141" s="102"/>
      <c r="E141" s="102"/>
      <c r="F141" s="102"/>
      <c r="G141" s="102"/>
      <c r="H141" s="102"/>
      <c r="I141" s="102"/>
      <c r="J141" s="102"/>
    </row>
    <row r="142" spans="1:10" ht="16.5" customHeight="1" x14ac:dyDescent="0.25">
      <c r="A142" s="234" t="s">
        <v>9</v>
      </c>
      <c r="B142" s="237" t="s">
        <v>373</v>
      </c>
      <c r="C142" s="234" t="s">
        <v>374</v>
      </c>
      <c r="D142" s="240" t="s">
        <v>157</v>
      </c>
      <c r="E142" s="49" t="s">
        <v>158</v>
      </c>
      <c r="F142" s="51">
        <v>456347.18</v>
      </c>
      <c r="G142" s="51">
        <v>386.23</v>
      </c>
      <c r="H142" s="51">
        <v>1307.82</v>
      </c>
      <c r="I142" s="230" t="s">
        <v>14</v>
      </c>
      <c r="J142" s="80" t="s">
        <v>365</v>
      </c>
    </row>
    <row r="143" spans="1:10" ht="16.5" customHeight="1" x14ac:dyDescent="0.25">
      <c r="A143" s="236"/>
      <c r="B143" s="239"/>
      <c r="C143" s="236"/>
      <c r="D143" s="242"/>
      <c r="E143" s="49" t="s">
        <v>371</v>
      </c>
      <c r="F143" s="51">
        <v>374671.17</v>
      </c>
      <c r="G143" s="51">
        <v>551.55999999999995</v>
      </c>
      <c r="H143" s="51">
        <v>1308.21</v>
      </c>
      <c r="I143" s="243"/>
      <c r="J143" s="81"/>
    </row>
    <row r="144" spans="1:10" ht="16.5" customHeight="1" x14ac:dyDescent="0.25">
      <c r="A144" s="235"/>
      <c r="B144" s="238"/>
      <c r="C144" s="235"/>
      <c r="D144" s="241"/>
      <c r="E144" s="49" t="s">
        <v>372</v>
      </c>
      <c r="F144" s="51">
        <v>296383.71000000002</v>
      </c>
      <c r="G144" s="51">
        <v>551.55999999999995</v>
      </c>
      <c r="H144" s="51">
        <v>1150.1099999999999</v>
      </c>
      <c r="I144" s="231"/>
      <c r="J144" s="81"/>
    </row>
    <row r="145" spans="1:10" ht="16.5" customHeight="1" x14ac:dyDescent="0.25">
      <c r="A145" s="84" t="s">
        <v>16</v>
      </c>
      <c r="B145" s="77" t="s">
        <v>373</v>
      </c>
      <c r="C145" s="84" t="s">
        <v>374</v>
      </c>
      <c r="D145" s="108" t="s">
        <v>159</v>
      </c>
      <c r="E145" s="49" t="s">
        <v>158</v>
      </c>
      <c r="F145" s="51">
        <v>45713.599999999999</v>
      </c>
      <c r="G145" s="51">
        <v>39.555</v>
      </c>
      <c r="H145" s="51">
        <v>121.42999999999999</v>
      </c>
      <c r="I145" s="82" t="s">
        <v>14</v>
      </c>
      <c r="J145" s="81"/>
    </row>
    <row r="146" spans="1:10" ht="16.5" customHeight="1" x14ac:dyDescent="0.25">
      <c r="A146" s="84"/>
      <c r="B146" s="77"/>
      <c r="C146" s="84"/>
      <c r="D146" s="108"/>
      <c r="E146" s="49" t="s">
        <v>63</v>
      </c>
      <c r="F146" s="51">
        <v>67630.47</v>
      </c>
      <c r="G146" s="51">
        <v>40.14</v>
      </c>
      <c r="H146" s="51">
        <v>161.27000000000001</v>
      </c>
      <c r="I146" s="82"/>
      <c r="J146" s="81"/>
    </row>
    <row r="147" spans="1:10" ht="16.5" customHeight="1" x14ac:dyDescent="0.25">
      <c r="A147" s="84" t="s">
        <v>18</v>
      </c>
      <c r="B147" s="77" t="s">
        <v>373</v>
      </c>
      <c r="C147" s="84" t="s">
        <v>374</v>
      </c>
      <c r="D147" s="108" t="s">
        <v>160</v>
      </c>
      <c r="E147" s="49" t="s">
        <v>158</v>
      </c>
      <c r="F147" s="51">
        <v>59023.66</v>
      </c>
      <c r="G147" s="51">
        <v>40.433999999999997</v>
      </c>
      <c r="H147" s="51">
        <v>217.5</v>
      </c>
      <c r="I147" s="82" t="s">
        <v>14</v>
      </c>
      <c r="J147" s="81"/>
    </row>
    <row r="148" spans="1:10" ht="16.5" customHeight="1" x14ac:dyDescent="0.25">
      <c r="A148" s="84"/>
      <c r="B148" s="77"/>
      <c r="C148" s="84"/>
      <c r="D148" s="108"/>
      <c r="E148" s="49" t="s">
        <v>63</v>
      </c>
      <c r="F148" s="51">
        <v>76546.06</v>
      </c>
      <c r="G148" s="51">
        <v>36.29</v>
      </c>
      <c r="H148" s="51">
        <v>265.93</v>
      </c>
      <c r="I148" s="82"/>
      <c r="J148" s="81"/>
    </row>
    <row r="149" spans="1:10" ht="16.5" customHeight="1" x14ac:dyDescent="0.25">
      <c r="A149" s="84" t="s">
        <v>20</v>
      </c>
      <c r="B149" s="77" t="s">
        <v>373</v>
      </c>
      <c r="C149" s="84" t="s">
        <v>374</v>
      </c>
      <c r="D149" s="108" t="s">
        <v>161</v>
      </c>
      <c r="E149" s="49" t="s">
        <v>158</v>
      </c>
      <c r="F149" s="51">
        <v>76010.63</v>
      </c>
      <c r="G149" s="51">
        <v>138.58699999999999</v>
      </c>
      <c r="H149" s="51">
        <v>417.60999999999996</v>
      </c>
      <c r="I149" s="82" t="s">
        <v>14</v>
      </c>
      <c r="J149" s="81"/>
    </row>
    <row r="150" spans="1:10" ht="16.5" customHeight="1" x14ac:dyDescent="0.25">
      <c r="A150" s="84"/>
      <c r="B150" s="77"/>
      <c r="C150" s="84"/>
      <c r="D150" s="108"/>
      <c r="E150" s="49" t="s">
        <v>63</v>
      </c>
      <c r="F150" s="51">
        <v>104806.46</v>
      </c>
      <c r="G150" s="51">
        <v>95.447999999999993</v>
      </c>
      <c r="H150" s="51">
        <v>480.16999999999996</v>
      </c>
      <c r="I150" s="82"/>
      <c r="J150" s="81"/>
    </row>
    <row r="151" spans="1:10" ht="16.5" customHeight="1" x14ac:dyDescent="0.25">
      <c r="A151" s="84" t="s">
        <v>22</v>
      </c>
      <c r="B151" s="77" t="s">
        <v>373</v>
      </c>
      <c r="C151" s="84" t="s">
        <v>374</v>
      </c>
      <c r="D151" s="108" t="s">
        <v>162</v>
      </c>
      <c r="E151" s="49" t="s">
        <v>158</v>
      </c>
      <c r="F151" s="51">
        <v>116588.45</v>
      </c>
      <c r="G151" s="51">
        <v>177.131</v>
      </c>
      <c r="H151" s="51">
        <v>443.94</v>
      </c>
      <c r="I151" s="82" t="s">
        <v>14</v>
      </c>
      <c r="J151" s="81"/>
    </row>
    <row r="152" spans="1:10" ht="16.5" customHeight="1" x14ac:dyDescent="0.25">
      <c r="A152" s="84"/>
      <c r="B152" s="77"/>
      <c r="C152" s="84"/>
      <c r="D152" s="108"/>
      <c r="E152" s="49" t="s">
        <v>63</v>
      </c>
      <c r="F152" s="51">
        <v>91428.7</v>
      </c>
      <c r="G152" s="51">
        <v>211.45</v>
      </c>
      <c r="H152" s="51">
        <v>420.68</v>
      </c>
      <c r="I152" s="82"/>
      <c r="J152" s="81"/>
    </row>
    <row r="153" spans="1:10" ht="39.75" customHeight="1" x14ac:dyDescent="0.25">
      <c r="A153" s="84" t="s">
        <v>24</v>
      </c>
      <c r="B153" s="77" t="s">
        <v>373</v>
      </c>
      <c r="C153" s="84" t="s">
        <v>374</v>
      </c>
      <c r="D153" s="108" t="s">
        <v>163</v>
      </c>
      <c r="E153" s="59" t="s">
        <v>158</v>
      </c>
      <c r="F153" s="51">
        <v>728737.84</v>
      </c>
      <c r="G153" s="51">
        <v>345.642</v>
      </c>
      <c r="H153" s="51">
        <v>1569.55</v>
      </c>
      <c r="I153" s="82" t="s">
        <v>14</v>
      </c>
      <c r="J153" s="81"/>
    </row>
    <row r="154" spans="1:10" ht="40.5" customHeight="1" x14ac:dyDescent="0.25">
      <c r="A154" s="84"/>
      <c r="B154" s="77"/>
      <c r="C154" s="84"/>
      <c r="D154" s="108"/>
      <c r="E154" s="59" t="s">
        <v>63</v>
      </c>
      <c r="F154" s="51">
        <v>244205.35</v>
      </c>
      <c r="G154" s="51">
        <v>331.29</v>
      </c>
      <c r="H154" s="51">
        <v>741.43999999999994</v>
      </c>
      <c r="I154" s="82"/>
      <c r="J154" s="81"/>
    </row>
    <row r="155" spans="1:10" ht="16.5" customHeight="1" x14ac:dyDescent="0.25">
      <c r="A155" s="84" t="s">
        <v>26</v>
      </c>
      <c r="B155" s="77" t="s">
        <v>373</v>
      </c>
      <c r="C155" s="84" t="s">
        <v>374</v>
      </c>
      <c r="D155" s="108" t="s">
        <v>164</v>
      </c>
      <c r="E155" s="49" t="s">
        <v>158</v>
      </c>
      <c r="F155" s="51">
        <v>100079.28</v>
      </c>
      <c r="G155" s="51">
        <v>101.965</v>
      </c>
      <c r="H155" s="51">
        <v>402.20299999999997</v>
      </c>
      <c r="I155" s="82" t="s">
        <v>14</v>
      </c>
      <c r="J155" s="81"/>
    </row>
    <row r="156" spans="1:10" ht="16.5" customHeight="1" x14ac:dyDescent="0.25">
      <c r="A156" s="84"/>
      <c r="B156" s="77"/>
      <c r="C156" s="84"/>
      <c r="D156" s="108"/>
      <c r="E156" s="49" t="s">
        <v>63</v>
      </c>
      <c r="F156" s="51">
        <v>109582.88</v>
      </c>
      <c r="G156" s="51">
        <v>192.357</v>
      </c>
      <c r="H156" s="51">
        <v>521.10599999999999</v>
      </c>
      <c r="I156" s="82"/>
      <c r="J156" s="81"/>
    </row>
    <row r="157" spans="1:10" ht="16.5" customHeight="1" x14ac:dyDescent="0.25">
      <c r="A157" s="234" t="s">
        <v>28</v>
      </c>
      <c r="B157" s="237" t="s">
        <v>373</v>
      </c>
      <c r="C157" s="234" t="s">
        <v>374</v>
      </c>
      <c r="D157" s="240" t="s">
        <v>165</v>
      </c>
      <c r="E157" s="49" t="s">
        <v>158</v>
      </c>
      <c r="F157" s="51">
        <v>325977.77</v>
      </c>
      <c r="G157" s="51">
        <v>10.94</v>
      </c>
      <c r="H157" s="51">
        <v>524.53000000000009</v>
      </c>
      <c r="I157" s="230" t="s">
        <v>14</v>
      </c>
      <c r="J157" s="81"/>
    </row>
    <row r="158" spans="1:10" ht="16.5" customHeight="1" x14ac:dyDescent="0.25">
      <c r="A158" s="236"/>
      <c r="B158" s="239"/>
      <c r="C158" s="236"/>
      <c r="D158" s="242"/>
      <c r="E158" s="49" t="s">
        <v>371</v>
      </c>
      <c r="F158" s="51">
        <v>444618.7</v>
      </c>
      <c r="G158" s="51">
        <v>10.95</v>
      </c>
      <c r="H158" s="51">
        <v>711.45</v>
      </c>
      <c r="I158" s="243"/>
      <c r="J158" s="81"/>
    </row>
    <row r="159" spans="1:10" ht="16.5" customHeight="1" x14ac:dyDescent="0.25">
      <c r="A159" s="235"/>
      <c r="B159" s="238"/>
      <c r="C159" s="235"/>
      <c r="D159" s="241"/>
      <c r="E159" s="49" t="s">
        <v>372</v>
      </c>
      <c r="F159" s="51">
        <v>395885.16</v>
      </c>
      <c r="G159" s="51">
        <v>10.95</v>
      </c>
      <c r="H159" s="51">
        <v>634.66999999999996</v>
      </c>
      <c r="I159" s="231"/>
      <c r="J159" s="81"/>
    </row>
    <row r="160" spans="1:10" ht="16.5" customHeight="1" x14ac:dyDescent="0.25">
      <c r="A160" s="84" t="s">
        <v>30</v>
      </c>
      <c r="B160" s="77" t="s">
        <v>373</v>
      </c>
      <c r="C160" s="84" t="s">
        <v>374</v>
      </c>
      <c r="D160" s="108" t="s">
        <v>166</v>
      </c>
      <c r="E160" s="49" t="s">
        <v>158</v>
      </c>
      <c r="F160" s="51">
        <v>496638.27</v>
      </c>
      <c r="G160" s="51">
        <v>206.82300000000001</v>
      </c>
      <c r="H160" s="51">
        <v>1448.42</v>
      </c>
      <c r="I160" s="82" t="s">
        <v>14</v>
      </c>
      <c r="J160" s="81"/>
    </row>
    <row r="161" spans="1:10" ht="16.5" customHeight="1" x14ac:dyDescent="0.25">
      <c r="A161" s="84"/>
      <c r="B161" s="77"/>
      <c r="C161" s="84"/>
      <c r="D161" s="108"/>
      <c r="E161" s="49" t="s">
        <v>63</v>
      </c>
      <c r="F161" s="51">
        <v>206755.26</v>
      </c>
      <c r="G161" s="51">
        <v>342.642</v>
      </c>
      <c r="H161" s="51">
        <v>859.53</v>
      </c>
      <c r="I161" s="82"/>
      <c r="J161" s="81"/>
    </row>
    <row r="162" spans="1:10" ht="16.5" customHeight="1" x14ac:dyDescent="0.25">
      <c r="A162" s="84" t="s">
        <v>32</v>
      </c>
      <c r="B162" s="77" t="s">
        <v>373</v>
      </c>
      <c r="C162" s="84" t="s">
        <v>374</v>
      </c>
      <c r="D162" s="108" t="s">
        <v>167</v>
      </c>
      <c r="E162" s="49" t="s">
        <v>158</v>
      </c>
      <c r="F162" s="51">
        <v>267897.32</v>
      </c>
      <c r="G162" s="51">
        <v>47.097999999999999</v>
      </c>
      <c r="H162" s="51">
        <v>736.95</v>
      </c>
      <c r="I162" s="82" t="s">
        <v>14</v>
      </c>
      <c r="J162" s="81"/>
    </row>
    <row r="163" spans="1:10" ht="16.5" customHeight="1" x14ac:dyDescent="0.25">
      <c r="A163" s="84"/>
      <c r="B163" s="77"/>
      <c r="C163" s="84"/>
      <c r="D163" s="108"/>
      <c r="E163" s="49" t="s">
        <v>63</v>
      </c>
      <c r="F163" s="51">
        <v>278151.8</v>
      </c>
      <c r="G163" s="51">
        <v>48.421999999999997</v>
      </c>
      <c r="H163" s="51">
        <v>764.68000000000006</v>
      </c>
      <c r="I163" s="82"/>
      <c r="J163" s="81"/>
    </row>
    <row r="164" spans="1:10" ht="16.5" customHeight="1" x14ac:dyDescent="0.25">
      <c r="A164" s="84" t="s">
        <v>34</v>
      </c>
      <c r="B164" s="77" t="s">
        <v>373</v>
      </c>
      <c r="C164" s="84" t="s">
        <v>374</v>
      </c>
      <c r="D164" s="108" t="s">
        <v>168</v>
      </c>
      <c r="E164" s="49" t="s">
        <v>158</v>
      </c>
      <c r="F164" s="51">
        <v>119102.1</v>
      </c>
      <c r="G164" s="51">
        <v>105.91</v>
      </c>
      <c r="H164" s="51">
        <v>463.21000000000004</v>
      </c>
      <c r="I164" s="82" t="s">
        <v>14</v>
      </c>
      <c r="J164" s="81"/>
    </row>
    <row r="165" spans="1:10" ht="16.5" customHeight="1" x14ac:dyDescent="0.25">
      <c r="A165" s="84"/>
      <c r="B165" s="77"/>
      <c r="C165" s="84"/>
      <c r="D165" s="108"/>
      <c r="E165" s="49" t="s">
        <v>63</v>
      </c>
      <c r="F165" s="51">
        <v>150821.68</v>
      </c>
      <c r="G165" s="51">
        <v>178.6</v>
      </c>
      <c r="H165" s="51">
        <v>631.05999999999995</v>
      </c>
      <c r="I165" s="82"/>
      <c r="J165" s="81"/>
    </row>
    <row r="166" spans="1:10" ht="16.5" customHeight="1" x14ac:dyDescent="0.25">
      <c r="A166" s="102" t="s">
        <v>53</v>
      </c>
      <c r="B166" s="102"/>
      <c r="C166" s="102"/>
      <c r="D166" s="102"/>
      <c r="E166" s="102"/>
      <c r="F166" s="102"/>
      <c r="G166" s="102"/>
      <c r="H166" s="102"/>
      <c r="I166" s="102"/>
      <c r="J166" s="102"/>
    </row>
    <row r="167" spans="1:10" ht="16.5" customHeight="1" x14ac:dyDescent="0.25">
      <c r="A167" s="89">
        <v>1</v>
      </c>
      <c r="B167" s="77" t="s">
        <v>169</v>
      </c>
      <c r="C167" s="77" t="s">
        <v>170</v>
      </c>
      <c r="D167" s="105" t="s">
        <v>171</v>
      </c>
      <c r="E167" s="48" t="s">
        <v>61</v>
      </c>
      <c r="F167" s="47">
        <v>391306.52049999998</v>
      </c>
      <c r="G167" s="47">
        <v>376.93329999999997</v>
      </c>
      <c r="H167" s="61">
        <v>1115.9000000000001</v>
      </c>
      <c r="I167" s="109" t="s">
        <v>14</v>
      </c>
      <c r="J167" s="79" t="s">
        <v>172</v>
      </c>
    </row>
    <row r="168" spans="1:10" ht="16.5" customHeight="1" x14ac:dyDescent="0.25">
      <c r="A168" s="89"/>
      <c r="B168" s="77"/>
      <c r="C168" s="77"/>
      <c r="D168" s="105"/>
      <c r="E168" s="48" t="s">
        <v>63</v>
      </c>
      <c r="F168" s="47">
        <v>405645.70610000001</v>
      </c>
      <c r="G168" s="47">
        <v>433.87950000000001</v>
      </c>
      <c r="H168" s="61">
        <v>1188.9000000000001</v>
      </c>
      <c r="I168" s="109"/>
      <c r="J168" s="110"/>
    </row>
    <row r="169" spans="1:10" ht="16.5" customHeight="1" x14ac:dyDescent="0.25">
      <c r="A169" s="89">
        <v>2</v>
      </c>
      <c r="B169" s="77"/>
      <c r="C169" s="77" t="s">
        <v>170</v>
      </c>
      <c r="D169" s="105" t="s">
        <v>173</v>
      </c>
      <c r="E169" s="48" t="s">
        <v>61</v>
      </c>
      <c r="F169" s="47">
        <v>86506.971600000004</v>
      </c>
      <c r="G169" s="47">
        <v>46.923499999999997</v>
      </c>
      <c r="H169" s="61">
        <v>270.7</v>
      </c>
      <c r="I169" s="109" t="s">
        <v>14</v>
      </c>
      <c r="J169" s="110"/>
    </row>
    <row r="170" spans="1:10" ht="16.5" customHeight="1" x14ac:dyDescent="0.25">
      <c r="A170" s="89"/>
      <c r="B170" s="77"/>
      <c r="C170" s="77"/>
      <c r="D170" s="105"/>
      <c r="E170" s="48" t="s">
        <v>63</v>
      </c>
      <c r="F170" s="47">
        <v>83998.606400000004</v>
      </c>
      <c r="G170" s="47">
        <v>54.018900000000002</v>
      </c>
      <c r="H170" s="61">
        <v>264.7</v>
      </c>
      <c r="I170" s="109"/>
      <c r="J170" s="110"/>
    </row>
    <row r="171" spans="1:10" ht="27.75" customHeight="1" x14ac:dyDescent="0.25">
      <c r="A171" s="89">
        <v>3</v>
      </c>
      <c r="B171" s="77"/>
      <c r="C171" s="77" t="s">
        <v>170</v>
      </c>
      <c r="D171" s="105" t="s">
        <v>174</v>
      </c>
      <c r="E171" s="46" t="s">
        <v>61</v>
      </c>
      <c r="F171" s="47">
        <v>170019.55669999999</v>
      </c>
      <c r="G171" s="47">
        <v>93.381100000000004</v>
      </c>
      <c r="H171" s="61">
        <v>394.8</v>
      </c>
      <c r="I171" s="82" t="s">
        <v>14</v>
      </c>
      <c r="J171" s="110"/>
    </row>
    <row r="172" spans="1:10" ht="28.5" customHeight="1" x14ac:dyDescent="0.25">
      <c r="A172" s="89"/>
      <c r="B172" s="77"/>
      <c r="C172" s="77"/>
      <c r="D172" s="105"/>
      <c r="E172" s="46" t="s">
        <v>63</v>
      </c>
      <c r="F172" s="47">
        <v>164346.28839999999</v>
      </c>
      <c r="G172" s="47">
        <v>107.4949</v>
      </c>
      <c r="H172" s="61">
        <v>399.1</v>
      </c>
      <c r="I172" s="82"/>
      <c r="J172" s="110"/>
    </row>
    <row r="173" spans="1:10" ht="16.5" customHeight="1" x14ac:dyDescent="0.25">
      <c r="A173" s="89">
        <v>4</v>
      </c>
      <c r="B173" s="77"/>
      <c r="C173" s="77" t="s">
        <v>170</v>
      </c>
      <c r="D173" s="105" t="s">
        <v>175</v>
      </c>
      <c r="E173" s="48" t="s">
        <v>61</v>
      </c>
      <c r="F173" s="47">
        <v>29847.648099999999</v>
      </c>
      <c r="G173" s="47">
        <v>43.269500000000001</v>
      </c>
      <c r="H173" s="61">
        <v>131.1</v>
      </c>
      <c r="I173" s="82" t="s">
        <v>14</v>
      </c>
      <c r="J173" s="110"/>
    </row>
    <row r="174" spans="1:10" ht="16.5" customHeight="1" x14ac:dyDescent="0.25">
      <c r="A174" s="89"/>
      <c r="B174" s="77"/>
      <c r="C174" s="77"/>
      <c r="D174" s="105"/>
      <c r="E174" s="48" t="s">
        <v>63</v>
      </c>
      <c r="F174" s="47">
        <v>29847.648099999999</v>
      </c>
      <c r="G174" s="47">
        <v>48.982599999999998</v>
      </c>
      <c r="H174" s="61">
        <v>134.80000000000001</v>
      </c>
      <c r="I174" s="82"/>
      <c r="J174" s="110"/>
    </row>
    <row r="175" spans="1:10" ht="16.5" customHeight="1" x14ac:dyDescent="0.25">
      <c r="A175" s="111" t="s">
        <v>22</v>
      </c>
      <c r="B175" s="77"/>
      <c r="C175" s="77" t="s">
        <v>170</v>
      </c>
      <c r="D175" s="105" t="s">
        <v>176</v>
      </c>
      <c r="E175" s="48" t="s">
        <v>61</v>
      </c>
      <c r="F175" s="45">
        <v>70207.005499999999</v>
      </c>
      <c r="G175" s="45">
        <v>146.87459999999999</v>
      </c>
      <c r="H175" s="60">
        <v>355.8</v>
      </c>
      <c r="I175" s="82" t="s">
        <v>14</v>
      </c>
      <c r="J175" s="110"/>
    </row>
    <row r="176" spans="1:10" ht="16.5" customHeight="1" x14ac:dyDescent="0.25">
      <c r="A176" s="111"/>
      <c r="B176" s="77"/>
      <c r="C176" s="77"/>
      <c r="D176" s="105"/>
      <c r="E176" s="48" t="s">
        <v>63</v>
      </c>
      <c r="F176" s="45">
        <v>72060.464800000002</v>
      </c>
      <c r="G176" s="45">
        <v>191.41679999999999</v>
      </c>
      <c r="H176" s="60">
        <v>403.4</v>
      </c>
      <c r="I176" s="82"/>
      <c r="J176" s="110"/>
    </row>
    <row r="177" spans="1:10" ht="16.5" customHeight="1" x14ac:dyDescent="0.25">
      <c r="A177" s="111" t="s">
        <v>24</v>
      </c>
      <c r="B177" s="77"/>
      <c r="C177" s="77" t="s">
        <v>170</v>
      </c>
      <c r="D177" s="105" t="s">
        <v>177</v>
      </c>
      <c r="E177" s="48" t="s">
        <v>61</v>
      </c>
      <c r="F177" s="45">
        <v>261796.63570000001</v>
      </c>
      <c r="G177" s="45">
        <v>186.33240000000001</v>
      </c>
      <c r="H177" s="60">
        <v>835.5</v>
      </c>
      <c r="I177" s="82" t="s">
        <v>14</v>
      </c>
      <c r="J177" s="110"/>
    </row>
    <row r="178" spans="1:10" ht="16.5" customHeight="1" x14ac:dyDescent="0.25">
      <c r="A178" s="111"/>
      <c r="B178" s="77"/>
      <c r="C178" s="77"/>
      <c r="D178" s="105"/>
      <c r="E178" s="48" t="s">
        <v>63</v>
      </c>
      <c r="F178" s="45">
        <v>266481.4057</v>
      </c>
      <c r="G178" s="45">
        <v>214.3614</v>
      </c>
      <c r="H178" s="60">
        <v>875.1</v>
      </c>
      <c r="I178" s="82"/>
      <c r="J178" s="110"/>
    </row>
    <row r="179" spans="1:10" ht="16.5" customHeight="1" x14ac:dyDescent="0.25">
      <c r="A179" s="102" t="s">
        <v>54</v>
      </c>
      <c r="B179" s="102"/>
      <c r="C179" s="102"/>
      <c r="D179" s="102"/>
      <c r="E179" s="102"/>
      <c r="F179" s="102"/>
      <c r="G179" s="102"/>
      <c r="H179" s="102"/>
      <c r="I179" s="102"/>
      <c r="J179" s="102"/>
    </row>
    <row r="180" spans="1:10" ht="33" customHeight="1" x14ac:dyDescent="0.25">
      <c r="A180" s="90" t="s">
        <v>9</v>
      </c>
      <c r="B180" s="210" t="s">
        <v>369</v>
      </c>
      <c r="C180" s="210" t="s">
        <v>370</v>
      </c>
      <c r="D180" s="211" t="s">
        <v>322</v>
      </c>
      <c r="E180" s="212" t="s">
        <v>61</v>
      </c>
      <c r="F180" s="232">
        <v>676239.45704374614</v>
      </c>
      <c r="G180" s="232">
        <v>574.54160583941609</v>
      </c>
      <c r="H180" s="232">
        <v>2030.7763840660291</v>
      </c>
      <c r="I180" s="214" t="s">
        <v>14</v>
      </c>
      <c r="J180" s="215" t="s">
        <v>364</v>
      </c>
    </row>
    <row r="181" spans="1:10" ht="26.25" customHeight="1" x14ac:dyDescent="0.25">
      <c r="A181" s="91"/>
      <c r="B181" s="216"/>
      <c r="C181" s="216"/>
      <c r="D181" s="217"/>
      <c r="E181" s="212" t="s">
        <v>63</v>
      </c>
      <c r="F181" s="232">
        <v>701883.93922194967</v>
      </c>
      <c r="G181" s="232">
        <v>571.57008670520224</v>
      </c>
      <c r="H181" s="232">
        <v>2067.7391600380024</v>
      </c>
      <c r="I181" s="218"/>
      <c r="J181" s="219"/>
    </row>
    <row r="182" spans="1:10" ht="24.75" customHeight="1" x14ac:dyDescent="0.25">
      <c r="A182" s="90" t="s">
        <v>16</v>
      </c>
      <c r="B182" s="210" t="s">
        <v>369</v>
      </c>
      <c r="C182" s="210" t="s">
        <v>370</v>
      </c>
      <c r="D182" s="211" t="s">
        <v>323</v>
      </c>
      <c r="E182" s="212" t="s">
        <v>61</v>
      </c>
      <c r="F182" s="232">
        <v>180559.89455308052</v>
      </c>
      <c r="G182" s="232">
        <v>408.13826291079806</v>
      </c>
      <c r="H182" s="232">
        <v>783.24508610205692</v>
      </c>
      <c r="I182" s="214" t="s">
        <v>14</v>
      </c>
      <c r="J182" s="219"/>
    </row>
    <row r="183" spans="1:10" ht="23.25" customHeight="1" x14ac:dyDescent="0.25">
      <c r="A183" s="91"/>
      <c r="B183" s="216"/>
      <c r="C183" s="216"/>
      <c r="D183" s="217"/>
      <c r="E183" s="212" t="s">
        <v>63</v>
      </c>
      <c r="F183" s="232">
        <v>1</v>
      </c>
      <c r="G183" s="232">
        <v>406.03382864369274</v>
      </c>
      <c r="H183" s="232">
        <v>406.04</v>
      </c>
      <c r="I183" s="218"/>
      <c r="J183" s="219"/>
    </row>
    <row r="184" spans="1:10" ht="15" customHeight="1" x14ac:dyDescent="0.25">
      <c r="A184" s="90" t="s">
        <v>18</v>
      </c>
      <c r="B184" s="210" t="s">
        <v>369</v>
      </c>
      <c r="C184" s="210" t="s">
        <v>370</v>
      </c>
      <c r="D184" s="211" t="s">
        <v>324</v>
      </c>
      <c r="E184" s="212" t="s">
        <v>61</v>
      </c>
      <c r="F184" s="232">
        <v>106160.38389454808</v>
      </c>
      <c r="G184" s="232">
        <v>102.87373850639156</v>
      </c>
      <c r="H184" s="232">
        <v>345.2879634030698</v>
      </c>
      <c r="I184" s="214" t="s">
        <v>14</v>
      </c>
      <c r="J184" s="219"/>
    </row>
    <row r="185" spans="1:10" ht="17.25" customHeight="1" x14ac:dyDescent="0.25">
      <c r="A185" s="91"/>
      <c r="B185" s="216"/>
      <c r="C185" s="216"/>
      <c r="D185" s="217"/>
      <c r="E185" s="212" t="s">
        <v>63</v>
      </c>
      <c r="F185" s="232">
        <v>79888.23</v>
      </c>
      <c r="G185" s="232">
        <v>102.34607127522541</v>
      </c>
      <c r="H185" s="232">
        <v>276.98</v>
      </c>
      <c r="I185" s="218"/>
      <c r="J185" s="219"/>
    </row>
    <row r="186" spans="1:10" ht="29.25" customHeight="1" x14ac:dyDescent="0.25">
      <c r="A186" s="90" t="s">
        <v>20</v>
      </c>
      <c r="B186" s="210" t="s">
        <v>369</v>
      </c>
      <c r="C186" s="210" t="s">
        <v>370</v>
      </c>
      <c r="D186" s="211" t="s">
        <v>325</v>
      </c>
      <c r="E186" s="212" t="s">
        <v>61</v>
      </c>
      <c r="F186" s="232">
        <v>317109.25368168083</v>
      </c>
      <c r="G186" s="232">
        <v>237.97038864898209</v>
      </c>
      <c r="H186" s="232">
        <v>2538.5285769873949</v>
      </c>
      <c r="I186" s="214" t="s">
        <v>14</v>
      </c>
      <c r="J186" s="219"/>
    </row>
    <row r="187" spans="1:10" ht="25.5" customHeight="1" x14ac:dyDescent="0.25">
      <c r="A187" s="91"/>
      <c r="B187" s="216"/>
      <c r="C187" s="216"/>
      <c r="D187" s="217"/>
      <c r="E187" s="212" t="s">
        <v>63</v>
      </c>
      <c r="F187" s="232">
        <v>328918.8639674256</v>
      </c>
      <c r="G187" s="232">
        <v>236.75689544579859</v>
      </c>
      <c r="H187" s="232">
        <v>2717.8895704021334</v>
      </c>
      <c r="I187" s="218"/>
      <c r="J187" s="219"/>
    </row>
    <row r="188" spans="1:10" ht="26.25" customHeight="1" x14ac:dyDescent="0.25">
      <c r="A188" s="90" t="s">
        <v>22</v>
      </c>
      <c r="B188" s="210" t="s">
        <v>369</v>
      </c>
      <c r="C188" s="210" t="s">
        <v>370</v>
      </c>
      <c r="D188" s="211" t="s">
        <v>326</v>
      </c>
      <c r="E188" s="212" t="s">
        <v>61</v>
      </c>
      <c r="F188" s="232">
        <v>199151.75511514288</v>
      </c>
      <c r="G188" s="232">
        <v>85.884441659486697</v>
      </c>
      <c r="H188" s="232">
        <v>576.93929017712571</v>
      </c>
      <c r="I188" s="214" t="s">
        <v>14</v>
      </c>
      <c r="J188" s="219"/>
    </row>
    <row r="189" spans="1:10" ht="24" customHeight="1" x14ac:dyDescent="0.25">
      <c r="A189" s="91"/>
      <c r="B189" s="216"/>
      <c r="C189" s="216"/>
      <c r="D189" s="217"/>
      <c r="E189" s="212" t="s">
        <v>63</v>
      </c>
      <c r="F189" s="232">
        <v>205295.83637950523</v>
      </c>
      <c r="G189" s="232">
        <v>85.443774118158586</v>
      </c>
      <c r="H189" s="232">
        <v>612.32400640470883</v>
      </c>
      <c r="I189" s="218"/>
      <c r="J189" s="219"/>
    </row>
    <row r="190" spans="1:10" ht="16.5" customHeight="1" x14ac:dyDescent="0.25">
      <c r="A190" s="90" t="s">
        <v>24</v>
      </c>
      <c r="B190" s="210" t="s">
        <v>369</v>
      </c>
      <c r="C190" s="210" t="s">
        <v>370</v>
      </c>
      <c r="D190" s="211" t="s">
        <v>327</v>
      </c>
      <c r="E190" s="212" t="s">
        <v>61</v>
      </c>
      <c r="F190" s="232">
        <v>516931.69932056515</v>
      </c>
      <c r="G190" s="232">
        <v>162.90841771195406</v>
      </c>
      <c r="H190" s="232">
        <v>1393.9120828236069</v>
      </c>
      <c r="I190" s="214" t="s">
        <v>14</v>
      </c>
      <c r="J190" s="219"/>
    </row>
    <row r="191" spans="1:10" ht="16.5" customHeight="1" x14ac:dyDescent="0.25">
      <c r="A191" s="91"/>
      <c r="B191" s="216"/>
      <c r="C191" s="216"/>
      <c r="D191" s="217"/>
      <c r="E191" s="212" t="s">
        <v>63</v>
      </c>
      <c r="F191" s="232">
        <v>539416.23409745889</v>
      </c>
      <c r="G191" s="232">
        <v>162.05342237061771</v>
      </c>
      <c r="H191" s="232">
        <v>1581.0603186628896</v>
      </c>
      <c r="I191" s="218"/>
      <c r="J191" s="219"/>
    </row>
    <row r="192" spans="1:10" ht="16.5" customHeight="1" x14ac:dyDescent="0.25">
      <c r="A192" s="90" t="s">
        <v>26</v>
      </c>
      <c r="B192" s="210" t="s">
        <v>369</v>
      </c>
      <c r="C192" s="210" t="s">
        <v>370</v>
      </c>
      <c r="D192" s="211" t="s">
        <v>328</v>
      </c>
      <c r="E192" s="212" t="s">
        <v>61</v>
      </c>
      <c r="F192" s="232">
        <v>636640.58017606125</v>
      </c>
      <c r="G192" s="232">
        <v>141.96043565236718</v>
      </c>
      <c r="H192" s="232">
        <v>1234.1124689483975</v>
      </c>
      <c r="I192" s="214" t="s">
        <v>14</v>
      </c>
      <c r="J192" s="219"/>
    </row>
    <row r="193" spans="1:10" ht="16.5" customHeight="1" x14ac:dyDescent="0.25">
      <c r="A193" s="91"/>
      <c r="B193" s="216"/>
      <c r="C193" s="216"/>
      <c r="D193" s="217"/>
      <c r="E193" s="212" t="s">
        <v>63</v>
      </c>
      <c r="F193" s="232">
        <v>639101.9604107117</v>
      </c>
      <c r="G193" s="232">
        <v>141.22535917139993</v>
      </c>
      <c r="H193" s="232">
        <v>1377.256664830406</v>
      </c>
      <c r="I193" s="218"/>
      <c r="J193" s="219"/>
    </row>
    <row r="194" spans="1:10" ht="16.5" customHeight="1" x14ac:dyDescent="0.25">
      <c r="A194" s="90" t="s">
        <v>28</v>
      </c>
      <c r="B194" s="210" t="s">
        <v>369</v>
      </c>
      <c r="C194" s="210" t="s">
        <v>370</v>
      </c>
      <c r="D194" s="220" t="s">
        <v>329</v>
      </c>
      <c r="E194" s="221" t="s">
        <v>61</v>
      </c>
      <c r="F194" s="232">
        <v>655148.93000000005</v>
      </c>
      <c r="G194" s="233">
        <v>140.47697790449035</v>
      </c>
      <c r="H194" s="233">
        <v>1401.2767712854129</v>
      </c>
      <c r="I194" s="214" t="s">
        <v>14</v>
      </c>
      <c r="J194" s="219"/>
    </row>
    <row r="195" spans="1:10" ht="16.5" customHeight="1" x14ac:dyDescent="0.25">
      <c r="A195" s="91"/>
      <c r="B195" s="216"/>
      <c r="C195" s="216"/>
      <c r="D195" s="222"/>
      <c r="E195" s="221" t="s">
        <v>63</v>
      </c>
      <c r="F195" s="232">
        <v>677133.53</v>
      </c>
      <c r="G195" s="233">
        <v>139.75664739884391</v>
      </c>
      <c r="H195" s="233">
        <v>1460.7541434730042</v>
      </c>
      <c r="I195" s="218"/>
      <c r="J195" s="219"/>
    </row>
    <row r="196" spans="1:10" ht="16.5" customHeight="1" x14ac:dyDescent="0.25">
      <c r="A196" s="90" t="s">
        <v>30</v>
      </c>
      <c r="B196" s="210" t="s">
        <v>369</v>
      </c>
      <c r="C196" s="210" t="s">
        <v>370</v>
      </c>
      <c r="D196" s="211" t="s">
        <v>330</v>
      </c>
      <c r="E196" s="212" t="s">
        <v>61</v>
      </c>
      <c r="F196" s="232">
        <v>267452.4149378647</v>
      </c>
      <c r="G196" s="232">
        <v>400.87147030185002</v>
      </c>
      <c r="H196" s="232">
        <v>1075.4140654060927</v>
      </c>
      <c r="I196" s="214" t="s">
        <v>14</v>
      </c>
      <c r="J196" s="219"/>
    </row>
    <row r="197" spans="1:10" ht="16.5" customHeight="1" x14ac:dyDescent="0.25">
      <c r="A197" s="91"/>
      <c r="B197" s="216"/>
      <c r="C197" s="216"/>
      <c r="D197" s="217"/>
      <c r="E197" s="212" t="s">
        <v>63</v>
      </c>
      <c r="F197" s="232">
        <v>277599.89389701851</v>
      </c>
      <c r="G197" s="232">
        <v>398.80428432327165</v>
      </c>
      <c r="H197" s="232">
        <v>1098.9398687167063</v>
      </c>
      <c r="I197" s="218"/>
      <c r="J197" s="219"/>
    </row>
    <row r="198" spans="1:10" ht="30" customHeight="1" x14ac:dyDescent="0.25">
      <c r="A198" s="90" t="s">
        <v>32</v>
      </c>
      <c r="B198" s="210" t="s">
        <v>331</v>
      </c>
      <c r="C198" s="210" t="s">
        <v>170</v>
      </c>
      <c r="D198" s="211" t="s">
        <v>332</v>
      </c>
      <c r="E198" s="212" t="s">
        <v>61</v>
      </c>
      <c r="F198" s="213">
        <v>186810.67</v>
      </c>
      <c r="G198" s="213">
        <v>84.27</v>
      </c>
      <c r="H198" s="213">
        <v>542.08999999999992</v>
      </c>
      <c r="I198" s="214" t="s">
        <v>14</v>
      </c>
      <c r="J198" s="223" t="s">
        <v>357</v>
      </c>
    </row>
    <row r="199" spans="1:10" ht="38.25" customHeight="1" thickBot="1" x14ac:dyDescent="0.3">
      <c r="A199" s="91"/>
      <c r="B199" s="224"/>
      <c r="C199" s="224"/>
      <c r="D199" s="225"/>
      <c r="E199" s="226" t="s">
        <v>63</v>
      </c>
      <c r="F199" s="227">
        <v>177411</v>
      </c>
      <c r="G199" s="227">
        <v>83.84</v>
      </c>
      <c r="H199" s="227">
        <v>523.03</v>
      </c>
      <c r="I199" s="228"/>
      <c r="J199" s="229"/>
    </row>
    <row r="200" spans="1:10" ht="16.5" customHeight="1" x14ac:dyDescent="0.25">
      <c r="A200" s="107" t="s">
        <v>55</v>
      </c>
      <c r="B200" s="107"/>
      <c r="C200" s="107"/>
      <c r="D200" s="107"/>
      <c r="E200" s="107"/>
      <c r="F200" s="107"/>
      <c r="G200" s="107"/>
      <c r="H200" s="107"/>
      <c r="I200" s="107"/>
      <c r="J200" s="107"/>
    </row>
    <row r="201" spans="1:10" ht="48" customHeight="1" x14ac:dyDescent="0.25">
      <c r="A201" s="84" t="s">
        <v>9</v>
      </c>
      <c r="B201" s="77" t="s">
        <v>178</v>
      </c>
      <c r="C201" s="84" t="s">
        <v>179</v>
      </c>
      <c r="D201" s="90" t="s">
        <v>180</v>
      </c>
      <c r="E201" s="58" t="s">
        <v>158</v>
      </c>
      <c r="F201" s="45">
        <v>209154.99</v>
      </c>
      <c r="G201" s="45">
        <v>486.64699999999999</v>
      </c>
      <c r="H201" s="60">
        <v>967.91499999999996</v>
      </c>
      <c r="I201" s="44" t="s">
        <v>14</v>
      </c>
      <c r="J201" s="112" t="s">
        <v>181</v>
      </c>
    </row>
    <row r="202" spans="1:10" ht="45" customHeight="1" x14ac:dyDescent="0.25">
      <c r="A202" s="84"/>
      <c r="B202" s="77"/>
      <c r="C202" s="84"/>
      <c r="D202" s="90"/>
      <c r="E202" s="58" t="s">
        <v>63</v>
      </c>
      <c r="F202" s="45">
        <v>209154.99</v>
      </c>
      <c r="G202" s="45">
        <v>456.23099999999999</v>
      </c>
      <c r="H202" s="60">
        <v>937.49900000000002</v>
      </c>
      <c r="I202" s="44" t="s">
        <v>14</v>
      </c>
      <c r="J202" s="113"/>
    </row>
    <row r="203" spans="1:10" ht="16.5" customHeight="1" x14ac:dyDescent="0.25">
      <c r="A203" s="84" t="s">
        <v>16</v>
      </c>
      <c r="B203" s="77" t="s">
        <v>182</v>
      </c>
      <c r="C203" s="84" t="s">
        <v>179</v>
      </c>
      <c r="D203" s="78" t="s">
        <v>183</v>
      </c>
      <c r="E203" s="53" t="s">
        <v>158</v>
      </c>
      <c r="F203" s="45">
        <v>262308.42</v>
      </c>
      <c r="G203" s="45">
        <v>303.01100000000002</v>
      </c>
      <c r="H203" s="60">
        <v>888.98400000000004</v>
      </c>
      <c r="I203" s="43" t="s">
        <v>14</v>
      </c>
      <c r="J203" s="113"/>
    </row>
    <row r="204" spans="1:10" ht="16.5" customHeight="1" x14ac:dyDescent="0.25">
      <c r="A204" s="84"/>
      <c r="B204" s="77"/>
      <c r="C204" s="84"/>
      <c r="D204" s="78"/>
      <c r="E204" s="53" t="s">
        <v>63</v>
      </c>
      <c r="F204" s="45">
        <v>262308.42</v>
      </c>
      <c r="G204" s="45">
        <v>284.08499999999998</v>
      </c>
      <c r="H204" s="60">
        <v>1028.5350000000001</v>
      </c>
      <c r="I204" s="43" t="s">
        <v>14</v>
      </c>
      <c r="J204" s="113"/>
    </row>
    <row r="205" spans="1:10" ht="16.5" customHeight="1" x14ac:dyDescent="0.25">
      <c r="A205" s="84" t="s">
        <v>18</v>
      </c>
      <c r="B205" s="77" t="s">
        <v>184</v>
      </c>
      <c r="C205" s="84" t="s">
        <v>179</v>
      </c>
      <c r="D205" s="78" t="s">
        <v>185</v>
      </c>
      <c r="E205" s="53" t="s">
        <v>158</v>
      </c>
      <c r="F205" s="45">
        <v>772642.14</v>
      </c>
      <c r="G205" s="45">
        <v>474.14</v>
      </c>
      <c r="H205" s="60">
        <v>1780.9480000000001</v>
      </c>
      <c r="I205" s="43" t="s">
        <v>14</v>
      </c>
      <c r="J205" s="113"/>
    </row>
    <row r="206" spans="1:10" ht="16.5" customHeight="1" x14ac:dyDescent="0.25">
      <c r="A206" s="84"/>
      <c r="B206" s="77"/>
      <c r="C206" s="84"/>
      <c r="D206" s="78"/>
      <c r="E206" s="53" t="s">
        <v>63</v>
      </c>
      <c r="F206" s="45">
        <v>772642.14</v>
      </c>
      <c r="G206" s="45">
        <v>471.05700000000002</v>
      </c>
      <c r="H206" s="60">
        <v>1821.953</v>
      </c>
      <c r="I206" s="43" t="s">
        <v>14</v>
      </c>
      <c r="J206" s="113"/>
    </row>
    <row r="207" spans="1:10" ht="22.5" customHeight="1" x14ac:dyDescent="0.25">
      <c r="A207" s="84" t="s">
        <v>20</v>
      </c>
      <c r="B207" s="77" t="s">
        <v>186</v>
      </c>
      <c r="C207" s="84" t="s">
        <v>187</v>
      </c>
      <c r="D207" s="78" t="s">
        <v>188</v>
      </c>
      <c r="E207" s="58" t="s">
        <v>158</v>
      </c>
      <c r="F207" s="45">
        <v>319288.05300000001</v>
      </c>
      <c r="G207" s="45">
        <v>469.22899999999998</v>
      </c>
      <c r="H207" s="60">
        <v>1115.048</v>
      </c>
      <c r="I207" s="42" t="s">
        <v>14</v>
      </c>
      <c r="J207" s="113"/>
    </row>
    <row r="208" spans="1:10" ht="27.75" customHeight="1" x14ac:dyDescent="0.25">
      <c r="A208" s="84"/>
      <c r="B208" s="77"/>
      <c r="C208" s="84"/>
      <c r="D208" s="78"/>
      <c r="E208" s="58" t="s">
        <v>63</v>
      </c>
      <c r="F208" s="45">
        <v>319288.05300000001</v>
      </c>
      <c r="G208" s="45">
        <v>474.27699999999999</v>
      </c>
      <c r="H208" s="60">
        <v>1125.7629999999999</v>
      </c>
      <c r="I208" s="42" t="s">
        <v>14</v>
      </c>
      <c r="J208" s="113"/>
    </row>
    <row r="209" spans="1:10" ht="16.5" customHeight="1" x14ac:dyDescent="0.25">
      <c r="A209" s="102" t="s">
        <v>56</v>
      </c>
      <c r="B209" s="102"/>
      <c r="C209" s="102"/>
      <c r="D209" s="102"/>
      <c r="E209" s="102"/>
      <c r="F209" s="102"/>
      <c r="G209" s="102"/>
      <c r="H209" s="102"/>
      <c r="I209" s="102"/>
      <c r="J209" s="102"/>
    </row>
    <row r="210" spans="1:10" ht="16.5" customHeight="1" x14ac:dyDescent="0.25">
      <c r="A210" s="84" t="s">
        <v>9</v>
      </c>
      <c r="B210" s="77" t="s">
        <v>333</v>
      </c>
      <c r="C210" s="77" t="s">
        <v>334</v>
      </c>
      <c r="D210" s="78" t="s">
        <v>335</v>
      </c>
      <c r="E210" s="58" t="s">
        <v>158</v>
      </c>
      <c r="F210" s="41">
        <v>194136.74</v>
      </c>
      <c r="G210" s="41">
        <v>501.7</v>
      </c>
      <c r="H210" s="41">
        <v>856.16</v>
      </c>
      <c r="I210" s="61" t="s">
        <v>14</v>
      </c>
      <c r="J210" s="79" t="s">
        <v>336</v>
      </c>
    </row>
    <row r="211" spans="1:10" ht="16.5" customHeight="1" x14ac:dyDescent="0.25">
      <c r="A211" s="84"/>
      <c r="B211" s="77"/>
      <c r="C211" s="77"/>
      <c r="D211" s="78"/>
      <c r="E211" s="58" t="s">
        <v>63</v>
      </c>
      <c r="F211" s="41">
        <v>196238.53</v>
      </c>
      <c r="G211" s="41">
        <v>520.41999999999996</v>
      </c>
      <c r="H211" s="41">
        <v>874.88</v>
      </c>
      <c r="I211" s="61" t="s">
        <v>14</v>
      </c>
      <c r="J211" s="77"/>
    </row>
    <row r="212" spans="1:10" ht="27" customHeight="1" x14ac:dyDescent="0.25">
      <c r="A212" s="84" t="s">
        <v>16</v>
      </c>
      <c r="B212" s="77" t="s">
        <v>333</v>
      </c>
      <c r="C212" s="77" t="s">
        <v>334</v>
      </c>
      <c r="D212" s="78" t="s">
        <v>337</v>
      </c>
      <c r="E212" s="58" t="s">
        <v>158</v>
      </c>
      <c r="F212" s="41">
        <v>89091.19</v>
      </c>
      <c r="G212" s="41">
        <v>67.45</v>
      </c>
      <c r="H212" s="41">
        <v>226.13</v>
      </c>
      <c r="I212" s="61" t="s">
        <v>14</v>
      </c>
      <c r="J212" s="77"/>
    </row>
    <row r="213" spans="1:10" ht="20.25" customHeight="1" x14ac:dyDescent="0.25">
      <c r="A213" s="84"/>
      <c r="B213" s="77"/>
      <c r="C213" s="77"/>
      <c r="D213" s="78"/>
      <c r="E213" s="58" t="s">
        <v>63</v>
      </c>
      <c r="F213" s="41">
        <v>92699.45</v>
      </c>
      <c r="G213" s="41">
        <v>69.959999999999994</v>
      </c>
      <c r="H213" s="41">
        <v>228.67</v>
      </c>
      <c r="I213" s="61" t="s">
        <v>14</v>
      </c>
      <c r="J213" s="77"/>
    </row>
    <row r="214" spans="1:10" ht="16.5" customHeight="1" x14ac:dyDescent="0.25">
      <c r="A214" s="84" t="s">
        <v>18</v>
      </c>
      <c r="B214" s="77" t="s">
        <v>333</v>
      </c>
      <c r="C214" s="77" t="s">
        <v>334</v>
      </c>
      <c r="D214" s="78" t="s">
        <v>338</v>
      </c>
      <c r="E214" s="58" t="s">
        <v>158</v>
      </c>
      <c r="F214" s="41">
        <v>284908.55</v>
      </c>
      <c r="G214" s="41">
        <v>243.1</v>
      </c>
      <c r="H214" s="41">
        <v>769.2</v>
      </c>
      <c r="I214" s="61" t="s">
        <v>14</v>
      </c>
      <c r="J214" s="77"/>
    </row>
    <row r="215" spans="1:10" ht="16.5" customHeight="1" x14ac:dyDescent="0.25">
      <c r="A215" s="84"/>
      <c r="B215" s="77"/>
      <c r="C215" s="77"/>
      <c r="D215" s="78"/>
      <c r="E215" s="58" t="s">
        <v>63</v>
      </c>
      <c r="F215" s="41">
        <v>284771.40999999997</v>
      </c>
      <c r="G215" s="41">
        <v>252.17</v>
      </c>
      <c r="H215" s="41">
        <v>778.27</v>
      </c>
      <c r="I215" s="61" t="s">
        <v>14</v>
      </c>
      <c r="J215" s="77"/>
    </row>
    <row r="216" spans="1:10" ht="16.5" customHeight="1" x14ac:dyDescent="0.25">
      <c r="A216" s="84" t="s">
        <v>20</v>
      </c>
      <c r="B216" s="77" t="s">
        <v>333</v>
      </c>
      <c r="C216" s="77" t="s">
        <v>334</v>
      </c>
      <c r="D216" s="78" t="s">
        <v>339</v>
      </c>
      <c r="E216" s="58" t="s">
        <v>158</v>
      </c>
      <c r="F216" s="41">
        <v>234208.23</v>
      </c>
      <c r="G216" s="41">
        <v>15.52</v>
      </c>
      <c r="H216" s="41">
        <v>363.96</v>
      </c>
      <c r="I216" s="61" t="s">
        <v>14</v>
      </c>
      <c r="J216" s="77"/>
    </row>
    <row r="217" spans="1:10" ht="16.5" customHeight="1" x14ac:dyDescent="0.25">
      <c r="A217" s="84"/>
      <c r="B217" s="77"/>
      <c r="C217" s="77"/>
      <c r="D217" s="78"/>
      <c r="E217" s="58" t="s">
        <v>63</v>
      </c>
      <c r="F217" s="41">
        <v>223454.43</v>
      </c>
      <c r="G217" s="41">
        <v>16.100000000000001</v>
      </c>
      <c r="H217" s="41">
        <v>364.54</v>
      </c>
      <c r="I217" s="61" t="s">
        <v>14</v>
      </c>
      <c r="J217" s="77"/>
    </row>
    <row r="218" spans="1:10" ht="16.5" customHeight="1" x14ac:dyDescent="0.25">
      <c r="A218" s="84" t="s">
        <v>22</v>
      </c>
      <c r="B218" s="77" t="s">
        <v>333</v>
      </c>
      <c r="C218" s="77" t="s">
        <v>334</v>
      </c>
      <c r="D218" s="78" t="s">
        <v>340</v>
      </c>
      <c r="E218" s="58" t="s">
        <v>158</v>
      </c>
      <c r="F218" s="41">
        <v>180063.12</v>
      </c>
      <c r="G218" s="41">
        <v>591.65</v>
      </c>
      <c r="H218" s="41">
        <v>967.89</v>
      </c>
      <c r="I218" s="61" t="s">
        <v>14</v>
      </c>
      <c r="J218" s="77"/>
    </row>
    <row r="219" spans="1:10" ht="16.5" customHeight="1" x14ac:dyDescent="0.25">
      <c r="A219" s="84"/>
      <c r="B219" s="77"/>
      <c r="C219" s="77"/>
      <c r="D219" s="78"/>
      <c r="E219" s="58" t="s">
        <v>63</v>
      </c>
      <c r="F219" s="41">
        <v>180062.79</v>
      </c>
      <c r="G219" s="41">
        <v>613.73</v>
      </c>
      <c r="H219" s="41">
        <v>989.97</v>
      </c>
      <c r="I219" s="61" t="s">
        <v>14</v>
      </c>
      <c r="J219" s="77"/>
    </row>
    <row r="220" spans="1:10" ht="16.5" customHeight="1" x14ac:dyDescent="0.25">
      <c r="A220" s="84" t="s">
        <v>24</v>
      </c>
      <c r="B220" s="77" t="s">
        <v>333</v>
      </c>
      <c r="C220" s="77" t="s">
        <v>334</v>
      </c>
      <c r="D220" s="78" t="s">
        <v>341</v>
      </c>
      <c r="E220" s="58" t="s">
        <v>158</v>
      </c>
      <c r="F220" s="41">
        <v>85629.9</v>
      </c>
      <c r="G220" s="41">
        <v>324.19</v>
      </c>
      <c r="H220" s="41">
        <v>480.98</v>
      </c>
      <c r="I220" s="61" t="s">
        <v>14</v>
      </c>
      <c r="J220" s="77"/>
    </row>
    <row r="221" spans="1:10" ht="16.5" customHeight="1" x14ac:dyDescent="0.25">
      <c r="A221" s="84"/>
      <c r="B221" s="77"/>
      <c r="C221" s="77"/>
      <c r="D221" s="78"/>
      <c r="E221" s="58" t="s">
        <v>63</v>
      </c>
      <c r="F221" s="41">
        <v>85631.45</v>
      </c>
      <c r="G221" s="41">
        <v>336.29</v>
      </c>
      <c r="H221" s="41">
        <v>493.07</v>
      </c>
      <c r="I221" s="61" t="s">
        <v>14</v>
      </c>
      <c r="J221" s="77"/>
    </row>
    <row r="222" spans="1:10" ht="16.5" customHeight="1" x14ac:dyDescent="0.25">
      <c r="A222" s="84" t="s">
        <v>26</v>
      </c>
      <c r="B222" s="77" t="s">
        <v>342</v>
      </c>
      <c r="C222" s="77" t="s">
        <v>334</v>
      </c>
      <c r="D222" s="78" t="s">
        <v>343</v>
      </c>
      <c r="E222" s="58" t="s">
        <v>158</v>
      </c>
      <c r="F222" s="40">
        <v>2476499.0499999998</v>
      </c>
      <c r="G222" s="40">
        <v>135.35</v>
      </c>
      <c r="H222" s="40">
        <v>4773.32</v>
      </c>
      <c r="I222" s="61" t="s">
        <v>14</v>
      </c>
      <c r="J222" s="79" t="s">
        <v>344</v>
      </c>
    </row>
    <row r="223" spans="1:10" ht="16.5" customHeight="1" x14ac:dyDescent="0.25">
      <c r="A223" s="84"/>
      <c r="B223" s="77"/>
      <c r="C223" s="77"/>
      <c r="D223" s="78"/>
      <c r="E223" s="58" t="s">
        <v>63</v>
      </c>
      <c r="F223" s="40">
        <v>2476499.0499999998</v>
      </c>
      <c r="G223" s="40">
        <v>140.4</v>
      </c>
      <c r="H223" s="40">
        <v>4778.37</v>
      </c>
      <c r="I223" s="61" t="s">
        <v>14</v>
      </c>
      <c r="J223" s="77"/>
    </row>
    <row r="224" spans="1:10" ht="27.75" customHeight="1" x14ac:dyDescent="0.25">
      <c r="A224" s="84" t="s">
        <v>28</v>
      </c>
      <c r="B224" s="77" t="s">
        <v>342</v>
      </c>
      <c r="C224" s="77" t="s">
        <v>334</v>
      </c>
      <c r="D224" s="78" t="s">
        <v>345</v>
      </c>
      <c r="E224" s="58" t="s">
        <v>158</v>
      </c>
      <c r="F224" s="40">
        <v>206705.3</v>
      </c>
      <c r="G224" s="40">
        <v>403.59</v>
      </c>
      <c r="H224" s="40">
        <v>777.19</v>
      </c>
      <c r="I224" s="61" t="s">
        <v>14</v>
      </c>
      <c r="J224" s="77"/>
    </row>
    <row r="225" spans="1:10" ht="16.5" customHeight="1" x14ac:dyDescent="0.25">
      <c r="A225" s="84"/>
      <c r="B225" s="77"/>
      <c r="C225" s="77"/>
      <c r="D225" s="78"/>
      <c r="E225" s="58" t="s">
        <v>63</v>
      </c>
      <c r="F225" s="40">
        <v>206683.51</v>
      </c>
      <c r="G225" s="40">
        <v>418.65</v>
      </c>
      <c r="H225" s="40">
        <v>792.25</v>
      </c>
      <c r="I225" s="61" t="s">
        <v>14</v>
      </c>
      <c r="J225" s="77"/>
    </row>
    <row r="226" spans="1:10" ht="33" customHeight="1" x14ac:dyDescent="0.25">
      <c r="A226" s="84" t="s">
        <v>30</v>
      </c>
      <c r="B226" s="77" t="s">
        <v>342</v>
      </c>
      <c r="C226" s="77" t="s">
        <v>334</v>
      </c>
      <c r="D226" s="78" t="s">
        <v>346</v>
      </c>
      <c r="E226" s="58" t="s">
        <v>158</v>
      </c>
      <c r="F226" s="40">
        <v>97565.13</v>
      </c>
      <c r="G226" s="40">
        <v>156.41</v>
      </c>
      <c r="H226" s="40">
        <v>408.75</v>
      </c>
      <c r="I226" s="61" t="s">
        <v>14</v>
      </c>
      <c r="J226" s="77"/>
    </row>
    <row r="227" spans="1:10" ht="33.75" customHeight="1" x14ac:dyDescent="0.25">
      <c r="A227" s="84"/>
      <c r="B227" s="77"/>
      <c r="C227" s="77"/>
      <c r="D227" s="78"/>
      <c r="E227" s="58" t="s">
        <v>63</v>
      </c>
      <c r="F227" s="40">
        <v>97566.16</v>
      </c>
      <c r="G227" s="40">
        <v>162.24</v>
      </c>
      <c r="H227" s="40">
        <v>414.59</v>
      </c>
      <c r="I227" s="61" t="s">
        <v>14</v>
      </c>
      <c r="J227" s="77"/>
    </row>
    <row r="228" spans="1:10" ht="16.5" customHeight="1" x14ac:dyDescent="0.25">
      <c r="A228" s="84" t="s">
        <v>32</v>
      </c>
      <c r="B228" s="77" t="s">
        <v>347</v>
      </c>
      <c r="C228" s="77" t="s">
        <v>334</v>
      </c>
      <c r="D228" s="78" t="s">
        <v>348</v>
      </c>
      <c r="E228" s="58" t="s">
        <v>158</v>
      </c>
      <c r="F228" s="40">
        <v>142487.32</v>
      </c>
      <c r="G228" s="40">
        <v>152.01</v>
      </c>
      <c r="H228" s="40">
        <v>484.43</v>
      </c>
      <c r="I228" s="61" t="s">
        <v>14</v>
      </c>
      <c r="J228" s="80" t="s">
        <v>349</v>
      </c>
    </row>
    <row r="229" spans="1:10" ht="24.75" customHeight="1" x14ac:dyDescent="0.25">
      <c r="A229" s="84"/>
      <c r="B229" s="77"/>
      <c r="C229" s="77"/>
      <c r="D229" s="78"/>
      <c r="E229" s="58" t="s">
        <v>63</v>
      </c>
      <c r="F229" s="40">
        <v>142502.17000000001</v>
      </c>
      <c r="G229" s="40">
        <v>157.69</v>
      </c>
      <c r="H229" s="40">
        <v>490.1</v>
      </c>
      <c r="I229" s="61" t="s">
        <v>14</v>
      </c>
      <c r="J229" s="81"/>
    </row>
    <row r="230" spans="1:10" ht="27.75" customHeight="1" x14ac:dyDescent="0.25">
      <c r="A230" s="84" t="s">
        <v>34</v>
      </c>
      <c r="B230" s="77" t="s">
        <v>350</v>
      </c>
      <c r="C230" s="77" t="s">
        <v>334</v>
      </c>
      <c r="D230" s="78" t="s">
        <v>351</v>
      </c>
      <c r="E230" s="58" t="s">
        <v>158</v>
      </c>
      <c r="F230" s="41">
        <v>139269.35999999999</v>
      </c>
      <c r="G230" s="41">
        <v>386.88</v>
      </c>
      <c r="H230" s="41">
        <v>669.83</v>
      </c>
      <c r="I230" s="61" t="s">
        <v>14</v>
      </c>
      <c r="J230" s="79" t="s">
        <v>352</v>
      </c>
    </row>
    <row r="231" spans="1:10" ht="24.75" customHeight="1" x14ac:dyDescent="0.25">
      <c r="A231" s="84"/>
      <c r="B231" s="77"/>
      <c r="C231" s="77"/>
      <c r="D231" s="78"/>
      <c r="E231" s="58" t="s">
        <v>63</v>
      </c>
      <c r="F231" s="41">
        <v>139269.12</v>
      </c>
      <c r="G231" s="41">
        <v>401.31</v>
      </c>
      <c r="H231" s="41">
        <v>684.27</v>
      </c>
      <c r="I231" s="61" t="s">
        <v>14</v>
      </c>
      <c r="J231" s="77"/>
    </row>
    <row r="232" spans="1:10" ht="16.5" customHeight="1" x14ac:dyDescent="0.25">
      <c r="A232" s="107" t="s">
        <v>57</v>
      </c>
      <c r="B232" s="107"/>
      <c r="C232" s="107"/>
      <c r="D232" s="107"/>
      <c r="E232" s="107"/>
      <c r="F232" s="107"/>
      <c r="G232" s="107"/>
      <c r="H232" s="107"/>
      <c r="I232" s="107"/>
      <c r="J232" s="107"/>
    </row>
    <row r="233" spans="1:10" ht="23.25" customHeight="1" x14ac:dyDescent="0.25">
      <c r="A233" s="89">
        <v>1</v>
      </c>
      <c r="B233" s="83" t="s">
        <v>189</v>
      </c>
      <c r="C233" s="83" t="s">
        <v>190</v>
      </c>
      <c r="D233" s="117" t="s">
        <v>191</v>
      </c>
      <c r="E233" s="48" t="s">
        <v>123</v>
      </c>
      <c r="F233" s="39">
        <v>107683.22</v>
      </c>
      <c r="G233" s="38">
        <v>90.45</v>
      </c>
      <c r="H233" s="38">
        <v>297.36</v>
      </c>
      <c r="I233" s="38" t="s">
        <v>14</v>
      </c>
      <c r="J233" s="114" t="s">
        <v>353</v>
      </c>
    </row>
    <row r="234" spans="1:10" ht="24.75" customHeight="1" x14ac:dyDescent="0.25">
      <c r="A234" s="89"/>
      <c r="B234" s="83"/>
      <c r="C234" s="83"/>
      <c r="D234" s="117"/>
      <c r="E234" s="48" t="s">
        <v>63</v>
      </c>
      <c r="F234" s="39">
        <f>F233</f>
        <v>107683.22</v>
      </c>
      <c r="G234" s="38">
        <v>89.7</v>
      </c>
      <c r="H234" s="38">
        <v>302.67</v>
      </c>
      <c r="I234" s="38" t="s">
        <v>14</v>
      </c>
      <c r="J234" s="115"/>
    </row>
    <row r="235" spans="1:10" ht="16.5" customHeight="1" x14ac:dyDescent="0.25">
      <c r="A235" s="89">
        <f>A233+1</f>
        <v>2</v>
      </c>
      <c r="B235" s="83"/>
      <c r="C235" s="83"/>
      <c r="D235" s="117" t="s">
        <v>192</v>
      </c>
      <c r="E235" s="48" t="s">
        <v>123</v>
      </c>
      <c r="F235" s="39">
        <v>88253.22</v>
      </c>
      <c r="G235" s="38">
        <v>44.98</v>
      </c>
      <c r="H235" s="38">
        <v>1156.94</v>
      </c>
      <c r="I235" s="38" t="s">
        <v>14</v>
      </c>
      <c r="J235" s="115"/>
    </row>
    <row r="236" spans="1:10" ht="16.5" customHeight="1" x14ac:dyDescent="0.25">
      <c r="A236" s="89"/>
      <c r="B236" s="83"/>
      <c r="C236" s="83"/>
      <c r="D236" s="118"/>
      <c r="E236" s="48" t="s">
        <v>63</v>
      </c>
      <c r="F236" s="39">
        <f>F235</f>
        <v>88253.22</v>
      </c>
      <c r="G236" s="38">
        <v>44.36</v>
      </c>
      <c r="H236" s="38">
        <v>1166.1600000000001</v>
      </c>
      <c r="I236" s="38" t="s">
        <v>14</v>
      </c>
      <c r="J236" s="115"/>
    </row>
    <row r="237" spans="1:10" ht="16.5" customHeight="1" x14ac:dyDescent="0.25">
      <c r="A237" s="89">
        <f t="shared" ref="A237" si="11">A235+1</f>
        <v>3</v>
      </c>
      <c r="B237" s="83"/>
      <c r="C237" s="83"/>
      <c r="D237" s="117" t="s">
        <v>193</v>
      </c>
      <c r="E237" s="48" t="s">
        <v>123</v>
      </c>
      <c r="F237" s="39">
        <v>51197.74</v>
      </c>
      <c r="G237" s="38">
        <v>50.16</v>
      </c>
      <c r="H237" s="38">
        <v>350.67</v>
      </c>
      <c r="I237" s="38" t="s">
        <v>14</v>
      </c>
      <c r="J237" s="115"/>
    </row>
    <row r="238" spans="1:10" ht="16.5" customHeight="1" x14ac:dyDescent="0.25">
      <c r="A238" s="89"/>
      <c r="B238" s="83"/>
      <c r="C238" s="83"/>
      <c r="D238" s="118"/>
      <c r="E238" s="48" t="s">
        <v>63</v>
      </c>
      <c r="F238" s="39">
        <f>F237</f>
        <v>51197.74</v>
      </c>
      <c r="G238" s="38">
        <v>49.77</v>
      </c>
      <c r="H238" s="38">
        <v>325.85000000000002</v>
      </c>
      <c r="I238" s="38" t="s">
        <v>14</v>
      </c>
      <c r="J238" s="115"/>
    </row>
    <row r="239" spans="1:10" ht="16.5" customHeight="1" x14ac:dyDescent="0.25">
      <c r="A239" s="89">
        <f t="shared" ref="A239" si="12">A237+1</f>
        <v>4</v>
      </c>
      <c r="B239" s="83"/>
      <c r="C239" s="83"/>
      <c r="D239" s="117" t="s">
        <v>194</v>
      </c>
      <c r="E239" s="48" t="s">
        <v>123</v>
      </c>
      <c r="F239" s="39">
        <v>260084.67</v>
      </c>
      <c r="G239" s="38">
        <v>236.7</v>
      </c>
      <c r="H239" s="38">
        <v>1125.07</v>
      </c>
      <c r="I239" s="38" t="s">
        <v>14</v>
      </c>
      <c r="J239" s="115"/>
    </row>
    <row r="240" spans="1:10" ht="16.5" customHeight="1" x14ac:dyDescent="0.25">
      <c r="A240" s="89"/>
      <c r="B240" s="83"/>
      <c r="C240" s="83"/>
      <c r="D240" s="118"/>
      <c r="E240" s="48" t="s">
        <v>63</v>
      </c>
      <c r="F240" s="39">
        <f>F239</f>
        <v>260084.67</v>
      </c>
      <c r="G240" s="38">
        <v>233.38</v>
      </c>
      <c r="H240" s="38">
        <v>1080.96</v>
      </c>
      <c r="I240" s="38" t="s">
        <v>14</v>
      </c>
      <c r="J240" s="115"/>
    </row>
    <row r="241" spans="1:10" ht="31.5" customHeight="1" x14ac:dyDescent="0.25">
      <c r="A241" s="89">
        <f t="shared" ref="A241" si="13">A239+1</f>
        <v>5</v>
      </c>
      <c r="B241" s="83"/>
      <c r="C241" s="83"/>
      <c r="D241" s="117" t="s">
        <v>195</v>
      </c>
      <c r="E241" s="48" t="s">
        <v>123</v>
      </c>
      <c r="F241" s="39">
        <v>61578.62</v>
      </c>
      <c r="G241" s="38">
        <v>822.91</v>
      </c>
      <c r="H241" s="38">
        <v>2407.61</v>
      </c>
      <c r="I241" s="38" t="s">
        <v>14</v>
      </c>
      <c r="J241" s="115"/>
    </row>
    <row r="242" spans="1:10" ht="44.25" customHeight="1" x14ac:dyDescent="0.25">
      <c r="A242" s="89"/>
      <c r="B242" s="83"/>
      <c r="C242" s="83"/>
      <c r="D242" s="117"/>
      <c r="E242" s="48" t="s">
        <v>63</v>
      </c>
      <c r="F242" s="39">
        <f>F241</f>
        <v>61578.62</v>
      </c>
      <c r="G242" s="38">
        <v>753.8</v>
      </c>
      <c r="H242" s="38">
        <v>2289.79</v>
      </c>
      <c r="I242" s="38" t="s">
        <v>14</v>
      </c>
      <c r="J242" s="115"/>
    </row>
    <row r="243" spans="1:10" ht="23.25" customHeight="1" x14ac:dyDescent="0.25">
      <c r="A243" s="89">
        <f t="shared" ref="A243" si="14">A241+1</f>
        <v>6</v>
      </c>
      <c r="B243" s="83"/>
      <c r="C243" s="83"/>
      <c r="D243" s="117" t="s">
        <v>196</v>
      </c>
      <c r="E243" s="48" t="s">
        <v>123</v>
      </c>
      <c r="F243" s="39">
        <v>592997.85</v>
      </c>
      <c r="G243" s="38">
        <v>489.05</v>
      </c>
      <c r="H243" s="38">
        <v>2659.16</v>
      </c>
      <c r="I243" s="38" t="s">
        <v>14</v>
      </c>
      <c r="J243" s="115"/>
    </row>
    <row r="244" spans="1:10" ht="24" customHeight="1" x14ac:dyDescent="0.25">
      <c r="A244" s="89"/>
      <c r="B244" s="83"/>
      <c r="C244" s="83"/>
      <c r="D244" s="117"/>
      <c r="E244" s="48" t="s">
        <v>63</v>
      </c>
      <c r="F244" s="39">
        <f>F243</f>
        <v>592997.85</v>
      </c>
      <c r="G244" s="38">
        <v>488.92</v>
      </c>
      <c r="H244" s="38">
        <v>2656.74</v>
      </c>
      <c r="I244" s="38" t="s">
        <v>14</v>
      </c>
      <c r="J244" s="115"/>
    </row>
    <row r="245" spans="1:10" ht="26.25" customHeight="1" x14ac:dyDescent="0.25">
      <c r="A245" s="89">
        <f t="shared" ref="A245" si="15">A243+1</f>
        <v>7</v>
      </c>
      <c r="B245" s="83"/>
      <c r="C245" s="83"/>
      <c r="D245" s="117" t="s">
        <v>197</v>
      </c>
      <c r="E245" s="48" t="s">
        <v>123</v>
      </c>
      <c r="F245" s="39">
        <v>244650.05</v>
      </c>
      <c r="G245" s="38">
        <v>503.49</v>
      </c>
      <c r="H245" s="38">
        <v>1307.6199999999999</v>
      </c>
      <c r="I245" s="38" t="s">
        <v>14</v>
      </c>
      <c r="J245" s="115"/>
    </row>
    <row r="246" spans="1:10" ht="24" customHeight="1" x14ac:dyDescent="0.25">
      <c r="A246" s="89"/>
      <c r="B246" s="83"/>
      <c r="C246" s="83"/>
      <c r="D246" s="117"/>
      <c r="E246" s="48" t="s">
        <v>63</v>
      </c>
      <c r="F246" s="39">
        <f>F245</f>
        <v>244650.05</v>
      </c>
      <c r="G246" s="38">
        <v>498.37</v>
      </c>
      <c r="H246" s="38">
        <v>1294.49</v>
      </c>
      <c r="I246" s="38" t="s">
        <v>14</v>
      </c>
      <c r="J246" s="115"/>
    </row>
    <row r="247" spans="1:10" ht="26.25" customHeight="1" x14ac:dyDescent="0.25">
      <c r="A247" s="89">
        <f t="shared" ref="A247" si="16">A245+1</f>
        <v>8</v>
      </c>
      <c r="B247" s="83"/>
      <c r="C247" s="83"/>
      <c r="D247" s="117" t="s">
        <v>198</v>
      </c>
      <c r="E247" s="48" t="s">
        <v>123</v>
      </c>
      <c r="F247" s="39">
        <v>119419.69</v>
      </c>
      <c r="G247" s="38">
        <v>530.41999999999996</v>
      </c>
      <c r="H247" s="38">
        <v>1537.12</v>
      </c>
      <c r="I247" s="38" t="s">
        <v>14</v>
      </c>
      <c r="J247" s="115"/>
    </row>
    <row r="248" spans="1:10" ht="21" customHeight="1" x14ac:dyDescent="0.25">
      <c r="A248" s="89"/>
      <c r="B248" s="83"/>
      <c r="C248" s="83"/>
      <c r="D248" s="118"/>
      <c r="E248" s="48" t="s">
        <v>63</v>
      </c>
      <c r="F248" s="39">
        <f>F247</f>
        <v>119419.69</v>
      </c>
      <c r="G248" s="38">
        <v>469.39</v>
      </c>
      <c r="H248" s="38">
        <v>1506.11</v>
      </c>
      <c r="I248" s="38" t="s">
        <v>14</v>
      </c>
      <c r="J248" s="115"/>
    </row>
    <row r="249" spans="1:10" ht="16.5" customHeight="1" x14ac:dyDescent="0.25">
      <c r="A249" s="89">
        <f t="shared" ref="A249" si="17">A247+1</f>
        <v>9</v>
      </c>
      <c r="B249" s="83"/>
      <c r="C249" s="83"/>
      <c r="D249" s="117" t="s">
        <v>199</v>
      </c>
      <c r="E249" s="48" t="s">
        <v>123</v>
      </c>
      <c r="F249" s="39">
        <v>433322.35</v>
      </c>
      <c r="G249" s="38">
        <v>674.28</v>
      </c>
      <c r="H249" s="38">
        <v>1664.46</v>
      </c>
      <c r="I249" s="38" t="s">
        <v>14</v>
      </c>
      <c r="J249" s="115"/>
    </row>
    <row r="250" spans="1:10" ht="16.5" customHeight="1" x14ac:dyDescent="0.25">
      <c r="A250" s="89"/>
      <c r="B250" s="83"/>
      <c r="C250" s="83"/>
      <c r="D250" s="118"/>
      <c r="E250" s="48" t="s">
        <v>63</v>
      </c>
      <c r="F250" s="39">
        <f>F249</f>
        <v>433322.35</v>
      </c>
      <c r="G250" s="38">
        <v>667.67</v>
      </c>
      <c r="H250" s="38">
        <v>1688.99</v>
      </c>
      <c r="I250" s="38" t="s">
        <v>14</v>
      </c>
      <c r="J250" s="115"/>
    </row>
    <row r="251" spans="1:10" ht="16.5" customHeight="1" x14ac:dyDescent="0.25">
      <c r="A251" s="89">
        <f t="shared" ref="A251" si="18">A249+1</f>
        <v>10</v>
      </c>
      <c r="B251" s="83"/>
      <c r="C251" s="83"/>
      <c r="D251" s="117" t="s">
        <v>200</v>
      </c>
      <c r="E251" s="48" t="s">
        <v>123</v>
      </c>
      <c r="F251" s="39">
        <v>8635.6299999999992</v>
      </c>
      <c r="G251" s="38">
        <v>210.62</v>
      </c>
      <c r="H251" s="38">
        <v>355.19</v>
      </c>
      <c r="I251" s="38" t="s">
        <v>14</v>
      </c>
      <c r="J251" s="115"/>
    </row>
    <row r="252" spans="1:10" ht="16.5" customHeight="1" x14ac:dyDescent="0.25">
      <c r="A252" s="89"/>
      <c r="B252" s="83"/>
      <c r="C252" s="83"/>
      <c r="D252" s="117"/>
      <c r="E252" s="48" t="s">
        <v>63</v>
      </c>
      <c r="F252" s="39">
        <f>F251</f>
        <v>8635.6299999999992</v>
      </c>
      <c r="G252" s="38">
        <v>208.67</v>
      </c>
      <c r="H252" s="38">
        <v>376.13</v>
      </c>
      <c r="I252" s="38" t="s">
        <v>14</v>
      </c>
      <c r="J252" s="115"/>
    </row>
    <row r="253" spans="1:10" ht="16.5" customHeight="1" x14ac:dyDescent="0.25">
      <c r="A253" s="89">
        <f t="shared" ref="A253" si="19">A251+1</f>
        <v>11</v>
      </c>
      <c r="B253" s="83"/>
      <c r="C253" s="83"/>
      <c r="D253" s="117" t="s">
        <v>354</v>
      </c>
      <c r="E253" s="48" t="s">
        <v>123</v>
      </c>
      <c r="F253" s="39">
        <v>58859.22</v>
      </c>
      <c r="G253" s="38">
        <v>33.549999999999997</v>
      </c>
      <c r="H253" s="38">
        <v>277.73</v>
      </c>
      <c r="I253" s="38" t="s">
        <v>14</v>
      </c>
      <c r="J253" s="115"/>
    </row>
    <row r="254" spans="1:10" ht="16.5" customHeight="1" x14ac:dyDescent="0.25">
      <c r="A254" s="89"/>
      <c r="B254" s="83"/>
      <c r="C254" s="83"/>
      <c r="D254" s="117"/>
      <c r="E254" s="48" t="s">
        <v>63</v>
      </c>
      <c r="F254" s="39">
        <f>F253</f>
        <v>58859.22</v>
      </c>
      <c r="G254" s="38">
        <v>32.020000000000003</v>
      </c>
      <c r="H254" s="38">
        <v>269.36</v>
      </c>
      <c r="I254" s="38" t="s">
        <v>14</v>
      </c>
      <c r="J254" s="115"/>
    </row>
    <row r="255" spans="1:10" ht="16.5" customHeight="1" x14ac:dyDescent="0.25">
      <c r="A255" s="89">
        <f t="shared" ref="A255" si="20">A253+1</f>
        <v>12</v>
      </c>
      <c r="B255" s="83"/>
      <c r="C255" s="83"/>
      <c r="D255" s="117" t="s">
        <v>201</v>
      </c>
      <c r="E255" s="48" t="s">
        <v>123</v>
      </c>
      <c r="F255" s="39">
        <v>132883.13</v>
      </c>
      <c r="G255" s="38">
        <v>48.98</v>
      </c>
      <c r="H255" s="38">
        <v>315.57</v>
      </c>
      <c r="I255" s="38" t="s">
        <v>14</v>
      </c>
      <c r="J255" s="115"/>
    </row>
    <row r="256" spans="1:10" ht="16.5" customHeight="1" x14ac:dyDescent="0.25">
      <c r="A256" s="89"/>
      <c r="B256" s="83"/>
      <c r="C256" s="83"/>
      <c r="D256" s="118"/>
      <c r="E256" s="48" t="s">
        <v>63</v>
      </c>
      <c r="F256" s="39">
        <f>F255</f>
        <v>132883.13</v>
      </c>
      <c r="G256" s="38">
        <v>47.66</v>
      </c>
      <c r="H256" s="38">
        <v>303.60000000000002</v>
      </c>
      <c r="I256" s="38" t="s">
        <v>14</v>
      </c>
      <c r="J256" s="115"/>
    </row>
    <row r="257" spans="1:10" ht="16.5" customHeight="1" x14ac:dyDescent="0.25">
      <c r="A257" s="89">
        <f t="shared" ref="A257" si="21">A255+1</f>
        <v>13</v>
      </c>
      <c r="B257" s="83"/>
      <c r="C257" s="83"/>
      <c r="D257" s="117" t="s">
        <v>355</v>
      </c>
      <c r="E257" s="48" t="s">
        <v>123</v>
      </c>
      <c r="F257" s="39">
        <v>73229.58</v>
      </c>
      <c r="G257" s="38">
        <v>69.14</v>
      </c>
      <c r="H257" s="38">
        <v>251.89</v>
      </c>
      <c r="I257" s="38" t="s">
        <v>14</v>
      </c>
      <c r="J257" s="115"/>
    </row>
    <row r="258" spans="1:10" ht="16.5" customHeight="1" x14ac:dyDescent="0.25">
      <c r="A258" s="89"/>
      <c r="B258" s="83"/>
      <c r="C258" s="83"/>
      <c r="D258" s="117"/>
      <c r="E258" s="48" t="s">
        <v>63</v>
      </c>
      <c r="F258" s="39">
        <f>F257</f>
        <v>73229.58</v>
      </c>
      <c r="G258" s="38">
        <v>68.42</v>
      </c>
      <c r="H258" s="38">
        <v>233.63</v>
      </c>
      <c r="I258" s="38" t="s">
        <v>14</v>
      </c>
      <c r="J258" s="115"/>
    </row>
    <row r="259" spans="1:10" ht="16.5" customHeight="1" x14ac:dyDescent="0.25">
      <c r="A259" s="89">
        <f t="shared" ref="A259" si="22">A257+1</f>
        <v>14</v>
      </c>
      <c r="B259" s="83"/>
      <c r="C259" s="83"/>
      <c r="D259" s="117" t="s">
        <v>202</v>
      </c>
      <c r="E259" s="48" t="s">
        <v>123</v>
      </c>
      <c r="F259" s="39">
        <v>114841.32</v>
      </c>
      <c r="G259" s="38">
        <v>82.48</v>
      </c>
      <c r="H259" s="38">
        <v>1437.2</v>
      </c>
      <c r="I259" s="38" t="s">
        <v>14</v>
      </c>
      <c r="J259" s="115"/>
    </row>
    <row r="260" spans="1:10" ht="16.5" customHeight="1" x14ac:dyDescent="0.25">
      <c r="A260" s="89"/>
      <c r="B260" s="83"/>
      <c r="C260" s="83"/>
      <c r="D260" s="117"/>
      <c r="E260" s="48" t="s">
        <v>63</v>
      </c>
      <c r="F260" s="39">
        <f>F259</f>
        <v>114841.32</v>
      </c>
      <c r="G260" s="38">
        <v>80.14</v>
      </c>
      <c r="H260" s="38">
        <v>1434.73</v>
      </c>
      <c r="I260" s="38" t="s">
        <v>14</v>
      </c>
      <c r="J260" s="115"/>
    </row>
    <row r="261" spans="1:10" ht="16.5" customHeight="1" x14ac:dyDescent="0.25">
      <c r="A261" s="89">
        <f t="shared" ref="A261" si="23">A259+1</f>
        <v>15</v>
      </c>
      <c r="B261" s="83"/>
      <c r="C261" s="83"/>
      <c r="D261" s="117" t="s">
        <v>203</v>
      </c>
      <c r="E261" s="48" t="s">
        <v>123</v>
      </c>
      <c r="F261" s="39">
        <v>41780.78</v>
      </c>
      <c r="G261" s="38">
        <v>90.7</v>
      </c>
      <c r="H261" s="38">
        <v>385.38</v>
      </c>
      <c r="I261" s="38" t="s">
        <v>14</v>
      </c>
      <c r="J261" s="115"/>
    </row>
    <row r="262" spans="1:10" ht="16.5" customHeight="1" x14ac:dyDescent="0.25">
      <c r="A262" s="89"/>
      <c r="B262" s="83"/>
      <c r="C262" s="83"/>
      <c r="D262" s="118"/>
      <c r="E262" s="48" t="s">
        <v>63</v>
      </c>
      <c r="F262" s="39">
        <f>F261</f>
        <v>41780.78</v>
      </c>
      <c r="G262" s="38">
        <v>90.28</v>
      </c>
      <c r="H262" s="38">
        <v>379.51</v>
      </c>
      <c r="I262" s="38" t="s">
        <v>14</v>
      </c>
      <c r="J262" s="115"/>
    </row>
    <row r="263" spans="1:10" ht="16.5" customHeight="1" x14ac:dyDescent="0.25">
      <c r="A263" s="89">
        <f t="shared" ref="A263" si="24">A261+1</f>
        <v>16</v>
      </c>
      <c r="B263" s="83"/>
      <c r="C263" s="83"/>
      <c r="D263" s="117" t="s">
        <v>204</v>
      </c>
      <c r="E263" s="48" t="s">
        <v>123</v>
      </c>
      <c r="F263" s="39">
        <v>256830.34</v>
      </c>
      <c r="G263" s="38">
        <v>147.22</v>
      </c>
      <c r="H263" s="38">
        <v>1381.76</v>
      </c>
      <c r="I263" s="38" t="s">
        <v>14</v>
      </c>
      <c r="J263" s="115"/>
    </row>
    <row r="264" spans="1:10" ht="16.5" customHeight="1" x14ac:dyDescent="0.25">
      <c r="A264" s="89"/>
      <c r="B264" s="83"/>
      <c r="C264" s="83"/>
      <c r="D264" s="118"/>
      <c r="E264" s="48" t="s">
        <v>63</v>
      </c>
      <c r="F264" s="39">
        <f>F263</f>
        <v>256830.34</v>
      </c>
      <c r="G264" s="38">
        <v>247.39</v>
      </c>
      <c r="H264" s="38">
        <v>1491.48</v>
      </c>
      <c r="I264" s="38" t="s">
        <v>14</v>
      </c>
      <c r="J264" s="115"/>
    </row>
    <row r="265" spans="1:10" ht="16.5" customHeight="1" x14ac:dyDescent="0.25">
      <c r="A265" s="89">
        <f t="shared" ref="A265" si="25">A263+1</f>
        <v>17</v>
      </c>
      <c r="B265" s="83"/>
      <c r="C265" s="83"/>
      <c r="D265" s="117" t="s">
        <v>205</v>
      </c>
      <c r="E265" s="48" t="s">
        <v>123</v>
      </c>
      <c r="F265" s="39">
        <v>91257.52</v>
      </c>
      <c r="G265" s="37">
        <v>162.93</v>
      </c>
      <c r="H265" s="37">
        <v>532</v>
      </c>
      <c r="I265" s="38" t="s">
        <v>14</v>
      </c>
      <c r="J265" s="115"/>
    </row>
    <row r="266" spans="1:10" ht="16.5" customHeight="1" x14ac:dyDescent="0.25">
      <c r="A266" s="89"/>
      <c r="B266" s="83"/>
      <c r="C266" s="83"/>
      <c r="D266" s="118"/>
      <c r="E266" s="48" t="s">
        <v>63</v>
      </c>
      <c r="F266" s="39">
        <f>F265</f>
        <v>91257.52</v>
      </c>
      <c r="G266" s="37">
        <v>162.28</v>
      </c>
      <c r="H266" s="37">
        <v>554.59</v>
      </c>
      <c r="I266" s="38" t="s">
        <v>14</v>
      </c>
      <c r="J266" s="116"/>
    </row>
    <row r="268" spans="1:10" x14ac:dyDescent="0.25">
      <c r="A268" s="68" t="s">
        <v>44</v>
      </c>
    </row>
  </sheetData>
  <mergeCells count="426">
    <mergeCell ref="A142:A144"/>
    <mergeCell ref="B142:B144"/>
    <mergeCell ref="C142:C144"/>
    <mergeCell ref="D142:D144"/>
    <mergeCell ref="A157:A159"/>
    <mergeCell ref="B157:B159"/>
    <mergeCell ref="C157:C159"/>
    <mergeCell ref="D157:D159"/>
    <mergeCell ref="I142:I144"/>
    <mergeCell ref="I157:I159"/>
    <mergeCell ref="C192:C193"/>
    <mergeCell ref="D192:D193"/>
    <mergeCell ref="I192:I193"/>
    <mergeCell ref="A198:A199"/>
    <mergeCell ref="B198:B199"/>
    <mergeCell ref="C198:C199"/>
    <mergeCell ref="D198:D199"/>
    <mergeCell ref="I198:I199"/>
    <mergeCell ref="A194:A195"/>
    <mergeCell ref="B194:B195"/>
    <mergeCell ref="C194:C195"/>
    <mergeCell ref="D194:D195"/>
    <mergeCell ref="I194:I195"/>
    <mergeCell ref="A196:A197"/>
    <mergeCell ref="B196:B197"/>
    <mergeCell ref="C196:C197"/>
    <mergeCell ref="D196:D197"/>
    <mergeCell ref="I196:I197"/>
    <mergeCell ref="A261:A262"/>
    <mergeCell ref="A251:A252"/>
    <mergeCell ref="A253:A254"/>
    <mergeCell ref="A255:A256"/>
    <mergeCell ref="A180:A181"/>
    <mergeCell ref="B180:B181"/>
    <mergeCell ref="C180:C181"/>
    <mergeCell ref="D180:D181"/>
    <mergeCell ref="I180:I181"/>
    <mergeCell ref="A182:A183"/>
    <mergeCell ref="B182:B183"/>
    <mergeCell ref="C182:C183"/>
    <mergeCell ref="D182:D183"/>
    <mergeCell ref="I182:I183"/>
    <mergeCell ref="A184:A185"/>
    <mergeCell ref="B184:B185"/>
    <mergeCell ref="C184:C185"/>
    <mergeCell ref="D184:D185"/>
    <mergeCell ref="I184:I185"/>
    <mergeCell ref="A186:A187"/>
    <mergeCell ref="B186:B187"/>
    <mergeCell ref="C186:C187"/>
    <mergeCell ref="D186:D187"/>
    <mergeCell ref="I186:I187"/>
    <mergeCell ref="D235:D236"/>
    <mergeCell ref="D237:D238"/>
    <mergeCell ref="D239:D240"/>
    <mergeCell ref="D241:D242"/>
    <mergeCell ref="D255:D256"/>
    <mergeCell ref="D257:D258"/>
    <mergeCell ref="D259:D260"/>
    <mergeCell ref="D253:D254"/>
    <mergeCell ref="A257:A258"/>
    <mergeCell ref="J233:J266"/>
    <mergeCell ref="D263:D264"/>
    <mergeCell ref="D265:D266"/>
    <mergeCell ref="D233:D234"/>
    <mergeCell ref="D245:D246"/>
    <mergeCell ref="D247:D248"/>
    <mergeCell ref="D249:D250"/>
    <mergeCell ref="D251:D252"/>
    <mergeCell ref="A263:A264"/>
    <mergeCell ref="D243:D244"/>
    <mergeCell ref="D261:D262"/>
    <mergeCell ref="A265:A266"/>
    <mergeCell ref="B233:B266"/>
    <mergeCell ref="C233:C266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59:A260"/>
    <mergeCell ref="A249:A250"/>
    <mergeCell ref="I177:I178"/>
    <mergeCell ref="A201:A202"/>
    <mergeCell ref="B201:B202"/>
    <mergeCell ref="C201:C202"/>
    <mergeCell ref="D201:D202"/>
    <mergeCell ref="J201:J208"/>
    <mergeCell ref="A203:A204"/>
    <mergeCell ref="B203:B204"/>
    <mergeCell ref="C203:C204"/>
    <mergeCell ref="D203:D204"/>
    <mergeCell ref="A205:A206"/>
    <mergeCell ref="B205:B206"/>
    <mergeCell ref="C205:C206"/>
    <mergeCell ref="D205:D206"/>
    <mergeCell ref="A207:A208"/>
    <mergeCell ref="B207:B208"/>
    <mergeCell ref="C207:C208"/>
    <mergeCell ref="D207:D208"/>
    <mergeCell ref="A179:J179"/>
    <mergeCell ref="A200:J200"/>
    <mergeCell ref="A188:A189"/>
    <mergeCell ref="B188:B189"/>
    <mergeCell ref="C188:C189"/>
    <mergeCell ref="D188:D189"/>
    <mergeCell ref="B167:B178"/>
    <mergeCell ref="C167:C168"/>
    <mergeCell ref="D167:D168"/>
    <mergeCell ref="I167:I168"/>
    <mergeCell ref="J167:J178"/>
    <mergeCell ref="A169:A170"/>
    <mergeCell ref="C169:C170"/>
    <mergeCell ref="D169:D170"/>
    <mergeCell ref="I169:I170"/>
    <mergeCell ref="A171:A172"/>
    <mergeCell ref="C171:C172"/>
    <mergeCell ref="D171:D172"/>
    <mergeCell ref="I171:I172"/>
    <mergeCell ref="A173:A174"/>
    <mergeCell ref="C173:C174"/>
    <mergeCell ref="D173:D174"/>
    <mergeCell ref="I173:I174"/>
    <mergeCell ref="A175:A176"/>
    <mergeCell ref="C175:C176"/>
    <mergeCell ref="D175:D176"/>
    <mergeCell ref="I175:I176"/>
    <mergeCell ref="A177:A178"/>
    <mergeCell ref="C177:C178"/>
    <mergeCell ref="D177:D178"/>
    <mergeCell ref="B160:B161"/>
    <mergeCell ref="C160:C161"/>
    <mergeCell ref="D160:D161"/>
    <mergeCell ref="I160:I161"/>
    <mergeCell ref="B162:B163"/>
    <mergeCell ref="C162:C163"/>
    <mergeCell ref="D162:D163"/>
    <mergeCell ref="I162:I163"/>
    <mergeCell ref="A164:A165"/>
    <mergeCell ref="B164:B165"/>
    <mergeCell ref="C164:C165"/>
    <mergeCell ref="D164:D165"/>
    <mergeCell ref="I164:I165"/>
    <mergeCell ref="D153:D154"/>
    <mergeCell ref="I153:I154"/>
    <mergeCell ref="A155:A156"/>
    <mergeCell ref="B155:B156"/>
    <mergeCell ref="C155:C156"/>
    <mergeCell ref="D155:D156"/>
    <mergeCell ref="I155:I156"/>
    <mergeCell ref="J142:J165"/>
    <mergeCell ref="A145:A146"/>
    <mergeCell ref="B145:B146"/>
    <mergeCell ref="C145:C146"/>
    <mergeCell ref="D145:D146"/>
    <mergeCell ref="I145:I146"/>
    <mergeCell ref="A147:A148"/>
    <mergeCell ref="B147:B148"/>
    <mergeCell ref="C147:C148"/>
    <mergeCell ref="D147:D148"/>
    <mergeCell ref="I147:I148"/>
    <mergeCell ref="A149:A150"/>
    <mergeCell ref="B149:B150"/>
    <mergeCell ref="C149:C150"/>
    <mergeCell ref="D149:D150"/>
    <mergeCell ref="I149:I150"/>
    <mergeCell ref="A151:A152"/>
    <mergeCell ref="B151:B152"/>
    <mergeCell ref="C151:C152"/>
    <mergeCell ref="D151:D152"/>
    <mergeCell ref="I151:I152"/>
    <mergeCell ref="B153:B154"/>
    <mergeCell ref="C153:C154"/>
    <mergeCell ref="D127:D128"/>
    <mergeCell ref="D129:D130"/>
    <mergeCell ref="D131:D132"/>
    <mergeCell ref="D133:D134"/>
    <mergeCell ref="D135:D136"/>
    <mergeCell ref="D137:D138"/>
    <mergeCell ref="D139:D140"/>
    <mergeCell ref="A4:J4"/>
    <mergeCell ref="A40:J40"/>
    <mergeCell ref="A115:J115"/>
    <mergeCell ref="A122:J122"/>
    <mergeCell ref="A41:A42"/>
    <mergeCell ref="B41:B94"/>
    <mergeCell ref="C41:C94"/>
    <mergeCell ref="D41:D42"/>
    <mergeCell ref="J116:J120"/>
    <mergeCell ref="D51:D52"/>
    <mergeCell ref="A53:A54"/>
    <mergeCell ref="D53:D54"/>
    <mergeCell ref="A55:A56"/>
    <mergeCell ref="D55:D56"/>
    <mergeCell ref="D59:D60"/>
    <mergeCell ref="A61:A62"/>
    <mergeCell ref="D61:D62"/>
    <mergeCell ref="A63:A64"/>
    <mergeCell ref="D63:D64"/>
    <mergeCell ref="A57:A58"/>
    <mergeCell ref="D57:D58"/>
    <mergeCell ref="J41:J94"/>
    <mergeCell ref="A43:A44"/>
    <mergeCell ref="D43:D44"/>
    <mergeCell ref="A232:J232"/>
    <mergeCell ref="J27:J39"/>
    <mergeCell ref="A26:J26"/>
    <mergeCell ref="A123:A124"/>
    <mergeCell ref="B123:B124"/>
    <mergeCell ref="C123:C124"/>
    <mergeCell ref="A125:A126"/>
    <mergeCell ref="B125:B126"/>
    <mergeCell ref="C125:C126"/>
    <mergeCell ref="C127:C128"/>
    <mergeCell ref="A129:A130"/>
    <mergeCell ref="B129:B130"/>
    <mergeCell ref="C129:C130"/>
    <mergeCell ref="A131:A132"/>
    <mergeCell ref="B131:B132"/>
    <mergeCell ref="C131:C132"/>
    <mergeCell ref="A141:J141"/>
    <mergeCell ref="A166:J166"/>
    <mergeCell ref="D71:D72"/>
    <mergeCell ref="A73:A74"/>
    <mergeCell ref="D73:D74"/>
    <mergeCell ref="A75:A76"/>
    <mergeCell ref="D75:D76"/>
    <mergeCell ref="B139:B140"/>
    <mergeCell ref="D45:D46"/>
    <mergeCell ref="A47:A48"/>
    <mergeCell ref="D47:D48"/>
    <mergeCell ref="A49:A50"/>
    <mergeCell ref="D49:D50"/>
    <mergeCell ref="A51:A52"/>
    <mergeCell ref="A65:A66"/>
    <mergeCell ref="D65:D66"/>
    <mergeCell ref="A209:J209"/>
    <mergeCell ref="C139:C140"/>
    <mergeCell ref="A133:A134"/>
    <mergeCell ref="B133:B134"/>
    <mergeCell ref="C133:C134"/>
    <mergeCell ref="A135:A136"/>
    <mergeCell ref="B135:B136"/>
    <mergeCell ref="C135:C136"/>
    <mergeCell ref="A137:A138"/>
    <mergeCell ref="B137:B138"/>
    <mergeCell ref="C137:C138"/>
    <mergeCell ref="B127:B128"/>
    <mergeCell ref="D123:D124"/>
    <mergeCell ref="J123:J140"/>
    <mergeCell ref="D125:D126"/>
    <mergeCell ref="D67:D68"/>
    <mergeCell ref="A69:A70"/>
    <mergeCell ref="D69:D70"/>
    <mergeCell ref="A59:A60"/>
    <mergeCell ref="D83:D84"/>
    <mergeCell ref="A85:A86"/>
    <mergeCell ref="D85:D86"/>
    <mergeCell ref="A87:A88"/>
    <mergeCell ref="D87:D88"/>
    <mergeCell ref="A77:A78"/>
    <mergeCell ref="D77:D78"/>
    <mergeCell ref="A79:A80"/>
    <mergeCell ref="D79:D80"/>
    <mergeCell ref="A81:A82"/>
    <mergeCell ref="D81:D82"/>
    <mergeCell ref="B95:B100"/>
    <mergeCell ref="C95:C100"/>
    <mergeCell ref="D95:D96"/>
    <mergeCell ref="J95:J100"/>
    <mergeCell ref="A97:A98"/>
    <mergeCell ref="D97:D98"/>
    <mergeCell ref="A99:A100"/>
    <mergeCell ref="D99:D100"/>
    <mergeCell ref="A89:A90"/>
    <mergeCell ref="D89:D90"/>
    <mergeCell ref="A91:A92"/>
    <mergeCell ref="D91:D92"/>
    <mergeCell ref="A93:A94"/>
    <mergeCell ref="D93:D94"/>
    <mergeCell ref="J111:J112"/>
    <mergeCell ref="A113:A114"/>
    <mergeCell ref="B113:B114"/>
    <mergeCell ref="C113:C114"/>
    <mergeCell ref="D113:D114"/>
    <mergeCell ref="J113:J114"/>
    <mergeCell ref="D107:D108"/>
    <mergeCell ref="A109:A110"/>
    <mergeCell ref="D109:D110"/>
    <mergeCell ref="A111:A112"/>
    <mergeCell ref="B111:B112"/>
    <mergeCell ref="C111:C112"/>
    <mergeCell ref="D111:D112"/>
    <mergeCell ref="B101:B110"/>
    <mergeCell ref="C101:C110"/>
    <mergeCell ref="D101:D102"/>
    <mergeCell ref="J101:J110"/>
    <mergeCell ref="A103:A104"/>
    <mergeCell ref="D103:D104"/>
    <mergeCell ref="A105:A106"/>
    <mergeCell ref="D105:D106"/>
    <mergeCell ref="A107:A108"/>
    <mergeCell ref="D10:D11"/>
    <mergeCell ref="I10:I11"/>
    <mergeCell ref="A12:A13"/>
    <mergeCell ref="B12:B13"/>
    <mergeCell ref="C12:C13"/>
    <mergeCell ref="D12:D13"/>
    <mergeCell ref="I12:I13"/>
    <mergeCell ref="A6:A7"/>
    <mergeCell ref="B6:B7"/>
    <mergeCell ref="C6:C7"/>
    <mergeCell ref="D6:D7"/>
    <mergeCell ref="I6:I7"/>
    <mergeCell ref="A8:A9"/>
    <mergeCell ref="B8:B9"/>
    <mergeCell ref="C8:C9"/>
    <mergeCell ref="D8:D9"/>
    <mergeCell ref="I8:I9"/>
    <mergeCell ref="J6:J25"/>
    <mergeCell ref="A18:A19"/>
    <mergeCell ref="B18:B19"/>
    <mergeCell ref="C18:C19"/>
    <mergeCell ref="D18:D19"/>
    <mergeCell ref="I18:I19"/>
    <mergeCell ref="A20:A21"/>
    <mergeCell ref="B20:B21"/>
    <mergeCell ref="C20:C21"/>
    <mergeCell ref="D20:D21"/>
    <mergeCell ref="I20:I21"/>
    <mergeCell ref="A14:A15"/>
    <mergeCell ref="B14:B15"/>
    <mergeCell ref="C14:C15"/>
    <mergeCell ref="D14:D15"/>
    <mergeCell ref="I14:I15"/>
    <mergeCell ref="A16:A17"/>
    <mergeCell ref="B16:B17"/>
    <mergeCell ref="C16:C17"/>
    <mergeCell ref="D16:D17"/>
    <mergeCell ref="I16:I17"/>
    <mergeCell ref="A10:A11"/>
    <mergeCell ref="B10:B11"/>
    <mergeCell ref="C10:C11"/>
    <mergeCell ref="B22:B23"/>
    <mergeCell ref="C22:C23"/>
    <mergeCell ref="D22:D23"/>
    <mergeCell ref="I22:I23"/>
    <mergeCell ref="A24:A25"/>
    <mergeCell ref="B24:B25"/>
    <mergeCell ref="C24:C25"/>
    <mergeCell ref="D24:D25"/>
    <mergeCell ref="I24:I25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:A23"/>
    <mergeCell ref="A101:A102"/>
    <mergeCell ref="A95:A96"/>
    <mergeCell ref="A83:A84"/>
    <mergeCell ref="A71:A72"/>
    <mergeCell ref="A139:A140"/>
    <mergeCell ref="A127:A128"/>
    <mergeCell ref="A153:A154"/>
    <mergeCell ref="A162:A163"/>
    <mergeCell ref="A167:A168"/>
    <mergeCell ref="A190:A191"/>
    <mergeCell ref="A192:A193"/>
    <mergeCell ref="A67:A68"/>
    <mergeCell ref="A45:A46"/>
    <mergeCell ref="A160:A161"/>
    <mergeCell ref="A228:A229"/>
    <mergeCell ref="A230:A231"/>
    <mergeCell ref="B210:B211"/>
    <mergeCell ref="C210:C211"/>
    <mergeCell ref="D210:D211"/>
    <mergeCell ref="B212:B213"/>
    <mergeCell ref="C212:C213"/>
    <mergeCell ref="D212:D213"/>
    <mergeCell ref="B214:B215"/>
    <mergeCell ref="C214:C215"/>
    <mergeCell ref="D214:D215"/>
    <mergeCell ref="B216:B217"/>
    <mergeCell ref="C216:C217"/>
    <mergeCell ref="D216:D217"/>
    <mergeCell ref="B218:B219"/>
    <mergeCell ref="C218:C219"/>
    <mergeCell ref="D218:D219"/>
    <mergeCell ref="B220:B221"/>
    <mergeCell ref="C220:C221"/>
    <mergeCell ref="D220:D221"/>
    <mergeCell ref="B222:B223"/>
    <mergeCell ref="C222:C223"/>
    <mergeCell ref="D222:D223"/>
    <mergeCell ref="A210:A211"/>
    <mergeCell ref="B230:B231"/>
    <mergeCell ref="C230:C231"/>
    <mergeCell ref="D230:D231"/>
    <mergeCell ref="J210:J221"/>
    <mergeCell ref="J222:J227"/>
    <mergeCell ref="J228:J229"/>
    <mergeCell ref="J230:J231"/>
    <mergeCell ref="J180:J197"/>
    <mergeCell ref="J198:J199"/>
    <mergeCell ref="B224:B225"/>
    <mergeCell ref="C224:C225"/>
    <mergeCell ref="D224:D225"/>
    <mergeCell ref="B226:B227"/>
    <mergeCell ref="C226:C227"/>
    <mergeCell ref="D226:D227"/>
    <mergeCell ref="B228:B229"/>
    <mergeCell ref="C228:C229"/>
    <mergeCell ref="D228:D229"/>
    <mergeCell ref="I188:I189"/>
    <mergeCell ref="B190:B191"/>
    <mergeCell ref="C190:C191"/>
    <mergeCell ref="D190:D191"/>
    <mergeCell ref="I190:I191"/>
    <mergeCell ref="B192:B193"/>
  </mergeCells>
  <hyperlinks>
    <hyperlink ref="J27" r:id="rId1"/>
    <hyperlink ref="J111" r:id="rId2"/>
    <hyperlink ref="J41" r:id="rId3"/>
    <hyperlink ref="J95" r:id="rId4"/>
    <hyperlink ref="J101" r:id="rId5"/>
    <hyperlink ref="J113" r:id="rId6"/>
    <hyperlink ref="J116" r:id="rId7"/>
    <hyperlink ref="J121" r:id="rId8"/>
    <hyperlink ref="J123" r:id="rId9" display="http://tarifkursk.ru/index.php/ct-menu-item-65/postanovleniya/ct-menu-item-107"/>
    <hyperlink ref="J167" r:id="rId10"/>
    <hyperlink ref="J6" r:id="rId11"/>
    <hyperlink ref="J201" r:id="rId12"/>
    <hyperlink ref="J210" r:id="rId13"/>
    <hyperlink ref="J222" r:id="rId14"/>
    <hyperlink ref="J228" r:id="rId15"/>
    <hyperlink ref="J230" r:id="rId16"/>
    <hyperlink ref="J198" r:id="rId17"/>
    <hyperlink ref="J180" r:id="rId18"/>
  </hyperlinks>
  <pageMargins left="0.7" right="0.7" top="0.75" bottom="0.75" header="0.3" footer="0.3"/>
  <pageSetup paperSize="9" scale="59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tabSelected="1" view="pageBreakPreview" zoomScale="70" zoomScaleNormal="70" zoomScaleSheetLayoutView="70" workbookViewId="0">
      <selection activeCell="J169" sqref="J169"/>
    </sheetView>
  </sheetViews>
  <sheetFormatPr defaultRowHeight="15" x14ac:dyDescent="0.25"/>
  <cols>
    <col min="1" max="1" width="18.140625" customWidth="1"/>
    <col min="2" max="2" width="17.5703125" customWidth="1"/>
    <col min="3" max="3" width="18.5703125" customWidth="1"/>
    <col min="4" max="4" width="18.28515625" customWidth="1"/>
    <col min="5" max="5" width="58.140625" customWidth="1"/>
    <col min="6" max="6" width="22.85546875" customWidth="1"/>
    <col min="7" max="7" width="21" customWidth="1"/>
    <col min="8" max="8" width="22.5703125" customWidth="1"/>
    <col min="9" max="9" width="29.7109375" customWidth="1"/>
    <col min="10" max="10" width="11.5703125" bestFit="1" customWidth="1"/>
  </cols>
  <sheetData>
    <row r="1" spans="1:9" ht="18.75" x14ac:dyDescent="0.3">
      <c r="A1" s="36" t="s">
        <v>231</v>
      </c>
      <c r="B1" s="68"/>
      <c r="C1" s="68"/>
      <c r="D1" s="68"/>
      <c r="E1" s="68"/>
      <c r="F1" s="68"/>
      <c r="G1" s="68"/>
      <c r="H1" s="68"/>
      <c r="I1" s="68"/>
    </row>
    <row r="2" spans="1:9" ht="18.75" x14ac:dyDescent="0.3">
      <c r="A2" s="36"/>
      <c r="B2" s="68"/>
      <c r="C2" s="68"/>
      <c r="D2" s="68"/>
      <c r="E2" s="68"/>
      <c r="F2" s="68"/>
      <c r="G2" s="68"/>
      <c r="H2" s="68"/>
      <c r="I2" s="35" t="s">
        <v>232</v>
      </c>
    </row>
    <row r="3" spans="1:9" ht="19.5" thickBot="1" x14ac:dyDescent="0.35">
      <c r="A3" s="138" t="s">
        <v>363</v>
      </c>
      <c r="B3" s="138"/>
      <c r="C3" s="138"/>
      <c r="D3" s="138"/>
      <c r="E3" s="138"/>
      <c r="F3" s="138"/>
      <c r="G3" s="138"/>
      <c r="H3" s="138"/>
      <c r="I3" s="138"/>
    </row>
    <row r="4" spans="1:9" x14ac:dyDescent="0.25">
      <c r="A4" s="135" t="s">
        <v>206</v>
      </c>
      <c r="B4" s="125" t="s">
        <v>1</v>
      </c>
      <c r="C4" s="125" t="s">
        <v>207</v>
      </c>
      <c r="D4" s="125" t="s">
        <v>208</v>
      </c>
      <c r="E4" s="125" t="s">
        <v>209</v>
      </c>
      <c r="F4" s="125" t="s">
        <v>210</v>
      </c>
      <c r="G4" s="126"/>
      <c r="H4" s="125" t="s">
        <v>7</v>
      </c>
      <c r="I4" s="152" t="s">
        <v>229</v>
      </c>
    </row>
    <row r="5" spans="1:9" ht="57" x14ac:dyDescent="0.25">
      <c r="A5" s="136"/>
      <c r="B5" s="137"/>
      <c r="C5" s="137"/>
      <c r="D5" s="137"/>
      <c r="E5" s="137"/>
      <c r="F5" s="34" t="s">
        <v>211</v>
      </c>
      <c r="G5" s="34" t="s">
        <v>6</v>
      </c>
      <c r="H5" s="137"/>
      <c r="I5" s="153"/>
    </row>
    <row r="6" spans="1:9" ht="15.75" x14ac:dyDescent="0.25">
      <c r="A6" s="160" t="s">
        <v>230</v>
      </c>
      <c r="B6" s="161"/>
      <c r="C6" s="161"/>
      <c r="D6" s="161"/>
      <c r="E6" s="161"/>
      <c r="F6" s="161"/>
      <c r="G6" s="161"/>
      <c r="H6" s="161"/>
      <c r="I6" s="162"/>
    </row>
    <row r="7" spans="1:9" ht="15" customHeight="1" x14ac:dyDescent="0.25">
      <c r="A7" s="127" t="s">
        <v>304</v>
      </c>
      <c r="B7" s="130" t="s">
        <v>305</v>
      </c>
      <c r="C7" s="131">
        <v>43829</v>
      </c>
      <c r="D7" s="122" t="s">
        <v>214</v>
      </c>
      <c r="E7" s="33" t="s">
        <v>306</v>
      </c>
      <c r="F7" s="32"/>
      <c r="G7" s="32"/>
      <c r="H7" s="31"/>
      <c r="I7" s="119" t="s">
        <v>316</v>
      </c>
    </row>
    <row r="8" spans="1:9" x14ac:dyDescent="0.25">
      <c r="A8" s="128"/>
      <c r="B8" s="123"/>
      <c r="C8" s="132"/>
      <c r="D8" s="123"/>
      <c r="E8" s="33" t="s">
        <v>216</v>
      </c>
      <c r="F8" s="32">
        <v>1347120.02</v>
      </c>
      <c r="G8" s="32">
        <v>89.62</v>
      </c>
      <c r="H8" s="31">
        <v>1980</v>
      </c>
      <c r="I8" s="120"/>
    </row>
    <row r="9" spans="1:9" x14ac:dyDescent="0.25">
      <c r="A9" s="128"/>
      <c r="B9" s="123"/>
      <c r="C9" s="132"/>
      <c r="D9" s="123"/>
      <c r="E9" s="33" t="s">
        <v>217</v>
      </c>
      <c r="F9" s="30">
        <v>1615825.45</v>
      </c>
      <c r="G9" s="30">
        <v>210.2</v>
      </c>
      <c r="H9" s="29">
        <v>2470</v>
      </c>
      <c r="I9" s="120"/>
    </row>
    <row r="10" spans="1:9" x14ac:dyDescent="0.25">
      <c r="A10" s="128"/>
      <c r="B10" s="123"/>
      <c r="C10" s="132"/>
      <c r="D10" s="123"/>
      <c r="E10" s="33" t="s">
        <v>218</v>
      </c>
      <c r="F10" s="32">
        <v>1136314.92</v>
      </c>
      <c r="G10" s="32">
        <v>361.68</v>
      </c>
      <c r="H10" s="31">
        <v>2050</v>
      </c>
      <c r="I10" s="120"/>
    </row>
    <row r="11" spans="1:9" x14ac:dyDescent="0.25">
      <c r="A11" s="128"/>
      <c r="B11" s="123"/>
      <c r="C11" s="132"/>
      <c r="D11" s="123"/>
      <c r="E11" s="33" t="s">
        <v>219</v>
      </c>
      <c r="F11" s="32">
        <v>1228371.8600000001</v>
      </c>
      <c r="G11" s="32">
        <v>656.19</v>
      </c>
      <c r="H11" s="31">
        <v>2940</v>
      </c>
      <c r="I11" s="120"/>
    </row>
    <row r="12" spans="1:9" x14ac:dyDescent="0.25">
      <c r="A12" s="128"/>
      <c r="B12" s="123"/>
      <c r="C12" s="132"/>
      <c r="D12" s="123"/>
      <c r="E12" s="33" t="s">
        <v>307</v>
      </c>
      <c r="F12" s="30"/>
      <c r="G12" s="30"/>
      <c r="H12" s="29"/>
      <c r="I12" s="120"/>
    </row>
    <row r="13" spans="1:9" ht="25.5" x14ac:dyDescent="0.25">
      <c r="A13" s="128"/>
      <c r="B13" s="123"/>
      <c r="C13" s="132"/>
      <c r="D13" s="123"/>
      <c r="E13" s="28" t="s">
        <v>308</v>
      </c>
      <c r="F13" s="30" t="s">
        <v>309</v>
      </c>
      <c r="G13" s="30" t="s">
        <v>309</v>
      </c>
      <c r="H13" s="31">
        <v>1477.34</v>
      </c>
      <c r="I13" s="120"/>
    </row>
    <row r="14" spans="1:9" ht="38.25" x14ac:dyDescent="0.25">
      <c r="A14" s="128"/>
      <c r="B14" s="123"/>
      <c r="C14" s="132"/>
      <c r="D14" s="123"/>
      <c r="E14" s="28" t="s">
        <v>310</v>
      </c>
      <c r="F14" s="30" t="s">
        <v>309</v>
      </c>
      <c r="G14" s="30" t="s">
        <v>309</v>
      </c>
      <c r="H14" s="31">
        <v>685.08</v>
      </c>
      <c r="I14" s="120"/>
    </row>
    <row r="15" spans="1:9" x14ac:dyDescent="0.25">
      <c r="A15" s="128"/>
      <c r="B15" s="123"/>
      <c r="C15" s="132"/>
      <c r="D15" s="123"/>
      <c r="E15" s="28" t="s">
        <v>311</v>
      </c>
      <c r="F15" s="30" t="s">
        <v>309</v>
      </c>
      <c r="G15" s="30" t="s">
        <v>309</v>
      </c>
      <c r="H15" s="31">
        <v>685.08</v>
      </c>
      <c r="I15" s="120"/>
    </row>
    <row r="16" spans="1:9" ht="25.5" x14ac:dyDescent="0.25">
      <c r="A16" s="128"/>
      <c r="B16" s="123"/>
      <c r="C16" s="132"/>
      <c r="D16" s="123"/>
      <c r="E16" s="28" t="s">
        <v>312</v>
      </c>
      <c r="F16" s="30" t="s">
        <v>309</v>
      </c>
      <c r="G16" s="30" t="s">
        <v>309</v>
      </c>
      <c r="H16" s="31">
        <v>685.08</v>
      </c>
      <c r="I16" s="120"/>
    </row>
    <row r="17" spans="1:9" ht="38.25" x14ac:dyDescent="0.25">
      <c r="A17" s="128"/>
      <c r="B17" s="123"/>
      <c r="C17" s="132"/>
      <c r="D17" s="123"/>
      <c r="E17" s="28" t="s">
        <v>313</v>
      </c>
      <c r="F17" s="30" t="s">
        <v>309</v>
      </c>
      <c r="G17" s="30" t="s">
        <v>309</v>
      </c>
      <c r="H17" s="31">
        <v>685.08</v>
      </c>
      <c r="I17" s="120"/>
    </row>
    <row r="18" spans="1:9" ht="63.75" x14ac:dyDescent="0.25">
      <c r="A18" s="128"/>
      <c r="B18" s="123"/>
      <c r="C18" s="132"/>
      <c r="D18" s="123"/>
      <c r="E18" s="28" t="s">
        <v>314</v>
      </c>
      <c r="F18" s="30" t="s">
        <v>309</v>
      </c>
      <c r="G18" s="30" t="s">
        <v>309</v>
      </c>
      <c r="H18" s="31">
        <v>685.08</v>
      </c>
      <c r="I18" s="120"/>
    </row>
    <row r="19" spans="1:9" ht="38.25" x14ac:dyDescent="0.25">
      <c r="A19" s="128"/>
      <c r="B19" s="123"/>
      <c r="C19" s="132"/>
      <c r="D19" s="134"/>
      <c r="E19" s="28" t="s">
        <v>315</v>
      </c>
      <c r="F19" s="30" t="s">
        <v>309</v>
      </c>
      <c r="G19" s="30" t="s">
        <v>309</v>
      </c>
      <c r="H19" s="31">
        <v>685.08</v>
      </c>
      <c r="I19" s="120"/>
    </row>
    <row r="20" spans="1:9" x14ac:dyDescent="0.25">
      <c r="A20" s="128"/>
      <c r="B20" s="123"/>
      <c r="C20" s="132"/>
      <c r="D20" s="122" t="s">
        <v>228</v>
      </c>
      <c r="E20" s="27" t="s">
        <v>306</v>
      </c>
      <c r="F20" s="26"/>
      <c r="G20" s="26"/>
      <c r="H20" s="25"/>
      <c r="I20" s="120"/>
    </row>
    <row r="21" spans="1:9" x14ac:dyDescent="0.25">
      <c r="A21" s="128"/>
      <c r="B21" s="123"/>
      <c r="C21" s="132"/>
      <c r="D21" s="123"/>
      <c r="E21" s="33" t="s">
        <v>216</v>
      </c>
      <c r="F21" s="32">
        <v>1347120.02</v>
      </c>
      <c r="G21" s="32">
        <v>94.64</v>
      </c>
      <c r="H21" s="31">
        <v>1979.29</v>
      </c>
      <c r="I21" s="120"/>
    </row>
    <row r="22" spans="1:9" x14ac:dyDescent="0.25">
      <c r="A22" s="128"/>
      <c r="B22" s="123"/>
      <c r="C22" s="132"/>
      <c r="D22" s="123"/>
      <c r="E22" s="33" t="s">
        <v>217</v>
      </c>
      <c r="F22" s="30">
        <v>1615825.45</v>
      </c>
      <c r="G22" s="30">
        <v>221.97</v>
      </c>
      <c r="H22" s="29">
        <v>2470.56</v>
      </c>
      <c r="I22" s="120"/>
    </row>
    <row r="23" spans="1:9" x14ac:dyDescent="0.25">
      <c r="A23" s="128"/>
      <c r="B23" s="123"/>
      <c r="C23" s="132"/>
      <c r="D23" s="123"/>
      <c r="E23" s="33" t="s">
        <v>218</v>
      </c>
      <c r="F23" s="32">
        <v>1184040.1499999999</v>
      </c>
      <c r="G23" s="32">
        <v>381.93</v>
      </c>
      <c r="H23" s="31">
        <v>2140.5700000000002</v>
      </c>
      <c r="I23" s="120"/>
    </row>
    <row r="24" spans="1:9" x14ac:dyDescent="0.25">
      <c r="A24" s="128"/>
      <c r="B24" s="123"/>
      <c r="C24" s="132"/>
      <c r="D24" s="123"/>
      <c r="E24" s="33" t="s">
        <v>219</v>
      </c>
      <c r="F24" s="32">
        <v>1279963.47</v>
      </c>
      <c r="G24" s="32">
        <v>692.94</v>
      </c>
      <c r="H24" s="31">
        <v>3061.82</v>
      </c>
      <c r="I24" s="120"/>
    </row>
    <row r="25" spans="1:9" x14ac:dyDescent="0.25">
      <c r="A25" s="128"/>
      <c r="B25" s="123"/>
      <c r="C25" s="132"/>
      <c r="D25" s="123"/>
      <c r="E25" s="33" t="s">
        <v>307</v>
      </c>
      <c r="F25" s="30"/>
      <c r="G25" s="30"/>
      <c r="H25" s="29"/>
      <c r="I25" s="120"/>
    </row>
    <row r="26" spans="1:9" ht="25.5" x14ac:dyDescent="0.25">
      <c r="A26" s="128"/>
      <c r="B26" s="123"/>
      <c r="C26" s="132"/>
      <c r="D26" s="123"/>
      <c r="E26" s="28" t="s">
        <v>308</v>
      </c>
      <c r="F26" s="30" t="s">
        <v>309</v>
      </c>
      <c r="G26" s="30" t="s">
        <v>309</v>
      </c>
      <c r="H26" s="31">
        <v>1590.8</v>
      </c>
      <c r="I26" s="120"/>
    </row>
    <row r="27" spans="1:9" ht="38.25" x14ac:dyDescent="0.25">
      <c r="A27" s="128"/>
      <c r="B27" s="123"/>
      <c r="C27" s="132"/>
      <c r="D27" s="123"/>
      <c r="E27" s="28" t="s">
        <v>310</v>
      </c>
      <c r="F27" s="30" t="s">
        <v>309</v>
      </c>
      <c r="G27" s="30" t="s">
        <v>309</v>
      </c>
      <c r="H27" s="31">
        <v>714.27</v>
      </c>
      <c r="I27" s="120"/>
    </row>
    <row r="28" spans="1:9" x14ac:dyDescent="0.25">
      <c r="A28" s="128"/>
      <c r="B28" s="123"/>
      <c r="C28" s="132"/>
      <c r="D28" s="123"/>
      <c r="E28" s="28" t="s">
        <v>311</v>
      </c>
      <c r="F28" s="30" t="s">
        <v>309</v>
      </c>
      <c r="G28" s="30" t="s">
        <v>309</v>
      </c>
      <c r="H28" s="31">
        <v>714.27</v>
      </c>
      <c r="I28" s="120"/>
    </row>
    <row r="29" spans="1:9" ht="25.5" x14ac:dyDescent="0.25">
      <c r="A29" s="128"/>
      <c r="B29" s="123"/>
      <c r="C29" s="132"/>
      <c r="D29" s="123"/>
      <c r="E29" s="28" t="s">
        <v>312</v>
      </c>
      <c r="F29" s="30" t="s">
        <v>309</v>
      </c>
      <c r="G29" s="30" t="s">
        <v>309</v>
      </c>
      <c r="H29" s="31">
        <v>714.27</v>
      </c>
      <c r="I29" s="120"/>
    </row>
    <row r="30" spans="1:9" ht="38.25" x14ac:dyDescent="0.25">
      <c r="A30" s="128"/>
      <c r="B30" s="123"/>
      <c r="C30" s="132"/>
      <c r="D30" s="123"/>
      <c r="E30" s="28" t="s">
        <v>313</v>
      </c>
      <c r="F30" s="30" t="s">
        <v>309</v>
      </c>
      <c r="G30" s="30" t="s">
        <v>309</v>
      </c>
      <c r="H30" s="31">
        <v>724.13</v>
      </c>
      <c r="I30" s="120"/>
    </row>
    <row r="31" spans="1:9" ht="63.75" x14ac:dyDescent="0.25">
      <c r="A31" s="128"/>
      <c r="B31" s="123"/>
      <c r="C31" s="132"/>
      <c r="D31" s="123"/>
      <c r="E31" s="28" t="s">
        <v>314</v>
      </c>
      <c r="F31" s="30" t="s">
        <v>309</v>
      </c>
      <c r="G31" s="30" t="s">
        <v>309</v>
      </c>
      <c r="H31" s="31">
        <v>714.27</v>
      </c>
      <c r="I31" s="120"/>
    </row>
    <row r="32" spans="1:9" ht="39" thickBot="1" x14ac:dyDescent="0.3">
      <c r="A32" s="129"/>
      <c r="B32" s="124"/>
      <c r="C32" s="133"/>
      <c r="D32" s="124"/>
      <c r="E32" s="24" t="s">
        <v>315</v>
      </c>
      <c r="F32" s="23" t="s">
        <v>309</v>
      </c>
      <c r="G32" s="23" t="s">
        <v>309</v>
      </c>
      <c r="H32" s="22">
        <v>724.13</v>
      </c>
      <c r="I32" s="121"/>
    </row>
    <row r="33" spans="1:9" x14ac:dyDescent="0.25">
      <c r="A33" s="154" t="s">
        <v>212</v>
      </c>
      <c r="B33" s="146" t="s">
        <v>213</v>
      </c>
      <c r="C33" s="146" t="s">
        <v>11</v>
      </c>
      <c r="D33" s="139" t="s">
        <v>214</v>
      </c>
      <c r="E33" s="21" t="s">
        <v>215</v>
      </c>
      <c r="F33" s="20"/>
      <c r="G33" s="20"/>
      <c r="H33" s="20"/>
      <c r="I33" s="157" t="s">
        <v>15</v>
      </c>
    </row>
    <row r="34" spans="1:9" x14ac:dyDescent="0.25">
      <c r="A34" s="155"/>
      <c r="B34" s="147"/>
      <c r="C34" s="147"/>
      <c r="D34" s="140"/>
      <c r="E34" s="19" t="s">
        <v>216</v>
      </c>
      <c r="F34" s="18">
        <v>1323002.78</v>
      </c>
      <c r="G34" s="18">
        <v>21.78</v>
      </c>
      <c r="H34" s="17">
        <v>1.9697</v>
      </c>
      <c r="I34" s="158"/>
    </row>
    <row r="35" spans="1:9" x14ac:dyDescent="0.25">
      <c r="A35" s="155"/>
      <c r="B35" s="147"/>
      <c r="C35" s="147"/>
      <c r="D35" s="140"/>
      <c r="E35" s="19" t="s">
        <v>217</v>
      </c>
      <c r="F35" s="18">
        <v>1471974.96</v>
      </c>
      <c r="G35" s="18">
        <v>165.33</v>
      </c>
      <c r="H35" s="17">
        <v>2.3460299999999998</v>
      </c>
      <c r="I35" s="158"/>
    </row>
    <row r="36" spans="1:9" x14ac:dyDescent="0.25">
      <c r="A36" s="155"/>
      <c r="B36" s="147"/>
      <c r="C36" s="147"/>
      <c r="D36" s="140"/>
      <c r="E36" s="19" t="s">
        <v>218</v>
      </c>
      <c r="F36" s="18">
        <v>1572175.91</v>
      </c>
      <c r="G36" s="18">
        <v>270.2</v>
      </c>
      <c r="H36" s="17">
        <v>3.0446300000000002</v>
      </c>
      <c r="I36" s="158"/>
    </row>
    <row r="37" spans="1:9" x14ac:dyDescent="0.25">
      <c r="A37" s="155"/>
      <c r="B37" s="147"/>
      <c r="C37" s="147"/>
      <c r="D37" s="140"/>
      <c r="E37" s="19" t="s">
        <v>219</v>
      </c>
      <c r="F37" s="18">
        <v>1886500.09</v>
      </c>
      <c r="G37" s="18">
        <v>1088.47</v>
      </c>
      <c r="H37" s="17">
        <v>4.4567100000000002</v>
      </c>
      <c r="I37" s="158"/>
    </row>
    <row r="38" spans="1:9" x14ac:dyDescent="0.25">
      <c r="A38" s="155"/>
      <c r="B38" s="147"/>
      <c r="C38" s="147"/>
      <c r="D38" s="140"/>
      <c r="E38" s="19" t="s">
        <v>220</v>
      </c>
      <c r="F38" s="16"/>
      <c r="G38" s="16"/>
      <c r="H38" s="16"/>
      <c r="I38" s="158"/>
    </row>
    <row r="39" spans="1:9" ht="33" customHeight="1" x14ac:dyDescent="0.25">
      <c r="A39" s="155"/>
      <c r="B39" s="147"/>
      <c r="C39" s="147"/>
      <c r="D39" s="140"/>
      <c r="E39" s="4" t="s">
        <v>221</v>
      </c>
      <c r="F39" s="16"/>
      <c r="G39" s="16"/>
      <c r="H39" s="15">
        <v>1.6815599999999999</v>
      </c>
      <c r="I39" s="158"/>
    </row>
    <row r="40" spans="1:9" ht="45" customHeight="1" x14ac:dyDescent="0.25">
      <c r="A40" s="155"/>
      <c r="B40" s="147"/>
      <c r="C40" s="147"/>
      <c r="D40" s="140"/>
      <c r="E40" s="4" t="s">
        <v>222</v>
      </c>
      <c r="F40" s="16"/>
      <c r="G40" s="16"/>
      <c r="H40" s="15">
        <v>0.73155999999999999</v>
      </c>
      <c r="I40" s="158"/>
    </row>
    <row r="41" spans="1:9" ht="20.25" customHeight="1" x14ac:dyDescent="0.25">
      <c r="A41" s="155"/>
      <c r="B41" s="147"/>
      <c r="C41" s="147"/>
      <c r="D41" s="140"/>
      <c r="E41" s="4" t="s">
        <v>223</v>
      </c>
      <c r="F41" s="16"/>
      <c r="G41" s="16"/>
      <c r="H41" s="15">
        <f>H40</f>
        <v>0.73155999999999999</v>
      </c>
      <c r="I41" s="158"/>
    </row>
    <row r="42" spans="1:9" ht="32.25" customHeight="1" x14ac:dyDescent="0.25">
      <c r="A42" s="155"/>
      <c r="B42" s="147"/>
      <c r="C42" s="147"/>
      <c r="D42" s="140"/>
      <c r="E42" s="4" t="s">
        <v>224</v>
      </c>
      <c r="F42" s="16"/>
      <c r="G42" s="16"/>
      <c r="H42" s="15">
        <v>1.2065600000000001</v>
      </c>
      <c r="I42" s="158"/>
    </row>
    <row r="43" spans="1:9" ht="44.25" customHeight="1" x14ac:dyDescent="0.25">
      <c r="A43" s="155"/>
      <c r="B43" s="147"/>
      <c r="C43" s="147"/>
      <c r="D43" s="140"/>
      <c r="E43" s="4" t="s">
        <v>225</v>
      </c>
      <c r="F43" s="16"/>
      <c r="G43" s="16"/>
      <c r="H43" s="15">
        <f>H42</f>
        <v>1.2065600000000001</v>
      </c>
      <c r="I43" s="158"/>
    </row>
    <row r="44" spans="1:9" ht="19.5" customHeight="1" x14ac:dyDescent="0.25">
      <c r="A44" s="155"/>
      <c r="B44" s="147"/>
      <c r="C44" s="147"/>
      <c r="D44" s="140"/>
      <c r="E44" s="4" t="s">
        <v>226</v>
      </c>
      <c r="F44" s="16"/>
      <c r="G44" s="16"/>
      <c r="H44" s="15">
        <f>H42</f>
        <v>1.2065600000000001</v>
      </c>
      <c r="I44" s="158"/>
    </row>
    <row r="45" spans="1:9" ht="42.75" customHeight="1" x14ac:dyDescent="0.25">
      <c r="A45" s="155"/>
      <c r="B45" s="147"/>
      <c r="C45" s="147"/>
      <c r="D45" s="140"/>
      <c r="E45" s="4" t="s">
        <v>227</v>
      </c>
      <c r="F45" s="16"/>
      <c r="G45" s="16"/>
      <c r="H45" s="15">
        <f>H42</f>
        <v>1.2065600000000001</v>
      </c>
      <c r="I45" s="158"/>
    </row>
    <row r="46" spans="1:9" x14ac:dyDescent="0.25">
      <c r="A46" s="155"/>
      <c r="B46" s="147"/>
      <c r="C46" s="147"/>
      <c r="D46" s="140" t="s">
        <v>228</v>
      </c>
      <c r="E46" s="19" t="s">
        <v>215</v>
      </c>
      <c r="F46" s="16"/>
      <c r="G46" s="16"/>
      <c r="H46" s="16"/>
      <c r="I46" s="158"/>
    </row>
    <row r="47" spans="1:9" x14ac:dyDescent="0.25">
      <c r="A47" s="155"/>
      <c r="B47" s="147"/>
      <c r="C47" s="147"/>
      <c r="D47" s="140"/>
      <c r="E47" s="19" t="s">
        <v>216</v>
      </c>
      <c r="F47" s="18">
        <v>1361369.86</v>
      </c>
      <c r="G47" s="18">
        <v>23</v>
      </c>
      <c r="H47" s="17">
        <v>2.0268199999999998</v>
      </c>
      <c r="I47" s="158"/>
    </row>
    <row r="48" spans="1:9" x14ac:dyDescent="0.25">
      <c r="A48" s="155"/>
      <c r="B48" s="147"/>
      <c r="C48" s="147"/>
      <c r="D48" s="140"/>
      <c r="E48" s="19" t="s">
        <v>217</v>
      </c>
      <c r="F48" s="18">
        <v>1514662.23</v>
      </c>
      <c r="G48" s="18">
        <v>174.59</v>
      </c>
      <c r="H48" s="17">
        <v>2.4140700000000002</v>
      </c>
      <c r="I48" s="158"/>
    </row>
    <row r="49" spans="1:9" x14ac:dyDescent="0.25">
      <c r="A49" s="155"/>
      <c r="B49" s="147"/>
      <c r="C49" s="147"/>
      <c r="D49" s="140"/>
      <c r="E49" s="19" t="s">
        <v>218</v>
      </c>
      <c r="F49" s="18">
        <v>1617767.27</v>
      </c>
      <c r="G49" s="18">
        <v>285.33</v>
      </c>
      <c r="H49" s="17">
        <v>3.1329199999999999</v>
      </c>
      <c r="I49" s="158"/>
    </row>
    <row r="50" spans="1:9" x14ac:dyDescent="0.25">
      <c r="A50" s="155"/>
      <c r="B50" s="147"/>
      <c r="C50" s="147"/>
      <c r="D50" s="140"/>
      <c r="E50" s="19" t="s">
        <v>219</v>
      </c>
      <c r="F50" s="18">
        <v>1941208.59</v>
      </c>
      <c r="G50" s="18">
        <v>1149.42</v>
      </c>
      <c r="H50" s="17">
        <v>4.5859500000000004</v>
      </c>
      <c r="I50" s="158"/>
    </row>
    <row r="51" spans="1:9" x14ac:dyDescent="0.25">
      <c r="A51" s="155"/>
      <c r="B51" s="147"/>
      <c r="C51" s="147"/>
      <c r="D51" s="140"/>
      <c r="E51" s="19" t="s">
        <v>220</v>
      </c>
      <c r="F51" s="16"/>
      <c r="G51" s="16"/>
      <c r="H51" s="16"/>
      <c r="I51" s="158"/>
    </row>
    <row r="52" spans="1:9" ht="31.5" customHeight="1" x14ac:dyDescent="0.25">
      <c r="A52" s="155"/>
      <c r="B52" s="147"/>
      <c r="C52" s="147"/>
      <c r="D52" s="140"/>
      <c r="E52" s="4" t="s">
        <v>221</v>
      </c>
      <c r="F52" s="16"/>
      <c r="G52" s="16"/>
      <c r="H52" s="15">
        <v>1.7825</v>
      </c>
      <c r="I52" s="158"/>
    </row>
    <row r="53" spans="1:9" ht="42" customHeight="1" x14ac:dyDescent="0.25">
      <c r="A53" s="155"/>
      <c r="B53" s="147"/>
      <c r="C53" s="147"/>
      <c r="D53" s="140"/>
      <c r="E53" s="4" t="s">
        <v>222</v>
      </c>
      <c r="F53" s="16"/>
      <c r="G53" s="16"/>
      <c r="H53" s="15">
        <v>0.79083000000000003</v>
      </c>
      <c r="I53" s="158"/>
    </row>
    <row r="54" spans="1:9" ht="18" customHeight="1" x14ac:dyDescent="0.25">
      <c r="A54" s="155"/>
      <c r="B54" s="147"/>
      <c r="C54" s="147"/>
      <c r="D54" s="140"/>
      <c r="E54" s="4" t="s">
        <v>223</v>
      </c>
      <c r="F54" s="16"/>
      <c r="G54" s="16"/>
      <c r="H54" s="15">
        <f>H53</f>
        <v>0.79083000000000003</v>
      </c>
      <c r="I54" s="158"/>
    </row>
    <row r="55" spans="1:9" ht="30.75" customHeight="1" x14ac:dyDescent="0.25">
      <c r="A55" s="155"/>
      <c r="B55" s="147"/>
      <c r="C55" s="147"/>
      <c r="D55" s="140"/>
      <c r="E55" s="4" t="s">
        <v>224</v>
      </c>
      <c r="F55" s="16"/>
      <c r="G55" s="16"/>
      <c r="H55" s="15">
        <v>1.2908299999999999</v>
      </c>
      <c r="I55" s="158"/>
    </row>
    <row r="56" spans="1:9" ht="42.75" customHeight="1" x14ac:dyDescent="0.25">
      <c r="A56" s="155"/>
      <c r="B56" s="147"/>
      <c r="C56" s="147"/>
      <c r="D56" s="140"/>
      <c r="E56" s="4" t="s">
        <v>225</v>
      </c>
      <c r="F56" s="16"/>
      <c r="G56" s="16"/>
      <c r="H56" s="15">
        <f>H55</f>
        <v>1.2908299999999999</v>
      </c>
      <c r="I56" s="158"/>
    </row>
    <row r="57" spans="1:9" ht="20.25" customHeight="1" x14ac:dyDescent="0.25">
      <c r="A57" s="155"/>
      <c r="B57" s="147"/>
      <c r="C57" s="147"/>
      <c r="D57" s="140"/>
      <c r="E57" s="4" t="s">
        <v>226</v>
      </c>
      <c r="F57" s="16"/>
      <c r="G57" s="16"/>
      <c r="H57" s="15">
        <f>H55</f>
        <v>1.2908299999999999</v>
      </c>
      <c r="I57" s="158"/>
    </row>
    <row r="58" spans="1:9" ht="42.75" customHeight="1" thickBot="1" x14ac:dyDescent="0.3">
      <c r="A58" s="156"/>
      <c r="B58" s="148"/>
      <c r="C58" s="148"/>
      <c r="D58" s="144"/>
      <c r="E58" s="14" t="s">
        <v>227</v>
      </c>
      <c r="F58" s="13"/>
      <c r="G58" s="13"/>
      <c r="H58" s="12">
        <f>H55</f>
        <v>1.2908299999999999</v>
      </c>
      <c r="I58" s="159"/>
    </row>
    <row r="59" spans="1:9" ht="15" customHeight="1" x14ac:dyDescent="0.25">
      <c r="A59" s="145" t="s">
        <v>233</v>
      </c>
      <c r="B59" s="146" t="s">
        <v>234</v>
      </c>
      <c r="C59" s="149">
        <v>43825</v>
      </c>
      <c r="D59" s="139" t="s">
        <v>214</v>
      </c>
      <c r="E59" s="21" t="s">
        <v>215</v>
      </c>
      <c r="F59" s="20"/>
      <c r="G59" s="20"/>
      <c r="H59" s="20"/>
      <c r="I59" s="141" t="s">
        <v>235</v>
      </c>
    </row>
    <row r="60" spans="1:9" x14ac:dyDescent="0.25">
      <c r="A60" s="128"/>
      <c r="B60" s="147"/>
      <c r="C60" s="150"/>
      <c r="D60" s="140"/>
      <c r="E60" s="19" t="s">
        <v>216</v>
      </c>
      <c r="F60" s="18">
        <v>760799.2</v>
      </c>
      <c r="G60" s="18">
        <v>100.25</v>
      </c>
      <c r="H60" s="18">
        <v>1497.23</v>
      </c>
      <c r="I60" s="142"/>
    </row>
    <row r="61" spans="1:9" x14ac:dyDescent="0.25">
      <c r="A61" s="128"/>
      <c r="B61" s="147"/>
      <c r="C61" s="150"/>
      <c r="D61" s="140"/>
      <c r="E61" s="19" t="s">
        <v>217</v>
      </c>
      <c r="F61" s="18">
        <v>1237169.1599999999</v>
      </c>
      <c r="G61" s="18">
        <v>176.2</v>
      </c>
      <c r="H61" s="18">
        <v>2192.13</v>
      </c>
      <c r="I61" s="142"/>
    </row>
    <row r="62" spans="1:9" x14ac:dyDescent="0.25">
      <c r="A62" s="128"/>
      <c r="B62" s="147"/>
      <c r="C62" s="150"/>
      <c r="D62" s="140"/>
      <c r="E62" s="19" t="s">
        <v>218</v>
      </c>
      <c r="F62" s="18">
        <v>1485075.57</v>
      </c>
      <c r="G62" s="18">
        <v>344.27</v>
      </c>
      <c r="H62" s="18">
        <v>2766.35</v>
      </c>
      <c r="I62" s="142"/>
    </row>
    <row r="63" spans="1:9" x14ac:dyDescent="0.25">
      <c r="A63" s="128"/>
      <c r="B63" s="147"/>
      <c r="C63" s="150"/>
      <c r="D63" s="140"/>
      <c r="E63" s="19" t="s">
        <v>219</v>
      </c>
      <c r="F63" s="18">
        <v>1326819.06</v>
      </c>
      <c r="G63" s="18">
        <v>948.44</v>
      </c>
      <c r="H63" s="18">
        <v>4034.45</v>
      </c>
      <c r="I63" s="142"/>
    </row>
    <row r="64" spans="1:9" x14ac:dyDescent="0.25">
      <c r="A64" s="128"/>
      <c r="B64" s="147"/>
      <c r="C64" s="150"/>
      <c r="D64" s="140"/>
      <c r="E64" s="19" t="s">
        <v>220</v>
      </c>
      <c r="F64" s="16"/>
      <c r="G64" s="16"/>
      <c r="H64" s="16"/>
      <c r="I64" s="142"/>
    </row>
    <row r="65" spans="1:9" ht="25.5" x14ac:dyDescent="0.25">
      <c r="A65" s="128"/>
      <c r="B65" s="147"/>
      <c r="C65" s="150"/>
      <c r="D65" s="140"/>
      <c r="E65" s="4" t="s">
        <v>221</v>
      </c>
      <c r="F65" s="16"/>
      <c r="G65" s="16"/>
      <c r="H65" s="16">
        <v>1584.17</v>
      </c>
      <c r="I65" s="142"/>
    </row>
    <row r="66" spans="1:9" ht="51" x14ac:dyDescent="0.25">
      <c r="A66" s="128"/>
      <c r="B66" s="147"/>
      <c r="C66" s="150"/>
      <c r="D66" s="140"/>
      <c r="E66" s="4" t="s">
        <v>236</v>
      </c>
      <c r="F66" s="16"/>
      <c r="G66" s="16"/>
      <c r="H66" s="16">
        <v>625.84</v>
      </c>
      <c r="I66" s="142"/>
    </row>
    <row r="67" spans="1:9" ht="25.5" x14ac:dyDescent="0.25">
      <c r="A67" s="128"/>
      <c r="B67" s="147"/>
      <c r="C67" s="150"/>
      <c r="D67" s="140"/>
      <c r="E67" s="4" t="s">
        <v>237</v>
      </c>
      <c r="F67" s="16"/>
      <c r="G67" s="16"/>
      <c r="H67" s="16">
        <v>625.84</v>
      </c>
      <c r="I67" s="142"/>
    </row>
    <row r="68" spans="1:9" ht="25.5" x14ac:dyDescent="0.25">
      <c r="A68" s="128"/>
      <c r="B68" s="147"/>
      <c r="C68" s="150"/>
      <c r="D68" s="140"/>
      <c r="E68" s="4" t="s">
        <v>238</v>
      </c>
      <c r="F68" s="16"/>
      <c r="G68" s="16"/>
      <c r="H68" s="16">
        <v>625.84</v>
      </c>
      <c r="I68" s="142"/>
    </row>
    <row r="69" spans="1:9" ht="51" x14ac:dyDescent="0.25">
      <c r="A69" s="128"/>
      <c r="B69" s="147"/>
      <c r="C69" s="150"/>
      <c r="D69" s="140"/>
      <c r="E69" s="4" t="s">
        <v>239</v>
      </c>
      <c r="F69" s="16"/>
      <c r="G69" s="16"/>
      <c r="H69" s="16">
        <v>1584.17</v>
      </c>
      <c r="I69" s="142"/>
    </row>
    <row r="70" spans="1:9" ht="18" customHeight="1" x14ac:dyDescent="0.25">
      <c r="A70" s="128"/>
      <c r="B70" s="147"/>
      <c r="C70" s="150"/>
      <c r="D70" s="140"/>
      <c r="E70" s="4" t="s">
        <v>226</v>
      </c>
      <c r="F70" s="16"/>
      <c r="G70" s="16"/>
      <c r="H70" s="16">
        <v>1584.17</v>
      </c>
      <c r="I70" s="142"/>
    </row>
    <row r="71" spans="1:9" ht="102" x14ac:dyDescent="0.25">
      <c r="A71" s="128"/>
      <c r="B71" s="147"/>
      <c r="C71" s="150"/>
      <c r="D71" s="140"/>
      <c r="E71" s="4" t="s">
        <v>240</v>
      </c>
      <c r="F71" s="16"/>
      <c r="G71" s="16"/>
      <c r="H71" s="16">
        <v>1584.17</v>
      </c>
      <c r="I71" s="142"/>
    </row>
    <row r="72" spans="1:9" x14ac:dyDescent="0.25">
      <c r="A72" s="128"/>
      <c r="B72" s="147"/>
      <c r="C72" s="150"/>
      <c r="D72" s="140" t="s">
        <v>228</v>
      </c>
      <c r="E72" s="19" t="s">
        <v>215</v>
      </c>
      <c r="F72" s="16"/>
      <c r="G72" s="16"/>
      <c r="H72" s="16"/>
      <c r="I72" s="142"/>
    </row>
    <row r="73" spans="1:9" x14ac:dyDescent="0.25">
      <c r="A73" s="128"/>
      <c r="B73" s="147"/>
      <c r="C73" s="150"/>
      <c r="D73" s="140"/>
      <c r="E73" s="19" t="s">
        <v>216</v>
      </c>
      <c r="F73" s="18">
        <v>764603.19</v>
      </c>
      <c r="G73" s="18">
        <v>105.86</v>
      </c>
      <c r="H73" s="18">
        <v>1501.72</v>
      </c>
      <c r="I73" s="142"/>
    </row>
    <row r="74" spans="1:9" x14ac:dyDescent="0.25">
      <c r="A74" s="128"/>
      <c r="B74" s="147"/>
      <c r="C74" s="150"/>
      <c r="D74" s="140"/>
      <c r="E74" s="19" t="s">
        <v>217</v>
      </c>
      <c r="F74" s="18">
        <v>1245829.3500000001</v>
      </c>
      <c r="G74" s="18">
        <v>186.07</v>
      </c>
      <c r="H74" s="18">
        <v>2207.4699999999998</v>
      </c>
      <c r="I74" s="142"/>
    </row>
    <row r="75" spans="1:9" x14ac:dyDescent="0.25">
      <c r="A75" s="128"/>
      <c r="B75" s="147"/>
      <c r="C75" s="150"/>
      <c r="D75" s="140"/>
      <c r="E75" s="19" t="s">
        <v>218</v>
      </c>
      <c r="F75" s="18">
        <v>1495471.1</v>
      </c>
      <c r="G75" s="18">
        <v>363.55</v>
      </c>
      <c r="H75" s="18">
        <v>2785.72</v>
      </c>
      <c r="I75" s="142"/>
    </row>
    <row r="76" spans="1:9" x14ac:dyDescent="0.25">
      <c r="A76" s="128"/>
      <c r="B76" s="147"/>
      <c r="C76" s="150"/>
      <c r="D76" s="140"/>
      <c r="E76" s="19" t="s">
        <v>219</v>
      </c>
      <c r="F76" s="18">
        <v>1393160.01</v>
      </c>
      <c r="G76" s="18">
        <v>1001.55</v>
      </c>
      <c r="H76" s="18">
        <v>4236.17</v>
      </c>
      <c r="I76" s="142"/>
    </row>
    <row r="77" spans="1:9" x14ac:dyDescent="0.25">
      <c r="A77" s="128"/>
      <c r="B77" s="147"/>
      <c r="C77" s="150"/>
      <c r="D77" s="140"/>
      <c r="E77" s="19" t="s">
        <v>220</v>
      </c>
      <c r="F77" s="16"/>
      <c r="G77" s="16"/>
      <c r="H77" s="16"/>
      <c r="I77" s="142"/>
    </row>
    <row r="78" spans="1:9" ht="25.5" x14ac:dyDescent="0.25">
      <c r="A78" s="128"/>
      <c r="B78" s="147"/>
      <c r="C78" s="150"/>
      <c r="D78" s="140"/>
      <c r="E78" s="4" t="s">
        <v>221</v>
      </c>
      <c r="F78" s="16"/>
      <c r="G78" s="16"/>
      <c r="H78" s="16">
        <v>1729.19</v>
      </c>
      <c r="I78" s="142"/>
    </row>
    <row r="79" spans="1:9" ht="51" x14ac:dyDescent="0.25">
      <c r="A79" s="128"/>
      <c r="B79" s="147"/>
      <c r="C79" s="150"/>
      <c r="D79" s="140"/>
      <c r="E79" s="4" t="s">
        <v>236</v>
      </c>
      <c r="F79" s="16"/>
      <c r="G79" s="16"/>
      <c r="H79" s="16">
        <v>719.19</v>
      </c>
      <c r="I79" s="142"/>
    </row>
    <row r="80" spans="1:9" ht="25.5" x14ac:dyDescent="0.25">
      <c r="A80" s="128"/>
      <c r="B80" s="147"/>
      <c r="C80" s="150"/>
      <c r="D80" s="140"/>
      <c r="E80" s="4" t="s">
        <v>237</v>
      </c>
      <c r="F80" s="16"/>
      <c r="G80" s="16"/>
      <c r="H80" s="16">
        <v>719.19</v>
      </c>
      <c r="I80" s="142"/>
    </row>
    <row r="81" spans="1:9" ht="25.5" x14ac:dyDescent="0.25">
      <c r="A81" s="128"/>
      <c r="B81" s="147"/>
      <c r="C81" s="150"/>
      <c r="D81" s="140"/>
      <c r="E81" s="4" t="s">
        <v>238</v>
      </c>
      <c r="F81" s="16"/>
      <c r="G81" s="16"/>
      <c r="H81" s="16">
        <v>719.19</v>
      </c>
      <c r="I81" s="142"/>
    </row>
    <row r="82" spans="1:9" ht="51" x14ac:dyDescent="0.25">
      <c r="A82" s="128"/>
      <c r="B82" s="147"/>
      <c r="C82" s="150"/>
      <c r="D82" s="140"/>
      <c r="E82" s="4" t="s">
        <v>239</v>
      </c>
      <c r="F82" s="16"/>
      <c r="G82" s="16"/>
      <c r="H82" s="16">
        <v>1729.19</v>
      </c>
      <c r="I82" s="142"/>
    </row>
    <row r="83" spans="1:9" ht="15" customHeight="1" x14ac:dyDescent="0.25">
      <c r="A83" s="128"/>
      <c r="B83" s="147"/>
      <c r="C83" s="150"/>
      <c r="D83" s="140"/>
      <c r="E83" s="4" t="s">
        <v>226</v>
      </c>
      <c r="F83" s="16"/>
      <c r="G83" s="16"/>
      <c r="H83" s="16">
        <v>1729.19</v>
      </c>
      <c r="I83" s="142"/>
    </row>
    <row r="84" spans="1:9" ht="102.75" thickBot="1" x14ac:dyDescent="0.3">
      <c r="A84" s="129"/>
      <c r="B84" s="148"/>
      <c r="C84" s="151"/>
      <c r="D84" s="144"/>
      <c r="E84" s="14" t="s">
        <v>240</v>
      </c>
      <c r="F84" s="13"/>
      <c r="G84" s="13"/>
      <c r="H84" s="13">
        <v>1729.19</v>
      </c>
      <c r="I84" s="143"/>
    </row>
    <row r="85" spans="1:9" ht="15" customHeight="1" x14ac:dyDescent="0.25">
      <c r="A85" s="145" t="s">
        <v>241</v>
      </c>
      <c r="B85" s="146" t="s">
        <v>242</v>
      </c>
      <c r="C85" s="166">
        <v>43825</v>
      </c>
      <c r="D85" s="139" t="s">
        <v>214</v>
      </c>
      <c r="E85" s="21" t="s">
        <v>215</v>
      </c>
      <c r="F85" s="20"/>
      <c r="G85" s="20"/>
      <c r="H85" s="20"/>
      <c r="I85" s="163" t="s">
        <v>243</v>
      </c>
    </row>
    <row r="86" spans="1:9" x14ac:dyDescent="0.25">
      <c r="A86" s="128"/>
      <c r="B86" s="147"/>
      <c r="C86" s="147"/>
      <c r="D86" s="140"/>
      <c r="E86" s="19" t="s">
        <v>216</v>
      </c>
      <c r="F86" s="18">
        <v>1077971.01</v>
      </c>
      <c r="G86" s="18">
        <v>73.760000000000005</v>
      </c>
      <c r="H86" s="18">
        <v>1890.3700000000001</v>
      </c>
      <c r="I86" s="164"/>
    </row>
    <row r="87" spans="1:9" x14ac:dyDescent="0.25">
      <c r="A87" s="128"/>
      <c r="B87" s="147"/>
      <c r="C87" s="147"/>
      <c r="D87" s="140"/>
      <c r="E87" s="19" t="s">
        <v>217</v>
      </c>
      <c r="F87" s="18">
        <v>1624429.53</v>
      </c>
      <c r="G87" s="18">
        <v>175.23</v>
      </c>
      <c r="H87" s="18">
        <v>2799.38</v>
      </c>
      <c r="I87" s="164"/>
    </row>
    <row r="88" spans="1:9" x14ac:dyDescent="0.25">
      <c r="A88" s="128"/>
      <c r="B88" s="147"/>
      <c r="C88" s="147"/>
      <c r="D88" s="140"/>
      <c r="E88" s="19" t="s">
        <v>218</v>
      </c>
      <c r="F88" s="18">
        <v>1649784.42</v>
      </c>
      <c r="G88" s="18">
        <v>303.22000000000003</v>
      </c>
      <c r="H88" s="18">
        <v>2902.96</v>
      </c>
      <c r="I88" s="164"/>
    </row>
    <row r="89" spans="1:9" x14ac:dyDescent="0.25">
      <c r="A89" s="128"/>
      <c r="B89" s="147"/>
      <c r="C89" s="147"/>
      <c r="D89" s="140"/>
      <c r="E89" s="19" t="s">
        <v>219</v>
      </c>
      <c r="F89" s="18">
        <v>1669022.88</v>
      </c>
      <c r="G89" s="18">
        <v>847.45</v>
      </c>
      <c r="H89" s="18">
        <v>3347.66</v>
      </c>
      <c r="I89" s="164"/>
    </row>
    <row r="90" spans="1:9" x14ac:dyDescent="0.25">
      <c r="A90" s="128"/>
      <c r="B90" s="147"/>
      <c r="C90" s="147"/>
      <c r="D90" s="140"/>
      <c r="E90" s="19" t="s">
        <v>220</v>
      </c>
      <c r="F90" s="16"/>
      <c r="G90" s="16"/>
      <c r="H90" s="16"/>
      <c r="I90" s="164"/>
    </row>
    <row r="91" spans="1:9" ht="25.5" x14ac:dyDescent="0.25">
      <c r="A91" s="128"/>
      <c r="B91" s="147"/>
      <c r="C91" s="147"/>
      <c r="D91" s="140"/>
      <c r="E91" s="4" t="s">
        <v>221</v>
      </c>
      <c r="F91" s="16" t="s">
        <v>244</v>
      </c>
      <c r="G91" s="16" t="s">
        <v>244</v>
      </c>
      <c r="H91" s="16">
        <v>1982.99</v>
      </c>
      <c r="I91" s="164"/>
    </row>
    <row r="92" spans="1:9" ht="38.25" x14ac:dyDescent="0.25">
      <c r="A92" s="128"/>
      <c r="B92" s="147"/>
      <c r="C92" s="147"/>
      <c r="D92" s="140"/>
      <c r="E92" s="4" t="s">
        <v>222</v>
      </c>
      <c r="F92" s="16" t="s">
        <v>244</v>
      </c>
      <c r="G92" s="16" t="s">
        <v>244</v>
      </c>
      <c r="H92" s="16">
        <v>866.31999999999994</v>
      </c>
      <c r="I92" s="164"/>
    </row>
    <row r="93" spans="1:9" x14ac:dyDescent="0.25">
      <c r="A93" s="128"/>
      <c r="B93" s="147"/>
      <c r="C93" s="147"/>
      <c r="D93" s="140"/>
      <c r="E93" s="4" t="s">
        <v>223</v>
      </c>
      <c r="F93" s="16" t="s">
        <v>244</v>
      </c>
      <c r="G93" s="16" t="s">
        <v>244</v>
      </c>
      <c r="H93" s="16">
        <v>866.31999999999994</v>
      </c>
      <c r="I93" s="164"/>
    </row>
    <row r="94" spans="1:9" ht="25.5" x14ac:dyDescent="0.25">
      <c r="A94" s="128"/>
      <c r="B94" s="147"/>
      <c r="C94" s="147"/>
      <c r="D94" s="140"/>
      <c r="E94" s="4" t="s">
        <v>224</v>
      </c>
      <c r="F94" s="16" t="s">
        <v>244</v>
      </c>
      <c r="G94" s="16" t="s">
        <v>244</v>
      </c>
      <c r="H94" s="16">
        <v>1232.99</v>
      </c>
      <c r="I94" s="164"/>
    </row>
    <row r="95" spans="1:9" ht="38.25" x14ac:dyDescent="0.25">
      <c r="A95" s="128"/>
      <c r="B95" s="147"/>
      <c r="C95" s="147"/>
      <c r="D95" s="140"/>
      <c r="E95" s="4" t="s">
        <v>225</v>
      </c>
      <c r="F95" s="16" t="s">
        <v>244</v>
      </c>
      <c r="G95" s="16" t="s">
        <v>244</v>
      </c>
      <c r="H95" s="16">
        <v>1232.99</v>
      </c>
      <c r="I95" s="164"/>
    </row>
    <row r="96" spans="1:9" ht="25.5" x14ac:dyDescent="0.25">
      <c r="A96" s="128"/>
      <c r="B96" s="147"/>
      <c r="C96" s="147"/>
      <c r="D96" s="140"/>
      <c r="E96" s="4" t="s">
        <v>226</v>
      </c>
      <c r="F96" s="16" t="s">
        <v>244</v>
      </c>
      <c r="G96" s="16" t="s">
        <v>244</v>
      </c>
      <c r="H96" s="16">
        <v>1232.99</v>
      </c>
      <c r="I96" s="164"/>
    </row>
    <row r="97" spans="1:9" ht="38.25" x14ac:dyDescent="0.25">
      <c r="A97" s="128"/>
      <c r="B97" s="147"/>
      <c r="C97" s="147"/>
      <c r="D97" s="140"/>
      <c r="E97" s="4" t="s">
        <v>227</v>
      </c>
      <c r="F97" s="16" t="s">
        <v>244</v>
      </c>
      <c r="G97" s="16" t="s">
        <v>244</v>
      </c>
      <c r="H97" s="16">
        <v>1982.99</v>
      </c>
      <c r="I97" s="164"/>
    </row>
    <row r="98" spans="1:9" x14ac:dyDescent="0.25">
      <c r="A98" s="128"/>
      <c r="B98" s="147"/>
      <c r="C98" s="147"/>
      <c r="D98" s="140" t="s">
        <v>228</v>
      </c>
      <c r="E98" s="19" t="s">
        <v>215</v>
      </c>
      <c r="F98" s="16"/>
      <c r="G98" s="16"/>
      <c r="H98" s="16"/>
      <c r="I98" s="164"/>
    </row>
    <row r="99" spans="1:9" x14ac:dyDescent="0.25">
      <c r="A99" s="128"/>
      <c r="B99" s="147"/>
      <c r="C99" s="147"/>
      <c r="D99" s="140"/>
      <c r="E99" s="19" t="s">
        <v>216</v>
      </c>
      <c r="F99" s="18">
        <v>1108853.9099999999</v>
      </c>
      <c r="G99" s="18">
        <v>77.89</v>
      </c>
      <c r="H99" s="18">
        <v>1944.55</v>
      </c>
      <c r="I99" s="164"/>
    </row>
    <row r="100" spans="1:9" x14ac:dyDescent="0.25">
      <c r="A100" s="128"/>
      <c r="B100" s="147"/>
      <c r="C100" s="147"/>
      <c r="D100" s="140"/>
      <c r="E100" s="19" t="s">
        <v>217</v>
      </c>
      <c r="F100" s="18">
        <v>1670832.36</v>
      </c>
      <c r="G100" s="18">
        <v>185.04</v>
      </c>
      <c r="H100" s="18">
        <v>2879.42</v>
      </c>
      <c r="I100" s="164"/>
    </row>
    <row r="101" spans="1:9" x14ac:dyDescent="0.25">
      <c r="A101" s="128"/>
      <c r="B101" s="147"/>
      <c r="C101" s="147"/>
      <c r="D101" s="140"/>
      <c r="E101" s="19" t="s">
        <v>218</v>
      </c>
      <c r="F101" s="18">
        <v>1683402.6</v>
      </c>
      <c r="G101" s="18">
        <v>320.2</v>
      </c>
      <c r="H101" s="18">
        <v>2986.8100000000004</v>
      </c>
      <c r="I101" s="164"/>
    </row>
    <row r="102" spans="1:9" x14ac:dyDescent="0.25">
      <c r="A102" s="128"/>
      <c r="B102" s="147"/>
      <c r="C102" s="147"/>
      <c r="D102" s="140"/>
      <c r="E102" s="19" t="s">
        <v>219</v>
      </c>
      <c r="F102" s="18">
        <v>1685579.57</v>
      </c>
      <c r="G102" s="18">
        <v>894.9</v>
      </c>
      <c r="H102" s="18">
        <v>3444.29</v>
      </c>
      <c r="I102" s="164"/>
    </row>
    <row r="103" spans="1:9" x14ac:dyDescent="0.25">
      <c r="A103" s="128"/>
      <c r="B103" s="147"/>
      <c r="C103" s="147"/>
      <c r="D103" s="140"/>
      <c r="E103" s="19" t="s">
        <v>220</v>
      </c>
      <c r="F103" s="16"/>
      <c r="G103" s="16"/>
      <c r="H103" s="16"/>
      <c r="I103" s="164"/>
    </row>
    <row r="104" spans="1:9" ht="25.5" x14ac:dyDescent="0.25">
      <c r="A104" s="128"/>
      <c r="B104" s="147"/>
      <c r="C104" s="147"/>
      <c r="D104" s="140"/>
      <c r="E104" s="4" t="s">
        <v>221</v>
      </c>
      <c r="F104" s="16" t="s">
        <v>244</v>
      </c>
      <c r="G104" s="16" t="s">
        <v>244</v>
      </c>
      <c r="H104" s="16">
        <v>1936.75</v>
      </c>
      <c r="I104" s="164"/>
    </row>
    <row r="105" spans="1:9" ht="38.25" x14ac:dyDescent="0.25">
      <c r="A105" s="128"/>
      <c r="B105" s="147"/>
      <c r="C105" s="147"/>
      <c r="D105" s="140"/>
      <c r="E105" s="4" t="s">
        <v>222</v>
      </c>
      <c r="F105" s="16" t="s">
        <v>244</v>
      </c>
      <c r="G105" s="16" t="s">
        <v>244</v>
      </c>
      <c r="H105" s="16">
        <v>770.09</v>
      </c>
      <c r="I105" s="164"/>
    </row>
    <row r="106" spans="1:9" x14ac:dyDescent="0.25">
      <c r="A106" s="128"/>
      <c r="B106" s="147"/>
      <c r="C106" s="147"/>
      <c r="D106" s="140"/>
      <c r="E106" s="4" t="s">
        <v>223</v>
      </c>
      <c r="F106" s="16" t="s">
        <v>244</v>
      </c>
      <c r="G106" s="16" t="s">
        <v>244</v>
      </c>
      <c r="H106" s="16">
        <v>770.09</v>
      </c>
      <c r="I106" s="164"/>
    </row>
    <row r="107" spans="1:9" ht="25.5" x14ac:dyDescent="0.25">
      <c r="A107" s="128"/>
      <c r="B107" s="147"/>
      <c r="C107" s="147"/>
      <c r="D107" s="140"/>
      <c r="E107" s="4" t="s">
        <v>224</v>
      </c>
      <c r="F107" s="16" t="s">
        <v>244</v>
      </c>
      <c r="G107" s="16" t="s">
        <v>244</v>
      </c>
      <c r="H107" s="16">
        <v>1545.0900000000001</v>
      </c>
      <c r="I107" s="164"/>
    </row>
    <row r="108" spans="1:9" ht="38.25" x14ac:dyDescent="0.25">
      <c r="A108" s="128"/>
      <c r="B108" s="147"/>
      <c r="C108" s="147"/>
      <c r="D108" s="140"/>
      <c r="E108" s="4" t="s">
        <v>225</v>
      </c>
      <c r="F108" s="16" t="s">
        <v>244</v>
      </c>
      <c r="G108" s="16" t="s">
        <v>244</v>
      </c>
      <c r="H108" s="16">
        <v>1545.0900000000001</v>
      </c>
      <c r="I108" s="164"/>
    </row>
    <row r="109" spans="1:9" ht="25.5" x14ac:dyDescent="0.25">
      <c r="A109" s="128"/>
      <c r="B109" s="147"/>
      <c r="C109" s="147"/>
      <c r="D109" s="140"/>
      <c r="E109" s="4" t="s">
        <v>226</v>
      </c>
      <c r="F109" s="16" t="s">
        <v>244</v>
      </c>
      <c r="G109" s="16" t="s">
        <v>244</v>
      </c>
      <c r="H109" s="16">
        <v>1545.0900000000001</v>
      </c>
      <c r="I109" s="164"/>
    </row>
    <row r="110" spans="1:9" ht="39" thickBot="1" x14ac:dyDescent="0.3">
      <c r="A110" s="129"/>
      <c r="B110" s="148"/>
      <c r="C110" s="148"/>
      <c r="D110" s="144"/>
      <c r="E110" s="14" t="s">
        <v>227</v>
      </c>
      <c r="F110" s="13" t="s">
        <v>244</v>
      </c>
      <c r="G110" s="13" t="s">
        <v>244</v>
      </c>
      <c r="H110" s="13">
        <v>1936.75</v>
      </c>
      <c r="I110" s="165"/>
    </row>
    <row r="111" spans="1:9" ht="15" customHeight="1" x14ac:dyDescent="0.25">
      <c r="A111" s="145" t="s">
        <v>245</v>
      </c>
      <c r="B111" s="146">
        <v>99</v>
      </c>
      <c r="C111" s="166">
        <v>43824</v>
      </c>
      <c r="D111" s="139" t="s">
        <v>214</v>
      </c>
      <c r="E111" s="21" t="s">
        <v>215</v>
      </c>
      <c r="F111" s="20"/>
      <c r="G111" s="20"/>
      <c r="H111" s="20"/>
      <c r="I111" s="167" t="s">
        <v>246</v>
      </c>
    </row>
    <row r="112" spans="1:9" x14ac:dyDescent="0.25">
      <c r="A112" s="128"/>
      <c r="B112" s="147"/>
      <c r="C112" s="147"/>
      <c r="D112" s="140"/>
      <c r="E112" s="19" t="s">
        <v>216</v>
      </c>
      <c r="F112" s="18">
        <v>958863.16</v>
      </c>
      <c r="G112" s="18">
        <v>96.83</v>
      </c>
      <c r="H112" s="18">
        <v>1492</v>
      </c>
      <c r="I112" s="168"/>
    </row>
    <row r="113" spans="1:9" x14ac:dyDescent="0.25">
      <c r="A113" s="128"/>
      <c r="B113" s="147"/>
      <c r="C113" s="147"/>
      <c r="D113" s="140"/>
      <c r="E113" s="19" t="s">
        <v>217</v>
      </c>
      <c r="F113" s="18">
        <v>1920476.96</v>
      </c>
      <c r="G113" s="18">
        <v>241.73</v>
      </c>
      <c r="H113" s="18">
        <v>2904.69</v>
      </c>
      <c r="I113" s="168"/>
    </row>
    <row r="114" spans="1:9" x14ac:dyDescent="0.25">
      <c r="A114" s="128"/>
      <c r="B114" s="147"/>
      <c r="C114" s="147"/>
      <c r="D114" s="140"/>
      <c r="E114" s="19" t="s">
        <v>218</v>
      </c>
      <c r="F114" s="18">
        <v>2067321.31</v>
      </c>
      <c r="G114" s="18">
        <v>399.03</v>
      </c>
      <c r="H114" s="18">
        <v>3712.9</v>
      </c>
      <c r="I114" s="168"/>
    </row>
    <row r="115" spans="1:9" x14ac:dyDescent="0.25">
      <c r="A115" s="128"/>
      <c r="B115" s="147"/>
      <c r="C115" s="147"/>
      <c r="D115" s="140"/>
      <c r="E115" s="19" t="s">
        <v>219</v>
      </c>
      <c r="F115" s="18">
        <v>2655182.4300000002</v>
      </c>
      <c r="G115" s="18">
        <v>970.5</v>
      </c>
      <c r="H115" s="18">
        <v>4716.09</v>
      </c>
      <c r="I115" s="168"/>
    </row>
    <row r="116" spans="1:9" x14ac:dyDescent="0.25">
      <c r="A116" s="128"/>
      <c r="B116" s="147"/>
      <c r="C116" s="147"/>
      <c r="D116" s="140"/>
      <c r="E116" s="19" t="s">
        <v>220</v>
      </c>
      <c r="F116" s="16"/>
      <c r="G116" s="16"/>
      <c r="H116" s="16"/>
      <c r="I116" s="168"/>
    </row>
    <row r="117" spans="1:9" ht="25.5" x14ac:dyDescent="0.25">
      <c r="A117" s="128"/>
      <c r="B117" s="147"/>
      <c r="C117" s="147"/>
      <c r="D117" s="140"/>
      <c r="E117" s="4" t="s">
        <v>221</v>
      </c>
      <c r="F117" s="16"/>
      <c r="G117" s="16"/>
      <c r="H117" s="16">
        <v>1628.78</v>
      </c>
      <c r="I117" s="168"/>
    </row>
    <row r="118" spans="1:9" ht="38.25" x14ac:dyDescent="0.25">
      <c r="A118" s="128"/>
      <c r="B118" s="147"/>
      <c r="C118" s="147"/>
      <c r="D118" s="140"/>
      <c r="E118" s="4" t="s">
        <v>222</v>
      </c>
      <c r="F118" s="16"/>
      <c r="G118" s="16"/>
      <c r="H118" s="16">
        <v>841.42</v>
      </c>
      <c r="I118" s="168"/>
    </row>
    <row r="119" spans="1:9" x14ac:dyDescent="0.25">
      <c r="A119" s="128"/>
      <c r="B119" s="147"/>
      <c r="C119" s="147"/>
      <c r="D119" s="140"/>
      <c r="E119" s="4" t="s">
        <v>223</v>
      </c>
      <c r="F119" s="16"/>
      <c r="G119" s="16"/>
      <c r="H119" s="16">
        <v>841.42</v>
      </c>
      <c r="I119" s="168"/>
    </row>
    <row r="120" spans="1:9" ht="25.5" x14ac:dyDescent="0.25">
      <c r="A120" s="128"/>
      <c r="B120" s="147"/>
      <c r="C120" s="147"/>
      <c r="D120" s="140"/>
      <c r="E120" s="4" t="s">
        <v>247</v>
      </c>
      <c r="F120" s="16"/>
      <c r="G120" s="16"/>
      <c r="H120" s="16">
        <v>1628.78</v>
      </c>
      <c r="I120" s="168"/>
    </row>
    <row r="121" spans="1:9" ht="38.25" x14ac:dyDescent="0.25">
      <c r="A121" s="128"/>
      <c r="B121" s="147"/>
      <c r="C121" s="147"/>
      <c r="D121" s="140"/>
      <c r="E121" s="4" t="s">
        <v>225</v>
      </c>
      <c r="F121" s="16"/>
      <c r="G121" s="16"/>
      <c r="H121" s="16">
        <v>1628.78</v>
      </c>
      <c r="I121" s="168"/>
    </row>
    <row r="122" spans="1:9" ht="18" customHeight="1" x14ac:dyDescent="0.25">
      <c r="A122" s="128"/>
      <c r="B122" s="147"/>
      <c r="C122" s="147"/>
      <c r="D122" s="140"/>
      <c r="E122" s="4" t="s">
        <v>226</v>
      </c>
      <c r="F122" s="16"/>
      <c r="G122" s="16"/>
      <c r="H122" s="16">
        <v>841.42</v>
      </c>
      <c r="I122" s="168"/>
    </row>
    <row r="123" spans="1:9" ht="38.25" x14ac:dyDescent="0.25">
      <c r="A123" s="128"/>
      <c r="B123" s="147"/>
      <c r="C123" s="147"/>
      <c r="D123" s="140"/>
      <c r="E123" s="4" t="s">
        <v>248</v>
      </c>
      <c r="F123" s="16"/>
      <c r="G123" s="16"/>
      <c r="H123" s="16">
        <v>1628.78</v>
      </c>
      <c r="I123" s="168"/>
    </row>
    <row r="124" spans="1:9" x14ac:dyDescent="0.25">
      <c r="A124" s="128"/>
      <c r="B124" s="147"/>
      <c r="C124" s="147"/>
      <c r="D124" s="140" t="s">
        <v>228</v>
      </c>
      <c r="E124" s="19" t="s">
        <v>215</v>
      </c>
      <c r="F124" s="16"/>
      <c r="G124" s="16"/>
      <c r="H124" s="16"/>
      <c r="I124" s="168"/>
    </row>
    <row r="125" spans="1:9" x14ac:dyDescent="0.25">
      <c r="A125" s="128"/>
      <c r="B125" s="147"/>
      <c r="C125" s="147"/>
      <c r="D125" s="140"/>
      <c r="E125" s="19" t="s">
        <v>216</v>
      </c>
      <c r="F125" s="18">
        <v>986670.19</v>
      </c>
      <c r="G125" s="18">
        <v>102.25</v>
      </c>
      <c r="H125" s="18">
        <v>1506.92</v>
      </c>
      <c r="I125" s="168"/>
    </row>
    <row r="126" spans="1:9" x14ac:dyDescent="0.25">
      <c r="A126" s="128"/>
      <c r="B126" s="147"/>
      <c r="C126" s="147"/>
      <c r="D126" s="140"/>
      <c r="E126" s="19" t="s">
        <v>217</v>
      </c>
      <c r="F126" s="18">
        <v>1976170.79</v>
      </c>
      <c r="G126" s="18">
        <v>255.27</v>
      </c>
      <c r="H126" s="18">
        <v>2936.64</v>
      </c>
      <c r="I126" s="168"/>
    </row>
    <row r="127" spans="1:9" x14ac:dyDescent="0.25">
      <c r="A127" s="128"/>
      <c r="B127" s="147"/>
      <c r="C127" s="147"/>
      <c r="D127" s="140"/>
      <c r="E127" s="19" t="s">
        <v>218</v>
      </c>
      <c r="F127" s="18">
        <v>2127273.63</v>
      </c>
      <c r="G127" s="18">
        <v>421.38</v>
      </c>
      <c r="H127" s="18">
        <v>3828</v>
      </c>
      <c r="I127" s="168"/>
    </row>
    <row r="128" spans="1:9" x14ac:dyDescent="0.25">
      <c r="A128" s="128"/>
      <c r="B128" s="147"/>
      <c r="C128" s="147"/>
      <c r="D128" s="140"/>
      <c r="E128" s="19" t="s">
        <v>219</v>
      </c>
      <c r="F128" s="18">
        <v>2732182.72</v>
      </c>
      <c r="G128" s="18">
        <v>994.61</v>
      </c>
      <c r="H128" s="18">
        <v>4862.29</v>
      </c>
      <c r="I128" s="168"/>
    </row>
    <row r="129" spans="1:12" x14ac:dyDescent="0.25">
      <c r="A129" s="128"/>
      <c r="B129" s="147"/>
      <c r="C129" s="147"/>
      <c r="D129" s="140"/>
      <c r="E129" s="19" t="s">
        <v>220</v>
      </c>
      <c r="F129" s="16"/>
      <c r="G129" s="16"/>
      <c r="H129" s="16"/>
      <c r="I129" s="168"/>
    </row>
    <row r="130" spans="1:12" ht="25.5" x14ac:dyDescent="0.25">
      <c r="A130" s="128"/>
      <c r="B130" s="147"/>
      <c r="C130" s="147"/>
      <c r="D130" s="140"/>
      <c r="E130" s="4" t="s">
        <v>221</v>
      </c>
      <c r="F130" s="16"/>
      <c r="G130" s="16"/>
      <c r="H130" s="16">
        <v>1614.35</v>
      </c>
      <c r="I130" s="168"/>
    </row>
    <row r="131" spans="1:12" ht="38.25" x14ac:dyDescent="0.25">
      <c r="A131" s="128"/>
      <c r="B131" s="147"/>
      <c r="C131" s="147"/>
      <c r="D131" s="140"/>
      <c r="E131" s="4" t="s">
        <v>222</v>
      </c>
      <c r="F131" s="16"/>
      <c r="G131" s="16"/>
      <c r="H131" s="16">
        <v>873.95</v>
      </c>
      <c r="I131" s="168"/>
    </row>
    <row r="132" spans="1:12" x14ac:dyDescent="0.25">
      <c r="A132" s="128"/>
      <c r="B132" s="147"/>
      <c r="C132" s="147"/>
      <c r="D132" s="140"/>
      <c r="E132" s="4" t="s">
        <v>223</v>
      </c>
      <c r="F132" s="16"/>
      <c r="G132" s="16"/>
      <c r="H132" s="16">
        <v>873.95</v>
      </c>
      <c r="I132" s="168"/>
    </row>
    <row r="133" spans="1:12" ht="25.5" x14ac:dyDescent="0.25">
      <c r="A133" s="128"/>
      <c r="B133" s="147"/>
      <c r="C133" s="147"/>
      <c r="D133" s="140"/>
      <c r="E133" s="4" t="s">
        <v>247</v>
      </c>
      <c r="F133" s="16"/>
      <c r="G133" s="16"/>
      <c r="H133" s="16">
        <v>873.95</v>
      </c>
      <c r="I133" s="168"/>
    </row>
    <row r="134" spans="1:12" ht="38.25" x14ac:dyDescent="0.25">
      <c r="A134" s="128"/>
      <c r="B134" s="147"/>
      <c r="C134" s="147"/>
      <c r="D134" s="140"/>
      <c r="E134" s="4" t="s">
        <v>225</v>
      </c>
      <c r="F134" s="16"/>
      <c r="G134" s="16"/>
      <c r="H134" s="16">
        <v>1614.35</v>
      </c>
      <c r="I134" s="168"/>
    </row>
    <row r="135" spans="1:12" ht="17.25" customHeight="1" x14ac:dyDescent="0.25">
      <c r="A135" s="128"/>
      <c r="B135" s="147"/>
      <c r="C135" s="147"/>
      <c r="D135" s="140"/>
      <c r="E135" s="4" t="s">
        <v>226</v>
      </c>
      <c r="F135" s="16"/>
      <c r="G135" s="16"/>
      <c r="H135" s="16">
        <v>873.95</v>
      </c>
      <c r="I135" s="168"/>
    </row>
    <row r="136" spans="1:12" ht="39" thickBot="1" x14ac:dyDescent="0.3">
      <c r="A136" s="129"/>
      <c r="B136" s="148"/>
      <c r="C136" s="148"/>
      <c r="D136" s="144"/>
      <c r="E136" s="14" t="s">
        <v>248</v>
      </c>
      <c r="F136" s="13"/>
      <c r="G136" s="13"/>
      <c r="H136" s="13">
        <v>1614.35</v>
      </c>
      <c r="I136" s="169"/>
    </row>
    <row r="137" spans="1:12" ht="15" customHeight="1" x14ac:dyDescent="0.25">
      <c r="A137" s="128" t="s">
        <v>253</v>
      </c>
      <c r="B137" s="204" t="s">
        <v>360</v>
      </c>
      <c r="C137" s="134" t="s">
        <v>361</v>
      </c>
      <c r="D137" s="205" t="s">
        <v>214</v>
      </c>
      <c r="E137" s="203" t="s">
        <v>215</v>
      </c>
      <c r="F137" s="202"/>
      <c r="G137" s="202"/>
      <c r="H137" s="202"/>
      <c r="I137" s="208" t="s">
        <v>362</v>
      </c>
    </row>
    <row r="138" spans="1:12" x14ac:dyDescent="0.25">
      <c r="A138" s="128"/>
      <c r="B138" s="171"/>
      <c r="C138" s="147"/>
      <c r="D138" s="140"/>
      <c r="E138" s="19" t="s">
        <v>216</v>
      </c>
      <c r="F138" s="18">
        <v>1027035.78</v>
      </c>
      <c r="G138" s="18">
        <v>96.4</v>
      </c>
      <c r="H138" s="18">
        <v>1635.13</v>
      </c>
      <c r="I138" s="209"/>
      <c r="J138" s="76"/>
      <c r="K138" s="76"/>
      <c r="L138" s="76"/>
    </row>
    <row r="139" spans="1:12" x14ac:dyDescent="0.25">
      <c r="A139" s="128"/>
      <c r="B139" s="171"/>
      <c r="C139" s="147"/>
      <c r="D139" s="140"/>
      <c r="E139" s="19" t="s">
        <v>217</v>
      </c>
      <c r="F139" s="18">
        <v>1661999.49</v>
      </c>
      <c r="G139" s="18">
        <v>348.96</v>
      </c>
      <c r="H139" s="18">
        <v>2907.13</v>
      </c>
      <c r="I139" s="209"/>
      <c r="J139" s="76"/>
      <c r="K139" s="76"/>
      <c r="L139" s="76"/>
    </row>
    <row r="140" spans="1:12" x14ac:dyDescent="0.25">
      <c r="A140" s="128"/>
      <c r="B140" s="171"/>
      <c r="C140" s="147"/>
      <c r="D140" s="140"/>
      <c r="E140" s="19" t="s">
        <v>218</v>
      </c>
      <c r="F140" s="18">
        <v>1682240.3</v>
      </c>
      <c r="G140" s="18">
        <v>449.03</v>
      </c>
      <c r="H140" s="18">
        <v>3113.33</v>
      </c>
      <c r="I140" s="209"/>
      <c r="J140" s="76"/>
      <c r="K140" s="76"/>
      <c r="L140" s="76"/>
    </row>
    <row r="141" spans="1:12" x14ac:dyDescent="0.25">
      <c r="A141" s="128"/>
      <c r="B141" s="171"/>
      <c r="C141" s="147"/>
      <c r="D141" s="140"/>
      <c r="E141" s="19" t="s">
        <v>219</v>
      </c>
      <c r="F141" s="18">
        <v>2217954.7799999998</v>
      </c>
      <c r="G141" s="18">
        <v>998.17</v>
      </c>
      <c r="H141" s="18">
        <v>4327.46</v>
      </c>
      <c r="I141" s="209"/>
      <c r="J141" s="76"/>
      <c r="K141" s="76"/>
      <c r="L141" s="76"/>
    </row>
    <row r="142" spans="1:12" x14ac:dyDescent="0.25">
      <c r="A142" s="128"/>
      <c r="B142" s="171"/>
      <c r="C142" s="147"/>
      <c r="D142" s="140"/>
      <c r="E142" s="19" t="s">
        <v>220</v>
      </c>
      <c r="F142" s="16"/>
      <c r="G142" s="16"/>
      <c r="H142" s="16"/>
      <c r="I142" s="209"/>
      <c r="J142" s="76"/>
      <c r="K142" s="76"/>
      <c r="L142" s="76"/>
    </row>
    <row r="143" spans="1:12" ht="25.5" x14ac:dyDescent="0.25">
      <c r="A143" s="128"/>
      <c r="B143" s="171"/>
      <c r="C143" s="147"/>
      <c r="D143" s="140"/>
      <c r="E143" s="4" t="s">
        <v>249</v>
      </c>
      <c r="F143" s="16"/>
      <c r="G143" s="16"/>
      <c r="H143" s="16">
        <v>1174.49</v>
      </c>
      <c r="I143" s="209"/>
      <c r="J143" s="76"/>
      <c r="K143" s="76"/>
      <c r="L143" s="76"/>
    </row>
    <row r="144" spans="1:12" ht="63.75" x14ac:dyDescent="0.25">
      <c r="A144" s="128"/>
      <c r="B144" s="171"/>
      <c r="C144" s="147"/>
      <c r="D144" s="140"/>
      <c r="E144" s="4" t="s">
        <v>250</v>
      </c>
      <c r="F144" s="16"/>
      <c r="G144" s="16"/>
      <c r="H144" s="16">
        <v>252.24</v>
      </c>
      <c r="I144" s="209"/>
      <c r="J144" s="76"/>
      <c r="K144" s="76"/>
      <c r="L144" s="76"/>
    </row>
    <row r="145" spans="1:12" ht="38.25" x14ac:dyDescent="0.25">
      <c r="A145" s="128"/>
      <c r="B145" s="171"/>
      <c r="C145" s="147"/>
      <c r="D145" s="140"/>
      <c r="E145" s="4" t="s">
        <v>251</v>
      </c>
      <c r="F145" s="16"/>
      <c r="G145" s="16"/>
      <c r="H145" s="16">
        <v>252.24</v>
      </c>
      <c r="I145" s="209"/>
      <c r="J145" s="76"/>
      <c r="K145" s="76"/>
      <c r="L145" s="76"/>
    </row>
    <row r="146" spans="1:12" ht="38.25" x14ac:dyDescent="0.25">
      <c r="A146" s="128"/>
      <c r="B146" s="171"/>
      <c r="C146" s="147"/>
      <c r="D146" s="140"/>
      <c r="E146" s="206" t="s">
        <v>252</v>
      </c>
      <c r="F146" s="16"/>
      <c r="G146" s="16"/>
      <c r="H146" s="16">
        <v>252.24</v>
      </c>
      <c r="I146" s="209"/>
      <c r="J146" s="76"/>
      <c r="K146" s="76"/>
      <c r="L146" s="76"/>
    </row>
    <row r="147" spans="1:12" ht="38.25" x14ac:dyDescent="0.25">
      <c r="A147" s="128"/>
      <c r="B147" s="171"/>
      <c r="C147" s="147"/>
      <c r="D147" s="140"/>
      <c r="E147" s="4" t="s">
        <v>225</v>
      </c>
      <c r="F147" s="16"/>
      <c r="G147" s="16"/>
      <c r="H147" s="16">
        <v>1174.49</v>
      </c>
      <c r="I147" s="209"/>
      <c r="J147" s="76"/>
      <c r="K147" s="76"/>
      <c r="L147" s="76"/>
    </row>
    <row r="148" spans="1:12" ht="25.5" x14ac:dyDescent="0.25">
      <c r="A148" s="128"/>
      <c r="B148" s="171"/>
      <c r="C148" s="147"/>
      <c r="D148" s="140"/>
      <c r="E148" s="4" t="s">
        <v>226</v>
      </c>
      <c r="F148" s="16"/>
      <c r="G148" s="16"/>
      <c r="H148" s="16">
        <v>252.24</v>
      </c>
      <c r="I148" s="209"/>
      <c r="J148" s="76"/>
      <c r="K148" s="76"/>
      <c r="L148" s="76"/>
    </row>
    <row r="149" spans="1:12" ht="38.25" x14ac:dyDescent="0.25">
      <c r="A149" s="128"/>
      <c r="B149" s="171"/>
      <c r="C149" s="147"/>
      <c r="D149" s="140"/>
      <c r="E149" s="4" t="s">
        <v>227</v>
      </c>
      <c r="F149" s="16"/>
      <c r="G149" s="16"/>
      <c r="H149" s="16">
        <v>1174.49</v>
      </c>
      <c r="I149" s="209"/>
      <c r="J149" s="76"/>
      <c r="K149" s="76"/>
      <c r="L149" s="76"/>
    </row>
    <row r="150" spans="1:12" x14ac:dyDescent="0.25">
      <c r="A150" s="128"/>
      <c r="B150" s="171"/>
      <c r="C150" s="147"/>
      <c r="D150" s="140" t="s">
        <v>228</v>
      </c>
      <c r="E150" s="19" t="s">
        <v>215</v>
      </c>
      <c r="F150" s="16"/>
      <c r="G150" s="16"/>
      <c r="H150" s="16"/>
      <c r="I150" s="209"/>
    </row>
    <row r="151" spans="1:12" x14ac:dyDescent="0.25">
      <c r="A151" s="128"/>
      <c r="B151" s="171"/>
      <c r="C151" s="147"/>
      <c r="D151" s="140"/>
      <c r="E151" s="19" t="s">
        <v>216</v>
      </c>
      <c r="F151" s="18">
        <f>'[1]Приложение 2.15'!F21</f>
        <v>1049546.45</v>
      </c>
      <c r="G151" s="18">
        <f>'[1]Приложение 2.15'!G21</f>
        <v>101.69</v>
      </c>
      <c r="H151" s="18">
        <f>'[1]Приложение 2.15'!H21</f>
        <v>1672.1</v>
      </c>
      <c r="I151" s="209"/>
      <c r="J151" s="76"/>
      <c r="K151" s="76"/>
      <c r="L151" s="76"/>
    </row>
    <row r="152" spans="1:12" x14ac:dyDescent="0.25">
      <c r="A152" s="128"/>
      <c r="B152" s="171"/>
      <c r="C152" s="147"/>
      <c r="D152" s="140"/>
      <c r="E152" s="19" t="s">
        <v>217</v>
      </c>
      <c r="F152" s="18">
        <f>'[1]Приложение 2.15'!F22</f>
        <v>1702936.42</v>
      </c>
      <c r="G152" s="18">
        <f>'[1]Приложение 2.15'!G22</f>
        <v>368.5</v>
      </c>
      <c r="H152" s="18">
        <f>'[1]Приложение 2.15'!H22</f>
        <v>2978.16</v>
      </c>
      <c r="I152" s="209"/>
      <c r="J152" s="76"/>
      <c r="K152" s="76"/>
      <c r="L152" s="76"/>
    </row>
    <row r="153" spans="1:12" x14ac:dyDescent="0.25">
      <c r="A153" s="128"/>
      <c r="B153" s="171"/>
      <c r="C153" s="147"/>
      <c r="D153" s="140"/>
      <c r="E153" s="19" t="s">
        <v>218</v>
      </c>
      <c r="F153" s="18">
        <f>'[1]Приложение 2.15'!F23</f>
        <v>1722474.03</v>
      </c>
      <c r="G153" s="18">
        <f>'[1]Приложение 2.15'!G23</f>
        <v>473.37</v>
      </c>
      <c r="H153" s="18">
        <f>'[1]Приложение 2.15'!H23</f>
        <v>3179.32</v>
      </c>
      <c r="I153" s="209"/>
      <c r="J153" s="76"/>
      <c r="K153" s="76"/>
      <c r="L153" s="76"/>
    </row>
    <row r="154" spans="1:12" x14ac:dyDescent="0.25">
      <c r="A154" s="128"/>
      <c r="B154" s="171"/>
      <c r="C154" s="147"/>
      <c r="D154" s="140"/>
      <c r="E154" s="19" t="s">
        <v>219</v>
      </c>
      <c r="F154" s="18">
        <f>'[1]Приложение 2.15'!F24</f>
        <v>2273846.81</v>
      </c>
      <c r="G154" s="18">
        <f>'[1]Приложение 2.15'!G24</f>
        <v>1048.73</v>
      </c>
      <c r="H154" s="18">
        <f>'[1]Приложение 2.15'!H24</f>
        <v>4435.6000000000004</v>
      </c>
      <c r="I154" s="209"/>
      <c r="J154" s="76"/>
      <c r="K154" s="76"/>
      <c r="L154" s="76"/>
    </row>
    <row r="155" spans="1:12" x14ac:dyDescent="0.25">
      <c r="A155" s="128"/>
      <c r="B155" s="171"/>
      <c r="C155" s="147"/>
      <c r="D155" s="140"/>
      <c r="E155" s="19" t="s">
        <v>220</v>
      </c>
      <c r="F155" s="16"/>
      <c r="G155" s="16"/>
      <c r="H155" s="16"/>
      <c r="I155" s="209"/>
      <c r="J155" s="76"/>
      <c r="K155" s="76"/>
      <c r="L155" s="76"/>
    </row>
    <row r="156" spans="1:12" ht="25.5" x14ac:dyDescent="0.25">
      <c r="A156" s="128"/>
      <c r="B156" s="171"/>
      <c r="C156" s="147"/>
      <c r="D156" s="140"/>
      <c r="E156" s="4" t="s">
        <v>249</v>
      </c>
      <c r="F156" s="16"/>
      <c r="G156" s="16"/>
      <c r="H156" s="16">
        <f>'[1]Приложение 2.15'!H26</f>
        <v>1034.42</v>
      </c>
      <c r="I156" s="209"/>
      <c r="J156" s="76"/>
      <c r="K156" s="76"/>
      <c r="L156" s="76"/>
    </row>
    <row r="157" spans="1:12" ht="63.75" x14ac:dyDescent="0.25">
      <c r="A157" s="128"/>
      <c r="B157" s="171"/>
      <c r="C157" s="147"/>
      <c r="D157" s="140"/>
      <c r="E157" s="4" t="s">
        <v>250</v>
      </c>
      <c r="F157" s="16"/>
      <c r="G157" s="16"/>
      <c r="H157" s="16">
        <f>'[1]Приложение 2.15'!H27</f>
        <v>76.09</v>
      </c>
      <c r="I157" s="209"/>
      <c r="J157" s="76"/>
      <c r="K157" s="76"/>
      <c r="L157" s="76"/>
    </row>
    <row r="158" spans="1:12" ht="38.25" x14ac:dyDescent="0.25">
      <c r="A158" s="128"/>
      <c r="B158" s="171"/>
      <c r="C158" s="147"/>
      <c r="D158" s="140"/>
      <c r="E158" s="4" t="s">
        <v>251</v>
      </c>
      <c r="F158" s="16"/>
      <c r="G158" s="16"/>
      <c r="H158" s="16">
        <f>'[1]Приложение 2.15'!H28</f>
        <v>76.09</v>
      </c>
      <c r="I158" s="209"/>
      <c r="J158" s="76"/>
      <c r="K158" s="76"/>
      <c r="L158" s="76"/>
    </row>
    <row r="159" spans="1:12" ht="38.25" x14ac:dyDescent="0.25">
      <c r="A159" s="128"/>
      <c r="B159" s="171"/>
      <c r="C159" s="147"/>
      <c r="D159" s="140"/>
      <c r="E159" s="206" t="s">
        <v>252</v>
      </c>
      <c r="F159" s="16"/>
      <c r="G159" s="16"/>
      <c r="H159" s="16">
        <f>'[1]Приложение 2.15'!H29</f>
        <v>76.09</v>
      </c>
      <c r="I159" s="209"/>
      <c r="J159" s="76"/>
      <c r="K159" s="76"/>
      <c r="L159" s="76"/>
    </row>
    <row r="160" spans="1:12" ht="38.25" x14ac:dyDescent="0.25">
      <c r="A160" s="128"/>
      <c r="B160" s="171"/>
      <c r="C160" s="147"/>
      <c r="D160" s="140"/>
      <c r="E160" s="4" t="s">
        <v>225</v>
      </c>
      <c r="F160" s="16"/>
      <c r="G160" s="16"/>
      <c r="H160" s="16">
        <f>'[1]Приложение 2.15'!H30</f>
        <v>1034.42</v>
      </c>
      <c r="I160" s="209"/>
      <c r="J160" s="76"/>
      <c r="K160" s="76"/>
      <c r="L160" s="76"/>
    </row>
    <row r="161" spans="1:12" ht="25.5" x14ac:dyDescent="0.25">
      <c r="A161" s="128"/>
      <c r="B161" s="171"/>
      <c r="C161" s="147"/>
      <c r="D161" s="140"/>
      <c r="E161" s="4" t="s">
        <v>226</v>
      </c>
      <c r="F161" s="16"/>
      <c r="G161" s="16"/>
      <c r="H161" s="16">
        <f>'[1]Приложение 2.15'!H31</f>
        <v>76.09</v>
      </c>
      <c r="I161" s="209"/>
      <c r="J161" s="76"/>
      <c r="K161" s="76"/>
      <c r="L161" s="76"/>
    </row>
    <row r="162" spans="1:12" ht="38.25" x14ac:dyDescent="0.25">
      <c r="A162" s="128"/>
      <c r="B162" s="171"/>
      <c r="C162" s="147"/>
      <c r="D162" s="140"/>
      <c r="E162" s="4" t="s">
        <v>227</v>
      </c>
      <c r="F162" s="16"/>
      <c r="G162" s="16"/>
      <c r="H162" s="16">
        <f>'[1]Приложение 2.15'!H32</f>
        <v>1034.42</v>
      </c>
      <c r="I162" s="207"/>
      <c r="J162" s="76"/>
      <c r="K162" s="76"/>
      <c r="L162" s="76"/>
    </row>
    <row r="163" spans="1:12" x14ac:dyDescent="0.25">
      <c r="A163" s="128"/>
      <c r="B163" s="204" t="s">
        <v>368</v>
      </c>
      <c r="C163" s="134" t="s">
        <v>367</v>
      </c>
      <c r="D163" s="205" t="s">
        <v>366</v>
      </c>
      <c r="E163" s="203" t="s">
        <v>215</v>
      </c>
      <c r="F163" s="202"/>
      <c r="G163" s="202"/>
      <c r="H163" s="202"/>
      <c r="I163" s="201" t="s">
        <v>365</v>
      </c>
      <c r="J163" s="76"/>
      <c r="K163" s="76"/>
      <c r="L163" s="76"/>
    </row>
    <row r="164" spans="1:12" x14ac:dyDescent="0.25">
      <c r="A164" s="128"/>
      <c r="B164" s="171"/>
      <c r="C164" s="147"/>
      <c r="D164" s="140"/>
      <c r="E164" s="19" t="s">
        <v>216</v>
      </c>
      <c r="F164" s="18">
        <f>'[2]Приложение 2.15'!$F$34</f>
        <v>1029513.56</v>
      </c>
      <c r="G164" s="18">
        <f>'[2]Приложение 2.15'!$G$34</f>
        <v>101.69</v>
      </c>
      <c r="H164" s="18">
        <f>'[2]Приложение 2.15'!$H$34</f>
        <v>1642.13</v>
      </c>
      <c r="I164" s="173"/>
      <c r="J164" s="76"/>
      <c r="K164" s="76"/>
      <c r="L164" s="76"/>
    </row>
    <row r="165" spans="1:12" x14ac:dyDescent="0.25">
      <c r="A165" s="128"/>
      <c r="B165" s="171"/>
      <c r="C165" s="147"/>
      <c r="D165" s="140"/>
      <c r="E165" s="19" t="s">
        <v>217</v>
      </c>
      <c r="F165" s="18">
        <f>'[2]Приложение 2.15'!$F$35</f>
        <v>1659464.66</v>
      </c>
      <c r="G165" s="18">
        <f>'[2]Приложение 2.15'!$G$35</f>
        <v>368.5</v>
      </c>
      <c r="H165" s="18">
        <f>'[2]Приложение 2.15'!$H$35</f>
        <v>2911.54</v>
      </c>
      <c r="I165" s="173"/>
      <c r="J165" s="76"/>
      <c r="K165" s="76"/>
      <c r="L165" s="76"/>
    </row>
    <row r="166" spans="1:12" x14ac:dyDescent="0.25">
      <c r="A166" s="128"/>
      <c r="B166" s="171"/>
      <c r="C166" s="147"/>
      <c r="D166" s="140"/>
      <c r="E166" s="19" t="s">
        <v>218</v>
      </c>
      <c r="F166" s="18">
        <f>'[2]Приложение 2.15'!$F$36</f>
        <v>1680410.32</v>
      </c>
      <c r="G166" s="18">
        <f>'[2]Приложение 2.15'!$G$36</f>
        <v>473.37</v>
      </c>
      <c r="H166" s="18">
        <f>'[2]Приложение 2.15'!$H$36</f>
        <v>3113.24</v>
      </c>
      <c r="I166" s="173"/>
      <c r="J166" s="76"/>
      <c r="K166" s="76"/>
      <c r="L166" s="76"/>
    </row>
    <row r="167" spans="1:12" x14ac:dyDescent="0.25">
      <c r="A167" s="128"/>
      <c r="B167" s="171"/>
      <c r="C167" s="147"/>
      <c r="D167" s="140"/>
      <c r="E167" s="19" t="s">
        <v>219</v>
      </c>
      <c r="F167" s="18">
        <f>'[2]Приложение 2.15'!$F$37</f>
        <v>2214848.4700000002</v>
      </c>
      <c r="G167" s="18">
        <f>'[2]Приложение 2.15'!$G$37</f>
        <v>1048.73</v>
      </c>
      <c r="H167" s="18">
        <f>'[2]Приложение 2.15'!$H$37</f>
        <v>4347.72</v>
      </c>
      <c r="I167" s="173"/>
      <c r="J167" s="76"/>
      <c r="K167" s="76"/>
      <c r="L167" s="76"/>
    </row>
    <row r="168" spans="1:12" x14ac:dyDescent="0.25">
      <c r="A168" s="128"/>
      <c r="B168" s="171"/>
      <c r="C168" s="147"/>
      <c r="D168" s="140"/>
      <c r="E168" s="19" t="s">
        <v>220</v>
      </c>
      <c r="F168" s="16"/>
      <c r="G168" s="16"/>
      <c r="H168" s="16"/>
      <c r="I168" s="173"/>
      <c r="J168" s="76"/>
      <c r="K168" s="76"/>
      <c r="L168" s="76"/>
    </row>
    <row r="169" spans="1:12" ht="25.5" x14ac:dyDescent="0.25">
      <c r="A169" s="128"/>
      <c r="B169" s="171"/>
      <c r="C169" s="147"/>
      <c r="D169" s="140"/>
      <c r="E169" s="4" t="s">
        <v>249</v>
      </c>
      <c r="F169" s="16"/>
      <c r="G169" s="16"/>
      <c r="H169" s="16">
        <f>'[2]Приложение 2.15'!$H$39</f>
        <v>1034.42</v>
      </c>
      <c r="I169" s="173"/>
      <c r="J169" s="76"/>
      <c r="K169" s="76"/>
      <c r="L169" s="76"/>
    </row>
    <row r="170" spans="1:12" ht="63.75" x14ac:dyDescent="0.25">
      <c r="A170" s="128"/>
      <c r="B170" s="171"/>
      <c r="C170" s="147"/>
      <c r="D170" s="140"/>
      <c r="E170" s="4" t="s">
        <v>250</v>
      </c>
      <c r="F170" s="16"/>
      <c r="G170" s="16"/>
      <c r="H170" s="16">
        <f>'[2]Приложение 2.15'!$H$40</f>
        <v>76.09</v>
      </c>
      <c r="I170" s="173"/>
      <c r="J170" s="76"/>
      <c r="K170" s="76"/>
      <c r="L170" s="76"/>
    </row>
    <row r="171" spans="1:12" ht="38.25" x14ac:dyDescent="0.25">
      <c r="A171" s="128"/>
      <c r="B171" s="171"/>
      <c r="C171" s="147"/>
      <c r="D171" s="140"/>
      <c r="E171" s="4" t="s">
        <v>251</v>
      </c>
      <c r="F171" s="16"/>
      <c r="G171" s="16"/>
      <c r="H171" s="16">
        <f>'[2]Приложение 2.15'!$H$41</f>
        <v>76.09</v>
      </c>
      <c r="I171" s="173"/>
      <c r="J171" s="76"/>
      <c r="K171" s="76"/>
      <c r="L171" s="76"/>
    </row>
    <row r="172" spans="1:12" ht="38.25" x14ac:dyDescent="0.25">
      <c r="A172" s="128"/>
      <c r="B172" s="171"/>
      <c r="C172" s="147"/>
      <c r="D172" s="140"/>
      <c r="E172" s="11" t="s">
        <v>252</v>
      </c>
      <c r="F172" s="16"/>
      <c r="G172" s="16"/>
      <c r="H172" s="16">
        <f>'[2]Приложение 2.15'!$H$42</f>
        <v>76.09</v>
      </c>
      <c r="I172" s="173"/>
      <c r="J172" s="76"/>
      <c r="K172" s="76"/>
      <c r="L172" s="76"/>
    </row>
    <row r="173" spans="1:12" ht="38.25" x14ac:dyDescent="0.25">
      <c r="A173" s="128"/>
      <c r="B173" s="171"/>
      <c r="C173" s="147"/>
      <c r="D173" s="140"/>
      <c r="E173" s="4" t="s">
        <v>225</v>
      </c>
      <c r="F173" s="16"/>
      <c r="G173" s="16"/>
      <c r="H173" s="16">
        <f>'[2]Приложение 2.15'!$H$43</f>
        <v>1034.42</v>
      </c>
      <c r="I173" s="173"/>
      <c r="J173" s="76"/>
      <c r="K173" s="76"/>
      <c r="L173" s="76"/>
    </row>
    <row r="174" spans="1:12" ht="25.5" x14ac:dyDescent="0.25">
      <c r="A174" s="128"/>
      <c r="B174" s="171"/>
      <c r="C174" s="147"/>
      <c r="D174" s="140"/>
      <c r="E174" s="4" t="s">
        <v>226</v>
      </c>
      <c r="F174" s="16"/>
      <c r="G174" s="16"/>
      <c r="H174" s="16">
        <f>'[2]Приложение 2.15'!$H$44</f>
        <v>76.09</v>
      </c>
      <c r="I174" s="173"/>
      <c r="J174" s="76"/>
      <c r="K174" s="76"/>
      <c r="L174" s="76"/>
    </row>
    <row r="175" spans="1:12" ht="39" thickBot="1" x14ac:dyDescent="0.3">
      <c r="A175" s="129"/>
      <c r="B175" s="171"/>
      <c r="C175" s="147"/>
      <c r="D175" s="144"/>
      <c r="E175" s="14" t="s">
        <v>227</v>
      </c>
      <c r="F175" s="13"/>
      <c r="G175" s="13"/>
      <c r="H175" s="16">
        <f>'[2]Приложение 2.15'!$H$45</f>
        <v>1034.42</v>
      </c>
      <c r="I175" s="174"/>
      <c r="J175" s="76"/>
      <c r="K175" s="76"/>
      <c r="L175" s="76"/>
    </row>
    <row r="176" spans="1:12" ht="15" customHeight="1" x14ac:dyDescent="0.25">
      <c r="A176" s="145" t="s">
        <v>254</v>
      </c>
      <c r="B176" s="184" t="s">
        <v>255</v>
      </c>
      <c r="C176" s="187">
        <v>43826</v>
      </c>
      <c r="D176" s="139" t="s">
        <v>214</v>
      </c>
      <c r="E176" s="21" t="s">
        <v>215</v>
      </c>
      <c r="F176" s="20"/>
      <c r="G176" s="20"/>
      <c r="H176" s="20"/>
      <c r="I176" s="141" t="s">
        <v>172</v>
      </c>
    </row>
    <row r="177" spans="1:9" x14ac:dyDescent="0.25">
      <c r="A177" s="128"/>
      <c r="B177" s="185"/>
      <c r="C177" s="188"/>
      <c r="D177" s="140"/>
      <c r="E177" s="19" t="s">
        <v>216</v>
      </c>
      <c r="F177" s="18">
        <v>1013953.34</v>
      </c>
      <c r="G177" s="18">
        <v>199.02</v>
      </c>
      <c r="H177" s="18">
        <v>1971.19</v>
      </c>
      <c r="I177" s="173"/>
    </row>
    <row r="178" spans="1:9" x14ac:dyDescent="0.25">
      <c r="A178" s="128"/>
      <c r="B178" s="185"/>
      <c r="C178" s="188"/>
      <c r="D178" s="140"/>
      <c r="E178" s="19" t="s">
        <v>217</v>
      </c>
      <c r="F178" s="18">
        <v>1019783.56</v>
      </c>
      <c r="G178" s="18">
        <v>403.39</v>
      </c>
      <c r="H178" s="18">
        <v>2306.62</v>
      </c>
      <c r="I178" s="173"/>
    </row>
    <row r="179" spans="1:9" x14ac:dyDescent="0.25">
      <c r="A179" s="128"/>
      <c r="B179" s="185"/>
      <c r="C179" s="188"/>
      <c r="D179" s="140"/>
      <c r="E179" s="19" t="s">
        <v>218</v>
      </c>
      <c r="F179" s="18">
        <v>1232100.3400000001</v>
      </c>
      <c r="G179" s="18">
        <v>615.69000000000005</v>
      </c>
      <c r="H179" s="18">
        <v>3104.55</v>
      </c>
      <c r="I179" s="173"/>
    </row>
    <row r="180" spans="1:9" x14ac:dyDescent="0.25">
      <c r="A180" s="128"/>
      <c r="B180" s="185"/>
      <c r="C180" s="188"/>
      <c r="D180" s="140"/>
      <c r="E180" s="19" t="s">
        <v>219</v>
      </c>
      <c r="F180" s="18">
        <v>1418796.87</v>
      </c>
      <c r="G180" s="18">
        <v>712.43</v>
      </c>
      <c r="H180" s="18">
        <v>3785.35</v>
      </c>
      <c r="I180" s="173"/>
    </row>
    <row r="181" spans="1:9" x14ac:dyDescent="0.25">
      <c r="A181" s="128"/>
      <c r="B181" s="185"/>
      <c r="C181" s="188"/>
      <c r="D181" s="140"/>
      <c r="E181" s="19" t="s">
        <v>220</v>
      </c>
      <c r="F181" s="16"/>
      <c r="G181" s="16"/>
      <c r="H181" s="16"/>
      <c r="I181" s="173"/>
    </row>
    <row r="182" spans="1:9" x14ac:dyDescent="0.25">
      <c r="A182" s="128"/>
      <c r="B182" s="185"/>
      <c r="C182" s="188"/>
      <c r="D182" s="140"/>
      <c r="E182" s="3" t="s">
        <v>256</v>
      </c>
      <c r="F182" s="16"/>
      <c r="G182" s="16"/>
      <c r="H182" s="16"/>
      <c r="I182" s="173"/>
    </row>
    <row r="183" spans="1:9" ht="25.5" x14ac:dyDescent="0.25">
      <c r="A183" s="128"/>
      <c r="B183" s="185"/>
      <c r="C183" s="188"/>
      <c r="D183" s="140"/>
      <c r="E183" s="2" t="s">
        <v>257</v>
      </c>
      <c r="F183" s="16"/>
      <c r="G183" s="16"/>
      <c r="H183" s="16">
        <v>1707.98</v>
      </c>
      <c r="I183" s="173"/>
    </row>
    <row r="184" spans="1:9" ht="51" x14ac:dyDescent="0.25">
      <c r="A184" s="128"/>
      <c r="B184" s="185"/>
      <c r="C184" s="188"/>
      <c r="D184" s="140"/>
      <c r="E184" s="10" t="s">
        <v>258</v>
      </c>
      <c r="F184" s="16"/>
      <c r="G184" s="16"/>
      <c r="H184" s="16">
        <v>790.48</v>
      </c>
      <c r="I184" s="173"/>
    </row>
    <row r="185" spans="1:9" ht="25.5" x14ac:dyDescent="0.25">
      <c r="A185" s="128"/>
      <c r="B185" s="185"/>
      <c r="C185" s="188"/>
      <c r="D185" s="140"/>
      <c r="E185" s="10" t="s">
        <v>259</v>
      </c>
      <c r="F185" s="16"/>
      <c r="G185" s="16"/>
      <c r="H185" s="16">
        <v>746.67</v>
      </c>
      <c r="I185" s="173"/>
    </row>
    <row r="186" spans="1:9" ht="104.25" customHeight="1" x14ac:dyDescent="0.25">
      <c r="A186" s="128"/>
      <c r="B186" s="185"/>
      <c r="C186" s="188"/>
      <c r="D186" s="140"/>
      <c r="E186" s="10" t="s">
        <v>260</v>
      </c>
      <c r="F186" s="16"/>
      <c r="G186" s="16"/>
      <c r="H186" s="16">
        <v>1703.38</v>
      </c>
      <c r="I186" s="173"/>
    </row>
    <row r="187" spans="1:9" ht="128.25" customHeight="1" x14ac:dyDescent="0.25">
      <c r="A187" s="128"/>
      <c r="B187" s="185"/>
      <c r="C187" s="188"/>
      <c r="D187" s="140"/>
      <c r="E187" s="10" t="s">
        <v>261</v>
      </c>
      <c r="F187" s="16"/>
      <c r="G187" s="16"/>
      <c r="H187" s="16">
        <v>1704.35</v>
      </c>
      <c r="I187" s="173"/>
    </row>
    <row r="188" spans="1:9" ht="87.75" customHeight="1" x14ac:dyDescent="0.25">
      <c r="A188" s="128"/>
      <c r="B188" s="185"/>
      <c r="C188" s="188"/>
      <c r="D188" s="140"/>
      <c r="E188" s="10" t="s">
        <v>262</v>
      </c>
      <c r="F188" s="16"/>
      <c r="G188" s="16"/>
      <c r="H188" s="16">
        <v>1704.35</v>
      </c>
      <c r="I188" s="173"/>
    </row>
    <row r="189" spans="1:9" ht="183" customHeight="1" x14ac:dyDescent="0.25">
      <c r="A189" s="128"/>
      <c r="B189" s="185"/>
      <c r="C189" s="188"/>
      <c r="D189" s="140"/>
      <c r="E189" s="10" t="s">
        <v>263</v>
      </c>
      <c r="F189" s="16"/>
      <c r="G189" s="16"/>
      <c r="H189" s="16">
        <v>1704.35</v>
      </c>
      <c r="I189" s="173"/>
    </row>
    <row r="190" spans="1:9" x14ac:dyDescent="0.25">
      <c r="A190" s="128"/>
      <c r="B190" s="185"/>
      <c r="C190" s="188"/>
      <c r="D190" s="140"/>
      <c r="E190" s="3" t="s">
        <v>264</v>
      </c>
      <c r="F190" s="16"/>
      <c r="G190" s="16"/>
      <c r="H190" s="16"/>
      <c r="I190" s="173"/>
    </row>
    <row r="191" spans="1:9" ht="25.5" x14ac:dyDescent="0.25">
      <c r="A191" s="128"/>
      <c r="B191" s="185"/>
      <c r="C191" s="188"/>
      <c r="D191" s="140"/>
      <c r="E191" s="2" t="s">
        <v>265</v>
      </c>
      <c r="F191" s="16"/>
      <c r="G191" s="16"/>
      <c r="H191" s="16">
        <v>2832.21</v>
      </c>
      <c r="I191" s="173"/>
    </row>
    <row r="192" spans="1:9" ht="51" x14ac:dyDescent="0.25">
      <c r="A192" s="128"/>
      <c r="B192" s="185"/>
      <c r="C192" s="188"/>
      <c r="D192" s="140"/>
      <c r="E192" s="10" t="s">
        <v>266</v>
      </c>
      <c r="F192" s="16"/>
      <c r="G192" s="16"/>
      <c r="H192" s="16">
        <v>1538.44</v>
      </c>
      <c r="I192" s="173"/>
    </row>
    <row r="193" spans="1:9" ht="25.5" x14ac:dyDescent="0.25">
      <c r="A193" s="128"/>
      <c r="B193" s="185"/>
      <c r="C193" s="188"/>
      <c r="D193" s="140"/>
      <c r="E193" s="10" t="s">
        <v>267</v>
      </c>
      <c r="F193" s="16"/>
      <c r="G193" s="16"/>
      <c r="H193" s="16">
        <v>1528.94</v>
      </c>
      <c r="I193" s="173"/>
    </row>
    <row r="194" spans="1:9" ht="104.25" customHeight="1" x14ac:dyDescent="0.25">
      <c r="A194" s="128"/>
      <c r="B194" s="185"/>
      <c r="C194" s="188"/>
      <c r="D194" s="140"/>
      <c r="E194" s="10" t="s">
        <v>268</v>
      </c>
      <c r="F194" s="16"/>
      <c r="G194" s="16"/>
      <c r="H194" s="16">
        <v>2829.35</v>
      </c>
      <c r="I194" s="173"/>
    </row>
    <row r="195" spans="1:9" ht="126" customHeight="1" x14ac:dyDescent="0.25">
      <c r="A195" s="128"/>
      <c r="B195" s="185"/>
      <c r="C195" s="188"/>
      <c r="D195" s="140"/>
      <c r="E195" s="10" t="s">
        <v>269</v>
      </c>
      <c r="F195" s="16"/>
      <c r="G195" s="16"/>
      <c r="H195" s="16">
        <v>2829.35</v>
      </c>
      <c r="I195" s="173"/>
    </row>
    <row r="196" spans="1:9" ht="88.5" customHeight="1" x14ac:dyDescent="0.25">
      <c r="A196" s="128"/>
      <c r="B196" s="185"/>
      <c r="C196" s="188"/>
      <c r="D196" s="140"/>
      <c r="E196" s="10" t="s">
        <v>270</v>
      </c>
      <c r="F196" s="16"/>
      <c r="G196" s="16"/>
      <c r="H196" s="16">
        <v>2829.35</v>
      </c>
      <c r="I196" s="173"/>
    </row>
    <row r="197" spans="1:9" ht="174.75" customHeight="1" x14ac:dyDescent="0.25">
      <c r="A197" s="128"/>
      <c r="B197" s="185"/>
      <c r="C197" s="188"/>
      <c r="D197" s="140"/>
      <c r="E197" s="10" t="s">
        <v>263</v>
      </c>
      <c r="F197" s="16"/>
      <c r="G197" s="16"/>
      <c r="H197" s="16">
        <v>2829.35</v>
      </c>
      <c r="I197" s="173"/>
    </row>
    <row r="198" spans="1:9" x14ac:dyDescent="0.25">
      <c r="A198" s="128"/>
      <c r="B198" s="185"/>
      <c r="C198" s="188"/>
      <c r="D198" s="140" t="s">
        <v>228</v>
      </c>
      <c r="E198" s="19" t="s">
        <v>215</v>
      </c>
      <c r="F198" s="16"/>
      <c r="G198" s="16"/>
      <c r="H198" s="16"/>
      <c r="I198" s="173"/>
    </row>
    <row r="199" spans="1:9" x14ac:dyDescent="0.25">
      <c r="A199" s="128"/>
      <c r="B199" s="185"/>
      <c r="C199" s="188"/>
      <c r="D199" s="140"/>
      <c r="E199" s="19" t="s">
        <v>216</v>
      </c>
      <c r="F199" s="18">
        <v>1043357.99</v>
      </c>
      <c r="G199" s="18">
        <v>210.17</v>
      </c>
      <c r="H199" s="18">
        <v>1971.19</v>
      </c>
      <c r="I199" s="173"/>
    </row>
    <row r="200" spans="1:9" x14ac:dyDescent="0.25">
      <c r="A200" s="128"/>
      <c r="B200" s="185"/>
      <c r="C200" s="188"/>
      <c r="D200" s="140"/>
      <c r="E200" s="19" t="s">
        <v>217</v>
      </c>
      <c r="F200" s="18">
        <v>1049357.28</v>
      </c>
      <c r="G200" s="18">
        <v>425.98</v>
      </c>
      <c r="H200" s="18">
        <v>2373.5100000000002</v>
      </c>
      <c r="I200" s="173"/>
    </row>
    <row r="201" spans="1:9" x14ac:dyDescent="0.25">
      <c r="A201" s="128"/>
      <c r="B201" s="185"/>
      <c r="C201" s="188"/>
      <c r="D201" s="140"/>
      <c r="E201" s="19" t="s">
        <v>218</v>
      </c>
      <c r="F201" s="18">
        <v>1267831.25</v>
      </c>
      <c r="G201" s="18">
        <v>650.16999999999996</v>
      </c>
      <c r="H201" s="18">
        <v>3194.58</v>
      </c>
      <c r="I201" s="173"/>
    </row>
    <row r="202" spans="1:9" x14ac:dyDescent="0.25">
      <c r="A202" s="128"/>
      <c r="B202" s="185"/>
      <c r="C202" s="188"/>
      <c r="D202" s="140"/>
      <c r="E202" s="19" t="s">
        <v>219</v>
      </c>
      <c r="F202" s="18">
        <v>1459941.98</v>
      </c>
      <c r="G202" s="18">
        <v>752.33</v>
      </c>
      <c r="H202" s="18">
        <v>3895.13</v>
      </c>
      <c r="I202" s="173"/>
    </row>
    <row r="203" spans="1:9" x14ac:dyDescent="0.25">
      <c r="A203" s="128"/>
      <c r="B203" s="185"/>
      <c r="C203" s="188"/>
      <c r="D203" s="140"/>
      <c r="E203" s="19" t="s">
        <v>220</v>
      </c>
      <c r="F203" s="16"/>
      <c r="G203" s="16"/>
      <c r="H203" s="16"/>
      <c r="I203" s="173"/>
    </row>
    <row r="204" spans="1:9" x14ac:dyDescent="0.25">
      <c r="A204" s="128"/>
      <c r="B204" s="185"/>
      <c r="C204" s="188"/>
      <c r="D204" s="140"/>
      <c r="E204" s="3" t="s">
        <v>256</v>
      </c>
      <c r="F204" s="16"/>
      <c r="G204" s="16"/>
      <c r="H204" s="16"/>
      <c r="I204" s="173"/>
    </row>
    <row r="205" spans="1:9" ht="25.5" x14ac:dyDescent="0.25">
      <c r="A205" s="128"/>
      <c r="B205" s="185"/>
      <c r="C205" s="188"/>
      <c r="D205" s="140"/>
      <c r="E205" s="2" t="s">
        <v>257</v>
      </c>
      <c r="F205" s="16"/>
      <c r="G205" s="16"/>
      <c r="H205" s="16">
        <v>1760.25</v>
      </c>
      <c r="I205" s="173"/>
    </row>
    <row r="206" spans="1:9" ht="51" x14ac:dyDescent="0.25">
      <c r="A206" s="128"/>
      <c r="B206" s="185"/>
      <c r="C206" s="188"/>
      <c r="D206" s="140"/>
      <c r="E206" s="10" t="s">
        <v>258</v>
      </c>
      <c r="F206" s="16"/>
      <c r="G206" s="16"/>
      <c r="H206" s="16">
        <v>804.23</v>
      </c>
      <c r="I206" s="173"/>
    </row>
    <row r="207" spans="1:9" ht="25.5" x14ac:dyDescent="0.25">
      <c r="A207" s="128"/>
      <c r="B207" s="185"/>
      <c r="C207" s="188"/>
      <c r="D207" s="140"/>
      <c r="E207" s="10" t="s">
        <v>259</v>
      </c>
      <c r="F207" s="16"/>
      <c r="G207" s="16"/>
      <c r="H207" s="16">
        <v>757.29</v>
      </c>
      <c r="I207" s="173"/>
    </row>
    <row r="208" spans="1:9" ht="111.75" customHeight="1" x14ac:dyDescent="0.25">
      <c r="A208" s="128"/>
      <c r="B208" s="185"/>
      <c r="C208" s="188"/>
      <c r="D208" s="140"/>
      <c r="E208" s="10" t="s">
        <v>260</v>
      </c>
      <c r="F208" s="16"/>
      <c r="G208" s="16"/>
      <c r="H208" s="16">
        <v>1755.56</v>
      </c>
      <c r="I208" s="173"/>
    </row>
    <row r="209" spans="1:14" ht="131.25" customHeight="1" x14ac:dyDescent="0.25">
      <c r="A209" s="128"/>
      <c r="B209" s="185"/>
      <c r="C209" s="188"/>
      <c r="D209" s="140"/>
      <c r="E209" s="10" t="s">
        <v>261</v>
      </c>
      <c r="F209" s="16"/>
      <c r="G209" s="16"/>
      <c r="H209" s="16">
        <v>1756.57</v>
      </c>
      <c r="I209" s="173"/>
    </row>
    <row r="210" spans="1:14" ht="94.5" customHeight="1" x14ac:dyDescent="0.25">
      <c r="A210" s="128"/>
      <c r="B210" s="185"/>
      <c r="C210" s="188"/>
      <c r="D210" s="140"/>
      <c r="E210" s="10" t="s">
        <v>262</v>
      </c>
      <c r="F210" s="16"/>
      <c r="G210" s="16"/>
      <c r="H210" s="16">
        <v>1756.57</v>
      </c>
      <c r="I210" s="173"/>
    </row>
    <row r="211" spans="1:14" ht="191.25" customHeight="1" x14ac:dyDescent="0.25">
      <c r="A211" s="128"/>
      <c r="B211" s="185"/>
      <c r="C211" s="188"/>
      <c r="D211" s="140"/>
      <c r="E211" s="10" t="s">
        <v>263</v>
      </c>
      <c r="F211" s="16"/>
      <c r="G211" s="16"/>
      <c r="H211" s="16">
        <v>1756.57</v>
      </c>
      <c r="I211" s="173"/>
    </row>
    <row r="212" spans="1:14" x14ac:dyDescent="0.25">
      <c r="A212" s="128"/>
      <c r="B212" s="185"/>
      <c r="C212" s="188"/>
      <c r="D212" s="140"/>
      <c r="E212" s="3" t="s">
        <v>264</v>
      </c>
      <c r="F212" s="16"/>
      <c r="G212" s="16"/>
      <c r="H212" s="16"/>
      <c r="I212" s="173"/>
    </row>
    <row r="213" spans="1:14" ht="25.5" x14ac:dyDescent="0.25">
      <c r="A213" s="128"/>
      <c r="B213" s="185"/>
      <c r="C213" s="188"/>
      <c r="D213" s="140"/>
      <c r="E213" s="2" t="s">
        <v>265</v>
      </c>
      <c r="F213" s="16"/>
      <c r="G213" s="16"/>
      <c r="H213" s="16">
        <v>2968</v>
      </c>
      <c r="I213" s="173"/>
    </row>
    <row r="214" spans="1:14" ht="51" x14ac:dyDescent="0.25">
      <c r="A214" s="128"/>
      <c r="B214" s="185"/>
      <c r="C214" s="188"/>
      <c r="D214" s="140"/>
      <c r="E214" s="10" t="s">
        <v>266</v>
      </c>
      <c r="F214" s="16"/>
      <c r="G214" s="16"/>
      <c r="H214" s="16">
        <v>1616.24</v>
      </c>
      <c r="I214" s="173"/>
    </row>
    <row r="215" spans="1:14" ht="25.5" x14ac:dyDescent="0.25">
      <c r="A215" s="128"/>
      <c r="B215" s="185"/>
      <c r="C215" s="188"/>
      <c r="D215" s="140"/>
      <c r="E215" s="10" t="s">
        <v>267</v>
      </c>
      <c r="F215" s="16"/>
      <c r="G215" s="16"/>
      <c r="H215" s="16">
        <v>1606.14</v>
      </c>
      <c r="I215" s="173"/>
    </row>
    <row r="216" spans="1:14" ht="114.75" x14ac:dyDescent="0.25">
      <c r="A216" s="128"/>
      <c r="B216" s="185"/>
      <c r="C216" s="188"/>
      <c r="D216" s="140"/>
      <c r="E216" s="10" t="s">
        <v>268</v>
      </c>
      <c r="F216" s="16"/>
      <c r="G216" s="16"/>
      <c r="H216" s="16">
        <v>2964.9</v>
      </c>
      <c r="I216" s="173"/>
    </row>
    <row r="217" spans="1:14" ht="140.25" x14ac:dyDescent="0.25">
      <c r="A217" s="128"/>
      <c r="B217" s="185"/>
      <c r="C217" s="188"/>
      <c r="D217" s="140"/>
      <c r="E217" s="10" t="s">
        <v>269</v>
      </c>
      <c r="F217" s="16"/>
      <c r="G217" s="16"/>
      <c r="H217" s="16">
        <v>2964.9</v>
      </c>
      <c r="I217" s="173"/>
    </row>
    <row r="218" spans="1:14" ht="102" x14ac:dyDescent="0.25">
      <c r="A218" s="128"/>
      <c r="B218" s="185"/>
      <c r="C218" s="188"/>
      <c r="D218" s="140"/>
      <c r="E218" s="10" t="s">
        <v>270</v>
      </c>
      <c r="F218" s="16"/>
      <c r="G218" s="16"/>
      <c r="H218" s="16">
        <v>2964.9</v>
      </c>
      <c r="I218" s="173"/>
    </row>
    <row r="219" spans="1:14" ht="182.25" customHeight="1" thickBot="1" x14ac:dyDescent="0.3">
      <c r="A219" s="129"/>
      <c r="B219" s="186"/>
      <c r="C219" s="189"/>
      <c r="D219" s="144"/>
      <c r="E219" s="9" t="s">
        <v>263</v>
      </c>
      <c r="F219" s="13"/>
      <c r="G219" s="13"/>
      <c r="H219" s="13">
        <v>2964.9</v>
      </c>
      <c r="I219" s="174"/>
    </row>
    <row r="220" spans="1:14" ht="15" customHeight="1" x14ac:dyDescent="0.25">
      <c r="A220" s="127" t="s">
        <v>321</v>
      </c>
      <c r="B220" s="140">
        <v>372</v>
      </c>
      <c r="C220" s="193">
        <v>43829</v>
      </c>
      <c r="D220" s="140" t="s">
        <v>214</v>
      </c>
      <c r="E220" s="19" t="s">
        <v>215</v>
      </c>
      <c r="F220" s="8"/>
      <c r="G220" s="8"/>
      <c r="H220" s="8"/>
      <c r="I220" s="198" t="s">
        <v>364</v>
      </c>
    </row>
    <row r="221" spans="1:14" x14ac:dyDescent="0.25">
      <c r="A221" s="128"/>
      <c r="B221" s="140"/>
      <c r="C221" s="140"/>
      <c r="D221" s="140"/>
      <c r="E221" s="19" t="s">
        <v>216</v>
      </c>
      <c r="F221" s="7">
        <v>1067550.2795795884</v>
      </c>
      <c r="G221" s="7">
        <v>138.67171969</v>
      </c>
      <c r="H221" s="7">
        <v>1808.3699999999997</v>
      </c>
      <c r="I221" s="199"/>
      <c r="J221" s="76"/>
      <c r="K221" s="76"/>
      <c r="L221" s="76"/>
    </row>
    <row r="222" spans="1:14" x14ac:dyDescent="0.25">
      <c r="A222" s="128"/>
      <c r="B222" s="140"/>
      <c r="C222" s="140"/>
      <c r="D222" s="140"/>
      <c r="E222" s="19" t="s">
        <v>217</v>
      </c>
      <c r="F222" s="7">
        <v>2013268.5388310421</v>
      </c>
      <c r="G222" s="7">
        <v>315.20583071999999</v>
      </c>
      <c r="H222" s="7">
        <v>3359.64</v>
      </c>
      <c r="I222" s="199"/>
      <c r="J222" s="76"/>
      <c r="K222" s="76"/>
      <c r="L222" s="76"/>
      <c r="M222" s="75"/>
      <c r="N222" s="75"/>
    </row>
    <row r="223" spans="1:14" x14ac:dyDescent="0.25">
      <c r="A223" s="128"/>
      <c r="B223" s="140"/>
      <c r="C223" s="140"/>
      <c r="D223" s="140"/>
      <c r="E223" s="19" t="s">
        <v>218</v>
      </c>
      <c r="F223" s="7">
        <v>1912606.1933908355</v>
      </c>
      <c r="G223" s="7">
        <v>404.89835338900008</v>
      </c>
      <c r="H223" s="7">
        <v>3426.78</v>
      </c>
      <c r="I223" s="199"/>
      <c r="J223" s="76"/>
      <c r="K223" s="76"/>
      <c r="L223" s="76"/>
    </row>
    <row r="224" spans="1:14" x14ac:dyDescent="0.25">
      <c r="A224" s="128"/>
      <c r="B224" s="140"/>
      <c r="C224" s="140"/>
      <c r="D224" s="140"/>
      <c r="E224" s="19" t="s">
        <v>219</v>
      </c>
      <c r="F224" s="7">
        <v>1911134.8715821537</v>
      </c>
      <c r="G224" s="7">
        <v>857.78044920374998</v>
      </c>
      <c r="H224" s="7">
        <v>4284.22</v>
      </c>
      <c r="I224" s="199"/>
      <c r="J224" s="76"/>
      <c r="K224" s="76"/>
      <c r="L224" s="76"/>
    </row>
    <row r="225" spans="1:12" x14ac:dyDescent="0.25">
      <c r="A225" s="128"/>
      <c r="B225" s="140"/>
      <c r="C225" s="140"/>
      <c r="D225" s="140"/>
      <c r="E225" s="19" t="s">
        <v>220</v>
      </c>
      <c r="F225" s="8"/>
      <c r="G225" s="8"/>
      <c r="H225" s="8"/>
      <c r="I225" s="199"/>
      <c r="L225" s="76"/>
    </row>
    <row r="226" spans="1:12" ht="25.5" x14ac:dyDescent="0.25">
      <c r="A226" s="128"/>
      <c r="B226" s="140"/>
      <c r="C226" s="140"/>
      <c r="D226" s="140"/>
      <c r="E226" s="6" t="s">
        <v>273</v>
      </c>
      <c r="F226" s="8"/>
      <c r="G226" s="8"/>
      <c r="H226" s="8">
        <v>1333.68</v>
      </c>
      <c r="I226" s="199"/>
      <c r="L226" s="76"/>
    </row>
    <row r="227" spans="1:12" ht="51" x14ac:dyDescent="0.25">
      <c r="A227" s="128"/>
      <c r="B227" s="140"/>
      <c r="C227" s="140"/>
      <c r="D227" s="140"/>
      <c r="E227" s="6" t="s">
        <v>274</v>
      </c>
      <c r="F227" s="8"/>
      <c r="G227" s="8"/>
      <c r="H227" s="8">
        <v>579.78</v>
      </c>
      <c r="I227" s="199"/>
      <c r="L227" s="76"/>
    </row>
    <row r="228" spans="1:12" ht="25.5" x14ac:dyDescent="0.25">
      <c r="A228" s="128"/>
      <c r="B228" s="140"/>
      <c r="C228" s="140"/>
      <c r="D228" s="140"/>
      <c r="E228" s="6" t="s">
        <v>275</v>
      </c>
      <c r="F228" s="8"/>
      <c r="G228" s="8"/>
      <c r="H228" s="8">
        <v>579.52</v>
      </c>
      <c r="I228" s="199"/>
      <c r="L228" s="76"/>
    </row>
    <row r="229" spans="1:12" ht="25.5" x14ac:dyDescent="0.25">
      <c r="A229" s="128"/>
      <c r="B229" s="140"/>
      <c r="C229" s="140"/>
      <c r="D229" s="140"/>
      <c r="E229" s="6" t="s">
        <v>317</v>
      </c>
      <c r="F229" s="8"/>
      <c r="G229" s="8"/>
      <c r="H229" s="8">
        <v>579.66</v>
      </c>
      <c r="I229" s="199"/>
      <c r="L229" s="76"/>
    </row>
    <row r="230" spans="1:12" ht="25.5" customHeight="1" x14ac:dyDescent="0.25">
      <c r="A230" s="128"/>
      <c r="B230" s="140"/>
      <c r="C230" s="140"/>
      <c r="D230" s="140"/>
      <c r="E230" s="6" t="s">
        <v>318</v>
      </c>
      <c r="F230" s="8"/>
      <c r="G230" s="8"/>
      <c r="H230" s="8">
        <v>1329.28</v>
      </c>
      <c r="I230" s="199"/>
      <c r="L230" s="76"/>
    </row>
    <row r="231" spans="1:12" x14ac:dyDescent="0.25">
      <c r="A231" s="128"/>
      <c r="B231" s="140"/>
      <c r="C231" s="140"/>
      <c r="D231" s="140"/>
      <c r="E231" s="6" t="s">
        <v>319</v>
      </c>
      <c r="F231" s="8"/>
      <c r="G231" s="8"/>
      <c r="H231" s="8">
        <v>1316.41</v>
      </c>
      <c r="I231" s="199"/>
      <c r="L231" s="76"/>
    </row>
    <row r="232" spans="1:12" ht="39" thickBot="1" x14ac:dyDescent="0.3">
      <c r="A232" s="128"/>
      <c r="B232" s="140"/>
      <c r="C232" s="140"/>
      <c r="D232" s="140"/>
      <c r="E232" s="9" t="s">
        <v>320</v>
      </c>
      <c r="F232" s="8"/>
      <c r="G232" s="8"/>
      <c r="H232" s="8">
        <v>1348.44</v>
      </c>
      <c r="I232" s="199"/>
      <c r="L232" s="76"/>
    </row>
    <row r="233" spans="1:12" x14ac:dyDescent="0.25">
      <c r="A233" s="128"/>
      <c r="B233" s="140"/>
      <c r="C233" s="140"/>
      <c r="D233" s="140" t="s">
        <v>228</v>
      </c>
      <c r="E233" s="19" t="s">
        <v>215</v>
      </c>
      <c r="F233" s="8"/>
      <c r="G233" s="8"/>
      <c r="H233" s="8"/>
      <c r="I233" s="199"/>
      <c r="L233" s="76"/>
    </row>
    <row r="234" spans="1:12" x14ac:dyDescent="0.25">
      <c r="A234" s="128"/>
      <c r="B234" s="140"/>
      <c r="C234" s="140"/>
      <c r="D234" s="140"/>
      <c r="E234" s="19" t="s">
        <v>216</v>
      </c>
      <c r="F234" s="7">
        <v>1090059.95</v>
      </c>
      <c r="G234" s="7">
        <v>146.44</v>
      </c>
      <c r="H234" s="7">
        <v>1847.63</v>
      </c>
      <c r="I234" s="199"/>
      <c r="J234" s="76"/>
      <c r="K234" s="76"/>
      <c r="L234" s="76"/>
    </row>
    <row r="235" spans="1:12" x14ac:dyDescent="0.25">
      <c r="A235" s="128"/>
      <c r="B235" s="140"/>
      <c r="C235" s="140"/>
      <c r="D235" s="140"/>
      <c r="E235" s="19" t="s">
        <v>217</v>
      </c>
      <c r="F235" s="7">
        <v>1914917.15</v>
      </c>
      <c r="G235" s="7">
        <v>332.86</v>
      </c>
      <c r="H235" s="7">
        <v>3196.03</v>
      </c>
      <c r="I235" s="199"/>
      <c r="J235" s="76"/>
      <c r="K235" s="76"/>
      <c r="L235" s="76"/>
    </row>
    <row r="236" spans="1:12" x14ac:dyDescent="0.25">
      <c r="A236" s="128"/>
      <c r="B236" s="140"/>
      <c r="C236" s="140"/>
      <c r="D236" s="140"/>
      <c r="E236" s="19" t="s">
        <v>218</v>
      </c>
      <c r="F236" s="7">
        <v>1960404.4</v>
      </c>
      <c r="G236" s="7">
        <v>427.57</v>
      </c>
      <c r="H236" s="7">
        <v>3512.45</v>
      </c>
      <c r="I236" s="199"/>
      <c r="J236" s="76"/>
      <c r="K236" s="76"/>
      <c r="L236" s="76"/>
    </row>
    <row r="237" spans="1:12" x14ac:dyDescent="0.25">
      <c r="A237" s="128"/>
      <c r="B237" s="140"/>
      <c r="C237" s="140"/>
      <c r="D237" s="140"/>
      <c r="E237" s="19" t="s">
        <v>219</v>
      </c>
      <c r="F237" s="7">
        <v>1966541.39</v>
      </c>
      <c r="G237" s="7">
        <v>905.82</v>
      </c>
      <c r="H237" s="7">
        <v>4408.46</v>
      </c>
      <c r="I237" s="199"/>
      <c r="J237" s="76"/>
      <c r="K237" s="76"/>
      <c r="L237" s="76"/>
    </row>
    <row r="238" spans="1:12" x14ac:dyDescent="0.25">
      <c r="A238" s="128"/>
      <c r="B238" s="140"/>
      <c r="C238" s="140"/>
      <c r="D238" s="140"/>
      <c r="E238" s="19" t="s">
        <v>220</v>
      </c>
      <c r="F238" s="8"/>
      <c r="G238" s="8"/>
      <c r="H238" s="8"/>
      <c r="I238" s="199"/>
      <c r="J238" s="76"/>
      <c r="K238" s="76"/>
      <c r="L238" s="76"/>
    </row>
    <row r="239" spans="1:12" ht="25.5" x14ac:dyDescent="0.25">
      <c r="A239" s="128"/>
      <c r="B239" s="140"/>
      <c r="C239" s="140"/>
      <c r="D239" s="140"/>
      <c r="E239" s="6" t="s">
        <v>273</v>
      </c>
      <c r="F239" s="8"/>
      <c r="G239" s="8"/>
      <c r="H239" s="8">
        <v>1476.78</v>
      </c>
      <c r="I239" s="199"/>
      <c r="J239" s="76"/>
      <c r="K239" s="76"/>
      <c r="L239" s="76"/>
    </row>
    <row r="240" spans="1:12" ht="51" x14ac:dyDescent="0.25">
      <c r="A240" s="128"/>
      <c r="B240" s="140"/>
      <c r="C240" s="140"/>
      <c r="D240" s="140"/>
      <c r="E240" s="6" t="s">
        <v>274</v>
      </c>
      <c r="F240" s="8"/>
      <c r="G240" s="8"/>
      <c r="H240" s="8">
        <v>752.93</v>
      </c>
      <c r="I240" s="199"/>
      <c r="J240" s="76"/>
      <c r="K240" s="76"/>
      <c r="L240" s="76"/>
    </row>
    <row r="241" spans="1:12" ht="25.5" x14ac:dyDescent="0.25">
      <c r="A241" s="128"/>
      <c r="B241" s="140"/>
      <c r="C241" s="140"/>
      <c r="D241" s="140"/>
      <c r="E241" s="6" t="s">
        <v>275</v>
      </c>
      <c r="F241" s="8"/>
      <c r="G241" s="8"/>
      <c r="H241" s="8">
        <v>752.93</v>
      </c>
      <c r="I241" s="199"/>
      <c r="J241" s="76"/>
      <c r="K241" s="76"/>
      <c r="L241" s="76"/>
    </row>
    <row r="242" spans="1:12" ht="25.5" x14ac:dyDescent="0.25">
      <c r="A242" s="128"/>
      <c r="B242" s="140"/>
      <c r="C242" s="140"/>
      <c r="D242" s="140"/>
      <c r="E242" s="6" t="s">
        <v>317</v>
      </c>
      <c r="F242" s="8"/>
      <c r="G242" s="8"/>
      <c r="H242" s="8">
        <v>752.93</v>
      </c>
      <c r="I242" s="199"/>
      <c r="J242" s="76"/>
      <c r="K242" s="76"/>
      <c r="L242" s="76"/>
    </row>
    <row r="243" spans="1:12" ht="38.25" x14ac:dyDescent="0.25">
      <c r="A243" s="128"/>
      <c r="B243" s="140"/>
      <c r="C243" s="140"/>
      <c r="D243" s="140"/>
      <c r="E243" s="6" t="s">
        <v>318</v>
      </c>
      <c r="F243" s="8"/>
      <c r="G243" s="8"/>
      <c r="H243" s="8">
        <v>1469.36</v>
      </c>
      <c r="I243" s="199"/>
      <c r="J243" s="76"/>
      <c r="K243" s="76"/>
      <c r="L243" s="76"/>
    </row>
    <row r="244" spans="1:12" x14ac:dyDescent="0.25">
      <c r="A244" s="128"/>
      <c r="B244" s="140"/>
      <c r="C244" s="140"/>
      <c r="D244" s="140"/>
      <c r="E244" s="6" t="s">
        <v>319</v>
      </c>
      <c r="F244" s="8"/>
      <c r="G244" s="8"/>
      <c r="H244" s="8">
        <v>1467.52</v>
      </c>
      <c r="I244" s="199"/>
      <c r="J244" s="76"/>
      <c r="K244" s="76"/>
      <c r="L244" s="76"/>
    </row>
    <row r="245" spans="1:12" ht="39" thickBot="1" x14ac:dyDescent="0.3">
      <c r="A245" s="129"/>
      <c r="B245" s="144"/>
      <c r="C245" s="144"/>
      <c r="D245" s="144"/>
      <c r="E245" s="9" t="s">
        <v>320</v>
      </c>
      <c r="F245" s="5"/>
      <c r="G245" s="5"/>
      <c r="H245" s="5">
        <v>1486.6</v>
      </c>
      <c r="I245" s="200"/>
      <c r="J245" s="76"/>
      <c r="K245" s="76"/>
      <c r="L245" s="76"/>
    </row>
    <row r="246" spans="1:12" ht="15" customHeight="1" x14ac:dyDescent="0.25">
      <c r="A246" s="145" t="s">
        <v>277</v>
      </c>
      <c r="B246" s="146" t="s">
        <v>271</v>
      </c>
      <c r="C246" s="166">
        <v>43824</v>
      </c>
      <c r="D246" s="139" t="s">
        <v>214</v>
      </c>
      <c r="E246" s="175" t="s">
        <v>215</v>
      </c>
      <c r="F246" s="176"/>
      <c r="G246" s="176"/>
      <c r="H246" s="177"/>
      <c r="I246" s="178" t="s">
        <v>272</v>
      </c>
    </row>
    <row r="247" spans="1:12" x14ac:dyDescent="0.25">
      <c r="A247" s="128"/>
      <c r="B247" s="147"/>
      <c r="C247" s="147"/>
      <c r="D247" s="140"/>
      <c r="E247" s="19" t="s">
        <v>216</v>
      </c>
      <c r="F247" s="70">
        <v>1378657.26</v>
      </c>
      <c r="G247" s="70">
        <v>85.2</v>
      </c>
      <c r="H247" s="70">
        <v>2294.46</v>
      </c>
      <c r="I247" s="179"/>
    </row>
    <row r="248" spans="1:12" x14ac:dyDescent="0.25">
      <c r="A248" s="128"/>
      <c r="B248" s="147"/>
      <c r="C248" s="147"/>
      <c r="D248" s="140"/>
      <c r="E248" s="19" t="s">
        <v>217</v>
      </c>
      <c r="F248" s="70">
        <v>1395114.15</v>
      </c>
      <c r="G248" s="70">
        <v>232.47</v>
      </c>
      <c r="H248" s="70">
        <v>2447.58</v>
      </c>
      <c r="I248" s="179"/>
    </row>
    <row r="249" spans="1:12" x14ac:dyDescent="0.25">
      <c r="A249" s="128"/>
      <c r="B249" s="147"/>
      <c r="C249" s="147"/>
      <c r="D249" s="140"/>
      <c r="E249" s="19" t="s">
        <v>218</v>
      </c>
      <c r="F249" s="70">
        <v>1457445.33</v>
      </c>
      <c r="G249" s="70">
        <v>336.17</v>
      </c>
      <c r="H249" s="70">
        <v>2630.23</v>
      </c>
      <c r="I249" s="179"/>
    </row>
    <row r="250" spans="1:12" x14ac:dyDescent="0.25">
      <c r="A250" s="128"/>
      <c r="B250" s="147"/>
      <c r="C250" s="147"/>
      <c r="D250" s="140"/>
      <c r="E250" s="19" t="s">
        <v>219</v>
      </c>
      <c r="F250" s="70">
        <v>1532725.04</v>
      </c>
      <c r="G250" s="70">
        <v>751.36</v>
      </c>
      <c r="H250" s="70">
        <v>3290.01</v>
      </c>
      <c r="I250" s="179"/>
    </row>
    <row r="251" spans="1:12" x14ac:dyDescent="0.25">
      <c r="A251" s="128"/>
      <c r="B251" s="147"/>
      <c r="C251" s="147"/>
      <c r="D251" s="140"/>
      <c r="E251" s="181" t="s">
        <v>220</v>
      </c>
      <c r="F251" s="182"/>
      <c r="G251" s="182"/>
      <c r="H251" s="183"/>
      <c r="I251" s="179"/>
    </row>
    <row r="252" spans="1:12" ht="25.5" x14ac:dyDescent="0.25">
      <c r="A252" s="128"/>
      <c r="B252" s="147"/>
      <c r="C252" s="147"/>
      <c r="D252" s="140"/>
      <c r="E252" s="4" t="s">
        <v>273</v>
      </c>
      <c r="F252" s="71"/>
      <c r="G252" s="71"/>
      <c r="H252" s="72">
        <v>1447.48</v>
      </c>
      <c r="I252" s="179"/>
    </row>
    <row r="253" spans="1:12" ht="51" x14ac:dyDescent="0.25">
      <c r="A253" s="128"/>
      <c r="B253" s="147"/>
      <c r="C253" s="147"/>
      <c r="D253" s="140"/>
      <c r="E253" s="4" t="s">
        <v>274</v>
      </c>
      <c r="F253" s="71"/>
      <c r="G253" s="71"/>
      <c r="H253" s="72">
        <v>705.52</v>
      </c>
      <c r="I253" s="179"/>
    </row>
    <row r="254" spans="1:12" ht="25.5" x14ac:dyDescent="0.25">
      <c r="A254" s="128"/>
      <c r="B254" s="147"/>
      <c r="C254" s="147"/>
      <c r="D254" s="140"/>
      <c r="E254" s="4" t="s">
        <v>275</v>
      </c>
      <c r="F254" s="71"/>
      <c r="G254" s="71"/>
      <c r="H254" s="72">
        <v>705.52</v>
      </c>
      <c r="I254" s="179"/>
    </row>
    <row r="255" spans="1:12" ht="89.25" x14ac:dyDescent="0.25">
      <c r="A255" s="128"/>
      <c r="B255" s="147"/>
      <c r="C255" s="147"/>
      <c r="D255" s="140"/>
      <c r="E255" s="4" t="s">
        <v>276</v>
      </c>
      <c r="F255" s="71"/>
      <c r="G255" s="71"/>
      <c r="H255" s="72">
        <v>1447.48</v>
      </c>
      <c r="I255" s="179"/>
    </row>
    <row r="256" spans="1:12" x14ac:dyDescent="0.25">
      <c r="A256" s="128"/>
      <c r="B256" s="147"/>
      <c r="C256" s="147"/>
      <c r="D256" s="140" t="s">
        <v>228</v>
      </c>
      <c r="E256" s="181" t="s">
        <v>215</v>
      </c>
      <c r="F256" s="182"/>
      <c r="G256" s="182"/>
      <c r="H256" s="183"/>
      <c r="I256" s="179"/>
    </row>
    <row r="257" spans="1:9" x14ac:dyDescent="0.25">
      <c r="A257" s="128"/>
      <c r="B257" s="147"/>
      <c r="C257" s="147"/>
      <c r="D257" s="140"/>
      <c r="E257" s="19" t="s">
        <v>216</v>
      </c>
      <c r="F257" s="70">
        <v>1419942.6</v>
      </c>
      <c r="G257" s="70">
        <v>89.97</v>
      </c>
      <c r="H257" s="70">
        <v>2363.29</v>
      </c>
      <c r="I257" s="179"/>
    </row>
    <row r="258" spans="1:9" x14ac:dyDescent="0.25">
      <c r="A258" s="128"/>
      <c r="B258" s="147"/>
      <c r="C258" s="147"/>
      <c r="D258" s="140"/>
      <c r="E258" s="19" t="s">
        <v>217</v>
      </c>
      <c r="F258" s="70">
        <v>1469891.61</v>
      </c>
      <c r="G258" s="70">
        <v>245.49</v>
      </c>
      <c r="H258" s="70">
        <v>2533.04</v>
      </c>
      <c r="I258" s="179"/>
    </row>
    <row r="259" spans="1:9" x14ac:dyDescent="0.25">
      <c r="A259" s="128"/>
      <c r="B259" s="147"/>
      <c r="C259" s="147"/>
      <c r="D259" s="140"/>
      <c r="E259" s="19" t="s">
        <v>218</v>
      </c>
      <c r="F259" s="70">
        <v>1528472.5</v>
      </c>
      <c r="G259" s="70">
        <v>355</v>
      </c>
      <c r="H259" s="70">
        <v>2705.62</v>
      </c>
      <c r="I259" s="179"/>
    </row>
    <row r="260" spans="1:9" x14ac:dyDescent="0.25">
      <c r="A260" s="128"/>
      <c r="B260" s="147"/>
      <c r="C260" s="147"/>
      <c r="D260" s="140"/>
      <c r="E260" s="19" t="s">
        <v>219</v>
      </c>
      <c r="F260" s="70">
        <v>1582042.66</v>
      </c>
      <c r="G260" s="70">
        <v>793.44</v>
      </c>
      <c r="H260" s="70">
        <v>3385.42</v>
      </c>
      <c r="I260" s="179"/>
    </row>
    <row r="261" spans="1:9" x14ac:dyDescent="0.25">
      <c r="A261" s="128"/>
      <c r="B261" s="147"/>
      <c r="C261" s="147"/>
      <c r="D261" s="140"/>
      <c r="E261" s="181" t="s">
        <v>220</v>
      </c>
      <c r="F261" s="182"/>
      <c r="G261" s="182"/>
      <c r="H261" s="183"/>
      <c r="I261" s="179"/>
    </row>
    <row r="262" spans="1:9" ht="25.5" x14ac:dyDescent="0.25">
      <c r="A262" s="128"/>
      <c r="B262" s="147"/>
      <c r="C262" s="147"/>
      <c r="D262" s="140"/>
      <c r="E262" s="4" t="s">
        <v>273</v>
      </c>
      <c r="F262" s="71"/>
      <c r="G262" s="71"/>
      <c r="H262" s="16">
        <v>1582.43</v>
      </c>
      <c r="I262" s="179"/>
    </row>
    <row r="263" spans="1:9" ht="51" x14ac:dyDescent="0.25">
      <c r="A263" s="128"/>
      <c r="B263" s="147"/>
      <c r="C263" s="147"/>
      <c r="D263" s="140"/>
      <c r="E263" s="4" t="s">
        <v>274</v>
      </c>
      <c r="F263" s="71"/>
      <c r="G263" s="71"/>
      <c r="H263" s="16">
        <v>734.1</v>
      </c>
      <c r="I263" s="179"/>
    </row>
    <row r="264" spans="1:9" ht="25.5" x14ac:dyDescent="0.25">
      <c r="A264" s="128"/>
      <c r="B264" s="147"/>
      <c r="C264" s="147"/>
      <c r="D264" s="140"/>
      <c r="E264" s="4" t="s">
        <v>275</v>
      </c>
      <c r="F264" s="71"/>
      <c r="G264" s="71"/>
      <c r="H264" s="16">
        <v>734.1</v>
      </c>
      <c r="I264" s="179"/>
    </row>
    <row r="265" spans="1:9" ht="90" thickBot="1" x14ac:dyDescent="0.3">
      <c r="A265" s="129"/>
      <c r="B265" s="148"/>
      <c r="C265" s="148"/>
      <c r="D265" s="144"/>
      <c r="E265" s="14" t="s">
        <v>276</v>
      </c>
      <c r="F265" s="73"/>
      <c r="G265" s="73"/>
      <c r="H265" s="13">
        <v>1582.43</v>
      </c>
      <c r="I265" s="180"/>
    </row>
    <row r="266" spans="1:9" ht="15" customHeight="1" x14ac:dyDescent="0.25">
      <c r="A266" s="145" t="s">
        <v>278</v>
      </c>
      <c r="B266" s="170" t="s">
        <v>359</v>
      </c>
      <c r="C266" s="166">
        <v>43889</v>
      </c>
      <c r="D266" s="139" t="s">
        <v>214</v>
      </c>
      <c r="E266" s="21" t="s">
        <v>215</v>
      </c>
      <c r="F266" s="74"/>
      <c r="G266" s="74"/>
      <c r="H266" s="74"/>
      <c r="I266" s="163" t="s">
        <v>279</v>
      </c>
    </row>
    <row r="267" spans="1:9" x14ac:dyDescent="0.25">
      <c r="A267" s="128"/>
      <c r="B267" s="171"/>
      <c r="C267" s="147"/>
      <c r="D267" s="140"/>
      <c r="E267" s="19" t="s">
        <v>216</v>
      </c>
      <c r="F267" s="18">
        <v>1136757.8700000001</v>
      </c>
      <c r="G267" s="18">
        <v>264.82</v>
      </c>
      <c r="H267" s="18">
        <v>2161.4899999999998</v>
      </c>
      <c r="I267" s="164"/>
    </row>
    <row r="268" spans="1:9" x14ac:dyDescent="0.25">
      <c r="A268" s="128"/>
      <c r="B268" s="171"/>
      <c r="C268" s="147"/>
      <c r="D268" s="140"/>
      <c r="E268" s="19" t="s">
        <v>217</v>
      </c>
      <c r="F268" s="18">
        <v>1251423.6299999999</v>
      </c>
      <c r="G268" s="18">
        <v>455.97</v>
      </c>
      <c r="H268" s="18">
        <v>2578.2399999999998</v>
      </c>
      <c r="I268" s="164"/>
    </row>
    <row r="269" spans="1:9" x14ac:dyDescent="0.25">
      <c r="A269" s="128"/>
      <c r="B269" s="171"/>
      <c r="C269" s="147"/>
      <c r="D269" s="140"/>
      <c r="E269" s="19" t="s">
        <v>218</v>
      </c>
      <c r="F269" s="18">
        <v>1328746.6299999999</v>
      </c>
      <c r="G269" s="18">
        <v>721.86</v>
      </c>
      <c r="H269" s="18">
        <v>3120.87</v>
      </c>
      <c r="I269" s="164"/>
    </row>
    <row r="270" spans="1:9" x14ac:dyDescent="0.25">
      <c r="A270" s="128"/>
      <c r="B270" s="171"/>
      <c r="C270" s="147"/>
      <c r="D270" s="140"/>
      <c r="E270" s="19" t="s">
        <v>219</v>
      </c>
      <c r="F270" s="18">
        <v>1603187.73</v>
      </c>
      <c r="G270" s="18">
        <v>1272.48</v>
      </c>
      <c r="H270" s="18">
        <v>4043.77</v>
      </c>
      <c r="I270" s="164"/>
    </row>
    <row r="271" spans="1:9" x14ac:dyDescent="0.25">
      <c r="A271" s="128"/>
      <c r="B271" s="171"/>
      <c r="C271" s="147"/>
      <c r="D271" s="140"/>
      <c r="E271" s="19" t="s">
        <v>220</v>
      </c>
      <c r="F271" s="16"/>
      <c r="G271" s="16"/>
      <c r="H271" s="16"/>
      <c r="I271" s="164"/>
    </row>
    <row r="272" spans="1:9" ht="25.5" x14ac:dyDescent="0.25">
      <c r="A272" s="128"/>
      <c r="B272" s="171"/>
      <c r="C272" s="147"/>
      <c r="D272" s="140"/>
      <c r="E272" s="4" t="s">
        <v>280</v>
      </c>
      <c r="F272" s="16"/>
      <c r="G272" s="16"/>
      <c r="H272" s="16">
        <v>2128.3200000000002</v>
      </c>
      <c r="I272" s="164"/>
    </row>
    <row r="273" spans="1:9" ht="51" x14ac:dyDescent="0.25">
      <c r="A273" s="128"/>
      <c r="B273" s="171"/>
      <c r="C273" s="147"/>
      <c r="D273" s="140"/>
      <c r="E273" s="4" t="s">
        <v>281</v>
      </c>
      <c r="F273" s="16"/>
      <c r="G273" s="16"/>
      <c r="H273" s="16">
        <v>1061.6500000000001</v>
      </c>
      <c r="I273" s="164"/>
    </row>
    <row r="274" spans="1:9" ht="25.5" x14ac:dyDescent="0.25">
      <c r="A274" s="128"/>
      <c r="B274" s="171"/>
      <c r="C274" s="147"/>
      <c r="D274" s="140"/>
      <c r="E274" s="4" t="s">
        <v>282</v>
      </c>
      <c r="F274" s="16"/>
      <c r="G274" s="16"/>
      <c r="H274" s="16">
        <f>+H273</f>
        <v>1061.6500000000001</v>
      </c>
      <c r="I274" s="164"/>
    </row>
    <row r="275" spans="1:9" ht="25.5" x14ac:dyDescent="0.25">
      <c r="A275" s="128"/>
      <c r="B275" s="171"/>
      <c r="C275" s="147"/>
      <c r="D275" s="140"/>
      <c r="E275" s="4" t="s">
        <v>247</v>
      </c>
      <c r="F275" s="16"/>
      <c r="G275" s="16"/>
      <c r="H275" s="16">
        <f>+H272</f>
        <v>2128.3200000000002</v>
      </c>
      <c r="I275" s="164"/>
    </row>
    <row r="276" spans="1:9" ht="51" x14ac:dyDescent="0.25">
      <c r="A276" s="128"/>
      <c r="B276" s="171"/>
      <c r="C276" s="147"/>
      <c r="D276" s="140"/>
      <c r="E276" s="4" t="s">
        <v>283</v>
      </c>
      <c r="F276" s="16"/>
      <c r="G276" s="16"/>
      <c r="H276" s="16">
        <f>+H272</f>
        <v>2128.3200000000002</v>
      </c>
      <c r="I276" s="164"/>
    </row>
    <row r="277" spans="1:9" x14ac:dyDescent="0.25">
      <c r="A277" s="128"/>
      <c r="B277" s="171"/>
      <c r="C277" s="147"/>
      <c r="D277" s="140"/>
      <c r="E277" s="4" t="s">
        <v>284</v>
      </c>
      <c r="F277" s="16"/>
      <c r="G277" s="16"/>
      <c r="H277" s="16">
        <f>+H272</f>
        <v>2128.3200000000002</v>
      </c>
      <c r="I277" s="164"/>
    </row>
    <row r="278" spans="1:9" ht="38.25" x14ac:dyDescent="0.25">
      <c r="A278" s="128"/>
      <c r="B278" s="171"/>
      <c r="C278" s="147"/>
      <c r="D278" s="140"/>
      <c r="E278" s="4" t="s">
        <v>285</v>
      </c>
      <c r="F278" s="16"/>
      <c r="G278" s="16"/>
      <c r="H278" s="16">
        <f>+H272</f>
        <v>2128.3200000000002</v>
      </c>
      <c r="I278" s="164"/>
    </row>
    <row r="279" spans="1:9" x14ac:dyDescent="0.25">
      <c r="A279" s="128"/>
      <c r="B279" s="171"/>
      <c r="C279" s="147"/>
      <c r="D279" s="140" t="s">
        <v>228</v>
      </c>
      <c r="E279" s="19" t="s">
        <v>215</v>
      </c>
      <c r="F279" s="16"/>
      <c r="G279" s="16"/>
      <c r="H279" s="16"/>
      <c r="I279" s="164"/>
    </row>
    <row r="280" spans="1:9" x14ac:dyDescent="0.25">
      <c r="A280" s="128"/>
      <c r="B280" s="171"/>
      <c r="C280" s="147"/>
      <c r="D280" s="140"/>
      <c r="E280" s="19" t="s">
        <v>216</v>
      </c>
      <c r="F280" s="18">
        <v>1136757.8700000001</v>
      </c>
      <c r="G280" s="18">
        <v>279.64999999999998</v>
      </c>
      <c r="H280" s="18">
        <v>2161.4899999999998</v>
      </c>
      <c r="I280" s="164"/>
    </row>
    <row r="281" spans="1:9" x14ac:dyDescent="0.25">
      <c r="A281" s="128"/>
      <c r="B281" s="171"/>
      <c r="C281" s="147"/>
      <c r="D281" s="140"/>
      <c r="E281" s="19" t="s">
        <v>217</v>
      </c>
      <c r="F281" s="18">
        <v>1251423.6299999999</v>
      </c>
      <c r="G281" s="18">
        <v>481.5</v>
      </c>
      <c r="H281" s="18">
        <v>2578.2399999999998</v>
      </c>
      <c r="I281" s="164"/>
    </row>
    <row r="282" spans="1:9" x14ac:dyDescent="0.25">
      <c r="A282" s="128"/>
      <c r="B282" s="171"/>
      <c r="C282" s="147"/>
      <c r="D282" s="140"/>
      <c r="E282" s="19" t="s">
        <v>218</v>
      </c>
      <c r="F282" s="18">
        <v>1328746.6299999999</v>
      </c>
      <c r="G282" s="18">
        <v>762.28</v>
      </c>
      <c r="H282" s="18">
        <v>3120.87</v>
      </c>
      <c r="I282" s="164"/>
    </row>
    <row r="283" spans="1:9" x14ac:dyDescent="0.25">
      <c r="A283" s="128"/>
      <c r="B283" s="171"/>
      <c r="C283" s="147"/>
      <c r="D283" s="140"/>
      <c r="E283" s="19" t="s">
        <v>219</v>
      </c>
      <c r="F283" s="18">
        <v>1603187.73</v>
      </c>
      <c r="G283" s="18">
        <v>1343.74</v>
      </c>
      <c r="H283" s="18">
        <v>4043.77</v>
      </c>
      <c r="I283" s="164"/>
    </row>
    <row r="284" spans="1:9" x14ac:dyDescent="0.25">
      <c r="A284" s="128"/>
      <c r="B284" s="171"/>
      <c r="C284" s="147"/>
      <c r="D284" s="140"/>
      <c r="E284" s="19" t="s">
        <v>220</v>
      </c>
      <c r="F284" s="16"/>
      <c r="G284" s="16"/>
      <c r="H284" s="16"/>
      <c r="I284" s="164"/>
    </row>
    <row r="285" spans="1:9" ht="25.5" x14ac:dyDescent="0.25">
      <c r="A285" s="128"/>
      <c r="B285" s="171"/>
      <c r="C285" s="147"/>
      <c r="D285" s="140"/>
      <c r="E285" s="4" t="s">
        <v>280</v>
      </c>
      <c r="F285" s="16"/>
      <c r="G285" s="16"/>
      <c r="H285" s="16">
        <v>2115.88</v>
      </c>
      <c r="I285" s="164"/>
    </row>
    <row r="286" spans="1:9" ht="51" x14ac:dyDescent="0.25">
      <c r="A286" s="128"/>
      <c r="B286" s="171"/>
      <c r="C286" s="147"/>
      <c r="D286" s="140"/>
      <c r="E286" s="4" t="s">
        <v>281</v>
      </c>
      <c r="F286" s="16"/>
      <c r="G286" s="16"/>
      <c r="H286" s="16">
        <v>1074.3900000000001</v>
      </c>
      <c r="I286" s="164"/>
    </row>
    <row r="287" spans="1:9" ht="25.5" x14ac:dyDescent="0.25">
      <c r="A287" s="128"/>
      <c r="B287" s="171"/>
      <c r="C287" s="147"/>
      <c r="D287" s="140"/>
      <c r="E287" s="4" t="s">
        <v>282</v>
      </c>
      <c r="F287" s="16"/>
      <c r="G287" s="16"/>
      <c r="H287" s="16">
        <f>+H286</f>
        <v>1074.3900000000001</v>
      </c>
      <c r="I287" s="164"/>
    </row>
    <row r="288" spans="1:9" ht="25.5" x14ac:dyDescent="0.25">
      <c r="A288" s="128"/>
      <c r="B288" s="171"/>
      <c r="C288" s="147"/>
      <c r="D288" s="140"/>
      <c r="E288" s="4" t="s">
        <v>247</v>
      </c>
      <c r="F288" s="16"/>
      <c r="G288" s="16"/>
      <c r="H288" s="16">
        <f>+H285</f>
        <v>2115.88</v>
      </c>
      <c r="I288" s="164"/>
    </row>
    <row r="289" spans="1:14" ht="51" x14ac:dyDescent="0.25">
      <c r="A289" s="128"/>
      <c r="B289" s="171"/>
      <c r="C289" s="147"/>
      <c r="D289" s="140"/>
      <c r="E289" s="4" t="s">
        <v>283</v>
      </c>
      <c r="F289" s="16"/>
      <c r="G289" s="16"/>
      <c r="H289" s="16">
        <f>+H285</f>
        <v>2115.88</v>
      </c>
      <c r="I289" s="164"/>
    </row>
    <row r="290" spans="1:14" x14ac:dyDescent="0.25">
      <c r="A290" s="128"/>
      <c r="B290" s="171"/>
      <c r="C290" s="147"/>
      <c r="D290" s="140"/>
      <c r="E290" s="4" t="s">
        <v>284</v>
      </c>
      <c r="F290" s="16"/>
      <c r="G290" s="16"/>
      <c r="H290" s="16">
        <f>+H285</f>
        <v>2115.88</v>
      </c>
      <c r="I290" s="164"/>
    </row>
    <row r="291" spans="1:14" ht="39" thickBot="1" x14ac:dyDescent="0.3">
      <c r="A291" s="129"/>
      <c r="B291" s="172"/>
      <c r="C291" s="148"/>
      <c r="D291" s="144"/>
      <c r="E291" s="14" t="s">
        <v>285</v>
      </c>
      <c r="F291" s="13"/>
      <c r="G291" s="13"/>
      <c r="H291" s="13">
        <f>+H285</f>
        <v>2115.88</v>
      </c>
      <c r="I291" s="165"/>
    </row>
    <row r="292" spans="1:14" x14ac:dyDescent="0.25">
      <c r="A292" s="145" t="s">
        <v>286</v>
      </c>
      <c r="B292" s="194" t="s">
        <v>358</v>
      </c>
      <c r="C292" s="197">
        <v>43830</v>
      </c>
      <c r="D292" s="139" t="s">
        <v>214</v>
      </c>
      <c r="E292" s="21" t="s">
        <v>215</v>
      </c>
      <c r="F292" s="20"/>
      <c r="G292" s="20"/>
      <c r="H292" s="20"/>
      <c r="I292" s="190" t="s">
        <v>356</v>
      </c>
    </row>
    <row r="293" spans="1:14" x14ac:dyDescent="0.25">
      <c r="A293" s="128"/>
      <c r="B293" s="195"/>
      <c r="C293" s="195"/>
      <c r="D293" s="140"/>
      <c r="E293" s="19" t="s">
        <v>216</v>
      </c>
      <c r="F293" s="18">
        <v>805215.29</v>
      </c>
      <c r="G293" s="18">
        <v>79.67</v>
      </c>
      <c r="H293" s="18">
        <v>1690.26</v>
      </c>
      <c r="I293" s="191"/>
      <c r="J293" s="75"/>
      <c r="K293" s="75"/>
      <c r="L293" s="75"/>
      <c r="M293" s="75"/>
      <c r="N293" s="75"/>
    </row>
    <row r="294" spans="1:14" x14ac:dyDescent="0.25">
      <c r="A294" s="128"/>
      <c r="B294" s="195"/>
      <c r="C294" s="195"/>
      <c r="D294" s="140"/>
      <c r="E294" s="19" t="s">
        <v>217</v>
      </c>
      <c r="F294" s="18">
        <v>1088733.1000000001</v>
      </c>
      <c r="G294" s="18">
        <v>317.91000000000003</v>
      </c>
      <c r="H294" s="18">
        <v>1924.12</v>
      </c>
      <c r="I294" s="191"/>
      <c r="J294" s="75"/>
      <c r="K294" s="75"/>
      <c r="L294" s="75"/>
    </row>
    <row r="295" spans="1:14" x14ac:dyDescent="0.25">
      <c r="A295" s="128"/>
      <c r="B295" s="195"/>
      <c r="C295" s="195"/>
      <c r="D295" s="140"/>
      <c r="E295" s="19" t="s">
        <v>218</v>
      </c>
      <c r="F295" s="18">
        <v>1216451.21</v>
      </c>
      <c r="G295" s="18">
        <v>361.49</v>
      </c>
      <c r="H295" s="18">
        <v>2272.88</v>
      </c>
      <c r="I295" s="191"/>
      <c r="J295" s="75"/>
      <c r="K295" s="75"/>
      <c r="L295" s="75"/>
    </row>
    <row r="296" spans="1:14" x14ac:dyDescent="0.25">
      <c r="A296" s="128"/>
      <c r="B296" s="195"/>
      <c r="C296" s="195"/>
      <c r="D296" s="140"/>
      <c r="E296" s="19" t="s">
        <v>219</v>
      </c>
      <c r="F296" s="18">
        <v>1888117.17</v>
      </c>
      <c r="G296" s="18">
        <v>965.86</v>
      </c>
      <c r="H296" s="18">
        <v>4030.29</v>
      </c>
      <c r="I296" s="191"/>
      <c r="J296" s="75"/>
      <c r="K296" s="75"/>
      <c r="L296" s="75"/>
    </row>
    <row r="297" spans="1:14" x14ac:dyDescent="0.25">
      <c r="A297" s="128"/>
      <c r="B297" s="195"/>
      <c r="C297" s="195"/>
      <c r="D297" s="140"/>
      <c r="E297" s="19" t="s">
        <v>220</v>
      </c>
      <c r="F297" s="16"/>
      <c r="G297" s="16"/>
      <c r="H297" s="16"/>
      <c r="I297" s="191"/>
      <c r="J297" s="75"/>
      <c r="K297" s="75"/>
      <c r="L297" s="75"/>
    </row>
    <row r="298" spans="1:14" ht="25.5" x14ac:dyDescent="0.25">
      <c r="A298" s="128"/>
      <c r="B298" s="195"/>
      <c r="C298" s="195"/>
      <c r="D298" s="140"/>
      <c r="E298" s="4" t="s">
        <v>221</v>
      </c>
      <c r="F298" s="16"/>
      <c r="G298" s="16"/>
      <c r="H298" s="16">
        <v>1331.01</v>
      </c>
      <c r="I298" s="191"/>
      <c r="J298" s="75"/>
      <c r="K298" s="75"/>
      <c r="L298" s="75"/>
    </row>
    <row r="299" spans="1:14" ht="51" x14ac:dyDescent="0.25">
      <c r="A299" s="128"/>
      <c r="B299" s="195"/>
      <c r="C299" s="195"/>
      <c r="D299" s="140"/>
      <c r="E299" s="4" t="s">
        <v>287</v>
      </c>
      <c r="F299" s="16"/>
      <c r="G299" s="16"/>
      <c r="H299" s="16">
        <v>406.01</v>
      </c>
      <c r="I299" s="191"/>
      <c r="J299" s="75"/>
      <c r="K299" s="75"/>
      <c r="L299" s="75"/>
    </row>
    <row r="300" spans="1:14" ht="25.5" x14ac:dyDescent="0.25">
      <c r="A300" s="128"/>
      <c r="B300" s="195"/>
      <c r="C300" s="195"/>
      <c r="D300" s="140"/>
      <c r="E300" s="4" t="s">
        <v>288</v>
      </c>
      <c r="F300" s="16"/>
      <c r="G300" s="16"/>
      <c r="H300" s="16">
        <f>H299</f>
        <v>406.01</v>
      </c>
      <c r="I300" s="191"/>
      <c r="J300" s="75"/>
      <c r="K300" s="75"/>
      <c r="L300" s="75"/>
    </row>
    <row r="301" spans="1:14" ht="25.5" x14ac:dyDescent="0.25">
      <c r="A301" s="128"/>
      <c r="B301" s="195"/>
      <c r="C301" s="195"/>
      <c r="D301" s="140"/>
      <c r="E301" s="4" t="s">
        <v>289</v>
      </c>
      <c r="F301" s="16"/>
      <c r="G301" s="16"/>
      <c r="H301" s="16"/>
      <c r="I301" s="191"/>
      <c r="J301" s="75"/>
      <c r="K301" s="75"/>
      <c r="L301" s="75"/>
    </row>
    <row r="302" spans="1:14" ht="25.5" x14ac:dyDescent="0.25">
      <c r="A302" s="128"/>
      <c r="B302" s="195"/>
      <c r="C302" s="195"/>
      <c r="D302" s="140"/>
      <c r="E302" s="4" t="s">
        <v>224</v>
      </c>
      <c r="F302" s="16"/>
      <c r="G302" s="16"/>
      <c r="H302" s="16">
        <f>H299</f>
        <v>406.01</v>
      </c>
      <c r="I302" s="191"/>
      <c r="J302" s="75"/>
      <c r="K302" s="75"/>
      <c r="L302" s="75"/>
    </row>
    <row r="303" spans="1:14" ht="51" x14ac:dyDescent="0.25">
      <c r="A303" s="128"/>
      <c r="B303" s="195"/>
      <c r="C303" s="195"/>
      <c r="D303" s="140"/>
      <c r="E303" s="4" t="s">
        <v>283</v>
      </c>
      <c r="F303" s="16"/>
      <c r="G303" s="16"/>
      <c r="H303" s="16">
        <f>H298</f>
        <v>1331.01</v>
      </c>
      <c r="I303" s="191"/>
      <c r="J303" s="75"/>
      <c r="K303" s="75"/>
      <c r="L303" s="75"/>
    </row>
    <row r="304" spans="1:14" ht="18" customHeight="1" x14ac:dyDescent="0.25">
      <c r="A304" s="128"/>
      <c r="B304" s="195"/>
      <c r="C304" s="195"/>
      <c r="D304" s="140"/>
      <c r="E304" s="4" t="s">
        <v>226</v>
      </c>
      <c r="F304" s="16"/>
      <c r="G304" s="16"/>
      <c r="H304" s="16">
        <f>H299</f>
        <v>406.01</v>
      </c>
      <c r="I304" s="191"/>
      <c r="J304" s="75"/>
      <c r="K304" s="75"/>
      <c r="L304" s="75"/>
    </row>
    <row r="305" spans="1:12" ht="114.75" x14ac:dyDescent="0.25">
      <c r="A305" s="128"/>
      <c r="B305" s="195"/>
      <c r="C305" s="195"/>
      <c r="D305" s="140"/>
      <c r="E305" s="4" t="s">
        <v>290</v>
      </c>
      <c r="F305" s="16"/>
      <c r="G305" s="16"/>
      <c r="H305" s="16">
        <f>H298</f>
        <v>1331.01</v>
      </c>
      <c r="I305" s="191"/>
      <c r="J305" s="75"/>
      <c r="K305" s="75"/>
      <c r="L305" s="75"/>
    </row>
    <row r="306" spans="1:12" x14ac:dyDescent="0.25">
      <c r="A306" s="128"/>
      <c r="B306" s="195"/>
      <c r="C306" s="195"/>
      <c r="D306" s="140" t="s">
        <v>228</v>
      </c>
      <c r="E306" s="19" t="s">
        <v>215</v>
      </c>
      <c r="F306" s="16"/>
      <c r="G306" s="16"/>
      <c r="H306" s="16"/>
      <c r="I306" s="191"/>
      <c r="J306" s="75"/>
      <c r="K306" s="75"/>
      <c r="L306" s="75"/>
    </row>
    <row r="307" spans="1:12" x14ac:dyDescent="0.25">
      <c r="A307" s="128"/>
      <c r="B307" s="195"/>
      <c r="C307" s="195"/>
      <c r="D307" s="140"/>
      <c r="E307" s="19" t="s">
        <v>216</v>
      </c>
      <c r="F307" s="18">
        <v>828566.53</v>
      </c>
      <c r="G307" s="18">
        <v>84.13</v>
      </c>
      <c r="H307" s="18">
        <v>1739.28</v>
      </c>
      <c r="I307" s="191"/>
      <c r="J307" s="75"/>
      <c r="K307" s="75"/>
      <c r="L307" s="75"/>
    </row>
    <row r="308" spans="1:12" x14ac:dyDescent="0.25">
      <c r="A308" s="128"/>
      <c r="B308" s="195"/>
      <c r="C308" s="195"/>
      <c r="D308" s="140"/>
      <c r="E308" s="19" t="s">
        <v>217</v>
      </c>
      <c r="F308" s="18">
        <v>1120306.3600000001</v>
      </c>
      <c r="G308" s="18">
        <v>335.71</v>
      </c>
      <c r="H308" s="18">
        <v>1979.92</v>
      </c>
      <c r="I308" s="191"/>
      <c r="J308" s="75"/>
      <c r="K308" s="75"/>
      <c r="L308" s="75"/>
    </row>
    <row r="309" spans="1:12" x14ac:dyDescent="0.25">
      <c r="A309" s="128"/>
      <c r="B309" s="195"/>
      <c r="C309" s="195"/>
      <c r="D309" s="140"/>
      <c r="E309" s="19" t="s">
        <v>218</v>
      </c>
      <c r="F309" s="18">
        <v>1251728.3</v>
      </c>
      <c r="G309" s="18">
        <v>381.73</v>
      </c>
      <c r="H309" s="18">
        <v>2338.79</v>
      </c>
      <c r="I309" s="191"/>
      <c r="J309" s="75"/>
      <c r="K309" s="75"/>
      <c r="L309" s="75"/>
    </row>
    <row r="310" spans="1:12" x14ac:dyDescent="0.25">
      <c r="A310" s="128"/>
      <c r="B310" s="195"/>
      <c r="C310" s="195"/>
      <c r="D310" s="140"/>
      <c r="E310" s="19" t="s">
        <v>219</v>
      </c>
      <c r="F310" s="18">
        <v>1942872.57</v>
      </c>
      <c r="G310" s="18">
        <v>1019.95</v>
      </c>
      <c r="H310" s="18">
        <v>4147.17</v>
      </c>
      <c r="I310" s="191"/>
      <c r="J310" s="75"/>
      <c r="K310" s="75"/>
      <c r="L310" s="75"/>
    </row>
    <row r="311" spans="1:12" x14ac:dyDescent="0.25">
      <c r="A311" s="128"/>
      <c r="B311" s="195"/>
      <c r="C311" s="195"/>
      <c r="D311" s="140"/>
      <c r="E311" s="19" t="s">
        <v>220</v>
      </c>
      <c r="F311" s="16"/>
      <c r="G311" s="16"/>
      <c r="H311" s="16"/>
      <c r="I311" s="191"/>
      <c r="J311" s="75"/>
      <c r="K311" s="75"/>
      <c r="L311" s="75"/>
    </row>
    <row r="312" spans="1:12" ht="25.5" x14ac:dyDescent="0.25">
      <c r="A312" s="128"/>
      <c r="B312" s="195"/>
      <c r="C312" s="195"/>
      <c r="D312" s="140"/>
      <c r="E312" s="4" t="str">
        <f>E298</f>
        <v>2.1.  Население и приравненные к нему категории потребителей, за исключением указанного в пунктах 2.2 и 2.3</v>
      </c>
      <c r="F312" s="16"/>
      <c r="G312" s="16"/>
      <c r="H312" s="16">
        <v>1398.31</v>
      </c>
      <c r="I312" s="191"/>
      <c r="J312" s="75"/>
      <c r="K312" s="75"/>
      <c r="L312" s="75"/>
    </row>
    <row r="313" spans="1:12" ht="51" x14ac:dyDescent="0.25">
      <c r="A313" s="128"/>
      <c r="B313" s="195"/>
      <c r="C313" s="195"/>
      <c r="D313" s="140"/>
      <c r="E313" s="4" t="str">
        <f>E299</f>
        <v>2.2.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приравненные к ним</v>
      </c>
      <c r="F313" s="16"/>
      <c r="G313" s="16"/>
      <c r="H313" s="16">
        <v>439.98</v>
      </c>
      <c r="I313" s="191"/>
      <c r="J313" s="75"/>
      <c r="K313" s="75"/>
      <c r="L313" s="75"/>
    </row>
    <row r="314" spans="1:12" ht="25.5" x14ac:dyDescent="0.25">
      <c r="A314" s="128"/>
      <c r="B314" s="195"/>
      <c r="C314" s="195"/>
      <c r="D314" s="140"/>
      <c r="E314" s="4" t="str">
        <f>E300</f>
        <v>2.3. Население, проживающее в сельских населенных пунктах, и приравненные к ним</v>
      </c>
      <c r="F314" s="16"/>
      <c r="G314" s="16"/>
      <c r="H314" s="16">
        <f>H313</f>
        <v>439.98</v>
      </c>
      <c r="I314" s="191"/>
      <c r="J314" s="75"/>
      <c r="K314" s="75"/>
      <c r="L314" s="75"/>
    </row>
    <row r="315" spans="1:12" ht="25.5" x14ac:dyDescent="0.25">
      <c r="A315" s="128"/>
      <c r="B315" s="195"/>
      <c r="C315" s="195"/>
      <c r="D315" s="140"/>
      <c r="E315" s="4" t="str">
        <f>E301</f>
        <v>2.4.Приравненные к населению категории потребителей, за исключением указанных в пункте 71(1) Основ ценообразования</v>
      </c>
      <c r="F315" s="16"/>
      <c r="G315" s="16"/>
      <c r="H315" s="16"/>
      <c r="I315" s="191"/>
      <c r="J315" s="75"/>
      <c r="K315" s="75"/>
      <c r="L315" s="75"/>
    </row>
    <row r="316" spans="1:12" ht="25.5" x14ac:dyDescent="0.25">
      <c r="A316" s="128"/>
      <c r="B316" s="195"/>
      <c r="C316" s="195"/>
      <c r="D316" s="140"/>
      <c r="E316" s="4" t="str">
        <f t="shared" ref="E316:E319" si="0">E302</f>
        <v>2.4.1. Садоводческие, огороднические или дачные некоммерческие объединения граждан</v>
      </c>
      <c r="F316" s="16"/>
      <c r="G316" s="16"/>
      <c r="H316" s="16">
        <f>H313</f>
        <v>439.98</v>
      </c>
      <c r="I316" s="191"/>
      <c r="J316" s="75"/>
      <c r="K316" s="75"/>
      <c r="L316" s="75"/>
    </row>
    <row r="317" spans="1:12" ht="51" x14ac:dyDescent="0.25">
      <c r="A317" s="128"/>
      <c r="B317" s="195"/>
      <c r="C317" s="195"/>
      <c r="D317" s="140"/>
      <c r="E317" s="4" t="str">
        <f t="shared" si="0"/>
        <v>2.4.2.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v>
      </c>
      <c r="F317" s="16"/>
      <c r="G317" s="16"/>
      <c r="H317" s="16">
        <f>H312</f>
        <v>1398.31</v>
      </c>
      <c r="I317" s="191"/>
      <c r="J317" s="75"/>
      <c r="K317" s="75"/>
      <c r="L317" s="75"/>
    </row>
    <row r="318" spans="1:12" ht="18.75" customHeight="1" x14ac:dyDescent="0.25">
      <c r="A318" s="128"/>
      <c r="B318" s="195"/>
      <c r="C318" s="195"/>
      <c r="D318" s="140"/>
      <c r="E318" s="4" t="str">
        <f t="shared" si="0"/>
        <v xml:space="preserve">2.4.3. Содержащиеся за счет прихожан религиозные организации.
</v>
      </c>
      <c r="F318" s="16"/>
      <c r="G318" s="16"/>
      <c r="H318" s="16">
        <f>H313</f>
        <v>439.98</v>
      </c>
      <c r="I318" s="191"/>
      <c r="J318" s="75"/>
      <c r="K318" s="75"/>
      <c r="L318" s="75"/>
    </row>
    <row r="319" spans="1:12" ht="105" customHeight="1" thickBot="1" x14ac:dyDescent="0.3">
      <c r="A319" s="129"/>
      <c r="B319" s="196"/>
      <c r="C319" s="196"/>
      <c r="D319" s="144"/>
      <c r="E319" s="14" t="str">
        <f t="shared" si="0"/>
        <v>2.4.4. Объединения граждан,приобретающие электрическую энергию (мощность) для использования в принадлежащих им хозяйственных постройках (погреба, сараи, гаражи);некоммерческие объединения граждан ( гаражно-строительные, гаражные кооперативы) и граждане, владеющие отдельно стоящими гаражами, приобретающие электрическую энергию ( мощность) в целях потребления на коммунально-бытовые нужды и не использующие ее для осуществления коммерческой деятельности.</v>
      </c>
      <c r="F319" s="13"/>
      <c r="G319" s="13"/>
      <c r="H319" s="13">
        <f>H312</f>
        <v>1398.31</v>
      </c>
      <c r="I319" s="192"/>
      <c r="J319" s="75"/>
      <c r="K319" s="75"/>
      <c r="L319" s="75"/>
    </row>
  </sheetData>
  <mergeCells count="84">
    <mergeCell ref="I163:I175"/>
    <mergeCell ref="I292:I319"/>
    <mergeCell ref="I220:I245"/>
    <mergeCell ref="A220:A245"/>
    <mergeCell ref="B220:B245"/>
    <mergeCell ref="C220:C245"/>
    <mergeCell ref="D220:D232"/>
    <mergeCell ref="D233:D245"/>
    <mergeCell ref="A292:A319"/>
    <mergeCell ref="B292:B319"/>
    <mergeCell ref="C292:C319"/>
    <mergeCell ref="D292:D305"/>
    <mergeCell ref="D306:D319"/>
    <mergeCell ref="D266:D278"/>
    <mergeCell ref="D279:D291"/>
    <mergeCell ref="I266:I291"/>
    <mergeCell ref="A266:A291"/>
    <mergeCell ref="B266:B291"/>
    <mergeCell ref="C266:C291"/>
    <mergeCell ref="I176:I219"/>
    <mergeCell ref="A246:A265"/>
    <mergeCell ref="B246:B265"/>
    <mergeCell ref="C246:C265"/>
    <mergeCell ref="D246:D255"/>
    <mergeCell ref="E246:H246"/>
    <mergeCell ref="I246:I265"/>
    <mergeCell ref="E251:H251"/>
    <mergeCell ref="D256:D265"/>
    <mergeCell ref="E256:H256"/>
    <mergeCell ref="E261:H261"/>
    <mergeCell ref="A176:A219"/>
    <mergeCell ref="B176:B219"/>
    <mergeCell ref="C176:C219"/>
    <mergeCell ref="D176:D197"/>
    <mergeCell ref="D198:D219"/>
    <mergeCell ref="B137:B162"/>
    <mergeCell ref="C137:C162"/>
    <mergeCell ref="D137:D149"/>
    <mergeCell ref="B163:B175"/>
    <mergeCell ref="C163:C175"/>
    <mergeCell ref="D163:D175"/>
    <mergeCell ref="A137:A175"/>
    <mergeCell ref="I137:I162"/>
    <mergeCell ref="D150:D162"/>
    <mergeCell ref="A111:A136"/>
    <mergeCell ref="B111:B136"/>
    <mergeCell ref="C111:C136"/>
    <mergeCell ref="D111:D123"/>
    <mergeCell ref="I111:I136"/>
    <mergeCell ref="D124:D136"/>
    <mergeCell ref="D98:D110"/>
    <mergeCell ref="I85:I110"/>
    <mergeCell ref="A85:A110"/>
    <mergeCell ref="B85:B110"/>
    <mergeCell ref="C85:C110"/>
    <mergeCell ref="D85:D97"/>
    <mergeCell ref="A3:I3"/>
    <mergeCell ref="D59:D71"/>
    <mergeCell ref="I59:I84"/>
    <mergeCell ref="D72:D84"/>
    <mergeCell ref="A59:A84"/>
    <mergeCell ref="B59:B84"/>
    <mergeCell ref="C59:C84"/>
    <mergeCell ref="H4:H5"/>
    <mergeCell ref="I4:I5"/>
    <mergeCell ref="A33:A58"/>
    <mergeCell ref="B33:B58"/>
    <mergeCell ref="C33:C58"/>
    <mergeCell ref="D33:D45"/>
    <mergeCell ref="I33:I58"/>
    <mergeCell ref="D46:D58"/>
    <mergeCell ref="A6:I6"/>
    <mergeCell ref="I7:I32"/>
    <mergeCell ref="D20:D32"/>
    <mergeCell ref="F4:G4"/>
    <mergeCell ref="A7:A32"/>
    <mergeCell ref="B7:B32"/>
    <mergeCell ref="C7:C32"/>
    <mergeCell ref="D7:D19"/>
    <mergeCell ref="A4:A5"/>
    <mergeCell ref="B4:B5"/>
    <mergeCell ref="C4:C5"/>
    <mergeCell ref="D4:D5"/>
    <mergeCell ref="E4:E5"/>
  </mergeCells>
  <hyperlinks>
    <hyperlink ref="I33" r:id="rId1"/>
    <hyperlink ref="I59" r:id="rId2"/>
    <hyperlink ref="I85" r:id="rId3"/>
    <hyperlink ref="I111" r:id="rId4" display="http://tarifkursk.ru/attachments/article/7156/99.pdf"/>
    <hyperlink ref="I246" r:id="rId5"/>
    <hyperlink ref="I266" r:id="rId6"/>
    <hyperlink ref="I7" r:id="rId7"/>
    <hyperlink ref="I176" r:id="rId8"/>
    <hyperlink ref="I292" r:id="rId9"/>
    <hyperlink ref="I220" r:id="rId10"/>
  </hyperlinks>
  <pageMargins left="0.7" right="0.7" top="0.75" bottom="0.75" header="0.3" footer="0.3"/>
  <pageSetup paperSize="9" scale="57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Инд.тарифы 2.14</vt:lpstr>
      <vt:lpstr>ЕКТ 2020 2.15</vt:lpstr>
      <vt:lpstr>'ЕКТ 2020 2.15'!Область_печати</vt:lpstr>
      <vt:lpstr>'Инд.тарифы 2.14'!Область_печати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2020-10-13T11:24:07Z</dcterms:modified>
</cp:coreProperties>
</file>