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Print_Area" localSheetId="1">'Реестр закл.договоров'!$A$1:$H$104</definedName>
    <definedName name="_xlnm.Print_Area" localSheetId="0">Свод!$A$1:$K$102</definedName>
  </definedNames>
  <calcPr calcId="145621"/>
</workbook>
</file>

<file path=xl/calcChain.xml><?xml version="1.0" encoding="utf-8"?>
<calcChain xmlns="http://schemas.openxmlformats.org/spreadsheetml/2006/main">
  <c r="G17" i="3" l="1"/>
  <c r="G23" i="3"/>
  <c r="G33" i="3"/>
  <c r="G34" i="3"/>
  <c r="G35" i="3"/>
  <c r="G36" i="3"/>
  <c r="G37" i="3"/>
  <c r="G38" i="3"/>
  <c r="G39" i="3"/>
  <c r="G40" i="3"/>
  <c r="E6" i="2" l="1"/>
  <c r="F6" i="2"/>
  <c r="G6" i="2"/>
  <c r="H6" i="2"/>
  <c r="I6" i="2"/>
  <c r="J6" i="2"/>
  <c r="K6" i="2"/>
  <c r="E76" i="2"/>
  <c r="F76" i="2"/>
  <c r="G76" i="2"/>
  <c r="H76" i="2"/>
  <c r="I76" i="2"/>
  <c r="J76" i="2"/>
  <c r="K76" i="2"/>
  <c r="D76" i="2"/>
  <c r="D6" i="2"/>
</calcChain>
</file>

<file path=xl/sharedStrings.xml><?xml version="1.0" encoding="utf-8"?>
<sst xmlns="http://schemas.openxmlformats.org/spreadsheetml/2006/main" count="621" uniqueCount="225">
  <si>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</si>
  <si>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</si>
  <si>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</si>
  <si>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</si>
  <si>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</si>
  <si>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</si>
  <si>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</si>
  <si>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</si>
  <si>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</si>
  <si>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</si>
  <si>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</si>
  <si>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</si>
  <si>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</si>
  <si>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</si>
  <si>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</si>
  <si>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</si>
  <si>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</si>
  <si>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</si>
  <si>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</si>
  <si>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</si>
  <si>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</si>
  <si>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</si>
  <si>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</si>
  <si>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ПС 35/10 кВ "Тулиновская"</t>
  </si>
  <si>
    <t>ПС 110/6 кВ "Тамбовская № 8"</t>
  </si>
  <si>
    <t>ПС 35/10 кВ "Черняновская"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</si>
  <si>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</si>
  <si>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</si>
  <si>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</si>
  <si>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</si>
  <si>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</si>
  <si>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</si>
  <si>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35/10 кВ "Татановская"</t>
  </si>
  <si>
    <t>ПС 110/10 кВ "Малоталинская"</t>
  </si>
  <si>
    <t>ПС 35/10 кВ "Столовская"</t>
  </si>
  <si>
    <t>ПС 35/10 кВ "Ивановская"</t>
  </si>
  <si>
    <t>ПС 35/10 кВ "Серебряковская"</t>
  </si>
  <si>
    <t>4 месяца</t>
  </si>
  <si>
    <t>ПС 35/10 кВ "Авдеевская"</t>
  </si>
  <si>
    <t>ПС 35/10 кВ "Суравская"</t>
  </si>
  <si>
    <t>ПС 35/10 кВ "Сухотинская"</t>
  </si>
  <si>
    <t>ПС 110/35/10 кВ "Промышленная"</t>
  </si>
  <si>
    <t>Бабаев Александр Викторович</t>
  </si>
  <si>
    <t>Торопцева Любовь Николаевна</t>
  </si>
  <si>
    <t>Путилин Виктор Владиславович</t>
  </si>
  <si>
    <t>ИП Алиев Ализаде Рахат Оглы</t>
  </si>
  <si>
    <t>ПС 110/10 кВ "М. Талинская"</t>
  </si>
  <si>
    <t>ПС 110/35/10 кВ "Комсомольская"</t>
  </si>
  <si>
    <t>Ненашев Константин Сергеевич</t>
  </si>
  <si>
    <t>Авагян Амаяк Хоренович</t>
  </si>
  <si>
    <t>Ухватова Ия Витальевна</t>
  </si>
  <si>
    <t>Денисов Михаил Николаевич</t>
  </si>
  <si>
    <t>Колодин Алексей Алексеевич</t>
  </si>
  <si>
    <t>Николаев Денис Александрович</t>
  </si>
  <si>
    <t>Елистратов Иван Вячеславович</t>
  </si>
  <si>
    <t>Плуталов Андрей Анатольевич</t>
  </si>
  <si>
    <t>Болдырев Сергей Валентинович</t>
  </si>
  <si>
    <t>Старицына Наталья Васильевна</t>
  </si>
  <si>
    <t>Бирюкова Ольга Геннадьевна</t>
  </si>
  <si>
    <t>Ульев Иван Николаевич</t>
  </si>
  <si>
    <t>Привалов Евгений Юрьевич</t>
  </si>
  <si>
    <t>Корякина Наталия Николаевна</t>
  </si>
  <si>
    <t>Неудахина Галина Ивановна</t>
  </si>
  <si>
    <t>Пак Алексей Юрьевич</t>
  </si>
  <si>
    <t>ООО "СеверСтрой"</t>
  </si>
  <si>
    <t>Хомицевич Людмила Николаевна</t>
  </si>
  <si>
    <t>Ворожейкин Евгений Николаевич</t>
  </si>
  <si>
    <t>Ворожейкин Дмитирий Евгеньевич</t>
  </si>
  <si>
    <t>Буцык Татьяна Викторовна</t>
  </si>
  <si>
    <t>Ульев Николай Николаевич</t>
  </si>
  <si>
    <t>Корытина Наталия Сергеевна</t>
  </si>
  <si>
    <t>Кузнецов Сергей Викторович(Мачихина Зинаида Николаевна)</t>
  </si>
  <si>
    <t>Минаев Сергей Александрович</t>
  </si>
  <si>
    <t>Луцков Дмитрий Викторович</t>
  </si>
  <si>
    <t>ООО "Мостострой"</t>
  </si>
  <si>
    <t>ОАО "МТС"</t>
  </si>
  <si>
    <t>ООО "Известняк"</t>
  </si>
  <si>
    <t>ООО "Квартал"</t>
  </si>
  <si>
    <t>6 месяцев</t>
  </si>
  <si>
    <t>12 месяцев</t>
  </si>
  <si>
    <t>ПС 35/10 кВ" Знаменская"</t>
  </si>
  <si>
    <t>ПС 35/10 кВ "П.Пригородная"</t>
  </si>
  <si>
    <t>ПС 35/10 "Суравская"</t>
  </si>
  <si>
    <t xml:space="preserve">ПС 110/6 "Тамбовская № 5" </t>
  </si>
  <si>
    <t>ПС 35/10 кВ «Ивановская»</t>
  </si>
  <si>
    <t>ПС 35/10 кВ "Кулешовская"</t>
  </si>
  <si>
    <t>ПС 35/10 кВ "Лукинская"</t>
  </si>
  <si>
    <t>ПС 35/10 кВ "Львовская"</t>
  </si>
  <si>
    <t>ПС 35/10 кВ "Сукмановская"</t>
  </si>
  <si>
    <t>ПС 35/10 кВ "Чакинская"</t>
  </si>
  <si>
    <t>ПС 35/10 кВ "Протасовская"</t>
  </si>
  <si>
    <t>ПС 35/10 кВ "Н. Сергиевская"</t>
  </si>
  <si>
    <t>ПС 35/10 кВ "В.Вершинская"</t>
  </si>
  <si>
    <t>ПС 35/10 кВ "Черняевская"</t>
  </si>
  <si>
    <t>ПС 35/10 кВ «Моздокская»</t>
  </si>
  <si>
    <t>ПС 35/10 кВ "Росляйская"</t>
  </si>
  <si>
    <t>ПС 35/10 кВ "Пионер"</t>
  </si>
  <si>
    <t>ПС 35/10 кВ "Ольшанская"</t>
  </si>
  <si>
    <t>ПС 35/10 кВ "Березовская"</t>
  </si>
  <si>
    <t>ПС 35/10 кВ "Бурнакская"</t>
  </si>
  <si>
    <t>ПС 110/35/10 кВ "Павловская"</t>
  </si>
  <si>
    <t>ПС 110/35/10 кВ «Токаревская»</t>
  </si>
  <si>
    <t>ПС 110/35/10 кВ "Жердевская"</t>
  </si>
  <si>
    <t>ПС 110/35/10 кВ "Ржаксинская"</t>
  </si>
  <si>
    <t>ПС 110/35/10 кВ «М.Зверяевская»</t>
  </si>
  <si>
    <t>ПС 110/35/10 кВ «М.Горьковская»</t>
  </si>
  <si>
    <t>ПС 110/35/10 кВ «Мучкапская»</t>
  </si>
  <si>
    <t>ПС 110/10 кВ «Богдановская»</t>
  </si>
  <si>
    <t>ПС 110/35/10 кВ "Мордовская"</t>
  </si>
  <si>
    <t>ИП гла ва КФХ Маторин Сергей Александрович</t>
  </si>
  <si>
    <t>Косых Сергей</t>
  </si>
  <si>
    <t>Кулагин Борис Михайлович</t>
  </si>
  <si>
    <t>Администрация Hижнешибряйского сель совета Уваровского района Тамбовско й области</t>
  </si>
  <si>
    <t>Паршонков Иван Яковлевич</t>
  </si>
  <si>
    <t>Каширцев Михаил Иванович</t>
  </si>
  <si>
    <t>Зверева Елена Николаевна</t>
  </si>
  <si>
    <t>Преснякова Ольга Васильевна</t>
  </si>
  <si>
    <t>Боярская Нина Дмитриевна</t>
  </si>
  <si>
    <t>ПС 35 /10 кВ "Кулешовская"</t>
  </si>
  <si>
    <t>ЗАО "Русские Башни"</t>
  </si>
  <si>
    <t>УФПС Тамбовской области филиал Почт а России ФГУП</t>
  </si>
  <si>
    <t>Ивашенцев Александр Николаевич</t>
  </si>
  <si>
    <t>Капустин Станислав Казимирович</t>
  </si>
  <si>
    <t>ПС 110/35/10 кВ "Токаревская"</t>
  </si>
  <si>
    <t>Администрация Гладышевского сельсов ета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</si>
  <si>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</si>
  <si>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</si>
  <si>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</si>
  <si>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</si>
  <si>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"Яблоновецкая"</t>
  </si>
  <si>
    <t>ПС 35/10 кВ "Жидиловская"</t>
  </si>
  <si>
    <t>ПС 35/10 кВ "Б.Избердеевская"</t>
  </si>
  <si>
    <t>ПС 35/10 кВ "Вишневская"</t>
  </si>
  <si>
    <t>ПС 35/10 кВ "Б.Дорога"</t>
  </si>
  <si>
    <t>ПС 35/10 кВ "КИМ"</t>
  </si>
  <si>
    <t>ПС 35/10 кВ "Екатерининская"</t>
  </si>
  <si>
    <t>ПС 35/10 кВ "Юрловская"</t>
  </si>
  <si>
    <t>ПС 35/10 кВ "Кленская"</t>
  </si>
  <si>
    <t>ПС 35/10 кВ "Козьмодемьянская"</t>
  </si>
  <si>
    <t>ПС 35/10 кВ "Кочетовская"</t>
  </si>
  <si>
    <t>ПС 35/10 кВ "Пригородная"</t>
  </si>
  <si>
    <t>ПС 35/10 кВ "Устьинская "</t>
  </si>
  <si>
    <t>ПС 35/10 кВ "Ситовская"</t>
  </si>
  <si>
    <t>ПС 35/10 кВ "Вырубовская"</t>
  </si>
  <si>
    <t>ПС 110/27,5/6/10 кВ "Первомайская"</t>
  </si>
  <si>
    <t xml:space="preserve">ПС 110/35/10 кВ "Староюрьевская"  </t>
  </si>
  <si>
    <t>ПС 110/35/10 кВ "Хмелевская"</t>
  </si>
  <si>
    <t>ПС 110/35/10 кВ "Хоботовская"</t>
  </si>
  <si>
    <t>Вера Рыжкова</t>
  </si>
  <si>
    <t>Виталя Борисов</t>
  </si>
  <si>
    <t>ПС 110/35/10 кВ "Староюрьевская"</t>
  </si>
  <si>
    <t>Агроюрьево ООО</t>
  </si>
  <si>
    <t>Александр Егорович Щепин</t>
  </si>
  <si>
    <t>Ефремова Галина Егоровна</t>
  </si>
  <si>
    <t>Мордасов Сергей Сергеевич</t>
  </si>
  <si>
    <t>Наумкин Алексей Николаевич ИП</t>
  </si>
  <si>
    <t>Николай Корытин</t>
  </si>
  <si>
    <t>Евгений Власов</t>
  </si>
  <si>
    <t>Данилкин Николай Васильевич</t>
  </si>
  <si>
    <t>Алексей Николаевич Зубков</t>
  </si>
  <si>
    <t>Лошаков Сергей Анатольевич</t>
  </si>
  <si>
    <t>ПС 35/10 кВ "Козьмодемьяновская"</t>
  </si>
  <si>
    <t>Ростелеком ОАО</t>
  </si>
  <si>
    <t>Фролова Наталия Ивановна</t>
  </si>
  <si>
    <t>Наталия Вячеславовна Коляда</t>
  </si>
  <si>
    <t>Петровская ЦРБ МУЗ</t>
  </si>
  <si>
    <t>Василий Черкасов</t>
  </si>
  <si>
    <t>Ольга Ивановна Алексеева</t>
  </si>
  <si>
    <t>Наталья Алексеевна Буцких</t>
  </si>
  <si>
    <t>Марина Дмитриева</t>
  </si>
  <si>
    <t>ПС 35/10 кВ "Устьинская"</t>
  </si>
  <si>
    <t>Росляков Владимир Анатольевич</t>
  </si>
  <si>
    <t>Куликов Михаил Александрович</t>
  </si>
  <si>
    <t>Открытое акционерное общество междугородной и международной электрической связи "Ростелеком" _ 1-е отд. схз. Бондарский</t>
  </si>
  <si>
    <t>Открытое акционерное общество междугородной и международной электрической связи "Ростелеком" _ с. Новотомниково</t>
  </si>
  <si>
    <t>Открытое акционерное общество междугородной и международной электрической связи "Ростелеком" _ пос. Марусино</t>
  </si>
  <si>
    <t>Открытое акционерное общество междугородной и международной электрической связи "Ростелеком" _ с. Вяжли</t>
  </si>
  <si>
    <t>Сулейманов Руслан Сулейманович</t>
  </si>
  <si>
    <t>Индивидуальный предприниматель Прокудин Юрий Алексеевич</t>
  </si>
  <si>
    <t>Яскин Александр Николаевич</t>
  </si>
  <si>
    <t>Черкашин Павел Александрович</t>
  </si>
  <si>
    <t>Булдыгин Алексей Александрович</t>
  </si>
  <si>
    <t>Общество с ограниченной ответственностью "Мостострой"</t>
  </si>
  <si>
    <t>Рогачёв Александр Викторович</t>
  </si>
  <si>
    <t>Кравцов Руслан Абидович</t>
  </si>
  <si>
    <t>Мамонтов Юрий Иванович</t>
  </si>
  <si>
    <t>Открытое акционерное общество междугородной и международной электрической связи "Ростелеком" _ р.п. Сосновка _ ул.Колхозная _ 8</t>
  </si>
  <si>
    <t>Кожевников Пётр Александрович</t>
  </si>
  <si>
    <t>Потылицын Павел Юрьевич</t>
  </si>
  <si>
    <t>Татаринцев Сергей Васильевич</t>
  </si>
  <si>
    <t>ПС 35/10 кВ "Восточная"</t>
  </si>
  <si>
    <t>ПС 35/10 кВ "Никитинская"</t>
  </si>
  <si>
    <t>ПС 35/10 кВ "Гавриловская"</t>
  </si>
  <si>
    <t>ПС 35/10 кВ "Калаисская"</t>
  </si>
  <si>
    <t>ПС 35/10 кВ "Романовская"</t>
  </si>
  <si>
    <t>ПС 35/10 кВ "Марьинская"</t>
  </si>
  <si>
    <t>ПС 110/35/10 кВ "Инжавинская"</t>
  </si>
  <si>
    <t>ПС 110/35/10 кВ "Кирсановская"</t>
  </si>
  <si>
    <t>Открытое акционерное общество междугородной и международной электрической связи "Ростелеком" _ с. Кулевча</t>
  </si>
  <si>
    <t>Открытое акционерное общество междугородной и международной электрической связи "Ростелеком" _ с. Карай - Пущино</t>
  </si>
  <si>
    <t>Открытое акционерное общество междугородной и международной электрической связи "Ростелеком" _ с. Павловка</t>
  </si>
  <si>
    <t>Шорин Алексей Михайлович</t>
  </si>
  <si>
    <t>Мигачева Светлана Сергеевна</t>
  </si>
  <si>
    <t>Хвостов Станислав Дмитриевич  _  ИнжРЭС</t>
  </si>
  <si>
    <t>ПС 35/10 кВ "Рыбинская"</t>
  </si>
  <si>
    <t>ПС 35/10 кВ "Ламская"</t>
  </si>
  <si>
    <t>ПС 35/10 кВ "Кёршинская"</t>
  </si>
  <si>
    <t>ПС 35/10 кВ "Ракшинская"</t>
  </si>
  <si>
    <t>ПС 35/10 кВ "Кулеватовская"</t>
  </si>
  <si>
    <t>ПС 35/10 кВ "Дегтянская"</t>
  </si>
  <si>
    <t>ПС 35/10 кВ "Егоровская"</t>
  </si>
  <si>
    <t>ПС 35/10 кВ "Крюковская"</t>
  </si>
  <si>
    <t>ПС 35/10 кВ "Пахотнугловская"</t>
  </si>
  <si>
    <t>ПС 35/10 кВ "Вяжлинская"</t>
  </si>
  <si>
    <t>ПС 35/10 кВ "Серповская"</t>
  </si>
  <si>
    <t>ПС 35/10 кВ "Питерская"</t>
  </si>
  <si>
    <t>ПС 110/35/10 кВ "Сосновская"</t>
  </si>
  <si>
    <t>ПС 110/35/10 кВ "Пичаевская"</t>
  </si>
  <si>
    <t>ПС 110/35/6 кВ "Камвольная"</t>
  </si>
  <si>
    <t xml:space="preserve"> 2 месяца</t>
  </si>
  <si>
    <t>№</t>
  </si>
  <si>
    <t>Тамбовэнерго</t>
  </si>
  <si>
    <t>Сведения о деятельности филиала ОАО " МРСК Центра" - "Тамбовэнерго" по технологическому присоединению за Февраль 2014г.</t>
  </si>
  <si>
    <t>Пообъектная информация по заключенным договорам ТП за Февраль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</si>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</sst>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"/>
    <numFmt numFmtId="165" formatCode="#,##0.000"/>
    <numFmt numFmtId="166" formatCode="#,##0.0000"/>
    <numFmt numFmtId="167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4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 applyFill="1"/>
    <xf numFmtId="0" fontId="0" fillId="0" borderId="0" xfId="0" applyFill="1" applyBorder="1"/>
    <xf numFmtId="164" fontId="7" fillId="4" borderId="0" xfId="0" applyNumberFormat="1" applyFont="1" applyFill="1"/>
    <xf numFmtId="0" fontId="7" fillId="4" borderId="0" xfId="0" applyFont="1" applyFill="1"/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4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165" fontId="13" fillId="0" borderId="0" xfId="0" applyNumberFormat="1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16" fillId="0" borderId="0" xfId="0" applyNumberFormat="1" applyFont="1" applyFill="1" applyBorder="1"/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16" fillId="0" borderId="0" xfId="0" applyFont="1" applyFill="1" applyBorder="1"/>
    <xf numFmtId="164" fontId="16" fillId="0" borderId="0" xfId="0" applyNumberFormat="1" applyFont="1" applyFill="1" applyBorder="1"/>
    <xf numFmtId="165" fontId="15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11" applyFont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/>
    </xf>
    <xf numFmtId="0" fontId="8" fillId="4" borderId="1" xfId="1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2" fillId="0" borderId="0" xfId="0" applyFont="1"/>
    <xf numFmtId="165" fontId="14" fillId="3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4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20" fillId="0" borderId="1" xfId="14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4" fontId="18" fillId="0" borderId="1" xfId="142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146" applyFont="1" applyFill="1" applyBorder="1" applyAlignment="1">
      <alignment horizontal="center" vertical="center" wrapText="1"/>
    </xf>
    <xf numFmtId="14" fontId="13" fillId="0" borderId="1" xfId="147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167" fontId="17" fillId="0" borderId="1" xfId="46" applyNumberFormat="1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>
      <alignment horizontal="center" vertical="center" wrapText="1"/>
    </xf>
    <xf numFmtId="167" fontId="18" fillId="0" borderId="1" xfId="0" applyNumberFormat="1" applyFont="1" applyFill="1" applyBorder="1" applyAlignment="1">
      <alignment horizontal="center" vertical="center"/>
    </xf>
    <xf numFmtId="167" fontId="17" fillId="0" borderId="1" xfId="142" applyNumberFormat="1" applyFont="1" applyFill="1" applyBorder="1" applyAlignment="1">
      <alignment horizontal="center" vertical="center" wrapText="1"/>
    </xf>
    <xf numFmtId="167" fontId="18" fillId="0" borderId="1" xfId="142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4" fontId="18" fillId="0" borderId="1" xfId="142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</cellXfs>
  <cellStyles count="148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76" xfId="145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52" xfId="146"/>
    <cellStyle name="Обычный 76" xfId="115"/>
    <cellStyle name="Обычный 766" xfId="147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view="pageBreakPreview" zoomScale="130" zoomScaleNormal="100" zoomScaleSheetLayoutView="130" workbookViewId="0">
      <pane ySplit="5" topLeftCell="A6" activePane="bottomLeft" state="frozen"/>
      <selection pane="bottomLeft" activeCell="F17" sqref="F17"/>
    </sheetView>
  </sheetViews>
  <sheetFormatPr defaultRowHeight="15" x14ac:dyDescent="0.25"/>
  <cols>
    <col min="1" max="1" width="23" customWidth="1"/>
    <col min="2" max="2" width="6.5703125" customWidth="1"/>
    <col min="3" max="3" width="35.28515625" customWidth="1"/>
    <col min="4" max="4" width="9.140625" customWidth="1"/>
    <col min="5" max="5" width="11.7109375" style="57" customWidth="1"/>
    <col min="6" max="6" width="9.140625" customWidth="1"/>
    <col min="7" max="7" width="10.140625" style="57" customWidth="1"/>
    <col min="9" max="9" width="10.85546875" style="57" customWidth="1"/>
    <col min="11" max="11" width="10.140625" style="57" customWidth="1"/>
  </cols>
  <sheetData>
    <row r="1" spans="1:17" s="4" customFormat="1" x14ac:dyDescent="0.25">
      <c r="A1" s="16"/>
      <c r="B1" s="16"/>
      <c r="C1" s="16"/>
      <c r="D1" s="16"/>
      <c r="E1" s="17"/>
      <c r="F1" s="16"/>
      <c r="G1" s="17"/>
      <c r="H1" s="18" t="s">
        <v>15</v>
      </c>
      <c r="I1" s="18"/>
      <c r="J1" s="18"/>
      <c r="K1" s="18"/>
    </row>
    <row r="2" spans="1:17" s="4" customFormat="1" ht="15.75" thickBot="1" x14ac:dyDescent="0.3">
      <c r="A2" s="19" t="s">
        <v>222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7" s="4" customFormat="1" ht="15.75" customHeight="1" thickBot="1" x14ac:dyDescent="0.3">
      <c r="A3" s="20" t="s">
        <v>2</v>
      </c>
      <c r="B3" s="21"/>
      <c r="C3" s="20" t="s">
        <v>14</v>
      </c>
      <c r="D3" s="22" t="s">
        <v>3</v>
      </c>
      <c r="E3" s="22"/>
      <c r="F3" s="22" t="s">
        <v>4</v>
      </c>
      <c r="G3" s="22"/>
      <c r="H3" s="22" t="s">
        <v>5</v>
      </c>
      <c r="I3" s="23"/>
      <c r="J3" s="22" t="s">
        <v>6</v>
      </c>
      <c r="K3" s="22"/>
      <c r="L3" s="24"/>
      <c r="M3" s="25"/>
      <c r="N3" s="26"/>
      <c r="O3" s="26"/>
      <c r="P3" s="26"/>
      <c r="Q3" s="6"/>
    </row>
    <row r="4" spans="1:17" s="4" customFormat="1" ht="46.5" customHeight="1" thickBot="1" x14ac:dyDescent="0.3">
      <c r="A4" s="27"/>
      <c r="B4" s="28" t="s">
        <v>220</v>
      </c>
      <c r="C4" s="27"/>
      <c r="D4" s="22"/>
      <c r="E4" s="22"/>
      <c r="F4" s="22"/>
      <c r="G4" s="22"/>
      <c r="H4" s="22"/>
      <c r="I4" s="23"/>
      <c r="J4" s="22"/>
      <c r="K4" s="22"/>
      <c r="L4" s="29"/>
      <c r="M4" s="30"/>
      <c r="N4" s="31"/>
      <c r="O4" s="30"/>
      <c r="P4" s="26"/>
      <c r="Q4" s="6"/>
    </row>
    <row r="5" spans="1:17" s="4" customFormat="1" x14ac:dyDescent="0.25">
      <c r="A5" s="27"/>
      <c r="B5" s="28"/>
      <c r="C5" s="27"/>
      <c r="D5" s="21" t="s">
        <v>7</v>
      </c>
      <c r="E5" s="32" t="s">
        <v>8</v>
      </c>
      <c r="F5" s="21" t="s">
        <v>7</v>
      </c>
      <c r="G5" s="32" t="s">
        <v>8</v>
      </c>
      <c r="H5" s="21" t="s">
        <v>7</v>
      </c>
      <c r="I5" s="32" t="s">
        <v>8</v>
      </c>
      <c r="J5" s="21" t="s">
        <v>7</v>
      </c>
      <c r="K5" s="32" t="s">
        <v>8</v>
      </c>
      <c r="M5" s="30"/>
      <c r="N5" s="30"/>
      <c r="O5" s="30"/>
      <c r="P5" s="30"/>
      <c r="Q5" s="6"/>
    </row>
    <row r="6" spans="1:17" s="49" customFormat="1" x14ac:dyDescent="0.25">
      <c r="A6" s="47" t="s">
        <v>221</v>
      </c>
      <c r="B6" s="47"/>
      <c r="C6" s="47" t="s">
        <v>16</v>
      </c>
      <c r="D6" s="48">
        <f t="shared" ref="D6:K6" si="0">SUM(D7:D75)</f>
        <v>54</v>
      </c>
      <c r="E6" s="50">
        <f t="shared" si="0"/>
        <v>1.0189000000000001</v>
      </c>
      <c r="F6" s="48">
        <f t="shared" si="0"/>
        <v>54</v>
      </c>
      <c r="G6" s="50">
        <f t="shared" si="0"/>
        <v>0.76245000000000018</v>
      </c>
      <c r="H6" s="48">
        <f t="shared" si="0"/>
        <v>56</v>
      </c>
      <c r="I6" s="50">
        <f t="shared" si="0"/>
        <v>0.55959000000000014</v>
      </c>
      <c r="J6" s="48">
        <f t="shared" si="0"/>
        <v>4</v>
      </c>
      <c r="K6" s="50">
        <f t="shared" si="0"/>
        <v>2.0352999999999999</v>
      </c>
    </row>
    <row r="7" spans="1:17" s="6" customFormat="1" ht="15.75" x14ac:dyDescent="0.25">
      <c r="A7" s="33" t="s">
        <v>221</v>
      </c>
      <c r="B7" s="34">
        <v>1</v>
      </c>
      <c r="C7" s="33" t="s">
        <v>28</v>
      </c>
      <c r="D7" s="35">
        <v>0</v>
      </c>
      <c r="E7" s="51">
        <v>0</v>
      </c>
      <c r="F7" s="35">
        <v>0</v>
      </c>
      <c r="G7" s="51">
        <v>0</v>
      </c>
      <c r="H7" s="35">
        <v>1</v>
      </c>
      <c r="I7" s="51">
        <v>5.0000000000000001E-3</v>
      </c>
      <c r="J7" s="35">
        <v>0</v>
      </c>
      <c r="K7" s="51">
        <v>0</v>
      </c>
    </row>
    <row r="8" spans="1:17" s="6" customFormat="1" ht="15.75" x14ac:dyDescent="0.25">
      <c r="A8" s="33" t="s">
        <v>221</v>
      </c>
      <c r="B8" s="34">
        <v>2</v>
      </c>
      <c r="C8" s="33" t="s">
        <v>30</v>
      </c>
      <c r="D8" s="35">
        <v>2</v>
      </c>
      <c r="E8" s="51">
        <v>2.9000000000000001E-2</v>
      </c>
      <c r="F8" s="35">
        <v>2</v>
      </c>
      <c r="G8" s="51">
        <v>2.9000000000000001E-2</v>
      </c>
      <c r="H8" s="35">
        <v>1</v>
      </c>
      <c r="I8" s="51">
        <v>1.2999999999999999E-3</v>
      </c>
      <c r="J8" s="35">
        <v>1</v>
      </c>
      <c r="K8" s="51">
        <v>1.4E-2</v>
      </c>
    </row>
    <row r="9" spans="1:17" s="6" customFormat="1" ht="15.75" x14ac:dyDescent="0.25">
      <c r="A9" s="33" t="s">
        <v>221</v>
      </c>
      <c r="B9" s="34">
        <v>3</v>
      </c>
      <c r="C9" s="33" t="s">
        <v>35</v>
      </c>
      <c r="D9" s="35">
        <v>0</v>
      </c>
      <c r="E9" s="51">
        <v>0</v>
      </c>
      <c r="F9" s="35">
        <v>0</v>
      </c>
      <c r="G9" s="51">
        <v>0</v>
      </c>
      <c r="H9" s="35">
        <v>1</v>
      </c>
      <c r="I9" s="51">
        <v>1.4999999999999999E-2</v>
      </c>
      <c r="J9" s="35">
        <v>0</v>
      </c>
      <c r="K9" s="51">
        <v>0</v>
      </c>
    </row>
    <row r="10" spans="1:17" s="2" customFormat="1" ht="15.75" x14ac:dyDescent="0.25">
      <c r="A10" s="33" t="s">
        <v>221</v>
      </c>
      <c r="B10" s="34">
        <v>4</v>
      </c>
      <c r="C10" s="33" t="s">
        <v>29</v>
      </c>
      <c r="D10" s="35">
        <v>5</v>
      </c>
      <c r="E10" s="51">
        <v>6.9000000000000006E-2</v>
      </c>
      <c r="F10" s="35">
        <v>3</v>
      </c>
      <c r="G10" s="51">
        <v>3.6999999999999998E-2</v>
      </c>
      <c r="H10" s="35">
        <v>3</v>
      </c>
      <c r="I10" s="51">
        <v>2.76E-2</v>
      </c>
      <c r="J10" s="35">
        <v>1</v>
      </c>
      <c r="K10" s="51">
        <v>6.3E-3</v>
      </c>
    </row>
    <row r="11" spans="1:17" s="2" customFormat="1" ht="15.75" x14ac:dyDescent="0.25">
      <c r="A11" s="33" t="s">
        <v>221</v>
      </c>
      <c r="B11" s="34">
        <v>5</v>
      </c>
      <c r="C11" s="33" t="s">
        <v>31</v>
      </c>
      <c r="D11" s="35">
        <v>2</v>
      </c>
      <c r="E11" s="51">
        <v>2.1299999999999999E-2</v>
      </c>
      <c r="F11" s="35">
        <v>1</v>
      </c>
      <c r="G11" s="51">
        <v>6.3E-3</v>
      </c>
      <c r="H11" s="35">
        <v>0</v>
      </c>
      <c r="I11" s="51">
        <v>0</v>
      </c>
      <c r="J11" s="35">
        <v>1</v>
      </c>
      <c r="K11" s="51">
        <v>1.4999999999999999E-2</v>
      </c>
    </row>
    <row r="12" spans="1:17" s="2" customFormat="1" ht="15.75" x14ac:dyDescent="0.25">
      <c r="A12" s="33" t="s">
        <v>221</v>
      </c>
      <c r="B12" s="34">
        <v>6</v>
      </c>
      <c r="C12" s="33" t="s">
        <v>36</v>
      </c>
      <c r="D12" s="35">
        <v>0</v>
      </c>
      <c r="E12" s="51">
        <v>0</v>
      </c>
      <c r="F12" s="35">
        <v>0</v>
      </c>
      <c r="G12" s="51">
        <v>0</v>
      </c>
      <c r="H12" s="35">
        <v>1</v>
      </c>
      <c r="I12" s="51">
        <v>1.4999999999999999E-2</v>
      </c>
      <c r="J12" s="35">
        <v>1</v>
      </c>
      <c r="K12" s="51">
        <v>2</v>
      </c>
    </row>
    <row r="13" spans="1:17" s="2" customFormat="1" ht="15.75" x14ac:dyDescent="0.25">
      <c r="A13" s="33" t="s">
        <v>221</v>
      </c>
      <c r="B13" s="34">
        <v>7</v>
      </c>
      <c r="C13" s="33" t="s">
        <v>34</v>
      </c>
      <c r="D13" s="35">
        <v>1</v>
      </c>
      <c r="E13" s="51">
        <v>4.0000000000000001E-3</v>
      </c>
      <c r="F13" s="35">
        <v>0</v>
      </c>
      <c r="G13" s="51">
        <v>0</v>
      </c>
      <c r="H13" s="35">
        <v>1</v>
      </c>
      <c r="I13" s="51">
        <v>1.4999999999999999E-2</v>
      </c>
      <c r="J13" s="35">
        <v>0</v>
      </c>
      <c r="K13" s="51">
        <v>0</v>
      </c>
    </row>
    <row r="14" spans="1:17" s="2" customFormat="1" ht="15.75" x14ac:dyDescent="0.25">
      <c r="A14" s="33" t="s">
        <v>221</v>
      </c>
      <c r="B14" s="34">
        <v>8</v>
      </c>
      <c r="C14" s="36" t="s">
        <v>32</v>
      </c>
      <c r="D14" s="35">
        <v>2</v>
      </c>
      <c r="E14" s="51">
        <v>0.02</v>
      </c>
      <c r="F14" s="35">
        <v>0</v>
      </c>
      <c r="G14" s="51">
        <v>0</v>
      </c>
      <c r="H14" s="35">
        <v>2</v>
      </c>
      <c r="I14" s="51">
        <v>2.5000000000000001E-2</v>
      </c>
      <c r="J14" s="35">
        <v>0</v>
      </c>
      <c r="K14" s="51">
        <v>0</v>
      </c>
    </row>
    <row r="15" spans="1:17" s="2" customFormat="1" ht="15.75" x14ac:dyDescent="0.25">
      <c r="A15" s="33" t="s">
        <v>221</v>
      </c>
      <c r="B15" s="34">
        <v>9</v>
      </c>
      <c r="C15" s="36" t="s">
        <v>26</v>
      </c>
      <c r="D15" s="35">
        <v>1</v>
      </c>
      <c r="E15" s="51">
        <v>0.25</v>
      </c>
      <c r="F15" s="35">
        <v>1</v>
      </c>
      <c r="G15" s="51">
        <v>1.4999999999999999E-2</v>
      </c>
      <c r="H15" s="35">
        <v>6</v>
      </c>
      <c r="I15" s="51">
        <v>3.8600000000000002E-2</v>
      </c>
      <c r="J15" s="35">
        <v>0</v>
      </c>
      <c r="K15" s="51">
        <v>0</v>
      </c>
    </row>
    <row r="16" spans="1:17" s="2" customFormat="1" ht="15.75" x14ac:dyDescent="0.25">
      <c r="A16" s="33" t="s">
        <v>221</v>
      </c>
      <c r="B16" s="34">
        <v>10</v>
      </c>
      <c r="C16" s="36" t="s">
        <v>40</v>
      </c>
      <c r="D16" s="35">
        <v>1</v>
      </c>
      <c r="E16" s="51">
        <v>1.4999999999999999E-2</v>
      </c>
      <c r="F16" s="35">
        <v>1</v>
      </c>
      <c r="G16" s="51">
        <v>1.4999999999999999E-2</v>
      </c>
      <c r="H16" s="35">
        <v>0</v>
      </c>
      <c r="I16" s="51">
        <v>0</v>
      </c>
      <c r="J16" s="35">
        <v>0</v>
      </c>
      <c r="K16" s="51">
        <v>0</v>
      </c>
    </row>
    <row r="17" spans="1:12" s="2" customFormat="1" ht="15.75" x14ac:dyDescent="0.25">
      <c r="A17" s="33" t="s">
        <v>221</v>
      </c>
      <c r="B17" s="34">
        <v>11</v>
      </c>
      <c r="C17" s="36" t="s">
        <v>23</v>
      </c>
      <c r="D17" s="35">
        <v>1</v>
      </c>
      <c r="E17" s="51">
        <v>1.4999999999999999E-2</v>
      </c>
      <c r="F17" s="35">
        <v>1</v>
      </c>
      <c r="G17" s="51">
        <v>1.4999999999999999E-2</v>
      </c>
      <c r="H17" s="35">
        <v>1</v>
      </c>
      <c r="I17" s="51">
        <v>0.01</v>
      </c>
      <c r="J17" s="35">
        <v>0</v>
      </c>
      <c r="K17" s="51">
        <v>0</v>
      </c>
    </row>
    <row r="18" spans="1:12" s="2" customFormat="1" ht="15.75" x14ac:dyDescent="0.25">
      <c r="A18" s="33" t="s">
        <v>221</v>
      </c>
      <c r="B18" s="34">
        <v>12</v>
      </c>
      <c r="C18" s="36" t="s">
        <v>25</v>
      </c>
      <c r="D18" s="35">
        <v>1</v>
      </c>
      <c r="E18" s="51">
        <v>0.01</v>
      </c>
      <c r="F18" s="35">
        <v>1</v>
      </c>
      <c r="G18" s="51">
        <v>2.8000000000000001E-2</v>
      </c>
      <c r="H18" s="35">
        <v>1</v>
      </c>
      <c r="I18" s="51">
        <v>0.01</v>
      </c>
      <c r="J18" s="35">
        <v>0</v>
      </c>
      <c r="K18" s="51">
        <v>0</v>
      </c>
    </row>
    <row r="19" spans="1:12" s="2" customFormat="1" ht="15.75" x14ac:dyDescent="0.25">
      <c r="A19" s="33" t="s">
        <v>221</v>
      </c>
      <c r="B19" s="34">
        <v>13</v>
      </c>
      <c r="C19" s="36" t="s">
        <v>39</v>
      </c>
      <c r="D19" s="35">
        <v>0</v>
      </c>
      <c r="E19" s="51">
        <v>0</v>
      </c>
      <c r="F19" s="35">
        <v>1</v>
      </c>
      <c r="G19" s="51">
        <v>5.0000000000000001E-3</v>
      </c>
      <c r="H19" s="35">
        <v>0</v>
      </c>
      <c r="I19" s="51">
        <v>0</v>
      </c>
      <c r="J19" s="35">
        <v>0</v>
      </c>
      <c r="K19" s="51">
        <v>0</v>
      </c>
    </row>
    <row r="20" spans="1:12" s="2" customFormat="1" ht="15.75" x14ac:dyDescent="0.25">
      <c r="A20" s="33" t="s">
        <v>221</v>
      </c>
      <c r="B20" s="34">
        <v>14</v>
      </c>
      <c r="C20" s="36" t="s">
        <v>38</v>
      </c>
      <c r="D20" s="35">
        <v>0</v>
      </c>
      <c r="E20" s="51">
        <v>0</v>
      </c>
      <c r="F20" s="36">
        <v>0</v>
      </c>
      <c r="G20" s="53">
        <v>0</v>
      </c>
      <c r="H20" s="35">
        <v>1</v>
      </c>
      <c r="I20" s="51">
        <v>1.4999999999999999E-2</v>
      </c>
      <c r="J20" s="35">
        <v>0</v>
      </c>
      <c r="K20" s="51">
        <v>0</v>
      </c>
    </row>
    <row r="21" spans="1:12" s="8" customFormat="1" ht="18" customHeight="1" x14ac:dyDescent="0.2">
      <c r="A21" s="33" t="s">
        <v>221</v>
      </c>
      <c r="B21" s="34">
        <v>15</v>
      </c>
      <c r="C21" s="37" t="s">
        <v>84</v>
      </c>
      <c r="D21" s="38">
        <v>2</v>
      </c>
      <c r="E21" s="52">
        <v>2E-3</v>
      </c>
      <c r="F21" s="38">
        <v>0</v>
      </c>
      <c r="G21" s="52">
        <v>0</v>
      </c>
      <c r="H21" s="38">
        <v>0</v>
      </c>
      <c r="I21" s="52">
        <v>0</v>
      </c>
      <c r="J21" s="38">
        <v>0</v>
      </c>
      <c r="K21" s="52">
        <v>0</v>
      </c>
      <c r="L21" s="7"/>
    </row>
    <row r="22" spans="1:12" s="8" customFormat="1" ht="18" customHeight="1" x14ac:dyDescent="0.2">
      <c r="A22" s="33" t="s">
        <v>221</v>
      </c>
      <c r="B22" s="34">
        <v>16</v>
      </c>
      <c r="C22" s="37" t="s">
        <v>85</v>
      </c>
      <c r="D22" s="38">
        <v>1</v>
      </c>
      <c r="E22" s="52">
        <v>1.4999999999999999E-2</v>
      </c>
      <c r="F22" s="38">
        <v>1</v>
      </c>
      <c r="G22" s="52">
        <v>1.4999999999999999E-2</v>
      </c>
      <c r="H22" s="38">
        <v>0</v>
      </c>
      <c r="I22" s="52">
        <v>0</v>
      </c>
      <c r="J22" s="38">
        <v>0</v>
      </c>
      <c r="K22" s="52">
        <v>0</v>
      </c>
      <c r="L22" s="7"/>
    </row>
    <row r="23" spans="1:12" s="8" customFormat="1" ht="18" customHeight="1" x14ac:dyDescent="0.2">
      <c r="A23" s="33" t="s">
        <v>221</v>
      </c>
      <c r="B23" s="34">
        <v>17</v>
      </c>
      <c r="C23" s="37" t="s">
        <v>86</v>
      </c>
      <c r="D23" s="38">
        <v>1</v>
      </c>
      <c r="E23" s="52">
        <v>1.4999999999999999E-2</v>
      </c>
      <c r="F23" s="38">
        <v>1</v>
      </c>
      <c r="G23" s="52">
        <v>1.4999999999999999E-2</v>
      </c>
      <c r="H23" s="38">
        <v>0</v>
      </c>
      <c r="I23" s="52">
        <v>0</v>
      </c>
      <c r="J23" s="38">
        <v>0</v>
      </c>
      <c r="K23" s="52">
        <v>0</v>
      </c>
      <c r="L23" s="7"/>
    </row>
    <row r="24" spans="1:12" s="8" customFormat="1" ht="18" customHeight="1" x14ac:dyDescent="0.2">
      <c r="A24" s="33" t="s">
        <v>221</v>
      </c>
      <c r="B24" s="34">
        <v>18</v>
      </c>
      <c r="C24" s="37" t="s">
        <v>87</v>
      </c>
      <c r="D24" s="38">
        <v>1</v>
      </c>
      <c r="E24" s="52">
        <v>0.01</v>
      </c>
      <c r="F24" s="38">
        <v>1</v>
      </c>
      <c r="G24" s="52">
        <v>0.01</v>
      </c>
      <c r="H24" s="38">
        <v>1</v>
      </c>
      <c r="I24" s="52">
        <v>0.01</v>
      </c>
      <c r="J24" s="38">
        <v>0</v>
      </c>
      <c r="K24" s="52">
        <v>0</v>
      </c>
      <c r="L24" s="7"/>
    </row>
    <row r="25" spans="1:12" s="8" customFormat="1" ht="18" hidden="1" customHeight="1" x14ac:dyDescent="0.2">
      <c r="A25" s="33" t="s">
        <v>221</v>
      </c>
      <c r="B25" s="34">
        <v>19</v>
      </c>
      <c r="C25" s="37" t="s">
        <v>88</v>
      </c>
      <c r="D25" s="38"/>
      <c r="E25" s="52">
        <v>0</v>
      </c>
      <c r="F25" s="38"/>
      <c r="G25" s="52"/>
      <c r="H25" s="38"/>
      <c r="I25" s="52"/>
      <c r="J25" s="38"/>
      <c r="K25" s="52"/>
      <c r="L25" s="7"/>
    </row>
    <row r="26" spans="1:12" s="8" customFormat="1" ht="18" customHeight="1" x14ac:dyDescent="0.2">
      <c r="A26" s="33" t="s">
        <v>221</v>
      </c>
      <c r="B26" s="34">
        <v>20</v>
      </c>
      <c r="C26" s="37" t="s">
        <v>89</v>
      </c>
      <c r="D26" s="38">
        <v>1</v>
      </c>
      <c r="E26" s="52">
        <v>1.4999999999999999E-2</v>
      </c>
      <c r="F26" s="38">
        <v>0</v>
      </c>
      <c r="G26" s="52">
        <v>0</v>
      </c>
      <c r="H26" s="38">
        <v>0</v>
      </c>
      <c r="I26" s="52">
        <v>0</v>
      </c>
      <c r="J26" s="38">
        <v>0</v>
      </c>
      <c r="K26" s="52">
        <v>0</v>
      </c>
      <c r="L26" s="7"/>
    </row>
    <row r="27" spans="1:12" s="8" customFormat="1" ht="18" hidden="1" customHeight="1" x14ac:dyDescent="0.2">
      <c r="A27" s="33" t="s">
        <v>221</v>
      </c>
      <c r="B27" s="34">
        <v>21</v>
      </c>
      <c r="C27" s="37" t="s">
        <v>90</v>
      </c>
      <c r="D27" s="38"/>
      <c r="E27" s="52">
        <v>0</v>
      </c>
      <c r="F27" s="38">
        <v>0</v>
      </c>
      <c r="G27" s="52">
        <v>0</v>
      </c>
      <c r="H27" s="38">
        <v>0</v>
      </c>
      <c r="I27" s="52">
        <v>0</v>
      </c>
      <c r="J27" s="38">
        <v>0</v>
      </c>
      <c r="K27" s="52">
        <v>0</v>
      </c>
      <c r="L27" s="7"/>
    </row>
    <row r="28" spans="1:12" s="8" customFormat="1" ht="18" hidden="1" customHeight="1" x14ac:dyDescent="0.2">
      <c r="A28" s="33" t="s">
        <v>221</v>
      </c>
      <c r="B28" s="34">
        <v>22</v>
      </c>
      <c r="C28" s="39" t="s">
        <v>91</v>
      </c>
      <c r="D28" s="38"/>
      <c r="E28" s="52">
        <v>0</v>
      </c>
      <c r="F28" s="38">
        <v>0</v>
      </c>
      <c r="G28" s="52">
        <v>0</v>
      </c>
      <c r="H28" s="38">
        <v>0</v>
      </c>
      <c r="I28" s="52">
        <v>0</v>
      </c>
      <c r="J28" s="38">
        <v>0</v>
      </c>
      <c r="K28" s="52">
        <v>0</v>
      </c>
      <c r="L28" s="7"/>
    </row>
    <row r="29" spans="1:12" s="8" customFormat="1" ht="18" hidden="1" customHeight="1" x14ac:dyDescent="0.2">
      <c r="A29" s="33" t="s">
        <v>221</v>
      </c>
      <c r="B29" s="34">
        <v>23</v>
      </c>
      <c r="C29" s="39" t="s">
        <v>92</v>
      </c>
      <c r="D29" s="38"/>
      <c r="E29" s="52">
        <v>0</v>
      </c>
      <c r="F29" s="38">
        <v>0</v>
      </c>
      <c r="G29" s="52">
        <v>0</v>
      </c>
      <c r="H29" s="38">
        <v>0</v>
      </c>
      <c r="I29" s="52">
        <v>0</v>
      </c>
      <c r="J29" s="38">
        <v>0</v>
      </c>
      <c r="K29" s="52">
        <v>0</v>
      </c>
      <c r="L29" s="7"/>
    </row>
    <row r="30" spans="1:12" s="8" customFormat="1" ht="18" customHeight="1" x14ac:dyDescent="0.2">
      <c r="A30" s="33" t="s">
        <v>221</v>
      </c>
      <c r="B30" s="34">
        <v>24</v>
      </c>
      <c r="C30" s="39" t="s">
        <v>93</v>
      </c>
      <c r="D30" s="38">
        <v>1</v>
      </c>
      <c r="E30" s="52">
        <v>0.16</v>
      </c>
      <c r="F30" s="38">
        <v>0</v>
      </c>
      <c r="G30" s="52">
        <v>0</v>
      </c>
      <c r="H30" s="38">
        <v>0</v>
      </c>
      <c r="I30" s="52">
        <v>0</v>
      </c>
      <c r="J30" s="38">
        <v>0</v>
      </c>
      <c r="K30" s="52">
        <v>0</v>
      </c>
      <c r="L30" s="7"/>
    </row>
    <row r="31" spans="1:12" s="8" customFormat="1" ht="18" customHeight="1" x14ac:dyDescent="0.2">
      <c r="A31" s="33" t="s">
        <v>221</v>
      </c>
      <c r="B31" s="34">
        <v>25</v>
      </c>
      <c r="C31" s="39" t="s">
        <v>94</v>
      </c>
      <c r="D31" s="38">
        <v>0</v>
      </c>
      <c r="E31" s="52">
        <v>0</v>
      </c>
      <c r="F31" s="38">
        <v>0</v>
      </c>
      <c r="G31" s="52">
        <v>0</v>
      </c>
      <c r="H31" s="38">
        <v>2</v>
      </c>
      <c r="I31" s="52">
        <v>1.4E-2</v>
      </c>
      <c r="J31" s="38">
        <v>0</v>
      </c>
      <c r="K31" s="52">
        <v>0</v>
      </c>
      <c r="L31" s="7"/>
    </row>
    <row r="32" spans="1:12" s="8" customFormat="1" ht="18" customHeight="1" x14ac:dyDescent="0.2">
      <c r="A32" s="33" t="s">
        <v>221</v>
      </c>
      <c r="B32" s="34">
        <v>26</v>
      </c>
      <c r="C32" s="39" t="s">
        <v>95</v>
      </c>
      <c r="D32" s="38">
        <v>0</v>
      </c>
      <c r="E32" s="52">
        <v>0</v>
      </c>
      <c r="F32" s="38">
        <v>1</v>
      </c>
      <c r="G32" s="52">
        <v>1.4999999999999999E-2</v>
      </c>
      <c r="H32" s="38">
        <v>0</v>
      </c>
      <c r="I32" s="52">
        <v>0</v>
      </c>
      <c r="J32" s="38">
        <v>0</v>
      </c>
      <c r="K32" s="52">
        <v>0</v>
      </c>
      <c r="L32" s="7"/>
    </row>
    <row r="33" spans="1:12" s="8" customFormat="1" ht="18" customHeight="1" x14ac:dyDescent="0.2">
      <c r="A33" s="33" t="s">
        <v>221</v>
      </c>
      <c r="B33" s="34">
        <v>27</v>
      </c>
      <c r="C33" s="39" t="s">
        <v>96</v>
      </c>
      <c r="D33" s="38">
        <v>0</v>
      </c>
      <c r="E33" s="52">
        <v>0</v>
      </c>
      <c r="F33" s="38">
        <v>1</v>
      </c>
      <c r="G33" s="52">
        <v>1.4999999999999999E-2</v>
      </c>
      <c r="H33" s="38">
        <v>0</v>
      </c>
      <c r="I33" s="52">
        <v>0</v>
      </c>
      <c r="J33" s="38">
        <v>0</v>
      </c>
      <c r="K33" s="52">
        <v>0</v>
      </c>
      <c r="L33" s="7"/>
    </row>
    <row r="34" spans="1:12" s="8" customFormat="1" ht="18" customHeight="1" x14ac:dyDescent="0.2">
      <c r="A34" s="33" t="s">
        <v>221</v>
      </c>
      <c r="B34" s="34">
        <v>28</v>
      </c>
      <c r="C34" s="39" t="s">
        <v>97</v>
      </c>
      <c r="D34" s="38">
        <v>0</v>
      </c>
      <c r="E34" s="52">
        <v>0</v>
      </c>
      <c r="F34" s="38">
        <v>2</v>
      </c>
      <c r="G34" s="52">
        <v>8.9999999999999998E-4</v>
      </c>
      <c r="H34" s="38">
        <v>0</v>
      </c>
      <c r="I34" s="52">
        <v>0</v>
      </c>
      <c r="J34" s="38">
        <v>0</v>
      </c>
      <c r="K34" s="52">
        <v>0</v>
      </c>
      <c r="L34" s="7"/>
    </row>
    <row r="35" spans="1:12" s="8" customFormat="1" ht="18" customHeight="1" x14ac:dyDescent="0.2">
      <c r="A35" s="33" t="s">
        <v>221</v>
      </c>
      <c r="B35" s="34">
        <v>29</v>
      </c>
      <c r="C35" s="37" t="s">
        <v>98</v>
      </c>
      <c r="D35" s="38">
        <v>0</v>
      </c>
      <c r="E35" s="52">
        <v>0</v>
      </c>
      <c r="F35" s="38">
        <v>1</v>
      </c>
      <c r="G35" s="52">
        <v>5.0000000000000001E-3</v>
      </c>
      <c r="H35" s="38">
        <v>0</v>
      </c>
      <c r="I35" s="52">
        <v>0</v>
      </c>
      <c r="J35" s="38">
        <v>0</v>
      </c>
      <c r="K35" s="52">
        <v>0</v>
      </c>
      <c r="L35" s="7"/>
    </row>
    <row r="36" spans="1:12" s="8" customFormat="1" ht="18" customHeight="1" x14ac:dyDescent="0.2">
      <c r="A36" s="33" t="s">
        <v>221</v>
      </c>
      <c r="B36" s="34">
        <v>30</v>
      </c>
      <c r="C36" s="37" t="s">
        <v>99</v>
      </c>
      <c r="D36" s="38">
        <v>0</v>
      </c>
      <c r="E36" s="52">
        <v>0</v>
      </c>
      <c r="F36" s="38">
        <v>0</v>
      </c>
      <c r="G36" s="52">
        <v>0</v>
      </c>
      <c r="H36" s="38">
        <v>3</v>
      </c>
      <c r="I36" s="52">
        <v>1.009E-2</v>
      </c>
      <c r="J36" s="38">
        <v>0</v>
      </c>
      <c r="K36" s="52">
        <v>0</v>
      </c>
      <c r="L36" s="7"/>
    </row>
    <row r="37" spans="1:12" s="8" customFormat="1" ht="18" customHeight="1" x14ac:dyDescent="0.2">
      <c r="A37" s="33" t="s">
        <v>221</v>
      </c>
      <c r="B37" s="34">
        <v>31</v>
      </c>
      <c r="C37" s="37" t="s">
        <v>90</v>
      </c>
      <c r="D37" s="38">
        <v>0</v>
      </c>
      <c r="E37" s="52">
        <v>0</v>
      </c>
      <c r="F37" s="38">
        <v>0</v>
      </c>
      <c r="G37" s="52">
        <v>0</v>
      </c>
      <c r="H37" s="38">
        <v>1</v>
      </c>
      <c r="I37" s="52">
        <v>8.0000000000000002E-3</v>
      </c>
      <c r="J37" s="38">
        <v>0</v>
      </c>
      <c r="K37" s="52">
        <v>0</v>
      </c>
      <c r="L37" s="7"/>
    </row>
    <row r="38" spans="1:12" s="2" customFormat="1" ht="15.75" x14ac:dyDescent="0.25">
      <c r="A38" s="33" t="s">
        <v>221</v>
      </c>
      <c r="B38" s="34">
        <v>32</v>
      </c>
      <c r="C38" s="40" t="s">
        <v>125</v>
      </c>
      <c r="D38" s="36">
        <v>2</v>
      </c>
      <c r="E38" s="53">
        <v>0.02</v>
      </c>
      <c r="F38" s="41">
        <v>2</v>
      </c>
      <c r="G38" s="54">
        <v>0.02</v>
      </c>
      <c r="H38" s="36">
        <v>1</v>
      </c>
      <c r="I38" s="54">
        <v>1.4999999999999999E-2</v>
      </c>
      <c r="J38" s="36">
        <v>0</v>
      </c>
      <c r="K38" s="55">
        <v>0</v>
      </c>
    </row>
    <row r="39" spans="1:12" s="2" customFormat="1" ht="15.75" x14ac:dyDescent="0.25">
      <c r="A39" s="33" t="s">
        <v>221</v>
      </c>
      <c r="B39" s="34">
        <v>33</v>
      </c>
      <c r="C39" s="35" t="s">
        <v>126</v>
      </c>
      <c r="D39" s="41">
        <v>7</v>
      </c>
      <c r="E39" s="54">
        <v>0.107</v>
      </c>
      <c r="F39" s="41">
        <v>3</v>
      </c>
      <c r="G39" s="54">
        <v>1.7000000000000001E-2</v>
      </c>
      <c r="H39" s="36">
        <v>4</v>
      </c>
      <c r="I39" s="54">
        <v>0.02</v>
      </c>
      <c r="J39" s="36">
        <v>0</v>
      </c>
      <c r="K39" s="53">
        <v>0</v>
      </c>
    </row>
    <row r="40" spans="1:12" s="8" customFormat="1" ht="15.75" x14ac:dyDescent="0.2">
      <c r="A40" s="33" t="s">
        <v>221</v>
      </c>
      <c r="B40" s="34">
        <v>34</v>
      </c>
      <c r="C40" s="40" t="s">
        <v>127</v>
      </c>
      <c r="D40" s="36">
        <v>0</v>
      </c>
      <c r="E40" s="53">
        <v>0</v>
      </c>
      <c r="F40" s="41">
        <v>2</v>
      </c>
      <c r="G40" s="54">
        <v>0.32624999999999998</v>
      </c>
      <c r="H40" s="36">
        <v>3</v>
      </c>
      <c r="I40" s="55">
        <v>8.7999999999999995E-2</v>
      </c>
      <c r="J40" s="36">
        <v>0</v>
      </c>
      <c r="K40" s="53">
        <v>0</v>
      </c>
    </row>
    <row r="41" spans="1:12" s="4" customFormat="1" ht="15.75" x14ac:dyDescent="0.25">
      <c r="A41" s="33" t="s">
        <v>221</v>
      </c>
      <c r="B41" s="34">
        <v>35</v>
      </c>
      <c r="C41" s="40" t="s">
        <v>128</v>
      </c>
      <c r="D41" s="36">
        <v>1</v>
      </c>
      <c r="E41" s="54">
        <v>5.0000000000000001E-3</v>
      </c>
      <c r="F41" s="36">
        <v>0</v>
      </c>
      <c r="G41" s="53">
        <v>0</v>
      </c>
      <c r="H41" s="36">
        <v>0</v>
      </c>
      <c r="I41" s="53">
        <v>0</v>
      </c>
      <c r="J41" s="36">
        <v>0</v>
      </c>
      <c r="K41" s="53">
        <v>0</v>
      </c>
    </row>
    <row r="42" spans="1:12" s="2" customFormat="1" ht="15.75" x14ac:dyDescent="0.25">
      <c r="A42" s="33" t="s">
        <v>221</v>
      </c>
      <c r="B42" s="34">
        <v>36</v>
      </c>
      <c r="C42" s="40" t="s">
        <v>129</v>
      </c>
      <c r="D42" s="36">
        <v>1</v>
      </c>
      <c r="E42" s="54">
        <v>0.05</v>
      </c>
      <c r="F42" s="36">
        <v>0</v>
      </c>
      <c r="G42" s="54">
        <v>0</v>
      </c>
      <c r="H42" s="36">
        <v>0</v>
      </c>
      <c r="I42" s="53">
        <v>0</v>
      </c>
      <c r="J42" s="36">
        <v>0</v>
      </c>
      <c r="K42" s="53">
        <v>0</v>
      </c>
    </row>
    <row r="43" spans="1:12" s="2" customFormat="1" ht="15.75" x14ac:dyDescent="0.25">
      <c r="A43" s="33" t="s">
        <v>221</v>
      </c>
      <c r="B43" s="34">
        <v>37</v>
      </c>
      <c r="C43" s="40" t="s">
        <v>130</v>
      </c>
      <c r="D43" s="36">
        <v>1</v>
      </c>
      <c r="E43" s="54">
        <v>1.2E-2</v>
      </c>
      <c r="F43" s="36">
        <v>2</v>
      </c>
      <c r="G43" s="54">
        <v>1.7999999999999999E-2</v>
      </c>
      <c r="H43" s="36">
        <v>0</v>
      </c>
      <c r="I43" s="53">
        <v>0</v>
      </c>
      <c r="J43" s="36">
        <v>0</v>
      </c>
      <c r="K43" s="53">
        <v>0</v>
      </c>
    </row>
    <row r="44" spans="1:12" s="2" customFormat="1" ht="15.75" x14ac:dyDescent="0.25">
      <c r="A44" s="33" t="s">
        <v>221</v>
      </c>
      <c r="B44" s="34">
        <v>38</v>
      </c>
      <c r="C44" s="40" t="s">
        <v>131</v>
      </c>
      <c r="D44" s="36">
        <v>0</v>
      </c>
      <c r="E44" s="53">
        <v>0</v>
      </c>
      <c r="F44" s="36">
        <v>0</v>
      </c>
      <c r="G44" s="54">
        <v>0</v>
      </c>
      <c r="H44" s="36">
        <v>1</v>
      </c>
      <c r="I44" s="54">
        <v>5.0000000000000001E-3</v>
      </c>
      <c r="J44" s="36">
        <v>0</v>
      </c>
      <c r="K44" s="53">
        <v>0</v>
      </c>
    </row>
    <row r="45" spans="1:12" s="2" customFormat="1" ht="15.75" x14ac:dyDescent="0.25">
      <c r="A45" s="33" t="s">
        <v>221</v>
      </c>
      <c r="B45" s="34">
        <v>39</v>
      </c>
      <c r="C45" s="40" t="s">
        <v>132</v>
      </c>
      <c r="D45" s="36">
        <v>1</v>
      </c>
      <c r="E45" s="53">
        <v>7.0000000000000001E-3</v>
      </c>
      <c r="F45" s="36">
        <v>0</v>
      </c>
      <c r="G45" s="53">
        <v>0</v>
      </c>
      <c r="H45" s="36">
        <v>0</v>
      </c>
      <c r="I45" s="53">
        <v>0</v>
      </c>
      <c r="J45" s="36">
        <v>0</v>
      </c>
      <c r="K45" s="54">
        <v>0</v>
      </c>
    </row>
    <row r="46" spans="1:12" s="2" customFormat="1" ht="15.75" x14ac:dyDescent="0.25">
      <c r="A46" s="33" t="s">
        <v>221</v>
      </c>
      <c r="B46" s="34">
        <v>40</v>
      </c>
      <c r="C46" s="35" t="s">
        <v>133</v>
      </c>
      <c r="D46" s="36">
        <v>0</v>
      </c>
      <c r="E46" s="53">
        <v>0</v>
      </c>
      <c r="F46" s="36">
        <v>0</v>
      </c>
      <c r="G46" s="53">
        <v>0</v>
      </c>
      <c r="H46" s="36">
        <v>1</v>
      </c>
      <c r="I46" s="54">
        <v>1.4999999999999999E-2</v>
      </c>
      <c r="J46" s="36">
        <v>0</v>
      </c>
      <c r="K46" s="53">
        <v>0</v>
      </c>
    </row>
    <row r="47" spans="1:12" s="2" customFormat="1" ht="15.75" x14ac:dyDescent="0.25">
      <c r="A47" s="33" t="s">
        <v>221</v>
      </c>
      <c r="B47" s="34">
        <v>41</v>
      </c>
      <c r="C47" s="40" t="s">
        <v>134</v>
      </c>
      <c r="D47" s="36">
        <v>0</v>
      </c>
      <c r="E47" s="53">
        <v>0</v>
      </c>
      <c r="F47" s="36">
        <v>0</v>
      </c>
      <c r="G47" s="53">
        <v>0</v>
      </c>
      <c r="H47" s="36">
        <v>1</v>
      </c>
      <c r="I47" s="54">
        <v>6.0000000000000001E-3</v>
      </c>
      <c r="J47" s="36">
        <v>0</v>
      </c>
      <c r="K47" s="53">
        <v>0</v>
      </c>
    </row>
    <row r="48" spans="1:12" s="2" customFormat="1" ht="15.75" x14ac:dyDescent="0.25">
      <c r="A48" s="33" t="s">
        <v>221</v>
      </c>
      <c r="B48" s="34">
        <v>42</v>
      </c>
      <c r="C48" s="35" t="s">
        <v>135</v>
      </c>
      <c r="D48" s="36">
        <v>0</v>
      </c>
      <c r="E48" s="53">
        <v>0</v>
      </c>
      <c r="F48" s="36">
        <v>1</v>
      </c>
      <c r="G48" s="54">
        <v>0.01</v>
      </c>
      <c r="H48" s="36">
        <v>0</v>
      </c>
      <c r="I48" s="53">
        <v>0</v>
      </c>
      <c r="J48" s="36">
        <v>0</v>
      </c>
      <c r="K48" s="53">
        <v>0</v>
      </c>
    </row>
    <row r="49" spans="1:11" s="2" customFormat="1" ht="15.75" x14ac:dyDescent="0.25">
      <c r="A49" s="33" t="s">
        <v>221</v>
      </c>
      <c r="B49" s="34">
        <v>43</v>
      </c>
      <c r="C49" s="40" t="s">
        <v>134</v>
      </c>
      <c r="D49" s="36">
        <v>2</v>
      </c>
      <c r="E49" s="54">
        <v>1.2E-2</v>
      </c>
      <c r="F49" s="36">
        <v>0</v>
      </c>
      <c r="G49" s="54">
        <v>0</v>
      </c>
      <c r="H49" s="36">
        <v>0</v>
      </c>
      <c r="I49" s="53">
        <v>0</v>
      </c>
      <c r="J49" s="36">
        <v>0</v>
      </c>
      <c r="K49" s="53">
        <v>0</v>
      </c>
    </row>
    <row r="50" spans="1:11" s="2" customFormat="1" ht="15.75" x14ac:dyDescent="0.25">
      <c r="A50" s="33" t="s">
        <v>221</v>
      </c>
      <c r="B50" s="34">
        <v>44</v>
      </c>
      <c r="C50" s="40" t="s">
        <v>136</v>
      </c>
      <c r="D50" s="36">
        <v>3</v>
      </c>
      <c r="E50" s="54">
        <v>3.3000000000000002E-2</v>
      </c>
      <c r="F50" s="36">
        <v>0</v>
      </c>
      <c r="G50" s="54">
        <v>0</v>
      </c>
      <c r="H50" s="36">
        <v>0</v>
      </c>
      <c r="I50" s="53">
        <v>0</v>
      </c>
      <c r="J50" s="36">
        <v>0</v>
      </c>
      <c r="K50" s="54">
        <v>0</v>
      </c>
    </row>
    <row r="51" spans="1:11" s="2" customFormat="1" ht="15.75" x14ac:dyDescent="0.25">
      <c r="A51" s="33" t="s">
        <v>221</v>
      </c>
      <c r="B51" s="34">
        <v>45</v>
      </c>
      <c r="C51" s="40" t="s">
        <v>137</v>
      </c>
      <c r="D51" s="36">
        <v>1</v>
      </c>
      <c r="E51" s="54">
        <v>5.0000000000000001E-3</v>
      </c>
      <c r="F51" s="36">
        <v>0</v>
      </c>
      <c r="G51" s="54">
        <v>0</v>
      </c>
      <c r="H51" s="36">
        <v>1</v>
      </c>
      <c r="I51" s="54">
        <v>1.4999999999999999E-2</v>
      </c>
      <c r="J51" s="36">
        <v>0</v>
      </c>
      <c r="K51" s="53">
        <v>0</v>
      </c>
    </row>
    <row r="52" spans="1:11" s="2" customFormat="1" ht="15.75" x14ac:dyDescent="0.25">
      <c r="A52" s="33" t="s">
        <v>221</v>
      </c>
      <c r="B52" s="34">
        <v>46</v>
      </c>
      <c r="C52" s="40" t="s">
        <v>138</v>
      </c>
      <c r="D52" s="36">
        <v>0</v>
      </c>
      <c r="E52" s="54">
        <v>0</v>
      </c>
      <c r="F52" s="36">
        <v>1</v>
      </c>
      <c r="G52" s="54">
        <v>2E-3</v>
      </c>
      <c r="H52" s="36">
        <v>0</v>
      </c>
      <c r="I52" s="53">
        <v>0</v>
      </c>
      <c r="J52" s="36">
        <v>0</v>
      </c>
      <c r="K52" s="53">
        <v>0</v>
      </c>
    </row>
    <row r="53" spans="1:11" s="2" customFormat="1" ht="15.75" x14ac:dyDescent="0.25">
      <c r="A53" s="33" t="s">
        <v>221</v>
      </c>
      <c r="B53" s="34">
        <v>47</v>
      </c>
      <c r="C53" s="35" t="s">
        <v>139</v>
      </c>
      <c r="D53" s="36">
        <v>2</v>
      </c>
      <c r="E53" s="55">
        <v>4.2599999999999999E-2</v>
      </c>
      <c r="F53" s="36">
        <v>1</v>
      </c>
      <c r="G53" s="54">
        <v>1.2E-2</v>
      </c>
      <c r="H53" s="36">
        <v>1</v>
      </c>
      <c r="I53" s="54">
        <v>5.0000000000000001E-3</v>
      </c>
      <c r="J53" s="36">
        <v>0</v>
      </c>
      <c r="K53" s="53">
        <v>0</v>
      </c>
    </row>
    <row r="54" spans="1:11" s="2" customFormat="1" ht="15.75" x14ac:dyDescent="0.25">
      <c r="A54" s="33" t="s">
        <v>221</v>
      </c>
      <c r="B54" s="34">
        <v>48</v>
      </c>
      <c r="C54" s="35" t="s">
        <v>140</v>
      </c>
      <c r="D54" s="36">
        <v>0</v>
      </c>
      <c r="E54" s="53">
        <v>0</v>
      </c>
      <c r="F54" s="36">
        <v>0</v>
      </c>
      <c r="G54" s="54">
        <v>0</v>
      </c>
      <c r="H54" s="36">
        <v>4</v>
      </c>
      <c r="I54" s="54">
        <v>4.7E-2</v>
      </c>
      <c r="J54" s="36">
        <v>0</v>
      </c>
      <c r="K54" s="54">
        <v>0</v>
      </c>
    </row>
    <row r="55" spans="1:11" s="2" customFormat="1" ht="15.75" x14ac:dyDescent="0.25">
      <c r="A55" s="33" t="s">
        <v>221</v>
      </c>
      <c r="B55" s="34">
        <v>49</v>
      </c>
      <c r="C55" s="35" t="s">
        <v>141</v>
      </c>
      <c r="D55" s="36">
        <v>2</v>
      </c>
      <c r="E55" s="55">
        <v>1.6E-2</v>
      </c>
      <c r="F55" s="36">
        <v>2</v>
      </c>
      <c r="G55" s="54">
        <v>1.6E-2</v>
      </c>
      <c r="H55" s="36">
        <v>4</v>
      </c>
      <c r="I55" s="54">
        <v>3.9E-2</v>
      </c>
      <c r="J55" s="36">
        <v>0</v>
      </c>
      <c r="K55" s="54">
        <v>0</v>
      </c>
    </row>
    <row r="56" spans="1:11" s="2" customFormat="1" ht="15.75" x14ac:dyDescent="0.25">
      <c r="A56" s="33" t="s">
        <v>221</v>
      </c>
      <c r="B56" s="34">
        <v>50</v>
      </c>
      <c r="C56" s="35" t="s">
        <v>142</v>
      </c>
      <c r="D56" s="36">
        <v>0</v>
      </c>
      <c r="E56" s="53">
        <v>0</v>
      </c>
      <c r="F56" s="36">
        <v>1</v>
      </c>
      <c r="G56" s="54">
        <v>5.0000000000000001E-3</v>
      </c>
      <c r="H56" s="36">
        <v>0</v>
      </c>
      <c r="I56" s="53">
        <v>0</v>
      </c>
      <c r="J56" s="36">
        <v>0</v>
      </c>
      <c r="K56" s="54">
        <v>0</v>
      </c>
    </row>
    <row r="57" spans="1:11" s="2" customFormat="1" ht="15.75" x14ac:dyDescent="0.25">
      <c r="A57" s="33" t="s">
        <v>221</v>
      </c>
      <c r="B57" s="34">
        <v>51</v>
      </c>
      <c r="C57" s="40" t="s">
        <v>143</v>
      </c>
      <c r="D57" s="36">
        <v>0</v>
      </c>
      <c r="E57" s="53">
        <v>0</v>
      </c>
      <c r="F57" s="36">
        <v>1</v>
      </c>
      <c r="G57" s="54">
        <v>1.4999999999999999E-2</v>
      </c>
      <c r="H57" s="36">
        <v>1</v>
      </c>
      <c r="I57" s="54">
        <v>1.4999999999999999E-2</v>
      </c>
      <c r="J57" s="36">
        <v>0</v>
      </c>
      <c r="K57" s="55">
        <v>0</v>
      </c>
    </row>
    <row r="58" spans="1:11" s="4" customFormat="1" ht="15.75" x14ac:dyDescent="0.25">
      <c r="A58" s="33" t="s">
        <v>221</v>
      </c>
      <c r="B58" s="34">
        <v>52</v>
      </c>
      <c r="C58" s="33" t="s">
        <v>190</v>
      </c>
      <c r="D58" s="42">
        <v>2</v>
      </c>
      <c r="E58" s="56">
        <v>1.4999999999999999E-2</v>
      </c>
      <c r="F58" s="42">
        <v>0</v>
      </c>
      <c r="G58" s="56">
        <v>0</v>
      </c>
      <c r="H58" s="42">
        <v>1</v>
      </c>
      <c r="I58" s="56">
        <v>5.0000000000000001E-3</v>
      </c>
      <c r="J58" s="42">
        <v>0</v>
      </c>
      <c r="K58" s="56">
        <v>0</v>
      </c>
    </row>
    <row r="59" spans="1:11" s="4" customFormat="1" ht="15.75" x14ac:dyDescent="0.25">
      <c r="A59" s="33" t="s">
        <v>221</v>
      </c>
      <c r="B59" s="34">
        <v>53</v>
      </c>
      <c r="C59" s="33" t="s">
        <v>191</v>
      </c>
      <c r="D59" s="42">
        <v>0</v>
      </c>
      <c r="E59" s="56">
        <v>0</v>
      </c>
      <c r="F59" s="42">
        <v>0</v>
      </c>
      <c r="G59" s="56">
        <v>0</v>
      </c>
      <c r="H59" s="42">
        <v>1</v>
      </c>
      <c r="I59" s="56">
        <v>1.4999999999999999E-2</v>
      </c>
      <c r="J59" s="42">
        <v>0</v>
      </c>
      <c r="K59" s="56">
        <v>0</v>
      </c>
    </row>
    <row r="60" spans="1:11" s="4" customFormat="1" ht="15.75" x14ac:dyDescent="0.25">
      <c r="A60" s="33" t="s">
        <v>221</v>
      </c>
      <c r="B60" s="34">
        <v>54</v>
      </c>
      <c r="C60" s="33" t="s">
        <v>192</v>
      </c>
      <c r="D60" s="42">
        <v>0</v>
      </c>
      <c r="E60" s="56">
        <v>0</v>
      </c>
      <c r="F60" s="42">
        <v>0</v>
      </c>
      <c r="G60" s="56">
        <v>0</v>
      </c>
      <c r="H60" s="42">
        <v>1</v>
      </c>
      <c r="I60" s="56">
        <v>1.4999999999999999E-2</v>
      </c>
      <c r="J60" s="42">
        <v>0</v>
      </c>
      <c r="K60" s="56">
        <v>0</v>
      </c>
    </row>
    <row r="61" spans="1:11" s="4" customFormat="1" ht="15.75" x14ac:dyDescent="0.25">
      <c r="A61" s="33" t="s">
        <v>221</v>
      </c>
      <c r="B61" s="34">
        <v>55</v>
      </c>
      <c r="C61" s="33" t="s">
        <v>193</v>
      </c>
      <c r="D61" s="42">
        <v>0</v>
      </c>
      <c r="E61" s="56">
        <v>0</v>
      </c>
      <c r="F61" s="42">
        <v>0</v>
      </c>
      <c r="G61" s="56">
        <v>0</v>
      </c>
      <c r="H61" s="42">
        <v>1</v>
      </c>
      <c r="I61" s="56">
        <v>5.0000000000000001E-3</v>
      </c>
      <c r="J61" s="42">
        <v>0</v>
      </c>
      <c r="K61" s="56">
        <v>0</v>
      </c>
    </row>
    <row r="62" spans="1:11" s="4" customFormat="1" ht="15.75" x14ac:dyDescent="0.25">
      <c r="A62" s="33" t="s">
        <v>221</v>
      </c>
      <c r="B62" s="34">
        <v>56</v>
      </c>
      <c r="C62" s="33" t="s">
        <v>194</v>
      </c>
      <c r="D62" s="42">
        <v>0</v>
      </c>
      <c r="E62" s="56">
        <v>0</v>
      </c>
      <c r="F62" s="42">
        <v>3</v>
      </c>
      <c r="G62" s="56">
        <v>7.0000000000000001E-3</v>
      </c>
      <c r="H62" s="42">
        <v>0</v>
      </c>
      <c r="I62" s="56">
        <v>0</v>
      </c>
      <c r="J62" s="42">
        <v>0</v>
      </c>
      <c r="K62" s="56">
        <v>0</v>
      </c>
    </row>
    <row r="63" spans="1:11" s="4" customFormat="1" ht="15.75" x14ac:dyDescent="0.25">
      <c r="A63" s="33" t="s">
        <v>221</v>
      </c>
      <c r="B63" s="34">
        <v>57</v>
      </c>
      <c r="C63" s="33" t="s">
        <v>195</v>
      </c>
      <c r="D63" s="42">
        <v>0</v>
      </c>
      <c r="E63" s="56">
        <v>0</v>
      </c>
      <c r="F63" s="42">
        <v>1</v>
      </c>
      <c r="G63" s="56">
        <v>5.0000000000000001E-3</v>
      </c>
      <c r="H63" s="42">
        <v>0</v>
      </c>
      <c r="I63" s="56">
        <v>0</v>
      </c>
      <c r="J63" s="42">
        <v>0</v>
      </c>
      <c r="K63" s="56">
        <v>0</v>
      </c>
    </row>
    <row r="64" spans="1:11" s="4" customFormat="1" ht="15.75" x14ac:dyDescent="0.25">
      <c r="A64" s="33" t="s">
        <v>221</v>
      </c>
      <c r="B64" s="34">
        <v>58</v>
      </c>
      <c r="C64" s="33" t="s">
        <v>204</v>
      </c>
      <c r="D64" s="42">
        <v>1</v>
      </c>
      <c r="E64" s="56">
        <v>5.0000000000000001E-3</v>
      </c>
      <c r="F64" s="42">
        <v>1</v>
      </c>
      <c r="G64" s="56">
        <v>5.0000000000000001E-3</v>
      </c>
      <c r="H64" s="42">
        <v>0</v>
      </c>
      <c r="I64" s="56">
        <v>0</v>
      </c>
      <c r="J64" s="42">
        <v>0</v>
      </c>
      <c r="K64" s="56">
        <v>0</v>
      </c>
    </row>
    <row r="65" spans="1:11" s="4" customFormat="1" ht="15.75" x14ac:dyDescent="0.25">
      <c r="A65" s="33" t="s">
        <v>221</v>
      </c>
      <c r="B65" s="34">
        <v>59</v>
      </c>
      <c r="C65" s="33" t="s">
        <v>205</v>
      </c>
      <c r="D65" s="42">
        <v>1</v>
      </c>
      <c r="E65" s="56">
        <v>5.0000000000000001E-3</v>
      </c>
      <c r="F65" s="42">
        <v>1</v>
      </c>
      <c r="G65" s="56">
        <v>5.0000000000000001E-3</v>
      </c>
      <c r="H65" s="42">
        <v>0</v>
      </c>
      <c r="I65" s="56">
        <v>0</v>
      </c>
      <c r="J65" s="42">
        <v>0</v>
      </c>
      <c r="K65" s="56">
        <v>0</v>
      </c>
    </row>
    <row r="66" spans="1:11" s="4" customFormat="1" ht="15.75" x14ac:dyDescent="0.25">
      <c r="A66" s="33" t="s">
        <v>221</v>
      </c>
      <c r="B66" s="34">
        <v>60</v>
      </c>
      <c r="C66" s="33" t="s">
        <v>206</v>
      </c>
      <c r="D66" s="42">
        <v>1</v>
      </c>
      <c r="E66" s="56">
        <v>1.4999999999999999E-2</v>
      </c>
      <c r="F66" s="42">
        <v>1</v>
      </c>
      <c r="G66" s="56">
        <v>1.4999999999999999E-2</v>
      </c>
      <c r="H66" s="42">
        <v>0</v>
      </c>
      <c r="I66" s="56">
        <v>0</v>
      </c>
      <c r="J66" s="42">
        <v>0</v>
      </c>
      <c r="K66" s="56">
        <v>0</v>
      </c>
    </row>
    <row r="67" spans="1:11" s="4" customFormat="1" ht="15.75" x14ac:dyDescent="0.25">
      <c r="A67" s="33" t="s">
        <v>221</v>
      </c>
      <c r="B67" s="34">
        <v>61</v>
      </c>
      <c r="C67" s="33" t="s">
        <v>207</v>
      </c>
      <c r="D67" s="42">
        <v>1</v>
      </c>
      <c r="E67" s="56">
        <v>8.0000000000000002E-3</v>
      </c>
      <c r="F67" s="42">
        <v>2</v>
      </c>
      <c r="G67" s="56">
        <v>1.3000000000000001E-2</v>
      </c>
      <c r="H67" s="42">
        <v>0</v>
      </c>
      <c r="I67" s="56">
        <v>0</v>
      </c>
      <c r="J67" s="42">
        <v>0</v>
      </c>
      <c r="K67" s="56">
        <v>0</v>
      </c>
    </row>
    <row r="68" spans="1:11" s="4" customFormat="1" ht="15.75" x14ac:dyDescent="0.25">
      <c r="A68" s="33" t="s">
        <v>221</v>
      </c>
      <c r="B68" s="34">
        <v>62</v>
      </c>
      <c r="C68" s="33" t="s">
        <v>208</v>
      </c>
      <c r="D68" s="42">
        <v>1</v>
      </c>
      <c r="E68" s="56">
        <v>5.0000000000000001E-3</v>
      </c>
      <c r="F68" s="42">
        <v>2</v>
      </c>
      <c r="G68" s="56">
        <v>1.0999999999999999E-2</v>
      </c>
      <c r="H68" s="42">
        <v>1</v>
      </c>
      <c r="I68" s="56">
        <v>1.2E-2</v>
      </c>
      <c r="J68" s="42">
        <v>0</v>
      </c>
      <c r="K68" s="56">
        <v>0</v>
      </c>
    </row>
    <row r="69" spans="1:11" s="4" customFormat="1" ht="15.75" x14ac:dyDescent="0.25">
      <c r="A69" s="33" t="s">
        <v>221</v>
      </c>
      <c r="B69" s="34">
        <v>63</v>
      </c>
      <c r="C69" s="33" t="s">
        <v>209</v>
      </c>
      <c r="D69" s="42">
        <v>1</v>
      </c>
      <c r="E69" s="56">
        <v>6.0000000000000001E-3</v>
      </c>
      <c r="F69" s="42">
        <v>2</v>
      </c>
      <c r="G69" s="56">
        <v>1.6E-2</v>
      </c>
      <c r="H69" s="42">
        <v>0</v>
      </c>
      <c r="I69" s="56">
        <v>0</v>
      </c>
      <c r="J69" s="42">
        <v>0</v>
      </c>
      <c r="K69" s="56">
        <v>0</v>
      </c>
    </row>
    <row r="70" spans="1:11" s="4" customFormat="1" ht="15.75" x14ac:dyDescent="0.25">
      <c r="A70" s="33" t="s">
        <v>221</v>
      </c>
      <c r="B70" s="34">
        <v>64</v>
      </c>
      <c r="C70" s="33" t="s">
        <v>210</v>
      </c>
      <c r="D70" s="42">
        <v>0</v>
      </c>
      <c r="E70" s="56">
        <v>0</v>
      </c>
      <c r="F70" s="42">
        <v>0</v>
      </c>
      <c r="G70" s="56">
        <v>0</v>
      </c>
      <c r="H70" s="42">
        <v>1</v>
      </c>
      <c r="I70" s="56">
        <v>7.0000000000000001E-3</v>
      </c>
      <c r="J70" s="42">
        <v>0</v>
      </c>
      <c r="K70" s="56">
        <v>0</v>
      </c>
    </row>
    <row r="71" spans="1:11" s="4" customFormat="1" ht="15.75" x14ac:dyDescent="0.25">
      <c r="A71" s="33" t="s">
        <v>221</v>
      </c>
      <c r="B71" s="34">
        <v>65</v>
      </c>
      <c r="C71" s="33" t="s">
        <v>211</v>
      </c>
      <c r="D71" s="42">
        <v>0</v>
      </c>
      <c r="E71" s="56">
        <v>0</v>
      </c>
      <c r="F71" s="42">
        <v>0</v>
      </c>
      <c r="G71" s="56">
        <v>0</v>
      </c>
      <c r="H71" s="42">
        <v>1</v>
      </c>
      <c r="I71" s="56">
        <v>6.0000000000000001E-3</v>
      </c>
      <c r="J71" s="42">
        <v>0</v>
      </c>
      <c r="K71" s="56">
        <v>0</v>
      </c>
    </row>
    <row r="72" spans="1:11" s="4" customFormat="1" ht="15.75" x14ac:dyDescent="0.25">
      <c r="A72" s="33" t="s">
        <v>221</v>
      </c>
      <c r="B72" s="34">
        <v>66</v>
      </c>
      <c r="C72" s="33" t="s">
        <v>212</v>
      </c>
      <c r="D72" s="42">
        <v>0</v>
      </c>
      <c r="E72" s="56">
        <v>0</v>
      </c>
      <c r="F72" s="42">
        <v>0</v>
      </c>
      <c r="G72" s="56">
        <v>0</v>
      </c>
      <c r="H72" s="42">
        <v>1</v>
      </c>
      <c r="I72" s="56">
        <v>5.0000000000000001E-3</v>
      </c>
      <c r="J72" s="42">
        <v>0</v>
      </c>
      <c r="K72" s="56">
        <v>0</v>
      </c>
    </row>
    <row r="73" spans="1:11" s="4" customFormat="1" ht="15.75" x14ac:dyDescent="0.25">
      <c r="A73" s="33" t="s">
        <v>221</v>
      </c>
      <c r="B73" s="34">
        <v>67</v>
      </c>
      <c r="C73" s="33" t="s">
        <v>213</v>
      </c>
      <c r="D73" s="42">
        <v>0</v>
      </c>
      <c r="E73" s="56">
        <v>0</v>
      </c>
      <c r="F73" s="42">
        <v>4</v>
      </c>
      <c r="G73" s="56">
        <v>8.0000000000000002E-3</v>
      </c>
      <c r="H73" s="42">
        <v>0</v>
      </c>
      <c r="I73" s="56">
        <v>0</v>
      </c>
      <c r="J73" s="42">
        <v>0</v>
      </c>
      <c r="K73" s="56">
        <v>0</v>
      </c>
    </row>
    <row r="74" spans="1:11" s="4" customFormat="1" ht="15.75" x14ac:dyDescent="0.25">
      <c r="A74" s="33" t="s">
        <v>221</v>
      </c>
      <c r="B74" s="34">
        <v>68</v>
      </c>
      <c r="C74" s="33" t="s">
        <v>214</v>
      </c>
      <c r="D74" s="42">
        <v>0</v>
      </c>
      <c r="E74" s="56">
        <v>0</v>
      </c>
      <c r="F74" s="42">
        <v>1</v>
      </c>
      <c r="G74" s="56">
        <v>5.0000000000000001E-3</v>
      </c>
      <c r="H74" s="42">
        <v>0</v>
      </c>
      <c r="I74" s="56">
        <v>0</v>
      </c>
      <c r="J74" s="42">
        <v>0</v>
      </c>
      <c r="K74" s="56">
        <v>0</v>
      </c>
    </row>
    <row r="75" spans="1:11" s="4" customFormat="1" ht="15.75" x14ac:dyDescent="0.25">
      <c r="A75" s="33" t="s">
        <v>221</v>
      </c>
      <c r="B75" s="34">
        <v>69</v>
      </c>
      <c r="C75" s="33" t="s">
        <v>215</v>
      </c>
      <c r="D75" s="42">
        <v>0</v>
      </c>
      <c r="E75" s="56">
        <v>0</v>
      </c>
      <c r="F75" s="42">
        <v>1</v>
      </c>
      <c r="G75" s="56">
        <v>5.0000000000000001E-3</v>
      </c>
      <c r="H75" s="42">
        <v>0</v>
      </c>
      <c r="I75" s="56">
        <v>0</v>
      </c>
      <c r="J75" s="42">
        <v>0</v>
      </c>
      <c r="K75" s="56">
        <v>0</v>
      </c>
    </row>
    <row r="76" spans="1:11" s="49" customFormat="1" x14ac:dyDescent="0.25">
      <c r="A76" s="47" t="s">
        <v>221</v>
      </c>
      <c r="B76" s="47"/>
      <c r="C76" s="47" t="s">
        <v>17</v>
      </c>
      <c r="D76" s="48">
        <f>SUM(D77:D102)</f>
        <v>81</v>
      </c>
      <c r="E76" s="50">
        <f t="shared" ref="E76:K76" si="1">SUM(E77:E102)</f>
        <v>9.0226000000000006</v>
      </c>
      <c r="F76" s="48">
        <f t="shared" si="1"/>
        <v>46</v>
      </c>
      <c r="G76" s="50">
        <f t="shared" si="1"/>
        <v>2.04522</v>
      </c>
      <c r="H76" s="48">
        <f t="shared" si="1"/>
        <v>36</v>
      </c>
      <c r="I76" s="50">
        <f t="shared" si="1"/>
        <v>0.29455500000000001</v>
      </c>
      <c r="J76" s="48">
        <f t="shared" si="1"/>
        <v>17</v>
      </c>
      <c r="K76" s="50">
        <f t="shared" si="1"/>
        <v>2.9485499999999996</v>
      </c>
    </row>
    <row r="77" spans="1:11" s="2" customFormat="1" ht="15.75" x14ac:dyDescent="0.25">
      <c r="A77" s="33" t="s">
        <v>221</v>
      </c>
      <c r="B77" s="34">
        <v>1</v>
      </c>
      <c r="C77" s="36" t="s">
        <v>22</v>
      </c>
      <c r="D77" s="36">
        <v>0</v>
      </c>
      <c r="E77" s="53">
        <v>0</v>
      </c>
      <c r="F77" s="36">
        <v>0</v>
      </c>
      <c r="G77" s="53">
        <v>0</v>
      </c>
      <c r="H77" s="36">
        <v>3</v>
      </c>
      <c r="I77" s="53">
        <v>1.6299999999999999E-2</v>
      </c>
      <c r="J77" s="36">
        <v>0</v>
      </c>
      <c r="K77" s="53">
        <v>0</v>
      </c>
    </row>
    <row r="78" spans="1:11" s="2" customFormat="1" ht="15.75" x14ac:dyDescent="0.25">
      <c r="A78" s="33" t="s">
        <v>221</v>
      </c>
      <c r="B78" s="34">
        <v>2</v>
      </c>
      <c r="C78" s="36" t="s">
        <v>33</v>
      </c>
      <c r="D78" s="36">
        <v>0</v>
      </c>
      <c r="E78" s="53">
        <v>0</v>
      </c>
      <c r="F78" s="36">
        <v>2</v>
      </c>
      <c r="G78" s="53">
        <v>0.03</v>
      </c>
      <c r="H78" s="36">
        <v>0</v>
      </c>
      <c r="I78" s="53">
        <v>0</v>
      </c>
      <c r="J78" s="36">
        <v>0</v>
      </c>
      <c r="K78" s="53">
        <v>0</v>
      </c>
    </row>
    <row r="79" spans="1:11" s="2" customFormat="1" ht="15.75" x14ac:dyDescent="0.25">
      <c r="A79" s="33" t="s">
        <v>221</v>
      </c>
      <c r="B79" s="34">
        <v>3</v>
      </c>
      <c r="C79" s="36" t="s">
        <v>20</v>
      </c>
      <c r="D79" s="36">
        <v>2</v>
      </c>
      <c r="E79" s="53">
        <v>8.9999999999999993E-3</v>
      </c>
      <c r="F79" s="36">
        <v>3</v>
      </c>
      <c r="G79" s="53">
        <v>2.53E-2</v>
      </c>
      <c r="H79" s="36">
        <v>3</v>
      </c>
      <c r="I79" s="53">
        <v>3.1E-2</v>
      </c>
      <c r="J79" s="36">
        <v>1</v>
      </c>
      <c r="K79" s="53">
        <v>1.6935</v>
      </c>
    </row>
    <row r="80" spans="1:11" s="2" customFormat="1" ht="15.75" x14ac:dyDescent="0.25">
      <c r="A80" s="33" t="s">
        <v>221</v>
      </c>
      <c r="B80" s="34">
        <v>4</v>
      </c>
      <c r="C80" s="36" t="s">
        <v>21</v>
      </c>
      <c r="D80" s="36">
        <v>2</v>
      </c>
      <c r="E80" s="53">
        <v>4.6300000000000001E-2</v>
      </c>
      <c r="F80" s="36">
        <v>6</v>
      </c>
      <c r="G80" s="53">
        <v>0.2611</v>
      </c>
      <c r="H80" s="36">
        <v>3</v>
      </c>
      <c r="I80" s="53">
        <v>2.2599999999999999E-2</v>
      </c>
      <c r="J80" s="36">
        <v>1</v>
      </c>
      <c r="K80" s="53">
        <v>0.04</v>
      </c>
    </row>
    <row r="81" spans="1:12" s="2" customFormat="1" ht="15.75" x14ac:dyDescent="0.25">
      <c r="A81" s="33" t="s">
        <v>221</v>
      </c>
      <c r="B81" s="34">
        <v>5</v>
      </c>
      <c r="C81" s="36" t="s">
        <v>19</v>
      </c>
      <c r="D81" s="36">
        <v>6</v>
      </c>
      <c r="E81" s="53">
        <v>4.4299999999999999E-2</v>
      </c>
      <c r="F81" s="36">
        <v>4</v>
      </c>
      <c r="G81" s="53">
        <v>3.6299999999999999E-2</v>
      </c>
      <c r="H81" s="36">
        <v>0</v>
      </c>
      <c r="I81" s="53">
        <v>0</v>
      </c>
      <c r="J81" s="36">
        <v>3</v>
      </c>
      <c r="K81" s="53">
        <v>5.6000000000000001E-2</v>
      </c>
    </row>
    <row r="82" spans="1:12" s="2" customFormat="1" ht="15.75" x14ac:dyDescent="0.25">
      <c r="A82" s="33" t="s">
        <v>221</v>
      </c>
      <c r="B82" s="34">
        <v>6</v>
      </c>
      <c r="C82" s="33" t="s">
        <v>27</v>
      </c>
      <c r="D82" s="36">
        <v>0</v>
      </c>
      <c r="E82" s="53">
        <v>0</v>
      </c>
      <c r="F82" s="36">
        <v>1</v>
      </c>
      <c r="G82" s="53">
        <v>6.3E-3</v>
      </c>
      <c r="H82" s="36">
        <v>3</v>
      </c>
      <c r="I82" s="53">
        <v>4.4999999999999998E-2</v>
      </c>
      <c r="J82" s="36">
        <v>1</v>
      </c>
      <c r="K82" s="53">
        <v>1.4999999999999999E-2</v>
      </c>
    </row>
    <row r="83" spans="1:12" s="2" customFormat="1" ht="15.75" x14ac:dyDescent="0.25">
      <c r="A83" s="33" t="s">
        <v>221</v>
      </c>
      <c r="B83" s="34">
        <v>7</v>
      </c>
      <c r="C83" s="33" t="s">
        <v>24</v>
      </c>
      <c r="D83" s="36">
        <v>17</v>
      </c>
      <c r="E83" s="53">
        <v>7.5084999999999997</v>
      </c>
      <c r="F83" s="36">
        <v>10</v>
      </c>
      <c r="G83" s="53">
        <v>1.1977</v>
      </c>
      <c r="H83" s="36">
        <v>6</v>
      </c>
      <c r="I83" s="53">
        <v>6.4799999999999996E-2</v>
      </c>
      <c r="J83" s="36">
        <v>6</v>
      </c>
      <c r="K83" s="53">
        <v>0.23805000000000001</v>
      </c>
    </row>
    <row r="84" spans="1:12" s="8" customFormat="1" ht="18" customHeight="1" x14ac:dyDescent="0.2">
      <c r="A84" s="33" t="s">
        <v>221</v>
      </c>
      <c r="B84" s="34">
        <v>8</v>
      </c>
      <c r="C84" s="43" t="s">
        <v>100</v>
      </c>
      <c r="D84" s="38">
        <v>1</v>
      </c>
      <c r="E84" s="52">
        <v>1.4999999999999999E-2</v>
      </c>
      <c r="F84" s="38">
        <v>0</v>
      </c>
      <c r="G84" s="52">
        <v>0</v>
      </c>
      <c r="H84" s="38">
        <v>0</v>
      </c>
      <c r="I84" s="52">
        <v>0</v>
      </c>
      <c r="J84" s="38">
        <v>0</v>
      </c>
      <c r="K84" s="52">
        <v>0</v>
      </c>
      <c r="L84" s="7"/>
    </row>
    <row r="85" spans="1:12" s="8" customFormat="1" ht="18" customHeight="1" x14ac:dyDescent="0.2">
      <c r="A85" s="33" t="s">
        <v>221</v>
      </c>
      <c r="B85" s="34">
        <v>9</v>
      </c>
      <c r="C85" s="43" t="s">
        <v>101</v>
      </c>
      <c r="D85" s="38">
        <v>3</v>
      </c>
      <c r="E85" s="52">
        <v>0.03</v>
      </c>
      <c r="F85" s="38">
        <v>3</v>
      </c>
      <c r="G85" s="52">
        <v>0.03</v>
      </c>
      <c r="H85" s="38">
        <v>0</v>
      </c>
      <c r="I85" s="52">
        <v>0</v>
      </c>
      <c r="J85" s="38">
        <v>0</v>
      </c>
      <c r="K85" s="52">
        <v>0</v>
      </c>
      <c r="L85" s="7"/>
    </row>
    <row r="86" spans="1:12" s="8" customFormat="1" ht="18" customHeight="1" x14ac:dyDescent="0.2">
      <c r="A86" s="33" t="s">
        <v>221</v>
      </c>
      <c r="B86" s="34">
        <v>10</v>
      </c>
      <c r="C86" s="43" t="s">
        <v>102</v>
      </c>
      <c r="D86" s="38">
        <v>0</v>
      </c>
      <c r="E86" s="52">
        <v>0</v>
      </c>
      <c r="F86" s="38">
        <v>0</v>
      </c>
      <c r="G86" s="52">
        <v>0</v>
      </c>
      <c r="H86" s="38">
        <v>6</v>
      </c>
      <c r="I86" s="52">
        <v>8.5499999999999997E-4</v>
      </c>
      <c r="J86" s="38">
        <v>0</v>
      </c>
      <c r="K86" s="52">
        <v>0</v>
      </c>
      <c r="L86" s="7"/>
    </row>
    <row r="87" spans="1:12" s="8" customFormat="1" ht="18" customHeight="1" x14ac:dyDescent="0.2">
      <c r="A87" s="33" t="s">
        <v>221</v>
      </c>
      <c r="B87" s="34">
        <v>11</v>
      </c>
      <c r="C87" s="43" t="s">
        <v>103</v>
      </c>
      <c r="D87" s="38">
        <v>0</v>
      </c>
      <c r="E87" s="52">
        <v>0</v>
      </c>
      <c r="F87" s="38">
        <v>1</v>
      </c>
      <c r="G87" s="52">
        <v>1.4999999999999999E-2</v>
      </c>
      <c r="H87" s="38">
        <v>3</v>
      </c>
      <c r="I87" s="52">
        <v>2.3E-2</v>
      </c>
      <c r="J87" s="38">
        <v>0</v>
      </c>
      <c r="K87" s="52">
        <v>0</v>
      </c>
      <c r="L87" s="7"/>
    </row>
    <row r="88" spans="1:12" s="8" customFormat="1" ht="18" hidden="1" customHeight="1" x14ac:dyDescent="0.2">
      <c r="A88" s="33" t="s">
        <v>221</v>
      </c>
      <c r="B88" s="34">
        <v>12</v>
      </c>
      <c r="C88" s="43" t="s">
        <v>104</v>
      </c>
      <c r="D88" s="38"/>
      <c r="E88" s="52"/>
      <c r="F88" s="38"/>
      <c r="G88" s="52"/>
      <c r="H88" s="38"/>
      <c r="I88" s="52"/>
      <c r="J88" s="38"/>
      <c r="K88" s="52"/>
      <c r="L88" s="7"/>
    </row>
    <row r="89" spans="1:12" s="8" customFormat="1" ht="18" customHeight="1" x14ac:dyDescent="0.2">
      <c r="A89" s="33" t="s">
        <v>221</v>
      </c>
      <c r="B89" s="34">
        <v>13</v>
      </c>
      <c r="C89" s="43" t="s">
        <v>105</v>
      </c>
      <c r="D89" s="38">
        <v>1</v>
      </c>
      <c r="E89" s="52">
        <v>5.0000000000000001E-3</v>
      </c>
      <c r="F89" s="38">
        <v>0</v>
      </c>
      <c r="G89" s="52">
        <v>0</v>
      </c>
      <c r="H89" s="38">
        <v>0</v>
      </c>
      <c r="I89" s="52">
        <v>0</v>
      </c>
      <c r="J89" s="38">
        <v>0</v>
      </c>
      <c r="K89" s="52">
        <v>0</v>
      </c>
      <c r="L89" s="7"/>
    </row>
    <row r="90" spans="1:12" s="8" customFormat="1" ht="18" hidden="1" customHeight="1" x14ac:dyDescent="0.2">
      <c r="A90" s="33" t="s">
        <v>221</v>
      </c>
      <c r="B90" s="34">
        <v>14</v>
      </c>
      <c r="C90" s="43" t="s">
        <v>106</v>
      </c>
      <c r="D90" s="38"/>
      <c r="E90" s="52">
        <v>0</v>
      </c>
      <c r="F90" s="38">
        <v>0</v>
      </c>
      <c r="G90" s="52">
        <v>0</v>
      </c>
      <c r="H90" s="38"/>
      <c r="I90" s="52"/>
      <c r="J90" s="38"/>
      <c r="K90" s="52"/>
      <c r="L90" s="7"/>
    </row>
    <row r="91" spans="1:12" s="8" customFormat="1" ht="18" hidden="1" customHeight="1" x14ac:dyDescent="0.2">
      <c r="A91" s="33" t="s">
        <v>221</v>
      </c>
      <c r="B91" s="34">
        <v>15</v>
      </c>
      <c r="C91" s="43" t="s">
        <v>100</v>
      </c>
      <c r="D91" s="38"/>
      <c r="E91" s="52">
        <v>0</v>
      </c>
      <c r="F91" s="38">
        <v>0</v>
      </c>
      <c r="G91" s="52">
        <v>0</v>
      </c>
      <c r="H91" s="38"/>
      <c r="I91" s="52"/>
      <c r="J91" s="38"/>
      <c r="K91" s="52"/>
      <c r="L91" s="7"/>
    </row>
    <row r="92" spans="1:12" s="8" customFormat="1" ht="18" customHeight="1" x14ac:dyDescent="0.2">
      <c r="A92" s="33" t="s">
        <v>221</v>
      </c>
      <c r="B92" s="34">
        <v>16</v>
      </c>
      <c r="C92" s="43" t="s">
        <v>107</v>
      </c>
      <c r="D92" s="38">
        <v>2</v>
      </c>
      <c r="E92" s="52">
        <v>0.02</v>
      </c>
      <c r="F92" s="38">
        <v>0</v>
      </c>
      <c r="G92" s="52">
        <v>0</v>
      </c>
      <c r="H92" s="38">
        <v>1</v>
      </c>
      <c r="I92" s="52">
        <v>1.4999999999999999E-2</v>
      </c>
      <c r="J92" s="38">
        <v>0</v>
      </c>
      <c r="K92" s="52">
        <v>0</v>
      </c>
      <c r="L92" s="7"/>
    </row>
    <row r="93" spans="1:12" s="8" customFormat="1" ht="18" customHeight="1" x14ac:dyDescent="0.2">
      <c r="A93" s="33" t="s">
        <v>221</v>
      </c>
      <c r="B93" s="34">
        <v>17</v>
      </c>
      <c r="C93" s="43" t="s">
        <v>108</v>
      </c>
      <c r="D93" s="38">
        <v>5</v>
      </c>
      <c r="E93" s="52">
        <v>6.0499999999999998E-2</v>
      </c>
      <c r="F93" s="38">
        <v>5</v>
      </c>
      <c r="G93" s="52">
        <v>4.2999999999999997E-2</v>
      </c>
      <c r="H93" s="38">
        <v>1</v>
      </c>
      <c r="I93" s="52">
        <v>0.01</v>
      </c>
      <c r="J93" s="38">
        <v>0</v>
      </c>
      <c r="K93" s="52">
        <v>0</v>
      </c>
      <c r="L93" s="7"/>
    </row>
    <row r="94" spans="1:12" s="2" customFormat="1" ht="31.5" x14ac:dyDescent="0.25">
      <c r="A94" s="33" t="s">
        <v>221</v>
      </c>
      <c r="B94" s="34">
        <v>18</v>
      </c>
      <c r="C94" s="44" t="s">
        <v>144</v>
      </c>
      <c r="D94" s="36">
        <v>3</v>
      </c>
      <c r="E94" s="54">
        <v>2.5000000000000001E-2</v>
      </c>
      <c r="F94" s="36">
        <v>2</v>
      </c>
      <c r="G94" s="54">
        <v>1.6E-2</v>
      </c>
      <c r="H94" s="36">
        <v>3</v>
      </c>
      <c r="I94" s="53">
        <v>2.5000000000000001E-2</v>
      </c>
      <c r="J94" s="36">
        <v>0</v>
      </c>
      <c r="K94" s="53">
        <v>0</v>
      </c>
    </row>
    <row r="95" spans="1:12" s="2" customFormat="1" ht="15.75" x14ac:dyDescent="0.25">
      <c r="A95" s="33" t="s">
        <v>221</v>
      </c>
      <c r="B95" s="34">
        <v>19</v>
      </c>
      <c r="C95" s="45" t="s">
        <v>145</v>
      </c>
      <c r="D95" s="36">
        <v>0</v>
      </c>
      <c r="E95" s="53">
        <v>0</v>
      </c>
      <c r="F95" s="36">
        <v>3</v>
      </c>
      <c r="G95" s="55">
        <v>0.35199999999999998</v>
      </c>
      <c r="H95" s="36">
        <v>1</v>
      </c>
      <c r="I95" s="54">
        <v>1.4E-2</v>
      </c>
      <c r="J95" s="36">
        <v>0</v>
      </c>
      <c r="K95" s="53">
        <v>0</v>
      </c>
    </row>
    <row r="96" spans="1:12" s="2" customFormat="1" ht="15.75" x14ac:dyDescent="0.25">
      <c r="A96" s="33" t="s">
        <v>221</v>
      </c>
      <c r="B96" s="34">
        <v>20</v>
      </c>
      <c r="C96" s="46" t="s">
        <v>146</v>
      </c>
      <c r="D96" s="36">
        <v>4</v>
      </c>
      <c r="E96" s="54">
        <v>2.7E-2</v>
      </c>
      <c r="F96" s="36">
        <v>2</v>
      </c>
      <c r="G96" s="55">
        <v>1.4999999999999999E-2</v>
      </c>
      <c r="H96" s="36">
        <v>2</v>
      </c>
      <c r="I96" s="55">
        <v>0.02</v>
      </c>
      <c r="J96" s="36">
        <v>1</v>
      </c>
      <c r="K96" s="58">
        <v>6.0000000000000001E-3</v>
      </c>
    </row>
    <row r="97" spans="1:11" s="4" customFormat="1" ht="15.75" x14ac:dyDescent="0.25">
      <c r="A97" s="33" t="s">
        <v>221</v>
      </c>
      <c r="B97" s="34">
        <v>21</v>
      </c>
      <c r="C97" s="35" t="s">
        <v>147</v>
      </c>
      <c r="D97" s="36">
        <v>2</v>
      </c>
      <c r="E97" s="54">
        <v>0.16500000000000001</v>
      </c>
      <c r="F97" s="36">
        <v>0</v>
      </c>
      <c r="G97" s="54">
        <v>0</v>
      </c>
      <c r="H97" s="36">
        <v>0</v>
      </c>
      <c r="I97" s="53">
        <v>0</v>
      </c>
      <c r="J97" s="36">
        <v>0</v>
      </c>
      <c r="K97" s="53">
        <v>0</v>
      </c>
    </row>
    <row r="98" spans="1:11" s="4" customFormat="1" ht="15.75" x14ac:dyDescent="0.25">
      <c r="A98" s="33" t="s">
        <v>221</v>
      </c>
      <c r="B98" s="34">
        <v>22</v>
      </c>
      <c r="C98" s="42" t="s">
        <v>196</v>
      </c>
      <c r="D98" s="42">
        <v>27</v>
      </c>
      <c r="E98" s="56">
        <v>4.3979999999999984E-2</v>
      </c>
      <c r="F98" s="42">
        <v>2</v>
      </c>
      <c r="G98" s="56">
        <v>8.5000000000000006E-3</v>
      </c>
      <c r="H98" s="42">
        <v>0</v>
      </c>
      <c r="I98" s="56">
        <v>0</v>
      </c>
      <c r="J98" s="42">
        <v>1</v>
      </c>
      <c r="K98" s="56">
        <v>0.03</v>
      </c>
    </row>
    <row r="99" spans="1:11" s="4" customFormat="1" ht="15.75" x14ac:dyDescent="0.25">
      <c r="A99" s="33" t="s">
        <v>221</v>
      </c>
      <c r="B99" s="34">
        <v>23</v>
      </c>
      <c r="C99" s="42" t="s">
        <v>197</v>
      </c>
      <c r="D99" s="42">
        <v>3</v>
      </c>
      <c r="E99" s="56">
        <v>2.8999999999999998E-2</v>
      </c>
      <c r="F99" s="42">
        <v>0</v>
      </c>
      <c r="G99" s="56">
        <v>0</v>
      </c>
      <c r="H99" s="42">
        <v>1</v>
      </c>
      <c r="I99" s="56">
        <v>7.0000000000000001E-3</v>
      </c>
      <c r="J99" s="42">
        <v>0</v>
      </c>
      <c r="K99" s="56">
        <v>0</v>
      </c>
    </row>
    <row r="100" spans="1:11" s="4" customFormat="1" ht="15.75" x14ac:dyDescent="0.25">
      <c r="A100" s="33" t="s">
        <v>221</v>
      </c>
      <c r="B100" s="34">
        <v>24</v>
      </c>
      <c r="C100" s="42" t="s">
        <v>216</v>
      </c>
      <c r="D100" s="42">
        <v>2</v>
      </c>
      <c r="E100" s="56">
        <v>0.20002</v>
      </c>
      <c r="F100" s="42">
        <v>2</v>
      </c>
      <c r="G100" s="56">
        <v>9.0199999999999985E-3</v>
      </c>
      <c r="H100" s="42">
        <v>0</v>
      </c>
      <c r="I100" s="56">
        <v>0</v>
      </c>
      <c r="J100" s="42">
        <v>1</v>
      </c>
      <c r="K100" s="56">
        <v>0.2</v>
      </c>
    </row>
    <row r="101" spans="1:11" s="4" customFormat="1" ht="15.75" x14ac:dyDescent="0.25">
      <c r="A101" s="33" t="s">
        <v>221</v>
      </c>
      <c r="B101" s="34">
        <v>25</v>
      </c>
      <c r="C101" s="42" t="s">
        <v>217</v>
      </c>
      <c r="D101" s="42">
        <v>1</v>
      </c>
      <c r="E101" s="56">
        <v>0.79400000000000004</v>
      </c>
      <c r="F101" s="42">
        <v>0</v>
      </c>
      <c r="G101" s="56">
        <v>0</v>
      </c>
      <c r="H101" s="42">
        <v>0</v>
      </c>
      <c r="I101" s="56">
        <v>0</v>
      </c>
      <c r="J101" s="42">
        <v>1</v>
      </c>
      <c r="K101" s="56">
        <v>0.25</v>
      </c>
    </row>
    <row r="102" spans="1:11" s="4" customFormat="1" ht="15.75" x14ac:dyDescent="0.25">
      <c r="A102" s="33" t="s">
        <v>221</v>
      </c>
      <c r="B102" s="34">
        <v>26</v>
      </c>
      <c r="C102" s="42" t="s">
        <v>218</v>
      </c>
      <c r="D102" s="42">
        <v>0</v>
      </c>
      <c r="E102" s="56">
        <v>0</v>
      </c>
      <c r="F102" s="42">
        <v>0</v>
      </c>
      <c r="G102" s="56">
        <v>0</v>
      </c>
      <c r="H102" s="42">
        <v>0</v>
      </c>
      <c r="I102" s="56">
        <v>0</v>
      </c>
      <c r="J102" s="42">
        <v>1</v>
      </c>
      <c r="K102" s="56">
        <v>0.42</v>
      </c>
    </row>
  </sheetData>
  <sortState ref="C24:C34">
    <sortCondition ref="C24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5748031496062992" top="0.74803149606299213" bottom="0.74803149606299213" header="0.31496062992125984" footer="0.31496062992125984"/>
  <pageSetup paperSize="9" scale="64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tabSelected="1" view="pageBreakPreview" zoomScale="130" zoomScaleNormal="80" zoomScaleSheetLayoutView="130" workbookViewId="0">
      <pane ySplit="4" topLeftCell="A5" activePane="bottomLeft" state="frozen"/>
      <selection pane="bottomLeft" activeCell="H13" sqref="H13"/>
    </sheetView>
  </sheetViews>
  <sheetFormatPr defaultRowHeight="15" x14ac:dyDescent="0.25"/>
  <cols>
    <col min="1" max="1" width="19" customWidth="1"/>
    <col min="2" max="2" width="12.85546875" customWidth="1"/>
    <col min="3" max="3" width="14.5703125" style="3" customWidth="1"/>
    <col min="4" max="5" width="15" style="3" customWidth="1"/>
    <col min="6" max="6" width="14.140625" style="3" customWidth="1"/>
    <col min="7" max="7" width="13.140625" style="3" customWidth="1"/>
    <col min="8" max="8" width="44.140625" style="1" customWidth="1"/>
    <col min="9" max="9" width="36.85546875" hidden="1" customWidth="1"/>
  </cols>
  <sheetData>
    <row r="1" spans="1:9" s="4" customFormat="1" x14ac:dyDescent="0.25">
      <c r="A1" s="59"/>
      <c r="B1" s="59"/>
      <c r="C1" s="59"/>
      <c r="D1" s="59"/>
      <c r="E1" s="59"/>
      <c r="F1" s="59"/>
      <c r="G1" s="59"/>
      <c r="H1" s="60" t="s">
        <v>18</v>
      </c>
    </row>
    <row r="2" spans="1:9" s="4" customFormat="1" ht="15.75" thickBot="1" x14ac:dyDescent="0.3">
      <c r="A2" s="61" t="s">
        <v>223</v>
      </c>
      <c r="B2" s="61"/>
      <c r="C2" s="61"/>
      <c r="D2" s="61"/>
      <c r="E2" s="61"/>
      <c r="F2" s="61"/>
      <c r="G2" s="61"/>
      <c r="H2" s="61"/>
    </row>
    <row r="3" spans="1:9" s="4" customFormat="1" ht="60" x14ac:dyDescent="0.25">
      <c r="A3" s="62" t="s">
        <v>0</v>
      </c>
      <c r="B3" s="62" t="s">
        <v>1</v>
      </c>
      <c r="C3" s="62" t="s">
        <v>9</v>
      </c>
      <c r="D3" s="62" t="s">
        <v>10</v>
      </c>
      <c r="E3" s="62" t="s">
        <v>11</v>
      </c>
      <c r="F3" s="63" t="s">
        <v>224</v>
      </c>
      <c r="G3" s="63" t="s">
        <v>12</v>
      </c>
      <c r="H3" s="62" t="s">
        <v>13</v>
      </c>
    </row>
    <row r="4" spans="1:9" s="4" customFormat="1" x14ac:dyDescent="0.25">
      <c r="A4" s="64">
        <v>1</v>
      </c>
      <c r="B4" s="65">
        <v>2</v>
      </c>
      <c r="C4" s="65">
        <v>3</v>
      </c>
      <c r="D4" s="65">
        <v>4</v>
      </c>
      <c r="E4" s="65">
        <v>5</v>
      </c>
      <c r="F4" s="66">
        <v>6</v>
      </c>
      <c r="G4" s="66">
        <v>7</v>
      </c>
      <c r="H4" s="67">
        <v>8</v>
      </c>
    </row>
    <row r="5" spans="1:9" s="5" customFormat="1" ht="17.100000000000001" customHeight="1" x14ac:dyDescent="0.25">
      <c r="A5" s="67" t="s">
        <v>221</v>
      </c>
      <c r="B5" s="68">
        <v>1</v>
      </c>
      <c r="C5" s="69">
        <v>40851573</v>
      </c>
      <c r="D5" s="70">
        <v>41675</v>
      </c>
      <c r="E5" s="71" t="s">
        <v>37</v>
      </c>
      <c r="F5" s="80">
        <v>6.3</v>
      </c>
      <c r="G5" s="87">
        <v>466.10169491525426</v>
      </c>
      <c r="H5" s="67" t="s">
        <v>41</v>
      </c>
      <c r="I5" s="11" t="s">
        <v>65</v>
      </c>
    </row>
    <row r="6" spans="1:9" s="5" customFormat="1" ht="17.100000000000001" customHeight="1" x14ac:dyDescent="0.25">
      <c r="A6" s="67" t="s">
        <v>221</v>
      </c>
      <c r="B6" s="68">
        <v>2</v>
      </c>
      <c r="C6" s="69">
        <v>40852724</v>
      </c>
      <c r="D6" s="70">
        <v>41677</v>
      </c>
      <c r="E6" s="71" t="s">
        <v>78</v>
      </c>
      <c r="F6" s="80">
        <v>15</v>
      </c>
      <c r="G6" s="87">
        <v>466.10169491525426</v>
      </c>
      <c r="H6" s="67" t="s">
        <v>46</v>
      </c>
      <c r="I6" s="11" t="s">
        <v>66</v>
      </c>
    </row>
    <row r="7" spans="1:9" s="5" customFormat="1" ht="17.100000000000001" customHeight="1" x14ac:dyDescent="0.25">
      <c r="A7" s="67" t="s">
        <v>221</v>
      </c>
      <c r="B7" s="68">
        <v>3</v>
      </c>
      <c r="C7" s="69">
        <v>40852723</v>
      </c>
      <c r="D7" s="72">
        <v>41677</v>
      </c>
      <c r="E7" s="71" t="s">
        <v>78</v>
      </c>
      <c r="F7" s="80">
        <v>15</v>
      </c>
      <c r="G7" s="87">
        <v>466.10169491525426</v>
      </c>
      <c r="H7" s="67" t="s">
        <v>46</v>
      </c>
      <c r="I7" s="11" t="s">
        <v>67</v>
      </c>
    </row>
    <row r="8" spans="1:9" s="5" customFormat="1" ht="17.100000000000001" customHeight="1" x14ac:dyDescent="0.25">
      <c r="A8" s="67" t="s">
        <v>221</v>
      </c>
      <c r="B8" s="68">
        <v>4</v>
      </c>
      <c r="C8" s="69">
        <v>40853291</v>
      </c>
      <c r="D8" s="72">
        <v>41687</v>
      </c>
      <c r="E8" s="71" t="s">
        <v>37</v>
      </c>
      <c r="F8" s="80">
        <v>15</v>
      </c>
      <c r="G8" s="87">
        <v>466.10169491525426</v>
      </c>
      <c r="H8" s="67" t="s">
        <v>23</v>
      </c>
      <c r="I8" s="11" t="s">
        <v>68</v>
      </c>
    </row>
    <row r="9" spans="1:9" s="5" customFormat="1" ht="17.100000000000001" customHeight="1" x14ac:dyDescent="0.25">
      <c r="A9" s="67" t="s">
        <v>221</v>
      </c>
      <c r="B9" s="68">
        <v>5</v>
      </c>
      <c r="C9" s="69">
        <v>40853327</v>
      </c>
      <c r="D9" s="72">
        <v>41681</v>
      </c>
      <c r="E9" s="71" t="s">
        <v>37</v>
      </c>
      <c r="F9" s="80">
        <v>15</v>
      </c>
      <c r="G9" s="87">
        <v>466.10169491525426</v>
      </c>
      <c r="H9" s="67" t="s">
        <v>26</v>
      </c>
      <c r="I9" s="11" t="s">
        <v>44</v>
      </c>
    </row>
    <row r="10" spans="1:9" s="5" customFormat="1" ht="17.100000000000001" customHeight="1" x14ac:dyDescent="0.25">
      <c r="A10" s="67" t="s">
        <v>221</v>
      </c>
      <c r="B10" s="68">
        <v>6</v>
      </c>
      <c r="C10" s="67">
        <v>40852840</v>
      </c>
      <c r="D10" s="72">
        <v>41684</v>
      </c>
      <c r="E10" s="71" t="s">
        <v>37</v>
      </c>
      <c r="F10" s="80">
        <v>15</v>
      </c>
      <c r="G10" s="87">
        <v>466.10169491525426</v>
      </c>
      <c r="H10" s="73" t="s">
        <v>47</v>
      </c>
      <c r="I10" s="11" t="s">
        <v>69</v>
      </c>
    </row>
    <row r="11" spans="1:9" s="5" customFormat="1" ht="17.100000000000001" customHeight="1" x14ac:dyDescent="0.25">
      <c r="A11" s="67" t="s">
        <v>221</v>
      </c>
      <c r="B11" s="68">
        <v>7</v>
      </c>
      <c r="C11" s="67">
        <v>40853296</v>
      </c>
      <c r="D11" s="70">
        <v>41676</v>
      </c>
      <c r="E11" s="71" t="s">
        <v>37</v>
      </c>
      <c r="F11" s="80">
        <v>6.3</v>
      </c>
      <c r="G11" s="87">
        <v>466.10169491525426</v>
      </c>
      <c r="H11" s="67" t="s">
        <v>19</v>
      </c>
      <c r="I11" s="11" t="s">
        <v>43</v>
      </c>
    </row>
    <row r="12" spans="1:9" s="5" customFormat="1" ht="17.100000000000001" customHeight="1" x14ac:dyDescent="0.25">
      <c r="A12" s="67" t="s">
        <v>221</v>
      </c>
      <c r="B12" s="68">
        <v>8</v>
      </c>
      <c r="C12" s="69">
        <v>40853298</v>
      </c>
      <c r="D12" s="72">
        <v>41688</v>
      </c>
      <c r="E12" s="71" t="s">
        <v>37</v>
      </c>
      <c r="F12" s="80">
        <v>10</v>
      </c>
      <c r="G12" s="87">
        <v>466.10169491525426</v>
      </c>
      <c r="H12" s="67" t="s">
        <v>41</v>
      </c>
      <c r="I12" s="11" t="s">
        <v>70</v>
      </c>
    </row>
    <row r="13" spans="1:9" s="5" customFormat="1" ht="17.100000000000001" customHeight="1" x14ac:dyDescent="0.25">
      <c r="A13" s="67" t="s">
        <v>221</v>
      </c>
      <c r="B13" s="68">
        <v>9</v>
      </c>
      <c r="C13" s="69">
        <v>40854214</v>
      </c>
      <c r="D13" s="72">
        <v>41689</v>
      </c>
      <c r="E13" s="71" t="s">
        <v>37</v>
      </c>
      <c r="F13" s="80">
        <v>6.3</v>
      </c>
      <c r="G13" s="87">
        <v>466.10169491525426</v>
      </c>
      <c r="H13" s="67" t="s">
        <v>41</v>
      </c>
      <c r="I13" s="11" t="s">
        <v>71</v>
      </c>
    </row>
    <row r="14" spans="1:9" s="5" customFormat="1" ht="17.100000000000001" customHeight="1" x14ac:dyDescent="0.25">
      <c r="A14" s="67" t="s">
        <v>221</v>
      </c>
      <c r="B14" s="68">
        <v>10</v>
      </c>
      <c r="C14" s="69">
        <v>40853944</v>
      </c>
      <c r="D14" s="70">
        <v>41687</v>
      </c>
      <c r="E14" s="71" t="s">
        <v>37</v>
      </c>
      <c r="F14" s="80">
        <v>14</v>
      </c>
      <c r="G14" s="87">
        <v>466.10169491525426</v>
      </c>
      <c r="H14" s="67" t="s">
        <v>41</v>
      </c>
      <c r="I14" s="11" t="s">
        <v>72</v>
      </c>
    </row>
    <row r="15" spans="1:9" s="5" customFormat="1" ht="17.100000000000001" customHeight="1" x14ac:dyDescent="0.25">
      <c r="A15" s="67" t="s">
        <v>221</v>
      </c>
      <c r="B15" s="68">
        <v>11</v>
      </c>
      <c r="C15" s="69">
        <v>40853955</v>
      </c>
      <c r="D15" s="72">
        <v>41695</v>
      </c>
      <c r="E15" s="71" t="s">
        <v>37</v>
      </c>
      <c r="F15" s="80">
        <v>6.3</v>
      </c>
      <c r="G15" s="87">
        <v>466.10169491525426</v>
      </c>
      <c r="H15" s="67" t="s">
        <v>83</v>
      </c>
      <c r="I15" s="11" t="s">
        <v>73</v>
      </c>
    </row>
    <row r="16" spans="1:9" s="5" customFormat="1" ht="17.100000000000001" customHeight="1" x14ac:dyDescent="0.25">
      <c r="A16" s="67" t="s">
        <v>221</v>
      </c>
      <c r="B16" s="68">
        <v>12</v>
      </c>
      <c r="C16" s="69">
        <v>40854662</v>
      </c>
      <c r="D16" s="72">
        <v>41680</v>
      </c>
      <c r="E16" s="71" t="s">
        <v>37</v>
      </c>
      <c r="F16" s="80">
        <v>10</v>
      </c>
      <c r="G16" s="87">
        <v>466.10169491525426</v>
      </c>
      <c r="H16" s="67" t="s">
        <v>24</v>
      </c>
      <c r="I16" s="11" t="s">
        <v>48</v>
      </c>
    </row>
    <row r="17" spans="1:9" s="5" customFormat="1" ht="17.100000000000001" customHeight="1" x14ac:dyDescent="0.25">
      <c r="A17" s="67" t="s">
        <v>221</v>
      </c>
      <c r="B17" s="68">
        <v>13</v>
      </c>
      <c r="C17" s="69">
        <v>40854657</v>
      </c>
      <c r="D17" s="70">
        <v>41680</v>
      </c>
      <c r="E17" s="71" t="s">
        <v>37</v>
      </c>
      <c r="F17" s="80">
        <v>7</v>
      </c>
      <c r="G17" s="87">
        <f>4412.99/1.18</f>
        <v>3739.8220338983051</v>
      </c>
      <c r="H17" s="73" t="s">
        <v>81</v>
      </c>
      <c r="I17" s="11" t="s">
        <v>49</v>
      </c>
    </row>
    <row r="18" spans="1:9" s="5" customFormat="1" ht="17.100000000000001" customHeight="1" x14ac:dyDescent="0.25">
      <c r="A18" s="67" t="s">
        <v>221</v>
      </c>
      <c r="B18" s="68">
        <v>14</v>
      </c>
      <c r="C18" s="69">
        <v>40857016</v>
      </c>
      <c r="D18" s="72">
        <v>41681</v>
      </c>
      <c r="E18" s="71" t="s">
        <v>37</v>
      </c>
      <c r="F18" s="80">
        <v>15</v>
      </c>
      <c r="G18" s="87">
        <v>466.10169491525426</v>
      </c>
      <c r="H18" s="67" t="s">
        <v>24</v>
      </c>
      <c r="I18" s="11" t="s">
        <v>50</v>
      </c>
    </row>
    <row r="19" spans="1:9" s="5" customFormat="1" ht="17.100000000000001" customHeight="1" x14ac:dyDescent="0.25">
      <c r="A19" s="67" t="s">
        <v>221</v>
      </c>
      <c r="B19" s="68">
        <v>15</v>
      </c>
      <c r="C19" s="69">
        <v>40856417</v>
      </c>
      <c r="D19" s="72">
        <v>41681</v>
      </c>
      <c r="E19" s="71" t="s">
        <v>37</v>
      </c>
      <c r="F19" s="80">
        <v>15</v>
      </c>
      <c r="G19" s="87">
        <v>466.10169491525426</v>
      </c>
      <c r="H19" s="73" t="s">
        <v>81</v>
      </c>
      <c r="I19" s="11" t="s">
        <v>51</v>
      </c>
    </row>
    <row r="20" spans="1:9" s="5" customFormat="1" ht="17.100000000000001" customHeight="1" x14ac:dyDescent="0.25">
      <c r="A20" s="67" t="s">
        <v>221</v>
      </c>
      <c r="B20" s="68">
        <v>16</v>
      </c>
      <c r="C20" s="65">
        <v>40855140</v>
      </c>
      <c r="D20" s="72">
        <v>41681</v>
      </c>
      <c r="E20" s="71" t="s">
        <v>37</v>
      </c>
      <c r="F20" s="80">
        <v>15</v>
      </c>
      <c r="G20" s="87">
        <v>466.10169491525426</v>
      </c>
      <c r="H20" s="73" t="s">
        <v>40</v>
      </c>
      <c r="I20" s="11" t="s">
        <v>52</v>
      </c>
    </row>
    <row r="21" spans="1:9" s="5" customFormat="1" ht="17.100000000000001" customHeight="1" x14ac:dyDescent="0.25">
      <c r="A21" s="67" t="s">
        <v>221</v>
      </c>
      <c r="B21" s="68">
        <v>17</v>
      </c>
      <c r="C21" s="65">
        <v>40856722</v>
      </c>
      <c r="D21" s="72">
        <v>41683</v>
      </c>
      <c r="E21" s="71" t="s">
        <v>37</v>
      </c>
      <c r="F21" s="80">
        <v>10</v>
      </c>
      <c r="G21" s="87">
        <v>466.10169491525426</v>
      </c>
      <c r="H21" s="73" t="s">
        <v>24</v>
      </c>
      <c r="I21" s="11" t="s">
        <v>53</v>
      </c>
    </row>
    <row r="22" spans="1:9" s="5" customFormat="1" ht="17.100000000000001" customHeight="1" x14ac:dyDescent="0.25">
      <c r="A22" s="67" t="s">
        <v>221</v>
      </c>
      <c r="B22" s="68">
        <v>18</v>
      </c>
      <c r="C22" s="65">
        <v>40856188</v>
      </c>
      <c r="D22" s="70">
        <v>41684</v>
      </c>
      <c r="E22" s="71" t="s">
        <v>37</v>
      </c>
      <c r="F22" s="80">
        <v>15</v>
      </c>
      <c r="G22" s="87">
        <v>466.10169491525426</v>
      </c>
      <c r="H22" s="73" t="s">
        <v>80</v>
      </c>
      <c r="I22" s="11" t="s">
        <v>54</v>
      </c>
    </row>
    <row r="23" spans="1:9" s="5" customFormat="1" ht="17.100000000000001" customHeight="1" x14ac:dyDescent="0.25">
      <c r="A23" s="67" t="s">
        <v>221</v>
      </c>
      <c r="B23" s="68">
        <v>19</v>
      </c>
      <c r="C23" s="65">
        <v>40857532</v>
      </c>
      <c r="D23" s="72">
        <v>41687</v>
      </c>
      <c r="E23" s="71" t="s">
        <v>37</v>
      </c>
      <c r="F23" s="80">
        <v>60.7</v>
      </c>
      <c r="G23" s="87">
        <f>38266.9/1.18</f>
        <v>32429.576271186445</v>
      </c>
      <c r="H23" s="73" t="s">
        <v>24</v>
      </c>
      <c r="I23" s="11" t="s">
        <v>55</v>
      </c>
    </row>
    <row r="24" spans="1:9" s="5" customFormat="1" ht="17.100000000000001" customHeight="1" x14ac:dyDescent="0.25">
      <c r="A24" s="67" t="s">
        <v>221</v>
      </c>
      <c r="B24" s="68">
        <v>20</v>
      </c>
      <c r="C24" s="65">
        <v>40856900</v>
      </c>
      <c r="D24" s="72">
        <v>41690</v>
      </c>
      <c r="E24" s="71" t="s">
        <v>37</v>
      </c>
      <c r="F24" s="80">
        <v>10</v>
      </c>
      <c r="G24" s="87">
        <v>466.10169491525426</v>
      </c>
      <c r="H24" s="73" t="s">
        <v>19</v>
      </c>
      <c r="I24" s="11" t="s">
        <v>56</v>
      </c>
    </row>
    <row r="25" spans="1:9" s="5" customFormat="1" ht="17.100000000000001" customHeight="1" x14ac:dyDescent="0.25">
      <c r="A25" s="67" t="s">
        <v>221</v>
      </c>
      <c r="B25" s="68">
        <v>21</v>
      </c>
      <c r="C25" s="65">
        <v>40856928</v>
      </c>
      <c r="D25" s="72">
        <v>41694</v>
      </c>
      <c r="E25" s="71" t="s">
        <v>37</v>
      </c>
      <c r="F25" s="80">
        <v>10</v>
      </c>
      <c r="G25" s="87">
        <v>466.10169491525426</v>
      </c>
      <c r="H25" s="73" t="s">
        <v>19</v>
      </c>
      <c r="I25" s="11" t="s">
        <v>57</v>
      </c>
    </row>
    <row r="26" spans="1:9" s="5" customFormat="1" ht="17.100000000000001" customHeight="1" x14ac:dyDescent="0.25">
      <c r="A26" s="67" t="s">
        <v>221</v>
      </c>
      <c r="B26" s="68">
        <v>22</v>
      </c>
      <c r="C26" s="65">
        <v>40858558</v>
      </c>
      <c r="D26" s="72">
        <v>41689</v>
      </c>
      <c r="E26" s="71" t="s">
        <v>37</v>
      </c>
      <c r="F26" s="80">
        <v>5</v>
      </c>
      <c r="G26" s="87">
        <v>466.10169491525426</v>
      </c>
      <c r="H26" s="73" t="s">
        <v>24</v>
      </c>
      <c r="I26" s="11" t="s">
        <v>58</v>
      </c>
    </row>
    <row r="27" spans="1:9" s="5" customFormat="1" ht="17.100000000000001" customHeight="1" x14ac:dyDescent="0.25">
      <c r="A27" s="67" t="s">
        <v>221</v>
      </c>
      <c r="B27" s="68">
        <v>23</v>
      </c>
      <c r="C27" s="65">
        <v>40857830</v>
      </c>
      <c r="D27" s="72">
        <v>41691</v>
      </c>
      <c r="E27" s="71" t="s">
        <v>37</v>
      </c>
      <c r="F27" s="80">
        <v>6.3</v>
      </c>
      <c r="G27" s="87">
        <v>466.10169491525426</v>
      </c>
      <c r="H27" s="73" t="s">
        <v>47</v>
      </c>
      <c r="I27" s="11" t="s">
        <v>59</v>
      </c>
    </row>
    <row r="28" spans="1:9" s="5" customFormat="1" ht="17.100000000000001" customHeight="1" x14ac:dyDescent="0.25">
      <c r="A28" s="67" t="s">
        <v>221</v>
      </c>
      <c r="B28" s="68">
        <v>24</v>
      </c>
      <c r="C28" s="65">
        <v>40858709</v>
      </c>
      <c r="D28" s="72">
        <v>41690</v>
      </c>
      <c r="E28" s="71" t="s">
        <v>37</v>
      </c>
      <c r="F28" s="80">
        <v>6.3</v>
      </c>
      <c r="G28" s="87">
        <v>466.10169491525426</v>
      </c>
      <c r="H28" s="73" t="s">
        <v>31</v>
      </c>
      <c r="I28" s="11" t="s">
        <v>60</v>
      </c>
    </row>
    <row r="29" spans="1:9" s="5" customFormat="1" ht="17.100000000000001" customHeight="1" x14ac:dyDescent="0.25">
      <c r="A29" s="67" t="s">
        <v>221</v>
      </c>
      <c r="B29" s="68">
        <v>25</v>
      </c>
      <c r="C29" s="65">
        <v>40858999</v>
      </c>
      <c r="D29" s="72">
        <v>41691</v>
      </c>
      <c r="E29" s="71" t="s">
        <v>37</v>
      </c>
      <c r="F29" s="80">
        <v>4</v>
      </c>
      <c r="G29" s="87">
        <v>466.10169491525426</v>
      </c>
      <c r="H29" s="73" t="s">
        <v>47</v>
      </c>
      <c r="I29" s="11" t="s">
        <v>61</v>
      </c>
    </row>
    <row r="30" spans="1:9" s="5" customFormat="1" ht="17.100000000000001" customHeight="1" x14ac:dyDescent="0.25">
      <c r="A30" s="67" t="s">
        <v>221</v>
      </c>
      <c r="B30" s="68">
        <v>26</v>
      </c>
      <c r="C30" s="65">
        <v>40860275</v>
      </c>
      <c r="D30" s="72">
        <v>41696</v>
      </c>
      <c r="E30" s="71" t="s">
        <v>37</v>
      </c>
      <c r="F30" s="80">
        <v>10</v>
      </c>
      <c r="G30" s="87">
        <v>466.10169491525426</v>
      </c>
      <c r="H30" s="73" t="s">
        <v>19</v>
      </c>
      <c r="I30" s="11" t="s">
        <v>62</v>
      </c>
    </row>
    <row r="31" spans="1:9" s="5" customFormat="1" ht="17.100000000000001" customHeight="1" x14ac:dyDescent="0.25">
      <c r="A31" s="67" t="s">
        <v>221</v>
      </c>
      <c r="B31" s="68">
        <v>27</v>
      </c>
      <c r="C31" s="65">
        <v>40861960</v>
      </c>
      <c r="D31" s="72">
        <v>41698</v>
      </c>
      <c r="E31" s="71" t="s">
        <v>37</v>
      </c>
      <c r="F31" s="80">
        <v>15</v>
      </c>
      <c r="G31" s="87">
        <v>466.10169491525426</v>
      </c>
      <c r="H31" s="73" t="s">
        <v>81</v>
      </c>
      <c r="I31" s="11" t="s">
        <v>63</v>
      </c>
    </row>
    <row r="32" spans="1:9" s="5" customFormat="1" ht="17.100000000000001" customHeight="1" x14ac:dyDescent="0.25">
      <c r="A32" s="67" t="s">
        <v>221</v>
      </c>
      <c r="B32" s="68">
        <v>28</v>
      </c>
      <c r="C32" s="65">
        <v>40863196</v>
      </c>
      <c r="D32" s="72">
        <v>41697</v>
      </c>
      <c r="E32" s="71" t="s">
        <v>37</v>
      </c>
      <c r="F32" s="80">
        <v>15</v>
      </c>
      <c r="G32" s="87">
        <v>466.10169491525426</v>
      </c>
      <c r="H32" s="73" t="s">
        <v>24</v>
      </c>
      <c r="I32" s="11" t="s">
        <v>42</v>
      </c>
    </row>
    <row r="33" spans="1:9" s="5" customFormat="1" ht="17.100000000000001" customHeight="1" x14ac:dyDescent="0.25">
      <c r="A33" s="67" t="s">
        <v>221</v>
      </c>
      <c r="B33" s="68">
        <v>29</v>
      </c>
      <c r="C33" s="67">
        <v>40851880</v>
      </c>
      <c r="D33" s="72">
        <v>41673</v>
      </c>
      <c r="E33" s="71" t="s">
        <v>37</v>
      </c>
      <c r="F33" s="81">
        <v>28</v>
      </c>
      <c r="G33" s="88">
        <f>17651.95/1.18</f>
        <v>14959.27966101695</v>
      </c>
      <c r="H33" s="67" t="s">
        <v>25</v>
      </c>
      <c r="I33" s="11" t="s">
        <v>74</v>
      </c>
    </row>
    <row r="34" spans="1:9" s="5" customFormat="1" ht="17.100000000000001" customHeight="1" x14ac:dyDescent="0.25">
      <c r="A34" s="67" t="s">
        <v>221</v>
      </c>
      <c r="B34" s="68">
        <v>30</v>
      </c>
      <c r="C34" s="67">
        <v>40849680</v>
      </c>
      <c r="D34" s="72">
        <v>41680</v>
      </c>
      <c r="E34" s="71" t="s">
        <v>37</v>
      </c>
      <c r="F34" s="81">
        <v>5</v>
      </c>
      <c r="G34" s="88">
        <f>3152.13/1.18</f>
        <v>2671.2966101694919</v>
      </c>
      <c r="H34" s="67" t="s">
        <v>82</v>
      </c>
      <c r="I34" s="11" t="s">
        <v>75</v>
      </c>
    </row>
    <row r="35" spans="1:9" s="5" customFormat="1" ht="17.100000000000001" customHeight="1" x14ac:dyDescent="0.25">
      <c r="A35" s="67" t="s">
        <v>221</v>
      </c>
      <c r="B35" s="68">
        <v>31</v>
      </c>
      <c r="C35" s="67">
        <v>40849613</v>
      </c>
      <c r="D35" s="72">
        <v>41696</v>
      </c>
      <c r="E35" s="71" t="s">
        <v>37</v>
      </c>
      <c r="F35" s="81">
        <v>127.5</v>
      </c>
      <c r="G35" s="88">
        <f>80379.42/1.18</f>
        <v>68118.152542372889</v>
      </c>
      <c r="H35" s="67" t="s">
        <v>41</v>
      </c>
      <c r="I35" s="11" t="s">
        <v>76</v>
      </c>
    </row>
    <row r="36" spans="1:9" s="5" customFormat="1" ht="17.100000000000001" customHeight="1" x14ac:dyDescent="0.25">
      <c r="A36" s="67" t="s">
        <v>221</v>
      </c>
      <c r="B36" s="68">
        <v>32</v>
      </c>
      <c r="C36" s="67">
        <v>40850906</v>
      </c>
      <c r="D36" s="72">
        <v>41696</v>
      </c>
      <c r="E36" s="71" t="s">
        <v>37</v>
      </c>
      <c r="F36" s="81">
        <v>97</v>
      </c>
      <c r="G36" s="88">
        <f>61151.4/1.18</f>
        <v>51823.220338983054</v>
      </c>
      <c r="H36" s="67" t="s">
        <v>41</v>
      </c>
      <c r="I36" s="11" t="s">
        <v>76</v>
      </c>
    </row>
    <row r="37" spans="1:9" s="5" customFormat="1" ht="17.100000000000001" customHeight="1" x14ac:dyDescent="0.25">
      <c r="A37" s="67" t="s">
        <v>221</v>
      </c>
      <c r="B37" s="68">
        <v>33</v>
      </c>
      <c r="C37" s="65">
        <v>40851000</v>
      </c>
      <c r="D37" s="74">
        <v>41673</v>
      </c>
      <c r="E37" s="71" t="s">
        <v>37</v>
      </c>
      <c r="F37" s="82">
        <v>90</v>
      </c>
      <c r="G37" s="89">
        <f>56738.41/1.18</f>
        <v>48083.398305084753</v>
      </c>
      <c r="H37" s="73" t="s">
        <v>24</v>
      </c>
      <c r="I37" s="14" t="s">
        <v>77</v>
      </c>
    </row>
    <row r="38" spans="1:9" s="5" customFormat="1" ht="17.100000000000001" customHeight="1" x14ac:dyDescent="0.25">
      <c r="A38" s="67" t="s">
        <v>221</v>
      </c>
      <c r="B38" s="68">
        <v>34</v>
      </c>
      <c r="C38" s="65">
        <v>40851010</v>
      </c>
      <c r="D38" s="74">
        <v>41673</v>
      </c>
      <c r="E38" s="71" t="s">
        <v>37</v>
      </c>
      <c r="F38" s="83">
        <v>90</v>
      </c>
      <c r="G38" s="89">
        <f>56738.41/1.18</f>
        <v>48083.398305084753</v>
      </c>
      <c r="H38" s="73" t="s">
        <v>24</v>
      </c>
      <c r="I38" s="14" t="s">
        <v>77</v>
      </c>
    </row>
    <row r="39" spans="1:9" s="5" customFormat="1" ht="17.100000000000001" customHeight="1" x14ac:dyDescent="0.25">
      <c r="A39" s="67" t="s">
        <v>221</v>
      </c>
      <c r="B39" s="68">
        <v>35</v>
      </c>
      <c r="C39" s="65">
        <v>40854159</v>
      </c>
      <c r="D39" s="74">
        <v>41697</v>
      </c>
      <c r="E39" s="71" t="s">
        <v>79</v>
      </c>
      <c r="F39" s="84">
        <v>387</v>
      </c>
      <c r="G39" s="89">
        <f>243975.17/1.18</f>
        <v>206758.61864406781</v>
      </c>
      <c r="H39" s="73" t="s">
        <v>24</v>
      </c>
      <c r="I39" s="11" t="s">
        <v>64</v>
      </c>
    </row>
    <row r="40" spans="1:9" s="5" customFormat="1" ht="17.100000000000001" customHeight="1" x14ac:dyDescent="0.25">
      <c r="A40" s="67" t="s">
        <v>221</v>
      </c>
      <c r="B40" s="68">
        <v>36</v>
      </c>
      <c r="C40" s="65">
        <v>40854187</v>
      </c>
      <c r="D40" s="74">
        <v>41697</v>
      </c>
      <c r="E40" s="71" t="s">
        <v>79</v>
      </c>
      <c r="F40" s="84">
        <v>515</v>
      </c>
      <c r="G40" s="89">
        <f>324669.8/1.18</f>
        <v>275143.89830508473</v>
      </c>
      <c r="H40" s="73" t="s">
        <v>24</v>
      </c>
      <c r="I40" s="11" t="s">
        <v>64</v>
      </c>
    </row>
    <row r="41" spans="1:9" s="5" customFormat="1" ht="17.100000000000001" customHeight="1" x14ac:dyDescent="0.25">
      <c r="A41" s="67" t="s">
        <v>221</v>
      </c>
      <c r="B41" s="68">
        <v>37</v>
      </c>
      <c r="C41" s="65">
        <v>40861870</v>
      </c>
      <c r="D41" s="74">
        <v>41698</v>
      </c>
      <c r="E41" s="71" t="s">
        <v>37</v>
      </c>
      <c r="F41" s="84">
        <v>14</v>
      </c>
      <c r="G41" s="87">
        <v>466.10169491525426</v>
      </c>
      <c r="H41" s="73" t="s">
        <v>80</v>
      </c>
      <c r="I41" s="11" t="s">
        <v>45</v>
      </c>
    </row>
    <row r="42" spans="1:9" s="9" customFormat="1" ht="17.100000000000001" customHeight="1" x14ac:dyDescent="0.25">
      <c r="A42" s="67" t="s">
        <v>221</v>
      </c>
      <c r="B42" s="68">
        <v>38</v>
      </c>
      <c r="C42" s="67">
        <v>40828717</v>
      </c>
      <c r="D42" s="72">
        <v>41689</v>
      </c>
      <c r="E42" s="71" t="s">
        <v>37</v>
      </c>
      <c r="F42" s="81">
        <v>15</v>
      </c>
      <c r="G42" s="87">
        <v>466.10169491525426</v>
      </c>
      <c r="H42" s="67" t="s">
        <v>95</v>
      </c>
      <c r="I42" s="11" t="s">
        <v>109</v>
      </c>
    </row>
    <row r="43" spans="1:9" s="9" customFormat="1" ht="17.100000000000001" customHeight="1" x14ac:dyDescent="0.25">
      <c r="A43" s="67" t="s">
        <v>221</v>
      </c>
      <c r="B43" s="68">
        <v>39</v>
      </c>
      <c r="C43" s="67">
        <v>40836602</v>
      </c>
      <c r="D43" s="72">
        <v>41697</v>
      </c>
      <c r="E43" s="71" t="s">
        <v>37</v>
      </c>
      <c r="F43" s="81">
        <v>5</v>
      </c>
      <c r="G43" s="87">
        <v>466.10169491525426</v>
      </c>
      <c r="H43" s="67" t="s">
        <v>108</v>
      </c>
      <c r="I43" s="11" t="s">
        <v>110</v>
      </c>
    </row>
    <row r="44" spans="1:9" s="9" customFormat="1" ht="17.100000000000001" customHeight="1" x14ac:dyDescent="0.25">
      <c r="A44" s="67" t="s">
        <v>221</v>
      </c>
      <c r="B44" s="68">
        <v>40</v>
      </c>
      <c r="C44" s="75">
        <v>40846686</v>
      </c>
      <c r="D44" s="76">
        <v>41677</v>
      </c>
      <c r="E44" s="71" t="s">
        <v>37</v>
      </c>
      <c r="F44" s="85">
        <v>10</v>
      </c>
      <c r="G44" s="88">
        <v>5342.6</v>
      </c>
      <c r="H44" s="67" t="s">
        <v>108</v>
      </c>
      <c r="I44" s="15" t="s">
        <v>111</v>
      </c>
    </row>
    <row r="45" spans="1:9" s="9" customFormat="1" ht="17.100000000000001" customHeight="1" x14ac:dyDescent="0.25">
      <c r="A45" s="67" t="s">
        <v>221</v>
      </c>
      <c r="B45" s="68">
        <v>41</v>
      </c>
      <c r="C45" s="75">
        <v>40846800</v>
      </c>
      <c r="D45" s="76">
        <v>41673</v>
      </c>
      <c r="E45" s="71" t="s">
        <v>37</v>
      </c>
      <c r="F45" s="85">
        <v>0.15</v>
      </c>
      <c r="G45" s="87">
        <v>466.10169491525426</v>
      </c>
      <c r="H45" s="75" t="s">
        <v>97</v>
      </c>
      <c r="I45" s="15" t="s">
        <v>112</v>
      </c>
    </row>
    <row r="46" spans="1:9" s="9" customFormat="1" ht="17.100000000000001" customHeight="1" x14ac:dyDescent="0.25">
      <c r="A46" s="67" t="s">
        <v>221</v>
      </c>
      <c r="B46" s="68">
        <v>42</v>
      </c>
      <c r="C46" s="75">
        <v>40846865</v>
      </c>
      <c r="D46" s="76">
        <v>41673</v>
      </c>
      <c r="E46" s="71" t="s">
        <v>37</v>
      </c>
      <c r="F46" s="85">
        <v>0.75</v>
      </c>
      <c r="G46" s="87">
        <v>466.10169491525426</v>
      </c>
      <c r="H46" s="75" t="s">
        <v>97</v>
      </c>
      <c r="I46" s="15" t="s">
        <v>112</v>
      </c>
    </row>
    <row r="47" spans="1:9" s="9" customFormat="1" ht="17.100000000000001" customHeight="1" x14ac:dyDescent="0.25">
      <c r="A47" s="67" t="s">
        <v>221</v>
      </c>
      <c r="B47" s="68">
        <v>43</v>
      </c>
      <c r="C47" s="75">
        <v>40846979</v>
      </c>
      <c r="D47" s="76">
        <v>41684</v>
      </c>
      <c r="E47" s="71" t="s">
        <v>37</v>
      </c>
      <c r="F47" s="85">
        <v>5</v>
      </c>
      <c r="G47" s="87">
        <v>466.10169491525426</v>
      </c>
      <c r="H47" s="75" t="s">
        <v>98</v>
      </c>
      <c r="I47" s="15" t="s">
        <v>113</v>
      </c>
    </row>
    <row r="48" spans="1:9" s="9" customFormat="1" ht="17.100000000000001" customHeight="1" x14ac:dyDescent="0.25">
      <c r="A48" s="67" t="s">
        <v>221</v>
      </c>
      <c r="B48" s="68">
        <v>44</v>
      </c>
      <c r="C48" s="75">
        <v>40847041</v>
      </c>
      <c r="D48" s="76">
        <v>41694</v>
      </c>
      <c r="E48" s="71" t="s">
        <v>37</v>
      </c>
      <c r="F48" s="85">
        <v>15</v>
      </c>
      <c r="G48" s="87">
        <v>466.10169491525426</v>
      </c>
      <c r="H48" s="75" t="s">
        <v>103</v>
      </c>
      <c r="I48" s="15" t="s">
        <v>114</v>
      </c>
    </row>
    <row r="49" spans="1:9" s="9" customFormat="1" ht="17.100000000000001" customHeight="1" x14ac:dyDescent="0.25">
      <c r="A49" s="67" t="s">
        <v>221</v>
      </c>
      <c r="B49" s="68">
        <v>45</v>
      </c>
      <c r="C49" s="75">
        <v>40848165</v>
      </c>
      <c r="D49" s="76">
        <v>41688</v>
      </c>
      <c r="E49" s="71" t="s">
        <v>37</v>
      </c>
      <c r="F49" s="85">
        <v>8</v>
      </c>
      <c r="G49" s="87">
        <v>466.10169491525426</v>
      </c>
      <c r="H49" s="67" t="s">
        <v>108</v>
      </c>
      <c r="I49" s="15" t="s">
        <v>115</v>
      </c>
    </row>
    <row r="50" spans="1:9" s="9" customFormat="1" ht="17.100000000000001" customHeight="1" x14ac:dyDescent="0.25">
      <c r="A50" s="67" t="s">
        <v>221</v>
      </c>
      <c r="B50" s="68">
        <v>46</v>
      </c>
      <c r="C50" s="75">
        <v>40848203</v>
      </c>
      <c r="D50" s="76">
        <v>41675</v>
      </c>
      <c r="E50" s="71" t="s">
        <v>37</v>
      </c>
      <c r="F50" s="85">
        <v>15</v>
      </c>
      <c r="G50" s="87">
        <v>466.10169491525426</v>
      </c>
      <c r="H50" s="75" t="s">
        <v>96</v>
      </c>
      <c r="I50" s="15" t="s">
        <v>116</v>
      </c>
    </row>
    <row r="51" spans="1:9" s="10" customFormat="1" ht="17.100000000000001" customHeight="1" x14ac:dyDescent="0.25">
      <c r="A51" s="67" t="s">
        <v>221</v>
      </c>
      <c r="B51" s="68">
        <v>47</v>
      </c>
      <c r="C51" s="75">
        <v>40848239</v>
      </c>
      <c r="D51" s="76">
        <v>41688</v>
      </c>
      <c r="E51" s="71" t="s">
        <v>37</v>
      </c>
      <c r="F51" s="85">
        <v>10</v>
      </c>
      <c r="G51" s="87">
        <v>466.10169491525426</v>
      </c>
      <c r="H51" s="67" t="s">
        <v>108</v>
      </c>
      <c r="I51" s="15" t="s">
        <v>117</v>
      </c>
    </row>
    <row r="52" spans="1:9" s="10" customFormat="1" ht="17.100000000000001" customHeight="1" x14ac:dyDescent="0.25">
      <c r="A52" s="67" t="s">
        <v>221</v>
      </c>
      <c r="B52" s="68">
        <v>48</v>
      </c>
      <c r="C52" s="75">
        <v>40853730</v>
      </c>
      <c r="D52" s="76">
        <v>41681</v>
      </c>
      <c r="E52" s="71" t="s">
        <v>37</v>
      </c>
      <c r="F52" s="85">
        <v>15</v>
      </c>
      <c r="G52" s="88">
        <v>8013.9</v>
      </c>
      <c r="H52" s="75" t="s">
        <v>118</v>
      </c>
      <c r="I52" s="15" t="s">
        <v>119</v>
      </c>
    </row>
    <row r="53" spans="1:9" s="10" customFormat="1" ht="17.100000000000001" customHeight="1" x14ac:dyDescent="0.25">
      <c r="A53" s="67" t="s">
        <v>221</v>
      </c>
      <c r="B53" s="68">
        <v>49</v>
      </c>
      <c r="C53" s="67">
        <v>40854939</v>
      </c>
      <c r="D53" s="72">
        <v>41682</v>
      </c>
      <c r="E53" s="71" t="s">
        <v>37</v>
      </c>
      <c r="F53" s="81">
        <v>10</v>
      </c>
      <c r="G53" s="88">
        <v>5342.6</v>
      </c>
      <c r="H53" s="67" t="s">
        <v>87</v>
      </c>
      <c r="I53" s="11" t="s">
        <v>120</v>
      </c>
    </row>
    <row r="54" spans="1:9" s="10" customFormat="1" ht="17.100000000000001" customHeight="1" x14ac:dyDescent="0.25">
      <c r="A54" s="67" t="s">
        <v>221</v>
      </c>
      <c r="B54" s="68">
        <v>50</v>
      </c>
      <c r="C54" s="75">
        <v>40854406</v>
      </c>
      <c r="D54" s="76">
        <v>41696</v>
      </c>
      <c r="E54" s="71" t="s">
        <v>37</v>
      </c>
      <c r="F54" s="85">
        <v>15</v>
      </c>
      <c r="G54" s="87">
        <v>466.10169491525426</v>
      </c>
      <c r="H54" s="75" t="s">
        <v>86</v>
      </c>
      <c r="I54" s="15" t="s">
        <v>121</v>
      </c>
    </row>
    <row r="55" spans="1:9" s="10" customFormat="1" ht="17.100000000000001" customHeight="1" x14ac:dyDescent="0.25">
      <c r="A55" s="67" t="s">
        <v>221</v>
      </c>
      <c r="B55" s="68">
        <v>51</v>
      </c>
      <c r="C55" s="75">
        <v>40854714</v>
      </c>
      <c r="D55" s="76">
        <v>41697</v>
      </c>
      <c r="E55" s="71" t="s">
        <v>37</v>
      </c>
      <c r="F55" s="85">
        <v>10</v>
      </c>
      <c r="G55" s="87">
        <v>466.10169491525426</v>
      </c>
      <c r="H55" s="67" t="s">
        <v>108</v>
      </c>
      <c r="I55" s="15" t="s">
        <v>122</v>
      </c>
    </row>
    <row r="56" spans="1:9" s="9" customFormat="1" ht="17.100000000000001" customHeight="1" x14ac:dyDescent="0.25">
      <c r="A56" s="67" t="s">
        <v>221</v>
      </c>
      <c r="B56" s="68">
        <v>52</v>
      </c>
      <c r="C56" s="75">
        <v>40854820</v>
      </c>
      <c r="D56" s="76">
        <v>41695</v>
      </c>
      <c r="E56" s="71" t="s">
        <v>37</v>
      </c>
      <c r="F56" s="85">
        <v>10</v>
      </c>
      <c r="G56" s="88">
        <v>5342.6</v>
      </c>
      <c r="H56" s="75" t="s">
        <v>123</v>
      </c>
      <c r="I56" s="15" t="s">
        <v>124</v>
      </c>
    </row>
    <row r="57" spans="1:9" s="9" customFormat="1" ht="17.100000000000001" customHeight="1" x14ac:dyDescent="0.25">
      <c r="A57" s="67" t="s">
        <v>221</v>
      </c>
      <c r="B57" s="68">
        <v>53</v>
      </c>
      <c r="C57" s="75">
        <v>40854881</v>
      </c>
      <c r="D57" s="76">
        <v>41695</v>
      </c>
      <c r="E57" s="71" t="s">
        <v>37</v>
      </c>
      <c r="F57" s="85">
        <v>10</v>
      </c>
      <c r="G57" s="88">
        <v>5342.6</v>
      </c>
      <c r="H57" s="75" t="s">
        <v>123</v>
      </c>
      <c r="I57" s="15" t="s">
        <v>124</v>
      </c>
    </row>
    <row r="58" spans="1:9" s="9" customFormat="1" ht="17.100000000000001" customHeight="1" x14ac:dyDescent="0.25">
      <c r="A58" s="67" t="s">
        <v>221</v>
      </c>
      <c r="B58" s="68">
        <v>54</v>
      </c>
      <c r="C58" s="75">
        <v>40855042</v>
      </c>
      <c r="D58" s="76">
        <v>41695</v>
      </c>
      <c r="E58" s="71" t="s">
        <v>37</v>
      </c>
      <c r="F58" s="85">
        <v>10</v>
      </c>
      <c r="G58" s="88">
        <v>5342.6</v>
      </c>
      <c r="H58" s="75" t="s">
        <v>123</v>
      </c>
      <c r="I58" s="15" t="s">
        <v>124</v>
      </c>
    </row>
    <row r="59" spans="1:9" s="13" customFormat="1" ht="17.100000000000001" customHeight="1" x14ac:dyDescent="0.25">
      <c r="A59" s="67" t="s">
        <v>221</v>
      </c>
      <c r="B59" s="68">
        <v>55</v>
      </c>
      <c r="C59" s="75">
        <v>40854397</v>
      </c>
      <c r="D59" s="76">
        <v>41684</v>
      </c>
      <c r="E59" s="71" t="s">
        <v>37</v>
      </c>
      <c r="F59" s="85">
        <v>8</v>
      </c>
      <c r="G59" s="87">
        <v>466.10169491525426</v>
      </c>
      <c r="H59" s="65" t="s">
        <v>144</v>
      </c>
      <c r="I59" s="15" t="s">
        <v>148</v>
      </c>
    </row>
    <row r="60" spans="1:9" s="13" customFormat="1" ht="17.100000000000001" customHeight="1" x14ac:dyDescent="0.25">
      <c r="A60" s="67" t="s">
        <v>221</v>
      </c>
      <c r="B60" s="68">
        <v>56</v>
      </c>
      <c r="C60" s="75">
        <v>40853491</v>
      </c>
      <c r="D60" s="76">
        <v>41684</v>
      </c>
      <c r="E60" s="71" t="s">
        <v>37</v>
      </c>
      <c r="F60" s="85">
        <v>8</v>
      </c>
      <c r="G60" s="87">
        <v>466.10169491525426</v>
      </c>
      <c r="H60" s="65" t="s">
        <v>144</v>
      </c>
      <c r="I60" s="15" t="s">
        <v>149</v>
      </c>
    </row>
    <row r="61" spans="1:9" s="13" customFormat="1" ht="17.100000000000001" customHeight="1" x14ac:dyDescent="0.25">
      <c r="A61" s="67" t="s">
        <v>221</v>
      </c>
      <c r="B61" s="68">
        <v>57</v>
      </c>
      <c r="C61" s="77">
        <v>40850184</v>
      </c>
      <c r="D61" s="76">
        <v>41673</v>
      </c>
      <c r="E61" s="71" t="s">
        <v>37</v>
      </c>
      <c r="F61" s="85">
        <v>120</v>
      </c>
      <c r="G61" s="89">
        <v>64111.199999999997</v>
      </c>
      <c r="H61" s="65" t="s">
        <v>150</v>
      </c>
      <c r="I61" s="15" t="s">
        <v>151</v>
      </c>
    </row>
    <row r="62" spans="1:9" s="13" customFormat="1" ht="17.100000000000001" customHeight="1" x14ac:dyDescent="0.25">
      <c r="A62" s="67" t="s">
        <v>221</v>
      </c>
      <c r="B62" s="68">
        <v>58</v>
      </c>
      <c r="C62" s="77">
        <v>40850189</v>
      </c>
      <c r="D62" s="76">
        <v>41673</v>
      </c>
      <c r="E62" s="71" t="s">
        <v>37</v>
      </c>
      <c r="F62" s="85">
        <v>225</v>
      </c>
      <c r="G62" s="89">
        <v>120208.5</v>
      </c>
      <c r="H62" s="65" t="s">
        <v>150</v>
      </c>
      <c r="I62" s="15" t="s">
        <v>151</v>
      </c>
    </row>
    <row r="63" spans="1:9" s="13" customFormat="1" ht="17.100000000000001" customHeight="1" x14ac:dyDescent="0.25">
      <c r="A63" s="67" t="s">
        <v>221</v>
      </c>
      <c r="B63" s="68">
        <v>59</v>
      </c>
      <c r="C63" s="77">
        <v>40851432</v>
      </c>
      <c r="D63" s="76">
        <v>41688</v>
      </c>
      <c r="E63" s="71" t="s">
        <v>37</v>
      </c>
      <c r="F63" s="85">
        <v>7</v>
      </c>
      <c r="G63" s="87">
        <v>466.10169491525426</v>
      </c>
      <c r="H63" s="65" t="s">
        <v>150</v>
      </c>
      <c r="I63" s="15" t="s">
        <v>152</v>
      </c>
    </row>
    <row r="64" spans="1:9" s="13" customFormat="1" ht="17.100000000000001" customHeight="1" x14ac:dyDescent="0.25">
      <c r="A64" s="67" t="s">
        <v>221</v>
      </c>
      <c r="B64" s="68">
        <v>60</v>
      </c>
      <c r="C64" s="75">
        <v>40857554</v>
      </c>
      <c r="D64" s="76">
        <v>41695</v>
      </c>
      <c r="E64" s="71" t="s">
        <v>37</v>
      </c>
      <c r="F64" s="85">
        <v>5</v>
      </c>
      <c r="G64" s="87">
        <v>466.10169491525426</v>
      </c>
      <c r="H64" s="65" t="s">
        <v>146</v>
      </c>
      <c r="I64" s="15" t="s">
        <v>153</v>
      </c>
    </row>
    <row r="65" spans="1:9" s="13" customFormat="1" ht="17.100000000000001" customHeight="1" x14ac:dyDescent="0.25">
      <c r="A65" s="67" t="s">
        <v>221</v>
      </c>
      <c r="B65" s="68">
        <v>61</v>
      </c>
      <c r="C65" s="75">
        <v>40857175</v>
      </c>
      <c r="D65" s="74">
        <v>41698</v>
      </c>
      <c r="E65" s="71" t="s">
        <v>37</v>
      </c>
      <c r="F65" s="85">
        <v>10</v>
      </c>
      <c r="G65" s="87">
        <v>466.10169491525426</v>
      </c>
      <c r="H65" s="65" t="s">
        <v>146</v>
      </c>
      <c r="I65" s="15" t="s">
        <v>154</v>
      </c>
    </row>
    <row r="66" spans="1:9" s="13" customFormat="1" ht="17.100000000000001" customHeight="1" x14ac:dyDescent="0.25">
      <c r="A66" s="67" t="s">
        <v>221</v>
      </c>
      <c r="B66" s="68">
        <v>62</v>
      </c>
      <c r="C66" s="77">
        <v>40851419</v>
      </c>
      <c r="D66" s="76">
        <v>41674</v>
      </c>
      <c r="E66" s="71" t="s">
        <v>37</v>
      </c>
      <c r="F66" s="85">
        <v>15</v>
      </c>
      <c r="G66" s="87">
        <v>466.10169491525426</v>
      </c>
      <c r="H66" s="65" t="s">
        <v>143</v>
      </c>
      <c r="I66" s="15" t="s">
        <v>155</v>
      </c>
    </row>
    <row r="67" spans="1:9" s="13" customFormat="1" ht="17.100000000000001" customHeight="1" x14ac:dyDescent="0.25">
      <c r="A67" s="67" t="s">
        <v>221</v>
      </c>
      <c r="B67" s="68">
        <v>63</v>
      </c>
      <c r="C67" s="75">
        <v>40854490</v>
      </c>
      <c r="D67" s="76">
        <v>41682</v>
      </c>
      <c r="E67" s="71" t="s">
        <v>37</v>
      </c>
      <c r="F67" s="85">
        <v>10</v>
      </c>
      <c r="G67" s="87">
        <v>466.10169491525426</v>
      </c>
      <c r="H67" s="65" t="s">
        <v>135</v>
      </c>
      <c r="I67" s="15" t="s">
        <v>156</v>
      </c>
    </row>
    <row r="68" spans="1:9" s="5" customFormat="1" ht="17.100000000000001" customHeight="1" x14ac:dyDescent="0.25">
      <c r="A68" s="67" t="s">
        <v>221</v>
      </c>
      <c r="B68" s="68">
        <v>64</v>
      </c>
      <c r="C68" s="75">
        <v>40853901</v>
      </c>
      <c r="D68" s="78">
        <v>41684</v>
      </c>
      <c r="E68" s="71" t="s">
        <v>37</v>
      </c>
      <c r="F68" s="85">
        <v>6</v>
      </c>
      <c r="G68" s="87">
        <v>466.10169491525426</v>
      </c>
      <c r="H68" s="65" t="s">
        <v>130</v>
      </c>
      <c r="I68" s="15" t="s">
        <v>157</v>
      </c>
    </row>
    <row r="69" spans="1:9" s="13" customFormat="1" ht="17.100000000000001" customHeight="1" x14ac:dyDescent="0.25">
      <c r="A69" s="67" t="s">
        <v>221</v>
      </c>
      <c r="B69" s="68">
        <v>65</v>
      </c>
      <c r="C69" s="75">
        <v>40862135</v>
      </c>
      <c r="D69" s="74">
        <v>41698</v>
      </c>
      <c r="E69" s="71" t="s">
        <v>37</v>
      </c>
      <c r="F69" s="85">
        <v>12</v>
      </c>
      <c r="G69" s="87">
        <v>466.10169491525426</v>
      </c>
      <c r="H69" s="65" t="s">
        <v>130</v>
      </c>
      <c r="I69" s="15" t="s">
        <v>158</v>
      </c>
    </row>
    <row r="70" spans="1:9" s="13" customFormat="1" ht="17.100000000000001" customHeight="1" x14ac:dyDescent="0.25">
      <c r="A70" s="67" t="s">
        <v>221</v>
      </c>
      <c r="B70" s="68">
        <v>66</v>
      </c>
      <c r="C70" s="77">
        <v>40848789</v>
      </c>
      <c r="D70" s="76">
        <v>41673</v>
      </c>
      <c r="E70" s="71" t="s">
        <v>37</v>
      </c>
      <c r="F70" s="85">
        <v>5</v>
      </c>
      <c r="G70" s="87">
        <v>466.10169491525426</v>
      </c>
      <c r="H70" s="65" t="s">
        <v>125</v>
      </c>
      <c r="I70" s="15" t="s">
        <v>159</v>
      </c>
    </row>
    <row r="71" spans="1:9" s="13" customFormat="1" ht="17.100000000000001" customHeight="1" x14ac:dyDescent="0.25">
      <c r="A71" s="67" t="s">
        <v>221</v>
      </c>
      <c r="B71" s="68">
        <v>67</v>
      </c>
      <c r="C71" s="75">
        <v>40856836</v>
      </c>
      <c r="D71" s="76">
        <v>41690</v>
      </c>
      <c r="E71" s="71" t="s">
        <v>37</v>
      </c>
      <c r="F71" s="85">
        <v>15</v>
      </c>
      <c r="G71" s="87">
        <v>466.10169491525426</v>
      </c>
      <c r="H71" s="65" t="s">
        <v>125</v>
      </c>
      <c r="I71" s="15" t="s">
        <v>160</v>
      </c>
    </row>
    <row r="72" spans="1:9" s="13" customFormat="1" ht="17.100000000000001" customHeight="1" x14ac:dyDescent="0.25">
      <c r="A72" s="67" t="s">
        <v>221</v>
      </c>
      <c r="B72" s="68">
        <v>68</v>
      </c>
      <c r="C72" s="75">
        <v>40840631</v>
      </c>
      <c r="D72" s="79">
        <v>41682</v>
      </c>
      <c r="E72" s="71" t="s">
        <v>37</v>
      </c>
      <c r="F72" s="85">
        <v>2</v>
      </c>
      <c r="G72" s="87">
        <v>466.10169491525426</v>
      </c>
      <c r="H72" s="65" t="s">
        <v>161</v>
      </c>
      <c r="I72" s="15" t="s">
        <v>162</v>
      </c>
    </row>
    <row r="73" spans="1:9" s="13" customFormat="1" ht="17.100000000000001" customHeight="1" x14ac:dyDescent="0.25">
      <c r="A73" s="67" t="s">
        <v>221</v>
      </c>
      <c r="B73" s="68">
        <v>69</v>
      </c>
      <c r="C73" s="75">
        <v>40856616</v>
      </c>
      <c r="D73" s="76">
        <v>41687</v>
      </c>
      <c r="E73" s="71" t="s">
        <v>37</v>
      </c>
      <c r="F73" s="85">
        <v>12</v>
      </c>
      <c r="G73" s="87">
        <v>466.10169491525426</v>
      </c>
      <c r="H73" s="65" t="s">
        <v>139</v>
      </c>
      <c r="I73" s="15" t="s">
        <v>163</v>
      </c>
    </row>
    <row r="74" spans="1:9" s="13" customFormat="1" ht="17.100000000000001" customHeight="1" x14ac:dyDescent="0.25">
      <c r="A74" s="67" t="s">
        <v>221</v>
      </c>
      <c r="B74" s="68">
        <v>70</v>
      </c>
      <c r="C74" s="77">
        <v>40848798</v>
      </c>
      <c r="D74" s="76">
        <v>41674</v>
      </c>
      <c r="E74" s="71" t="s">
        <v>37</v>
      </c>
      <c r="F74" s="85">
        <v>5</v>
      </c>
      <c r="G74" s="87">
        <v>466.10169491525426</v>
      </c>
      <c r="H74" s="65" t="s">
        <v>127</v>
      </c>
      <c r="I74" s="15" t="s">
        <v>164</v>
      </c>
    </row>
    <row r="75" spans="1:9" s="13" customFormat="1" ht="17.100000000000001" customHeight="1" x14ac:dyDescent="0.25">
      <c r="A75" s="67" t="s">
        <v>221</v>
      </c>
      <c r="B75" s="68">
        <v>71</v>
      </c>
      <c r="C75" s="77">
        <v>40849653</v>
      </c>
      <c r="D75" s="76">
        <v>41687</v>
      </c>
      <c r="E75" s="71" t="s">
        <v>37</v>
      </c>
      <c r="F75" s="85">
        <v>321.25</v>
      </c>
      <c r="G75" s="89">
        <v>171631.03</v>
      </c>
      <c r="H75" s="65" t="s">
        <v>127</v>
      </c>
      <c r="I75" s="15" t="s">
        <v>165</v>
      </c>
    </row>
    <row r="76" spans="1:9" s="13" customFormat="1" ht="17.100000000000001" customHeight="1" x14ac:dyDescent="0.25">
      <c r="A76" s="67" t="s">
        <v>221</v>
      </c>
      <c r="B76" s="68">
        <v>72</v>
      </c>
      <c r="C76" s="75">
        <v>40853762</v>
      </c>
      <c r="D76" s="74">
        <v>41698</v>
      </c>
      <c r="E76" s="71" t="s">
        <v>37</v>
      </c>
      <c r="F76" s="85">
        <v>5</v>
      </c>
      <c r="G76" s="87">
        <v>466.10169491525426</v>
      </c>
      <c r="H76" s="65" t="s">
        <v>142</v>
      </c>
      <c r="I76" s="15" t="s">
        <v>166</v>
      </c>
    </row>
    <row r="77" spans="1:9" s="13" customFormat="1" ht="17.100000000000001" customHeight="1" x14ac:dyDescent="0.25">
      <c r="A77" s="67" t="s">
        <v>221</v>
      </c>
      <c r="B77" s="68">
        <v>73</v>
      </c>
      <c r="C77" s="77">
        <v>40845303</v>
      </c>
      <c r="D77" s="76">
        <v>41674</v>
      </c>
      <c r="E77" s="71" t="s">
        <v>37</v>
      </c>
      <c r="F77" s="85">
        <v>6</v>
      </c>
      <c r="G77" s="87">
        <v>466.10169491525426</v>
      </c>
      <c r="H77" s="65" t="s">
        <v>126</v>
      </c>
      <c r="I77" s="15" t="s">
        <v>167</v>
      </c>
    </row>
    <row r="78" spans="1:9" s="13" customFormat="1" ht="17.100000000000001" customHeight="1" x14ac:dyDescent="0.25">
      <c r="A78" s="67" t="s">
        <v>221</v>
      </c>
      <c r="B78" s="68">
        <v>74</v>
      </c>
      <c r="C78" s="77">
        <v>40846313</v>
      </c>
      <c r="D78" s="76">
        <v>41682</v>
      </c>
      <c r="E78" s="71" t="s">
        <v>37</v>
      </c>
      <c r="F78" s="85">
        <v>6</v>
      </c>
      <c r="G78" s="87">
        <v>466.10169491525426</v>
      </c>
      <c r="H78" s="65" t="s">
        <v>126</v>
      </c>
      <c r="I78" s="15" t="s">
        <v>168</v>
      </c>
    </row>
    <row r="79" spans="1:9" s="13" customFormat="1" ht="17.100000000000001" customHeight="1" x14ac:dyDescent="0.25">
      <c r="A79" s="67" t="s">
        <v>221</v>
      </c>
      <c r="B79" s="68">
        <v>75</v>
      </c>
      <c r="C79" s="75">
        <v>40853012</v>
      </c>
      <c r="D79" s="74">
        <v>41684</v>
      </c>
      <c r="E79" s="71" t="s">
        <v>37</v>
      </c>
      <c r="F79" s="85">
        <v>5</v>
      </c>
      <c r="G79" s="87">
        <v>466.10169491525426</v>
      </c>
      <c r="H79" s="65" t="s">
        <v>126</v>
      </c>
      <c r="I79" s="15" t="s">
        <v>169</v>
      </c>
    </row>
    <row r="80" spans="1:9" s="13" customFormat="1" ht="17.100000000000001" customHeight="1" x14ac:dyDescent="0.25">
      <c r="A80" s="67" t="s">
        <v>221</v>
      </c>
      <c r="B80" s="68">
        <v>76</v>
      </c>
      <c r="C80" s="75">
        <v>40856609</v>
      </c>
      <c r="D80" s="76">
        <v>41683</v>
      </c>
      <c r="E80" s="71" t="s">
        <v>37</v>
      </c>
      <c r="F80" s="85">
        <v>10</v>
      </c>
      <c r="G80" s="87">
        <v>466.10169491525426</v>
      </c>
      <c r="H80" s="65" t="s">
        <v>170</v>
      </c>
      <c r="I80" s="15" t="s">
        <v>171</v>
      </c>
    </row>
    <row r="81" spans="1:9" s="5" customFormat="1" ht="17.100000000000001" customHeight="1" x14ac:dyDescent="0.25">
      <c r="A81" s="67" t="s">
        <v>221</v>
      </c>
      <c r="B81" s="68">
        <v>77</v>
      </c>
      <c r="C81" s="75">
        <v>40856832</v>
      </c>
      <c r="D81" s="74">
        <v>41696</v>
      </c>
      <c r="E81" s="71" t="s">
        <v>37</v>
      </c>
      <c r="F81" s="85">
        <v>6</v>
      </c>
      <c r="G81" s="87">
        <v>466.10169491525426</v>
      </c>
      <c r="H81" s="65" t="s">
        <v>170</v>
      </c>
      <c r="I81" s="15" t="s">
        <v>172</v>
      </c>
    </row>
    <row r="82" spans="1:9" s="4" customFormat="1" ht="17.100000000000001" customHeight="1" x14ac:dyDescent="0.25">
      <c r="A82" s="67" t="s">
        <v>221</v>
      </c>
      <c r="B82" s="68">
        <v>78</v>
      </c>
      <c r="C82" s="68">
        <v>40840563</v>
      </c>
      <c r="D82" s="79">
        <v>41682</v>
      </c>
      <c r="E82" s="71" t="s">
        <v>37</v>
      </c>
      <c r="F82" s="86">
        <v>2</v>
      </c>
      <c r="G82" s="90">
        <v>1098.26</v>
      </c>
      <c r="H82" s="75" t="s">
        <v>194</v>
      </c>
      <c r="I82" s="15" t="s">
        <v>198</v>
      </c>
    </row>
    <row r="83" spans="1:9" s="4" customFormat="1" ht="17.100000000000001" customHeight="1" x14ac:dyDescent="0.25">
      <c r="A83" s="67" t="s">
        <v>221</v>
      </c>
      <c r="B83" s="68">
        <v>79</v>
      </c>
      <c r="C83" s="68">
        <v>40840541</v>
      </c>
      <c r="D83" s="79">
        <v>41682</v>
      </c>
      <c r="E83" s="71" t="s">
        <v>37</v>
      </c>
      <c r="F83" s="86">
        <v>2</v>
      </c>
      <c r="G83" s="90">
        <v>1098.26</v>
      </c>
      <c r="H83" s="75" t="s">
        <v>194</v>
      </c>
      <c r="I83" s="12" t="s">
        <v>199</v>
      </c>
    </row>
    <row r="84" spans="1:9" s="4" customFormat="1" ht="17.100000000000001" customHeight="1" x14ac:dyDescent="0.25">
      <c r="A84" s="67" t="s">
        <v>221</v>
      </c>
      <c r="B84" s="68">
        <v>80</v>
      </c>
      <c r="C84" s="68">
        <v>40841860</v>
      </c>
      <c r="D84" s="79">
        <v>41684</v>
      </c>
      <c r="E84" s="71" t="s">
        <v>37</v>
      </c>
      <c r="F84" s="86">
        <v>3</v>
      </c>
      <c r="G84" s="90">
        <v>1647.39</v>
      </c>
      <c r="H84" s="75" t="s">
        <v>194</v>
      </c>
      <c r="I84" s="12" t="s">
        <v>200</v>
      </c>
    </row>
    <row r="85" spans="1:9" s="4" customFormat="1" ht="17.100000000000001" customHeight="1" x14ac:dyDescent="0.25">
      <c r="A85" s="67" t="s">
        <v>221</v>
      </c>
      <c r="B85" s="68">
        <v>81</v>
      </c>
      <c r="C85" s="68">
        <v>40846382</v>
      </c>
      <c r="D85" s="79">
        <v>41676</v>
      </c>
      <c r="E85" s="71" t="s">
        <v>37</v>
      </c>
      <c r="F85" s="86">
        <v>5</v>
      </c>
      <c r="G85" s="87">
        <v>466.10169491525426</v>
      </c>
      <c r="H85" s="75" t="s">
        <v>195</v>
      </c>
      <c r="I85" s="12" t="s">
        <v>201</v>
      </c>
    </row>
    <row r="86" spans="1:9" s="4" customFormat="1" ht="17.100000000000001" customHeight="1" x14ac:dyDescent="0.25">
      <c r="A86" s="67" t="s">
        <v>221</v>
      </c>
      <c r="B86" s="68">
        <v>82</v>
      </c>
      <c r="C86" s="68">
        <v>40853264</v>
      </c>
      <c r="D86" s="79">
        <v>41684</v>
      </c>
      <c r="E86" s="71" t="s">
        <v>37</v>
      </c>
      <c r="F86" s="86">
        <v>5</v>
      </c>
      <c r="G86" s="87">
        <v>466.10169491525426</v>
      </c>
      <c r="H86" s="68" t="s">
        <v>196</v>
      </c>
      <c r="I86" s="12" t="s">
        <v>202</v>
      </c>
    </row>
    <row r="87" spans="1:9" s="4" customFormat="1" ht="17.100000000000001" customHeight="1" x14ac:dyDescent="0.25">
      <c r="A87" s="67" t="s">
        <v>221</v>
      </c>
      <c r="B87" s="68">
        <v>83</v>
      </c>
      <c r="C87" s="68">
        <v>40858745</v>
      </c>
      <c r="D87" s="79">
        <v>41690</v>
      </c>
      <c r="E87" s="71" t="s">
        <v>37</v>
      </c>
      <c r="F87" s="86">
        <v>3.5</v>
      </c>
      <c r="G87" s="90">
        <v>1869.91</v>
      </c>
      <c r="H87" s="68" t="s">
        <v>196</v>
      </c>
      <c r="I87" s="12" t="s">
        <v>203</v>
      </c>
    </row>
    <row r="88" spans="1:9" s="4" customFormat="1" ht="17.100000000000001" customHeight="1" x14ac:dyDescent="0.25">
      <c r="A88" s="67" t="s">
        <v>221</v>
      </c>
      <c r="B88" s="68">
        <v>84</v>
      </c>
      <c r="C88" s="68">
        <v>40840626</v>
      </c>
      <c r="D88" s="79">
        <v>41682</v>
      </c>
      <c r="E88" s="71" t="s">
        <v>37</v>
      </c>
      <c r="F88" s="86">
        <v>2</v>
      </c>
      <c r="G88" s="90">
        <v>1098.26</v>
      </c>
      <c r="H88" s="75" t="s">
        <v>213</v>
      </c>
      <c r="I88" s="15" t="s">
        <v>173</v>
      </c>
    </row>
    <row r="89" spans="1:9" s="4" customFormat="1" ht="17.100000000000001" customHeight="1" x14ac:dyDescent="0.25">
      <c r="A89" s="67" t="s">
        <v>221</v>
      </c>
      <c r="B89" s="68">
        <v>85</v>
      </c>
      <c r="C89" s="68">
        <v>40840704</v>
      </c>
      <c r="D89" s="79">
        <v>41682</v>
      </c>
      <c r="E89" s="71" t="s">
        <v>37</v>
      </c>
      <c r="F89" s="86">
        <v>2</v>
      </c>
      <c r="G89" s="90">
        <v>1098.26</v>
      </c>
      <c r="H89" s="75" t="s">
        <v>213</v>
      </c>
      <c r="I89" s="12" t="s">
        <v>174</v>
      </c>
    </row>
    <row r="90" spans="1:9" s="4" customFormat="1" ht="17.100000000000001" customHeight="1" x14ac:dyDescent="0.25">
      <c r="A90" s="67" t="s">
        <v>221</v>
      </c>
      <c r="B90" s="68">
        <v>86</v>
      </c>
      <c r="C90" s="68">
        <v>40840706</v>
      </c>
      <c r="D90" s="79">
        <v>41682</v>
      </c>
      <c r="E90" s="71" t="s">
        <v>37</v>
      </c>
      <c r="F90" s="86">
        <v>2</v>
      </c>
      <c r="G90" s="90">
        <v>1098.26</v>
      </c>
      <c r="H90" s="75" t="s">
        <v>213</v>
      </c>
      <c r="I90" s="12" t="s">
        <v>175</v>
      </c>
    </row>
    <row r="91" spans="1:9" s="4" customFormat="1" ht="17.100000000000001" customHeight="1" x14ac:dyDescent="0.25">
      <c r="A91" s="67" t="s">
        <v>221</v>
      </c>
      <c r="B91" s="68">
        <v>87</v>
      </c>
      <c r="C91" s="68">
        <v>40840721</v>
      </c>
      <c r="D91" s="79">
        <v>41682</v>
      </c>
      <c r="E91" s="71" t="s">
        <v>37</v>
      </c>
      <c r="F91" s="86">
        <v>2</v>
      </c>
      <c r="G91" s="90">
        <v>1098.26</v>
      </c>
      <c r="H91" s="75" t="s">
        <v>213</v>
      </c>
      <c r="I91" s="12" t="s">
        <v>176</v>
      </c>
    </row>
    <row r="92" spans="1:9" s="4" customFormat="1" ht="17.100000000000001" customHeight="1" x14ac:dyDescent="0.25">
      <c r="A92" s="67" t="s">
        <v>221</v>
      </c>
      <c r="B92" s="68">
        <v>88</v>
      </c>
      <c r="C92" s="68">
        <v>40848962</v>
      </c>
      <c r="D92" s="79">
        <v>41675</v>
      </c>
      <c r="E92" s="71" t="s">
        <v>37</v>
      </c>
      <c r="F92" s="86">
        <v>6</v>
      </c>
      <c r="G92" s="87">
        <v>466.10169491525426</v>
      </c>
      <c r="H92" s="75" t="s">
        <v>208</v>
      </c>
      <c r="I92" s="12" t="s">
        <v>177</v>
      </c>
    </row>
    <row r="93" spans="1:9" s="4" customFormat="1" ht="17.100000000000001" customHeight="1" x14ac:dyDescent="0.25">
      <c r="A93" s="67" t="s">
        <v>221</v>
      </c>
      <c r="B93" s="68">
        <v>89</v>
      </c>
      <c r="C93" s="68">
        <v>40853775</v>
      </c>
      <c r="D93" s="79">
        <v>41689</v>
      </c>
      <c r="E93" s="71" t="s">
        <v>37</v>
      </c>
      <c r="F93" s="86">
        <v>9</v>
      </c>
      <c r="G93" s="87">
        <v>466.10169491525426</v>
      </c>
      <c r="H93" s="68" t="s">
        <v>216</v>
      </c>
      <c r="I93" s="12" t="s">
        <v>178</v>
      </c>
    </row>
    <row r="94" spans="1:9" s="4" customFormat="1" ht="17.100000000000001" customHeight="1" x14ac:dyDescent="0.25">
      <c r="A94" s="67" t="s">
        <v>221</v>
      </c>
      <c r="B94" s="68">
        <v>90</v>
      </c>
      <c r="C94" s="68">
        <v>40852677</v>
      </c>
      <c r="D94" s="79">
        <v>41677</v>
      </c>
      <c r="E94" s="71" t="s">
        <v>37</v>
      </c>
      <c r="F94" s="86">
        <v>5</v>
      </c>
      <c r="G94" s="87">
        <v>466.10169491525426</v>
      </c>
      <c r="H94" s="75" t="s">
        <v>214</v>
      </c>
      <c r="I94" s="12" t="s">
        <v>179</v>
      </c>
    </row>
    <row r="95" spans="1:9" s="4" customFormat="1" ht="17.100000000000001" customHeight="1" x14ac:dyDescent="0.25">
      <c r="A95" s="67" t="s">
        <v>221</v>
      </c>
      <c r="B95" s="68">
        <v>91</v>
      </c>
      <c r="C95" s="68">
        <v>40852725</v>
      </c>
      <c r="D95" s="79">
        <v>41675</v>
      </c>
      <c r="E95" s="71" t="s">
        <v>37</v>
      </c>
      <c r="F95" s="86">
        <v>5</v>
      </c>
      <c r="G95" s="87">
        <v>466.10169491525426</v>
      </c>
      <c r="H95" s="75" t="s">
        <v>215</v>
      </c>
      <c r="I95" s="12" t="s">
        <v>180</v>
      </c>
    </row>
    <row r="96" spans="1:9" s="4" customFormat="1" ht="17.100000000000001" customHeight="1" x14ac:dyDescent="0.25">
      <c r="A96" s="67" t="s">
        <v>221</v>
      </c>
      <c r="B96" s="68">
        <v>92</v>
      </c>
      <c r="C96" s="68">
        <v>40853076</v>
      </c>
      <c r="D96" s="79">
        <v>41687</v>
      </c>
      <c r="E96" s="71" t="s">
        <v>37</v>
      </c>
      <c r="F96" s="86">
        <v>5</v>
      </c>
      <c r="G96" s="87">
        <v>466.10169491525426</v>
      </c>
      <c r="H96" s="75" t="s">
        <v>207</v>
      </c>
      <c r="I96" s="12" t="s">
        <v>181</v>
      </c>
    </row>
    <row r="97" spans="1:9" s="4" customFormat="1" ht="17.100000000000001" customHeight="1" x14ac:dyDescent="0.25">
      <c r="A97" s="67" t="s">
        <v>221</v>
      </c>
      <c r="B97" s="68">
        <v>93</v>
      </c>
      <c r="C97" s="68">
        <v>40853465</v>
      </c>
      <c r="D97" s="79">
        <v>41683</v>
      </c>
      <c r="E97" s="68" t="s">
        <v>219</v>
      </c>
      <c r="F97" s="86">
        <v>10</v>
      </c>
      <c r="G97" s="87">
        <v>466.10169491525426</v>
      </c>
      <c r="H97" s="75" t="s">
        <v>209</v>
      </c>
      <c r="I97" s="12" t="s">
        <v>182</v>
      </c>
    </row>
    <row r="98" spans="1:9" s="4" customFormat="1" ht="17.100000000000001" customHeight="1" x14ac:dyDescent="0.25">
      <c r="A98" s="67" t="s">
        <v>221</v>
      </c>
      <c r="B98" s="68">
        <v>94</v>
      </c>
      <c r="C98" s="68">
        <v>40855610</v>
      </c>
      <c r="D98" s="79">
        <v>41684</v>
      </c>
      <c r="E98" s="71" t="s">
        <v>37</v>
      </c>
      <c r="F98" s="86">
        <v>5</v>
      </c>
      <c r="G98" s="87">
        <v>466.10169491525426</v>
      </c>
      <c r="H98" s="75" t="s">
        <v>204</v>
      </c>
      <c r="I98" s="12" t="s">
        <v>183</v>
      </c>
    </row>
    <row r="99" spans="1:9" s="4" customFormat="1" ht="17.100000000000001" customHeight="1" x14ac:dyDescent="0.25">
      <c r="A99" s="67" t="s">
        <v>221</v>
      </c>
      <c r="B99" s="68">
        <v>95</v>
      </c>
      <c r="C99" s="68">
        <v>40855748</v>
      </c>
      <c r="D99" s="79">
        <v>41689</v>
      </c>
      <c r="E99" s="71" t="s">
        <v>37</v>
      </c>
      <c r="F99" s="86">
        <v>5</v>
      </c>
      <c r="G99" s="87">
        <v>466.10169491525426</v>
      </c>
      <c r="H99" s="75" t="s">
        <v>205</v>
      </c>
      <c r="I99" s="12" t="s">
        <v>184</v>
      </c>
    </row>
    <row r="100" spans="1:9" s="4" customFormat="1" ht="17.100000000000001" customHeight="1" x14ac:dyDescent="0.25">
      <c r="A100" s="67" t="s">
        <v>221</v>
      </c>
      <c r="B100" s="68">
        <v>96</v>
      </c>
      <c r="C100" s="68">
        <v>40855795</v>
      </c>
      <c r="D100" s="79">
        <v>41683</v>
      </c>
      <c r="E100" s="71" t="s">
        <v>37</v>
      </c>
      <c r="F100" s="86">
        <v>15</v>
      </c>
      <c r="G100" s="87">
        <v>466.10169491525426</v>
      </c>
      <c r="H100" s="75" t="s">
        <v>206</v>
      </c>
      <c r="I100" s="12" t="s">
        <v>185</v>
      </c>
    </row>
    <row r="101" spans="1:9" s="4" customFormat="1" ht="17.100000000000001" customHeight="1" x14ac:dyDescent="0.25">
      <c r="A101" s="67" t="s">
        <v>221</v>
      </c>
      <c r="B101" s="68">
        <v>97</v>
      </c>
      <c r="C101" s="68">
        <v>40856547</v>
      </c>
      <c r="D101" s="79">
        <v>41691</v>
      </c>
      <c r="E101" s="71" t="s">
        <v>37</v>
      </c>
      <c r="F101" s="86">
        <v>0.02</v>
      </c>
      <c r="G101" s="87">
        <v>466.10169491525426</v>
      </c>
      <c r="H101" s="75" t="s">
        <v>216</v>
      </c>
      <c r="I101" s="12" t="s">
        <v>186</v>
      </c>
    </row>
    <row r="102" spans="1:9" s="4" customFormat="1" ht="17.100000000000001" customHeight="1" x14ac:dyDescent="0.25">
      <c r="A102" s="67" t="s">
        <v>221</v>
      </c>
      <c r="B102" s="68">
        <v>98</v>
      </c>
      <c r="C102" s="68">
        <v>40857989</v>
      </c>
      <c r="D102" s="79">
        <v>41689</v>
      </c>
      <c r="E102" s="71" t="s">
        <v>37</v>
      </c>
      <c r="F102" s="86">
        <v>8</v>
      </c>
      <c r="G102" s="87">
        <v>466.10169491525426</v>
      </c>
      <c r="H102" s="75" t="s">
        <v>207</v>
      </c>
      <c r="I102" s="12" t="s">
        <v>187</v>
      </c>
    </row>
    <row r="103" spans="1:9" s="4" customFormat="1" ht="17.100000000000001" customHeight="1" x14ac:dyDescent="0.25">
      <c r="A103" s="67" t="s">
        <v>221</v>
      </c>
      <c r="B103" s="68">
        <v>99</v>
      </c>
      <c r="C103" s="68">
        <v>40859715</v>
      </c>
      <c r="D103" s="79">
        <v>41691</v>
      </c>
      <c r="E103" s="71" t="s">
        <v>37</v>
      </c>
      <c r="F103" s="86">
        <v>5</v>
      </c>
      <c r="G103" s="87">
        <v>466.10169491525426</v>
      </c>
      <c r="H103" s="75" t="s">
        <v>208</v>
      </c>
      <c r="I103" s="12" t="s">
        <v>188</v>
      </c>
    </row>
    <row r="104" spans="1:9" s="4" customFormat="1" ht="17.100000000000001" customHeight="1" x14ac:dyDescent="0.25">
      <c r="A104" s="67" t="s">
        <v>221</v>
      </c>
      <c r="B104" s="68">
        <v>100</v>
      </c>
      <c r="C104" s="68">
        <v>40861902</v>
      </c>
      <c r="D104" s="79">
        <v>41697</v>
      </c>
      <c r="E104" s="71" t="s">
        <v>37</v>
      </c>
      <c r="F104" s="86">
        <v>6</v>
      </c>
      <c r="G104" s="87">
        <v>466.10169491525426</v>
      </c>
      <c r="H104" s="75" t="s">
        <v>209</v>
      </c>
      <c r="I104" s="12" t="s">
        <v>189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2013-12-05T05:12:25Z</cp:lastPrinted>
  <dcterms:created xsi:type="dcterms:W3CDTF">2010-04-23T14:29:34Z</dcterms:created>
  <dcterms:modified xsi:type="dcterms:W3CDTF">2014-03-28T16:39:48Z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