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tc-srv-lkk-prd.mrsk-c.local\c$\Users\kravchenko.sea\Desktop\Upload\"/>
    </mc:Choice>
  </mc:AlternateContent>
  <xr:revisionPtr revIDLastSave="0" documentId="11_D23A3FFB3BF1491288341A1A2583EE5515D6BE80" xr6:coauthVersionLast="47" xr6:coauthVersionMax="47" xr10:uidLastSave="{00000000-0000-0000-0000-000000000000}"/>
  <bookViews>
    <workbookView xWindow="-98" yWindow="-98" windowWidth="22875" windowHeight="13830" tabRatio="801" xr2:uid="{00000000-000D-0000-FFFF-FFFF00000000}"/>
  </bookViews>
  <sheets>
    <sheet name="DATABOOK" sheetId="15" r:id="rId1"/>
    <sheet name="Ограничение ответственности" sheetId="16" r:id="rId2"/>
    <sheet name="Содержание" sheetId="18" r:id="rId3"/>
    <sheet name="Макроэкономические показатели " sheetId="9" r:id="rId4"/>
    <sheet name="Операционные показатели" sheetId="1" r:id="rId5"/>
    <sheet name="Финансовые показатели (МСФО)" sheetId="2" r:id="rId6"/>
    <sheet name="Финансовые показатели (РСБУ)" sheetId="8" r:id="rId7"/>
    <sheet name="Акционерный капитал" sheetId="10" r:id="rId8"/>
    <sheet name="Дивиденды" sheetId="4" r:id="rId9"/>
    <sheet name="Кредитные рейтинги " sheetId="5" r:id="rId10"/>
    <sheet name="Основные ESG-показатели" sheetId="14" r:id="rId1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2" l="1"/>
  <c r="E13" i="2"/>
  <c r="E15" i="2"/>
  <c r="E16" i="2"/>
  <c r="E17" i="2"/>
  <c r="E18" i="2"/>
  <c r="E19" i="2"/>
  <c r="E20" i="2"/>
  <c r="E21" i="2"/>
  <c r="E23" i="2"/>
  <c r="E25" i="2"/>
  <c r="E26" i="2"/>
  <c r="E28" i="2"/>
  <c r="E29" i="2"/>
  <c r="E30" i="2"/>
  <c r="E31" i="2"/>
  <c r="E32" i="2"/>
  <c r="E33" i="2"/>
  <c r="E35" i="2"/>
  <c r="E36" i="2"/>
  <c r="E37" i="2"/>
  <c r="E38" i="2"/>
  <c r="E39" i="2"/>
  <c r="E40" i="2"/>
  <c r="E41" i="2"/>
  <c r="E42" i="2"/>
  <c r="E43" i="2"/>
  <c r="E44" i="2"/>
  <c r="E45" i="2"/>
  <c r="E46" i="2"/>
  <c r="E47" i="2"/>
  <c r="E48" i="2"/>
  <c r="E50" i="2"/>
  <c r="E51" i="2"/>
  <c r="E53" i="2"/>
  <c r="E55" i="2"/>
  <c r="E62" i="2"/>
  <c r="E63" i="2"/>
  <c r="E64" i="2"/>
  <c r="E66" i="2"/>
  <c r="E71" i="2"/>
  <c r="E72" i="2"/>
  <c r="E75" i="2"/>
  <c r="E76" i="2"/>
  <c r="E79" i="2"/>
  <c r="E11" i="2"/>
  <c r="E5" i="2"/>
  <c r="E6" i="2"/>
  <c r="E7" i="2"/>
  <c r="E8" i="2"/>
  <c r="E4" i="2"/>
  <c r="F36" i="14" l="1"/>
  <c r="F35" i="14"/>
  <c r="F7" i="14"/>
  <c r="E25" i="8" l="1"/>
  <c r="E24" i="8"/>
  <c r="E23" i="8"/>
  <c r="F29" i="8"/>
  <c r="F30" i="8"/>
  <c r="F31" i="8"/>
  <c r="F32" i="8"/>
  <c r="F33" i="8"/>
  <c r="F34" i="8"/>
  <c r="F35" i="8"/>
  <c r="F36" i="8"/>
  <c r="F37" i="8"/>
  <c r="F28" i="8"/>
  <c r="F41" i="8" l="1"/>
  <c r="F42" i="8"/>
  <c r="F43" i="8"/>
  <c r="F44" i="8"/>
  <c r="F45" i="8"/>
  <c r="F46" i="8"/>
  <c r="F47" i="8"/>
  <c r="F48" i="8"/>
  <c r="F40" i="8"/>
  <c r="F6" i="8"/>
  <c r="F7" i="8"/>
  <c r="F8" i="8"/>
  <c r="F9" i="8"/>
  <c r="F10" i="8"/>
  <c r="F11" i="8"/>
  <c r="F12" i="8"/>
  <c r="F13" i="8"/>
  <c r="F15" i="8"/>
  <c r="F16" i="8"/>
  <c r="F17" i="8"/>
  <c r="F18" i="8"/>
  <c r="F19" i="8"/>
  <c r="F5" i="8"/>
  <c r="F4" i="1"/>
  <c r="F6" i="14"/>
  <c r="F8" i="14"/>
  <c r="F9" i="14"/>
  <c r="F10" i="14"/>
  <c r="F11" i="14"/>
  <c r="F12" i="14"/>
  <c r="F13" i="14"/>
  <c r="F14" i="14"/>
  <c r="F5" i="14"/>
  <c r="F21" i="14"/>
  <c r="F22" i="14"/>
  <c r="F24" i="14"/>
  <c r="F25" i="14"/>
  <c r="F26" i="14"/>
  <c r="F28" i="14"/>
  <c r="F29" i="14"/>
  <c r="F30" i="14"/>
  <c r="F31" i="14"/>
  <c r="F34" i="14"/>
  <c r="F37" i="14"/>
  <c r="F20" i="14"/>
  <c r="F38" i="14"/>
  <c r="F39" i="14"/>
  <c r="F40" i="14"/>
  <c r="E20" i="8"/>
  <c r="F7" i="1" l="1"/>
  <c r="F28" i="1" l="1"/>
  <c r="F23" i="1"/>
  <c r="F24" i="1"/>
  <c r="F25" i="1"/>
  <c r="F22" i="1"/>
  <c r="F17" i="1"/>
  <c r="F18" i="1"/>
  <c r="F19" i="1"/>
  <c r="F16" i="1"/>
  <c r="F12" i="1"/>
  <c r="F13" i="1"/>
  <c r="F11" i="1"/>
  <c r="F5" i="1"/>
  <c r="F6" i="1"/>
  <c r="F8" i="1"/>
  <c r="Q12" i="2" l="1"/>
  <c r="Q13" i="2"/>
  <c r="Q15" i="2"/>
  <c r="Q16" i="2"/>
  <c r="Q17" i="2"/>
  <c r="Q18" i="2"/>
  <c r="Q19" i="2"/>
  <c r="Q20" i="2"/>
  <c r="Q21" i="2"/>
  <c r="Q23" i="2"/>
  <c r="Q25" i="2"/>
  <c r="Q26" i="2"/>
  <c r="Q28" i="2"/>
  <c r="Q29" i="2"/>
  <c r="Q30" i="2"/>
  <c r="Q31" i="2"/>
  <c r="Q32" i="2"/>
  <c r="Q33" i="2"/>
  <c r="Q35" i="2"/>
  <c r="Q36" i="2"/>
  <c r="Q37" i="2"/>
  <c r="Q38" i="2"/>
  <c r="Q39" i="2"/>
  <c r="Q40" i="2"/>
  <c r="Q41" i="2"/>
  <c r="Q42" i="2"/>
  <c r="Q43" i="2"/>
  <c r="Q44" i="2"/>
  <c r="Q46" i="2"/>
  <c r="Q47" i="2"/>
  <c r="Q48" i="2"/>
  <c r="Q50" i="2"/>
  <c r="Q51" i="2"/>
  <c r="Q53" i="2"/>
  <c r="Q55" i="2"/>
  <c r="Q62" i="2"/>
  <c r="Q63" i="2"/>
  <c r="Q64" i="2"/>
  <c r="Q72" i="2"/>
  <c r="Q75" i="2"/>
  <c r="Q76" i="2"/>
  <c r="Q79" i="2"/>
  <c r="Q11" i="2"/>
  <c r="Q5" i="2"/>
  <c r="Q6" i="2"/>
  <c r="Q7" i="2"/>
  <c r="Q8" i="2"/>
  <c r="Q4" i="2"/>
  <c r="R40" i="14" l="1"/>
  <c r="R39" i="14"/>
  <c r="R6" i="14"/>
  <c r="R14" i="14"/>
  <c r="R5" i="14"/>
  <c r="R23" i="1" l="1"/>
  <c r="R24" i="1"/>
  <c r="R25" i="1"/>
  <c r="R22" i="1"/>
  <c r="R17" i="1"/>
  <c r="R18" i="1"/>
  <c r="R19" i="1"/>
  <c r="R16" i="1"/>
  <c r="R12" i="1"/>
  <c r="R13" i="1"/>
  <c r="R11" i="1"/>
  <c r="R28" i="1"/>
  <c r="R5" i="1"/>
  <c r="R6" i="1"/>
  <c r="R7" i="1"/>
  <c r="R8" i="1"/>
  <c r="R4" i="1"/>
  <c r="R41" i="8"/>
  <c r="R42" i="8"/>
  <c r="R43" i="8"/>
  <c r="R44" i="8"/>
  <c r="R45" i="8"/>
  <c r="R46" i="8"/>
  <c r="R47" i="8"/>
  <c r="R48" i="8"/>
  <c r="R40" i="8"/>
  <c r="Q23" i="8"/>
  <c r="Q24" i="8"/>
  <c r="Q25" i="8"/>
  <c r="Q20" i="8"/>
  <c r="R6" i="8"/>
  <c r="R7" i="8"/>
  <c r="R8" i="8"/>
  <c r="R9" i="8"/>
  <c r="R10" i="8"/>
  <c r="R11" i="8"/>
  <c r="R12" i="8"/>
  <c r="R13" i="8"/>
  <c r="R15" i="8"/>
  <c r="R16" i="8"/>
  <c r="R17" i="8"/>
  <c r="R18" i="8"/>
  <c r="R19" i="8"/>
  <c r="R5" i="8"/>
  <c r="L20" i="8" l="1"/>
  <c r="M20" i="8"/>
  <c r="N7" i="1"/>
  <c r="J7" i="1"/>
  <c r="C33" i="1"/>
  <c r="C36" i="1"/>
  <c r="F47" i="14"/>
  <c r="F46" i="14"/>
  <c r="F45" i="14"/>
  <c r="D44" i="14"/>
  <c r="C44" i="14"/>
  <c r="N40" i="14"/>
  <c r="J40" i="14"/>
  <c r="N39" i="14"/>
  <c r="J39" i="14"/>
  <c r="N14" i="14"/>
  <c r="J14" i="14"/>
  <c r="N6" i="14"/>
  <c r="J6" i="14"/>
  <c r="N5" i="14"/>
  <c r="J5" i="14"/>
  <c r="I43" i="2"/>
  <c r="I41" i="2"/>
  <c r="I40" i="2"/>
  <c r="I39" i="2"/>
  <c r="I38" i="2"/>
  <c r="I37" i="2"/>
  <c r="I36" i="2"/>
  <c r="I35" i="2"/>
  <c r="I33" i="2"/>
  <c r="I32" i="2"/>
  <c r="I31" i="2"/>
  <c r="I30" i="2"/>
  <c r="I29" i="2"/>
  <c r="I28" i="2"/>
  <c r="I26" i="2"/>
  <c r="I25" i="2"/>
  <c r="I23" i="2"/>
  <c r="I21" i="2"/>
  <c r="I20" i="2"/>
  <c r="I19" i="2"/>
  <c r="I18" i="2"/>
  <c r="M43" i="2"/>
  <c r="M42" i="2"/>
  <c r="M41" i="2"/>
  <c r="M40" i="2"/>
  <c r="M39" i="2"/>
  <c r="M38" i="2"/>
  <c r="M37" i="2"/>
  <c r="M36" i="2"/>
  <c r="M35" i="2"/>
  <c r="M33" i="2"/>
  <c r="M32" i="2"/>
  <c r="M31" i="2"/>
  <c r="M30" i="2"/>
  <c r="M29" i="2"/>
  <c r="M28" i="2"/>
  <c r="M26" i="2"/>
  <c r="M25" i="2"/>
  <c r="M23" i="2"/>
  <c r="M21" i="2"/>
  <c r="M20" i="2"/>
  <c r="M19" i="2"/>
  <c r="M18" i="2"/>
  <c r="M16" i="2"/>
  <c r="I16" i="2"/>
  <c r="M15" i="2"/>
  <c r="I15" i="2"/>
  <c r="M13" i="2"/>
  <c r="I13" i="2"/>
  <c r="M12" i="2"/>
  <c r="I12" i="2"/>
  <c r="O65" i="2"/>
  <c r="O57" i="2"/>
  <c r="Q57" i="2" s="1"/>
  <c r="O52" i="2"/>
  <c r="Q52" i="2" s="1"/>
  <c r="O49" i="2"/>
  <c r="Q49" i="2" s="1"/>
  <c r="M55" i="2"/>
  <c r="M53" i="2"/>
  <c r="M51" i="2"/>
  <c r="M50" i="2"/>
  <c r="M47" i="2"/>
  <c r="M46" i="2"/>
  <c r="M44" i="2"/>
  <c r="M17" i="2"/>
  <c r="M11" i="2"/>
  <c r="M79" i="2"/>
  <c r="M75" i="2"/>
  <c r="M71" i="2"/>
  <c r="M64" i="2"/>
  <c r="M62" i="2"/>
  <c r="L65" i="2"/>
  <c r="L66" i="2" s="1"/>
  <c r="K65" i="2"/>
  <c r="K66" i="2" s="1"/>
  <c r="K57" i="2"/>
  <c r="K52" i="2"/>
  <c r="K49" i="2"/>
  <c r="L57" i="2"/>
  <c r="L52" i="2"/>
  <c r="L49" i="2"/>
  <c r="I79" i="2"/>
  <c r="I76" i="2"/>
  <c r="I75" i="2"/>
  <c r="I72" i="2"/>
  <c r="I71" i="2"/>
  <c r="I64" i="2"/>
  <c r="I62" i="2"/>
  <c r="I55" i="2"/>
  <c r="I53" i="2"/>
  <c r="I51" i="2"/>
  <c r="I50" i="2"/>
  <c r="I47" i="2"/>
  <c r="I46" i="2"/>
  <c r="I44" i="2"/>
  <c r="I17" i="2"/>
  <c r="I11" i="2"/>
  <c r="G65" i="2"/>
  <c r="G66" i="2" s="1"/>
  <c r="H65" i="2"/>
  <c r="H66" i="2" s="1"/>
  <c r="G57" i="2"/>
  <c r="G52" i="2"/>
  <c r="G49" i="2"/>
  <c r="H57" i="2"/>
  <c r="H52" i="2"/>
  <c r="H49" i="2"/>
  <c r="B65" i="2"/>
  <c r="B57" i="2"/>
  <c r="C57" i="2"/>
  <c r="E57" i="2" s="1"/>
  <c r="B52" i="2"/>
  <c r="B49" i="2"/>
  <c r="C65" i="2"/>
  <c r="E65" i="2" s="1"/>
  <c r="C52" i="2"/>
  <c r="E52" i="2" s="1"/>
  <c r="C49" i="2"/>
  <c r="E49" i="2" s="1"/>
  <c r="J48" i="8"/>
  <c r="J47" i="8"/>
  <c r="J46" i="8"/>
  <c r="J45" i="8"/>
  <c r="J44" i="8"/>
  <c r="J43" i="8"/>
  <c r="J42" i="8"/>
  <c r="J41" i="8"/>
  <c r="J40" i="8"/>
  <c r="P25" i="8"/>
  <c r="R25" i="8" s="1"/>
  <c r="M25" i="8"/>
  <c r="L25" i="8"/>
  <c r="I25" i="8"/>
  <c r="H25" i="8"/>
  <c r="D25" i="8"/>
  <c r="F25" i="8" s="1"/>
  <c r="C25" i="8"/>
  <c r="P24" i="8"/>
  <c r="R24" i="8" s="1"/>
  <c r="M24" i="8"/>
  <c r="L24" i="8"/>
  <c r="I24" i="8"/>
  <c r="H24" i="8"/>
  <c r="D24" i="8"/>
  <c r="F24" i="8" s="1"/>
  <c r="C24" i="8"/>
  <c r="P23" i="8"/>
  <c r="R23" i="8" s="1"/>
  <c r="M23" i="8"/>
  <c r="L23" i="8"/>
  <c r="I23" i="8"/>
  <c r="H23" i="8"/>
  <c r="D23" i="8"/>
  <c r="F23" i="8" s="1"/>
  <c r="C23" i="8"/>
  <c r="P20" i="8"/>
  <c r="R20" i="8" s="1"/>
  <c r="I20" i="8"/>
  <c r="H20" i="8"/>
  <c r="D20" i="8"/>
  <c r="F20" i="8" s="1"/>
  <c r="C20" i="8"/>
  <c r="N19" i="8"/>
  <c r="J19" i="8"/>
  <c r="N18" i="8"/>
  <c r="J18" i="8"/>
  <c r="N17" i="8"/>
  <c r="J17" i="8"/>
  <c r="N16" i="8"/>
  <c r="J16" i="8"/>
  <c r="N15" i="8"/>
  <c r="J15" i="8"/>
  <c r="N13" i="8"/>
  <c r="J13" i="8"/>
  <c r="N12" i="8"/>
  <c r="J12" i="8"/>
  <c r="N11" i="8"/>
  <c r="J11" i="8"/>
  <c r="N10" i="8"/>
  <c r="J10" i="8"/>
  <c r="N9" i="8"/>
  <c r="J9" i="8"/>
  <c r="N7" i="8"/>
  <c r="J7" i="8"/>
  <c r="N6" i="8"/>
  <c r="J6" i="8"/>
  <c r="N5" i="8"/>
  <c r="J5" i="8"/>
  <c r="J25" i="8" l="1"/>
  <c r="N25" i="8"/>
  <c r="J24" i="8"/>
  <c r="J23" i="8"/>
  <c r="N24" i="8"/>
  <c r="N23" i="8"/>
  <c r="O66" i="2"/>
  <c r="Q66" i="2" s="1"/>
  <c r="Q65" i="2"/>
  <c r="F44" i="14"/>
  <c r="M52" i="2"/>
  <c r="K54" i="2"/>
  <c r="K58" i="2" s="1"/>
  <c r="K68" i="2" s="1"/>
  <c r="B54" i="2"/>
  <c r="B58" i="2" s="1"/>
  <c r="B68" i="2" s="1"/>
  <c r="I49" i="2"/>
  <c r="M49" i="2"/>
  <c r="I57" i="2"/>
  <c r="L54" i="2"/>
  <c r="L58" i="2" s="1"/>
  <c r="I66" i="2"/>
  <c r="I52" i="2"/>
  <c r="M57" i="2"/>
  <c r="M66" i="2"/>
  <c r="G54" i="2"/>
  <c r="G58" i="2" s="1"/>
  <c r="G68" i="2" s="1"/>
  <c r="M65" i="2"/>
  <c r="I65" i="2"/>
  <c r="H54" i="2"/>
  <c r="H58" i="2" s="1"/>
  <c r="C54" i="2"/>
  <c r="E54" i="2" s="1"/>
  <c r="O54" i="2"/>
  <c r="J20" i="8"/>
  <c r="N20" i="8"/>
  <c r="E36" i="1"/>
  <c r="D36" i="1"/>
  <c r="E33" i="1"/>
  <c r="D33" i="1"/>
  <c r="N28" i="1"/>
  <c r="J28" i="1"/>
  <c r="N25" i="1"/>
  <c r="N24" i="1"/>
  <c r="N23" i="1"/>
  <c r="N22" i="1"/>
  <c r="J25" i="1"/>
  <c r="J24" i="1"/>
  <c r="J23" i="1"/>
  <c r="J22" i="1"/>
  <c r="N19" i="1"/>
  <c r="N18" i="1"/>
  <c r="N17" i="1"/>
  <c r="N16" i="1"/>
  <c r="J19" i="1"/>
  <c r="J18" i="1"/>
  <c r="J17" i="1"/>
  <c r="J16" i="1"/>
  <c r="N13" i="1"/>
  <c r="N12" i="1"/>
  <c r="N11" i="1"/>
  <c r="J13" i="1"/>
  <c r="J12" i="1"/>
  <c r="J11" i="1"/>
  <c r="N8" i="1"/>
  <c r="N6" i="1"/>
  <c r="N5" i="1"/>
  <c r="N4" i="1"/>
  <c r="J8" i="1"/>
  <c r="J6" i="1"/>
  <c r="J5" i="1"/>
  <c r="J4" i="1"/>
  <c r="M8" i="2"/>
  <c r="M7" i="2"/>
  <c r="M6" i="2"/>
  <c r="M5" i="2"/>
  <c r="M4" i="2"/>
  <c r="M48" i="2"/>
  <c r="I8" i="2"/>
  <c r="I7" i="2"/>
  <c r="I6" i="2"/>
  <c r="I5" i="2"/>
  <c r="I4" i="2"/>
  <c r="I48" i="2"/>
  <c r="O58" i="2" l="1"/>
  <c r="Q54" i="2"/>
  <c r="M54" i="2"/>
  <c r="M58" i="2"/>
  <c r="L68" i="2"/>
  <c r="M68" i="2" s="1"/>
  <c r="H68" i="2"/>
  <c r="I68" i="2" s="1"/>
  <c r="I58" i="2"/>
  <c r="I54" i="2"/>
  <c r="C58" i="2"/>
  <c r="E58" i="2" s="1"/>
  <c r="O68" i="2" l="1"/>
  <c r="Q68" i="2" s="1"/>
  <c r="Q58" i="2"/>
  <c r="C68" i="2"/>
  <c r="E68" i="2" s="1"/>
</calcChain>
</file>

<file path=xl/sharedStrings.xml><?xml version="1.0" encoding="utf-8"?>
<sst xmlns="http://schemas.openxmlformats.org/spreadsheetml/2006/main" count="545" uniqueCount="282">
  <si>
    <t>1К24</t>
  </si>
  <si>
    <t>1К25</t>
  </si>
  <si>
    <t>1ПГ24</t>
  </si>
  <si>
    <t>1ПГ25</t>
  </si>
  <si>
    <t>9М24</t>
  </si>
  <si>
    <t>9М25</t>
  </si>
  <si>
    <t>Чистый долг</t>
  </si>
  <si>
    <t xml:space="preserve">Выручка </t>
  </si>
  <si>
    <t>Себестоимость</t>
  </si>
  <si>
    <t>EBITDA </t>
  </si>
  <si>
    <t>Чистая прибыль</t>
  </si>
  <si>
    <t>Чистый долг/EBITDA</t>
  </si>
  <si>
    <t>Операционные расходы</t>
  </si>
  <si>
    <t>Передача электроэнергии</t>
  </si>
  <si>
    <t>Производственный потенциал</t>
  </si>
  <si>
    <t>Технологическое присоединение</t>
  </si>
  <si>
    <t xml:space="preserve">Банк России </t>
  </si>
  <si>
    <t>Показатели надежности электроснабжения потребителей</t>
  </si>
  <si>
    <t>Инвестиционная деятельность</t>
  </si>
  <si>
    <t>Капиталовложения без НДС, в том числе:</t>
  </si>
  <si>
    <t>Ввод ОФ без НДС</t>
  </si>
  <si>
    <t>Финансирование с НДС</t>
  </si>
  <si>
    <t>Прибыль (убыток) от продаж</t>
  </si>
  <si>
    <t>Совокупные активы</t>
  </si>
  <si>
    <t>Чистые активы</t>
  </si>
  <si>
    <t>Займы и кредиты</t>
  </si>
  <si>
    <t>Финансовые коэффициенты по РСБУ</t>
  </si>
  <si>
    <t>Отношение суммы привлеченных средств к капиталу и резервам</t>
  </si>
  <si>
    <t>Отношение суммы краткосрочных обязательств к капиталу и резервам</t>
  </si>
  <si>
    <t>Индекс постоянного актива</t>
  </si>
  <si>
    <t>Прочие доходы</t>
  </si>
  <si>
    <t>Итого капитал</t>
  </si>
  <si>
    <t>Итого активы</t>
  </si>
  <si>
    <t>Кредиты и займы</t>
  </si>
  <si>
    <t>Денежные средства и их эквиваленты</t>
  </si>
  <si>
    <t>Тарифы</t>
  </si>
  <si>
    <t xml:space="preserve">Передача электроэнергии Прочие ТСО </t>
  </si>
  <si>
    <t xml:space="preserve">Технологическое присоединение Прочие ТСО </t>
  </si>
  <si>
    <t>Изменение г/г, %</t>
  </si>
  <si>
    <t>н.п.</t>
  </si>
  <si>
    <t>Ремонтная программа</t>
  </si>
  <si>
    <t>Рейтинг, присвоенный рейтинговым агентством Эксперт РА</t>
  </si>
  <si>
    <t>Долгосрочный кредитный рейтинг по национальной шкале</t>
  </si>
  <si>
    <t>Прогноз</t>
  </si>
  <si>
    <t>Период</t>
  </si>
  <si>
    <t>Статус</t>
  </si>
  <si>
    <t>ruAAA</t>
  </si>
  <si>
    <t>Стабильный</t>
  </si>
  <si>
    <t>Подтвержден</t>
  </si>
  <si>
    <t>Присвоен</t>
  </si>
  <si>
    <t>ruAA+</t>
  </si>
  <si>
    <t>ruAA</t>
  </si>
  <si>
    <t>Акционерный капитал ПАО «Россети Центр» составляет 4 221 794 146,80 руб. и разделен на 42 217 941 468 обыкновенных акций номинальной стоимостью 10 копеек.</t>
  </si>
  <si>
    <t>1К23</t>
  </si>
  <si>
    <t>1ПГ23</t>
  </si>
  <si>
    <t>9М23</t>
  </si>
  <si>
    <t>Индекс МосБиржи </t>
  </si>
  <si>
    <t>Индекс РТС</t>
  </si>
  <si>
    <t>9 м 2022</t>
  </si>
  <si>
    <t>* Расчет Компании по методике Московской Биржи (методика расчета)</t>
  </si>
  <si>
    <t>Дивидендная доходность акций рассчитывается на дату принятия решения о размере годовых дивидендов как соотношение годовых дивидендов, выплачиваемых на одну акцию, и медианного значения рыночных цен этой акции за отчетный год.</t>
  </si>
  <si>
    <t>Рыночная доля компании в регионе присутствия</t>
  </si>
  <si>
    <t>Выручка</t>
  </si>
  <si>
    <t>Чистое начисление убытка от обесценения основных средств, нематериальных активов и активов в форме права пользования</t>
  </si>
  <si>
    <t>Прочие расходы</t>
  </si>
  <si>
    <t>Операционная прибыль</t>
  </si>
  <si>
    <t>Финансовые доходы</t>
  </si>
  <si>
    <t>Финансовые расходы</t>
  </si>
  <si>
    <t>Итого финансовые расходы</t>
  </si>
  <si>
    <t>Доля в прибыли ассоциированных предприятий</t>
  </si>
  <si>
    <t>Прибыль до налогообложения</t>
  </si>
  <si>
    <t>Расход по налогу на прибыль</t>
  </si>
  <si>
    <t>Расход по налогу на сверхприбыль</t>
  </si>
  <si>
    <t>Итого расходы по налогу на прибыль</t>
  </si>
  <si>
    <t>Прибыль за отчетный период</t>
  </si>
  <si>
    <t>Прочий совокупный доход/(расход)</t>
  </si>
  <si>
    <t>Переоценка обязательств пенсионных программ с установленными выплатами</t>
  </si>
  <si>
    <t>Итого статьи, которые не могут быть впоследствии реклассифицированы в состав прибыли или убытка</t>
  </si>
  <si>
    <t>Прочий совокупный доход за отчетный период, за вычетом налога на прибыль</t>
  </si>
  <si>
    <t>Итого совокупный доход за период</t>
  </si>
  <si>
    <t>Прибыль, причитающаяся:</t>
  </si>
  <si>
    <t>Собственникам Компании</t>
  </si>
  <si>
    <t>Держателям неконтролирующих долей</t>
  </si>
  <si>
    <t>Итого совокупный доход, причитающийся:</t>
  </si>
  <si>
    <t>Прибыль на акцию</t>
  </si>
  <si>
    <t>Базовая и разводненная прибыль на акцию (руб.)</t>
  </si>
  <si>
    <t>Статьи, которые не могут быть впоследствии реклассифицированы в состав прибыли или убытка</t>
  </si>
  <si>
    <t>Изменения в справедливой стоимости долевых инвестиций, учитываемых по справедливой стоимости через прочий совокупный доход</t>
  </si>
  <si>
    <t>Начисление/ восстановление резерва под ожидаемые кредитные убытки</t>
  </si>
  <si>
    <t>Дивиденды</t>
  </si>
  <si>
    <t>от передачи электрической энергии</t>
  </si>
  <si>
    <t>от технологического присоединения</t>
  </si>
  <si>
    <t>от перепродажи электроэнергии и мощности</t>
  </si>
  <si>
    <t>прочая</t>
  </si>
  <si>
    <t>по договорам аренды</t>
  </si>
  <si>
    <t>Расходы на вознаграждения работникам</t>
  </si>
  <si>
    <t>Амортизация основных средств</t>
  </si>
  <si>
    <t>Амортизация нематериальных активов</t>
  </si>
  <si>
    <t>Амортизация активов в форме права пользования</t>
  </si>
  <si>
    <t>Материальные расходы, в т.ч.</t>
  </si>
  <si>
    <t>Электроэнергия для компенсации технологических потерь</t>
  </si>
  <si>
    <t>Электроэнергия для продажи</t>
  </si>
  <si>
    <t>Прочие материальные расходы</t>
  </si>
  <si>
    <t>Услуги по передаче электроэнергии</t>
  </si>
  <si>
    <t>Услуги по ремонту и техническому обслуживанию</t>
  </si>
  <si>
    <t>Прочие работы и услуги производственного характера</t>
  </si>
  <si>
    <t>Налоги и сборы, кроме налога на прибыль</t>
  </si>
  <si>
    <t>Краткосрочная аренда</t>
  </si>
  <si>
    <t>Страхование</t>
  </si>
  <si>
    <t>Прочие услуги сторонних организаций, в т.ч.:</t>
  </si>
  <si>
    <t>Услуги связи</t>
  </si>
  <si>
    <t>Охрана</t>
  </si>
  <si>
    <t>Транспортные услуги</t>
  </si>
  <si>
    <t>Прочие услуги</t>
  </si>
  <si>
    <t>Изменение оценочных обязательств</t>
  </si>
  <si>
    <t>Покупная электро- и теплоэнергия для собственных нужд</t>
  </si>
  <si>
    <t>Работы и услуги производственного характера, в т.ч.</t>
  </si>
  <si>
    <t>Консультационные, юридические и аудиторские услуги</t>
  </si>
  <si>
    <t>Расходы на программное обеспечение и сопровождение</t>
  </si>
  <si>
    <t>Расходы, признанные в связи с урегулированием задолженности по передаче, покупке э/э, покупной э/э по потерям и бездоговорному потреблению</t>
  </si>
  <si>
    <t>тыс. руб.</t>
  </si>
  <si>
    <t>Плата за негативное воздействие на окружающую среду, всего</t>
  </si>
  <si>
    <t>тыс. куб. м</t>
  </si>
  <si>
    <t>Водоотведение в поверхностные водные объекты, всего</t>
  </si>
  <si>
    <t>ГДж</t>
  </si>
  <si>
    <t>электроэнергия</t>
  </si>
  <si>
    <t>тепловая энергия</t>
  </si>
  <si>
    <t>Охват 2</t>
  </si>
  <si>
    <t>Охват 1</t>
  </si>
  <si>
    <t>Экологические показатели</t>
  </si>
  <si>
    <t>млн руб.</t>
  </si>
  <si>
    <t>Расходы на мероприятия по охране труда и промышленную безопасность</t>
  </si>
  <si>
    <t>%</t>
  </si>
  <si>
    <t>на 1 тыс. сотрудников</t>
  </si>
  <si>
    <t>Коэффициент производственных травм, подлежащих регистрации (TRIFR)</t>
  </si>
  <si>
    <t>человек</t>
  </si>
  <si>
    <t>Коэффициент частоты травматизма (LTIFR)</t>
  </si>
  <si>
    <t>Кол-во на 1 тыс. cотрудников</t>
  </si>
  <si>
    <t>Со смертельным исходом</t>
  </si>
  <si>
    <t>Средней степени тяжести</t>
  </si>
  <si>
    <t>Без потери трудоспособности</t>
  </si>
  <si>
    <t xml:space="preserve">Количество случаев производственного травматизма </t>
  </si>
  <si>
    <t>Расходы организации на обучение работников</t>
  </si>
  <si>
    <t>Уровень активной текучести персонала</t>
  </si>
  <si>
    <t>женщины</t>
  </si>
  <si>
    <t>мужчины</t>
  </si>
  <si>
    <t>Структура персонала по полу</t>
  </si>
  <si>
    <t>Старше 50</t>
  </si>
  <si>
    <t>35-50</t>
  </si>
  <si>
    <t>до 35 лет</t>
  </si>
  <si>
    <t>Структура персонала по возрасту</t>
  </si>
  <si>
    <t>руб.</t>
  </si>
  <si>
    <t>Средняя заработная плата работников</t>
  </si>
  <si>
    <t>Среднесписочная численность работников</t>
  </si>
  <si>
    <t>Расходы на оплату труда</t>
  </si>
  <si>
    <t>Социальные показатели</t>
  </si>
  <si>
    <t>Объем забираемой воды, всего</t>
  </si>
  <si>
    <t>Изменение г/г</t>
  </si>
  <si>
    <t>т.</t>
  </si>
  <si>
    <t>Масса выбросов парниковых газов, в том числе:</t>
  </si>
  <si>
    <t>Общее потребление энергии</t>
  </si>
  <si>
    <t>Гкал</t>
  </si>
  <si>
    <t>млн кВт•ч</t>
  </si>
  <si>
    <t>Расходы на охрану окружающей среды</t>
  </si>
  <si>
    <t>Затраты на реализацию комплексной программы по снижению рисков травматизма персонала</t>
  </si>
  <si>
    <t>Затраты на реализацию Комплексной программы по снижению рисков травматизма сторонних лиц</t>
  </si>
  <si>
    <t>Объем налоговых отчислений в бюджеты</t>
  </si>
  <si>
    <t>федеральный</t>
  </si>
  <si>
    <t>региональный</t>
  </si>
  <si>
    <t>местные</t>
  </si>
  <si>
    <t>Количество образовавшихся отходов, всего</t>
  </si>
  <si>
    <t>В данных материалах могут содержаться высказывания о будущих событиях и ожиданиях, которые являются прогнозными высказываниями. Любые высказывания в данных материалах, которые не являются утверждением уже случившихся фактов, являются прогнозами и содержат известные и неизвестные риски, неопределенности и другие факторы, которые могут привести к тому, что фактические результаты, эффективность деятельности или достижения будут существенно отличаться от любых прогнозируемых результатов, эффективности деятельности или достижений, указанных или подразумеваемых в таких прогнозных высказываниях. За исключением случаев, предусмотренных законодательством Российской Федерации, мы не берем не себя никаких обязательств относительно пересмотра прогнозных высказываний, содержащихся в данном документе, для отражения фактических результатов, изменений в допущениях или факторах, влияющих на данные прогнозы. Результаты или эффективность деятельности в прошлом не могут служить показателем будущих результатов или эффективности.</t>
  </si>
  <si>
    <t>Настоящий документ не является офертой либо приглашением делать оферты (рекламой) в отношении приобретения или подписки на ценные бумаги ПАО «Россети Центр». Ни настоящий документ, ни какая-либо его часть, ни факт его представления или распространения не являются основанием для заключения какого-либо договора или принятия инвестиционного решения и не могут быть использованы в других целях, за исключением цели, указанной в данном уведомлении.</t>
  </si>
  <si>
    <t>Распространение данных материалов в некоторых юрисдикциях может быть запрещено законом. Соответственно, получая доступ к данным материалам, вы заверяете, что получая данные материалы, не нарушаете никаких требований к регистрации или других правовых или нормативных ограничений юрисдикции, в которой проживаете постоянно или осуществляете коммерческую деятельность.</t>
  </si>
  <si>
    <t>Передавая данные материалы, Компания и ее представители не берут на себя обязательств по предоставлению доступа к любой дополнительной информации или к обновлению данных материалов или дополнительной информации, а также по исправлению неточностей, которые могут быть обнаружены в данном документе.</t>
  </si>
  <si>
    <t>Сведения, содержащиеся в данном документе, подготовлены ПАО «Россети Центр » (далее -  Компания). Мнения, представленные в данном документе, основываются на информации, собранной в момент его написания, и могут быть изменены без уведомления. Данные материалы предоставляются Компанией исключительно в информационных целях. Помимо официальной информации о деятельности Компаний, в настоящем документе содержится информация, полученная от третьих лиц. Эта информация была получена из источников, которые, по мнению Компаний, являются надежными. Тем не менее, мы не гарантируем точность данной информации, которая может быть сокращенной или неполной. Все мнения и оценки, содержащиеся в настоящем материале, отражают мнение на день публикации и подлежат изменению без предупреждения. Компания не дает каких-либо прямых или подразумеваемых заверений или гарантий и не несет какой-либо ответственности в случае возникновения убытков, которые могут понести физические или юридические лица в результате использования информации настоящего документа, по любой причине, прямо или косвенно.</t>
  </si>
  <si>
    <t>Фактом ознакомления с настоящим ограничением ответственности Вы соглашаетесь соблюдать указанные правила и ограничения.</t>
  </si>
  <si>
    <t>ОГРАНИЧЕНИЕ ОТВЕТСТВЕННОСТИ</t>
  </si>
  <si>
    <t>СОДЕРЖАНИЕ</t>
  </si>
  <si>
    <t>По вопросам рынка ценных бумаг и результатам деятельности</t>
  </si>
  <si>
    <t>+7 495 747 92 92 доб. 3518</t>
  </si>
  <si>
    <t>ir@mrsk-1.ru</t>
  </si>
  <si>
    <t>По вопросам выплаты дивидендов, внесения изменений в реестр</t>
  </si>
  <si>
    <t>акционеров и получения информации из реестра акционеров</t>
  </si>
  <si>
    <t>+7 (4722) 58-15-39</t>
  </si>
  <si>
    <t>Gorina.MV@mrsk-1.ru</t>
  </si>
  <si>
    <t>ПАО "РОССЕТИ ЦЕНТР"</t>
  </si>
  <si>
    <t xml:space="preserve">Макроэкономические показатели </t>
  </si>
  <si>
    <t>Операционные показатели</t>
  </si>
  <si>
    <t xml:space="preserve"> </t>
  </si>
  <si>
    <t>← К СОДЕРЖАНИЮ</t>
  </si>
  <si>
    <t>Росстат</t>
  </si>
  <si>
    <t>% годовых </t>
  </si>
  <si>
    <t>ед. изм.</t>
  </si>
  <si>
    <t>Инфляция</t>
  </si>
  <si>
    <t>% г/г</t>
  </si>
  <si>
    <t>Динамика ВВП</t>
  </si>
  <si>
    <t>Средние тарифы на услуги по передаче электроэнергии</t>
  </si>
  <si>
    <t xml:space="preserve"> коп./кВт*ч</t>
  </si>
  <si>
    <t>Динамика Необходимой валовой выручки (НВВ) Россети Центр</t>
  </si>
  <si>
    <t>Динамика собственной НВВ Россети Центр</t>
  </si>
  <si>
    <t xml:space="preserve"> млн руб.</t>
  </si>
  <si>
    <t>млн кВт*ч</t>
  </si>
  <si>
    <t>Отпуск в сеть</t>
  </si>
  <si>
    <t>Полезный отпуск</t>
  </si>
  <si>
    <t>Общие потери</t>
  </si>
  <si>
    <t>Объем услуг по передаче э/энергии</t>
  </si>
  <si>
    <t>км</t>
  </si>
  <si>
    <t>Мощность подстанций</t>
  </si>
  <si>
    <t>МВА</t>
  </si>
  <si>
    <t>шт.</t>
  </si>
  <si>
    <t>Количество подстанций</t>
  </si>
  <si>
    <t>МВт</t>
  </si>
  <si>
    <t>в том числе количество присоединений до 15кВт</t>
  </si>
  <si>
    <t>Количество присоединений</t>
  </si>
  <si>
    <t>Количество заключенных договоров</t>
  </si>
  <si>
    <t>Показатель средней частоты прекращений передачи электроэнергии (Пsaifi)</t>
  </si>
  <si>
    <t>шт. на 1000 ед. оборудования</t>
  </si>
  <si>
    <t>Удельная аварийность по сети 0,4 кВ и выше</t>
  </si>
  <si>
    <t>Количество технологических нарушений в сети 0,4 кВ и выше</t>
  </si>
  <si>
    <t>час, приведённый к целому году (12 месяцев)</t>
  </si>
  <si>
    <t>Показатель средней продолжительности прекращения передачи электроэнергии (Пsaidi)</t>
  </si>
  <si>
    <t>Затраты на ремонтную программу</t>
  </si>
  <si>
    <t>Денежные средства и денежные эквиваленты и Финансовые вложения</t>
  </si>
  <si>
    <t xml:space="preserve"> Новое строительство</t>
  </si>
  <si>
    <t>Техническое перевооружение и реконструкция</t>
  </si>
  <si>
    <t>Прочее</t>
  </si>
  <si>
    <t>РСБУ</t>
  </si>
  <si>
    <t>-</t>
  </si>
  <si>
    <t>Прибыль от продаж margin</t>
  </si>
  <si>
    <t>EBITDA margin</t>
  </si>
  <si>
    <t>Чистая прибыль margin</t>
  </si>
  <si>
    <t>Рентабельность по РСБУ</t>
  </si>
  <si>
    <t>Коэффициент текущей ликвидности</t>
  </si>
  <si>
    <t>Коэффициент восстановления платежеспособности</t>
  </si>
  <si>
    <t>Коэффициент утраты платежеспособности</t>
  </si>
  <si>
    <t>раз</t>
  </si>
  <si>
    <t>Оборачиваемость ДЗ</t>
  </si>
  <si>
    <t>Коэффициент автономии собственных средств</t>
  </si>
  <si>
    <t>Рентабельность продаж, (показатель рассчитывается с начала периода)</t>
  </si>
  <si>
    <t>Рентабельность продукции, (показатель рассчитывается с начала периода)</t>
  </si>
  <si>
    <t>Ввод мощности</t>
  </si>
  <si>
    <t xml:space="preserve"> руб.</t>
  </si>
  <si>
    <t xml:space="preserve"> шт.</t>
  </si>
  <si>
    <t>Рыночная капитализация</t>
  </si>
  <si>
    <t>Количество выпущенных обыкновенных акций</t>
  </si>
  <si>
    <t>Цена за акцию на момент закрытия торгов</t>
  </si>
  <si>
    <t>Значения выше указаны на конец периода согласно данным Московской биржи</t>
  </si>
  <si>
    <t>Дивидендная доходность*</t>
  </si>
  <si>
    <t>Доля чистой прибыли по МСФО, направленная на выплату дивидендов</t>
  </si>
  <si>
    <t>Доля чистой прибыли по РСБУ, направленная на выплату дивидендов</t>
  </si>
  <si>
    <t>Дивиденды на обыкновенную акцию</t>
  </si>
  <si>
    <t>Финансовые показатели (МСФО)</t>
  </si>
  <si>
    <t>Финансовые показатели (РСБУ)</t>
  </si>
  <si>
    <t>Акционерный капитал</t>
  </si>
  <si>
    <t>Кредитные рейтинги</t>
  </si>
  <si>
    <t>Ед. изм.</t>
  </si>
  <si>
    <t>на 1 млн человеко-часов</t>
  </si>
  <si>
    <t>СПРАВОЧНИК АНАЛИТИКА</t>
  </si>
  <si>
    <t>(DATABOOK)</t>
  </si>
  <si>
    <t>Контакты для акционеров и инвесторов:</t>
  </si>
  <si>
    <r>
      <t xml:space="preserve">Толкачева Наталья Владимировна
</t>
    </r>
    <r>
      <rPr>
        <i/>
        <sz val="11"/>
        <color theme="1"/>
        <rFont val="Times New Roman"/>
        <family val="1"/>
        <charset val="204"/>
      </rPr>
      <t>Начальник отдела по взаимодействию с акционерами</t>
    </r>
  </si>
  <si>
    <r>
      <t xml:space="preserve">Горина Марина Викторовна
</t>
    </r>
    <r>
      <rPr>
        <i/>
        <sz val="11"/>
        <color theme="1"/>
        <rFont val="Times New Roman"/>
        <family val="1"/>
        <charset val="204"/>
      </rPr>
      <t>Заместитель начальника отдела по взаимодействию с акционерами</t>
    </r>
  </si>
  <si>
    <t>Основные ESG-показатели</t>
  </si>
  <si>
    <t>МСФО, балансовые показатели, млн руб.</t>
  </si>
  <si>
    <t>Протяженность ЛЭП (по трассе, ВЛ+КЛ)</t>
  </si>
  <si>
    <t>Объем присоединенной мощности</t>
  </si>
  <si>
    <t>Передача электроэнергии Россети Центр*</t>
  </si>
  <si>
    <t>* Доля рынка по передаче электроэнергии рассчитана исходя из доли необходимой валовой выручки (НВВ) Компании в НВВ регионов на основании тарифно-балансовых решений на соответствующий год.</t>
  </si>
  <si>
    <t>Технологическое присоединение Россети Центр **</t>
  </si>
  <si>
    <t>** Доля рынка по технологическому присоединению рассчитана исходя из фактически оказанных услуг в отчетном периоде – 2 квартале для 2025 г., 4 кв. для 2023 и 2024</t>
  </si>
  <si>
    <t xml:space="preserve">Ключевая ставка </t>
  </si>
  <si>
    <t>Налог на прибыль в отношении прочего совокупного дохода/(расхода)</t>
  </si>
  <si>
    <t>МСФО, показатели прибыли и убытков, тыс. руб.</t>
  </si>
  <si>
    <t>Налоговые отчисления</t>
  </si>
  <si>
    <t>Изменение г/г, п.п.</t>
  </si>
  <si>
    <t>МАРТ 2026</t>
  </si>
  <si>
    <t>тыс. га</t>
  </si>
  <si>
    <t>Площадь нарушенных за год земель</t>
  </si>
  <si>
    <t>Площадь рекультивированных за год земель</t>
  </si>
  <si>
    <t>тонн CO2-эквивалента</t>
  </si>
  <si>
    <t>Данные приведены по ПАО "Россети Центр" без учета дочерних обществ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</si>
</sst>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9">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0.0%"/>
    <numFmt numFmtId="168" formatCode="0.00000"/>
    <numFmt numFmtId="169" formatCode="_(* #,##0.000_);_(* \(#,##0.000\);_(* &quot;-&quot;??_);_(@_)"/>
    <numFmt numFmtId="170" formatCode="#,##0.0"/>
    <numFmt numFmtId="171" formatCode="0.0"/>
    <numFmt numFmtId="172" formatCode="_-* #,##0.00\ _₽_-;\-* #,##0.00\ _₽_-;_-* &quot;-&quot;??\ _₽_-;_-@_-"/>
    <numFmt numFmtId="173" formatCode="_-* #,##0.00&quot;р.&quot;_-;\-* #,##0.00&quot;р.&quot;_-;_-* &quot;-&quot;??&quot;р.&quot;_-;_-@_-"/>
    <numFmt numFmtId="174" formatCode="_-* #,##0.00_р_._-;\-* #,##0.00_р_._-;_-* &quot;-&quot;??_р_._-;_-@_-"/>
    <numFmt numFmtId="175" formatCode="#,##0.0\ \x"/>
    <numFmt numFmtId="176" formatCode="_-&quot;$&quot;* #,##0_-;\-&quot;$&quot;* #,##0_-;_-&quot;$&quot;* &quot;-&quot;_-;_-@_-"/>
    <numFmt numFmtId="177" formatCode="_-&quot;$&quot;* #,##0.00_-;\-&quot;$&quot;* #,##0.00_-;_-&quot;$&quot;* &quot;-&quot;??_-;_-@_-"/>
    <numFmt numFmtId="178" formatCode="\Ç\ \´\´\´\´\ \»\»\»\»"/>
    <numFmt numFmtId="179" formatCode="0.000000"/>
    <numFmt numFmtId="180" formatCode="#,##0;&quot;£&quot;#,##0"/>
    <numFmt numFmtId="181" formatCode="&quot;£&quot;\ #,##0_);[Red]\(&quot;£&quot;\ #,##0\)"/>
    <numFmt numFmtId="182" formatCode="&quot;¥&quot;\ #,##0_);[Red]\(&quot;¥&quot;\ #,##0\)"/>
    <numFmt numFmtId="183" formatCode="0_)"/>
    <numFmt numFmtId="184" formatCode="\&amp;\,\&amp;\&amp;0.00"/>
    <numFmt numFmtId="185" formatCode="_-&quot;￠G&quot;* #,##0.00_-;\-&quot;￠G&quot;* #,##0.00_-;_-&quot;￠G&quot;* &quot;-&quot;?"/>
    <numFmt numFmtId="186" formatCode="###\ ##\ ##"/>
    <numFmt numFmtId="187" formatCode="_(* #,##0.0_);_(* \(#,##0.0\);\-??_);_(* @_)_)"/>
    <numFmt numFmtId="188" formatCode="_(* #,##0.00_);_(* \(#,##0.00\);\-??_);_(* @_)_)"/>
    <numFmt numFmtId="189" formatCode="_(* #,##0.000_);_(* \(#,##0.000\);\-??_);_(* @_)_)"/>
    <numFmt numFmtId="190" formatCode="0_);\(0\)"/>
    <numFmt numFmtId="191" formatCode="0\A"/>
    <numFmt numFmtId="192" formatCode="0.000_]"/>
    <numFmt numFmtId="193" formatCode="#,##0;\(#,##0\)"/>
    <numFmt numFmtId="194" formatCode="#,##0.0\ _]"/>
    <numFmt numFmtId="195" formatCode="0.0_)"/>
    <numFmt numFmtId="196" formatCode="#,##0.0_);[Red]\(#,##0.0\)"/>
    <numFmt numFmtId="197" formatCode="#,##0.0;\(#,##0.0\)"/>
    <numFmt numFmtId="198" formatCode="[Red][&gt;0]_(* #,##0.00_);[Red][&lt;0]_(* \(#,##0.00\);\-??_)"/>
    <numFmt numFmtId="199" formatCode="#,##0.0_);\(#,##0.0\)"/>
    <numFmt numFmtId="200" formatCode="\£#,##0_);\(\£#,##0\)"/>
    <numFmt numFmtId="201" formatCode="&quot;•&quot;\ \ @"/>
    <numFmt numFmtId="202" formatCode="_-* #,###_-;\(#,###\);_-* &quot;–&quot;_-;_-@_-"/>
    <numFmt numFmtId="203" formatCode="0.00000000000"/>
    <numFmt numFmtId="204" formatCode="0.000000000000"/>
    <numFmt numFmtId="205" formatCode="0.0%;\(0.0\)%"/>
    <numFmt numFmtId="206" formatCode="dd\-mm"/>
    <numFmt numFmtId="207" formatCode="dd/m/yy"/>
    <numFmt numFmtId="208" formatCode="#,##0_%_);\(#,##0\)_%;#,##0_%_);@_%_)"/>
    <numFmt numFmtId="209" formatCode="0."/>
    <numFmt numFmtId="210" formatCode="&quot;$&quot;#,##0.000_);[Red]\(&quot;$&quot;#,##0.000\)"/>
    <numFmt numFmtId="211" formatCode="#,##0.0\x_);\(#,##0.0\x\)"/>
    <numFmt numFmtId="212" formatCode="0.00_);\(0.00\);0.00"/>
    <numFmt numFmtId="213" formatCode="&quot;$&quot;#,##0_);[Red]\(&quot;$&quot;#,##0\)"/>
    <numFmt numFmtId="214" formatCode="&quot;$&quot;#,##0.00_);[Red]\(&quot;$&quot;#,##0.00\)"/>
    <numFmt numFmtId="215" formatCode="&quot;£&quot;0&quot;m&quot;"/>
    <numFmt numFmtId="216" formatCode="_(&quot;$&quot;* #,##0.00_);_(&quot;$&quot;* \(#,##0.00\);_(&quot;$&quot;* &quot;-&quot;??_);_(@_)"/>
    <numFmt numFmtId="217" formatCode="&quot;$&quot;#,##0_);\(&quot;$&quot;#,##0\)"/>
    <numFmt numFmtId="218" formatCode="#,##0.0\);\(#,##0.0\)"/>
    <numFmt numFmtId="219" formatCode="&quot;$&quot;#,##0.00_);\(&quot;$&quot;#,##0.00\)"/>
    <numFmt numFmtId="220" formatCode="\ \ _•&quot;–&quot;\ \ \ \ @"/>
    <numFmt numFmtId="221" formatCode="mm/dd/yy"/>
    <numFmt numFmtId="222" formatCode="0.0000%"/>
    <numFmt numFmtId="223" formatCode="0\ ;\-0\ "/>
    <numFmt numFmtId="224" formatCode="0.00\ ;\-0.00\ "/>
    <numFmt numFmtId="225" formatCode="0.000\ ;\-0.000\ "/>
    <numFmt numFmtId="226" formatCode="#,##0_);\(#,##0\);&quot;- &quot;;&quot;  &quot;@"/>
    <numFmt numFmtId="227" formatCode="_###0;_(* \(#,##0\);_(* &quot;-&quot;??_);_(@_)"/>
    <numFmt numFmtId="228" formatCode="General_)"/>
    <numFmt numFmtId="229" formatCode="_-* #,##0.0_-;\-* #,##0.0_-;_-* &quot;-&quot;??_-;_-@_-"/>
    <numFmt numFmtId="230" formatCode="_(&quot;$&quot;* #,##0_);_(&quot;$&quot;* \(#,##0\);_(&quot;$&quot;* &quot;-&quot;_);_(@_)"/>
    <numFmt numFmtId="231" formatCode="0.00\p"/>
    <numFmt numFmtId="232" formatCode="0.0\p"/>
    <numFmt numFmtId="233" formatCode=";;;* @_)"/>
    <numFmt numFmtId="234" formatCode="_([$€-2]* #,##0.00_);_([$€-2]* \(#,##0.00\);_([$€-2]* &quot;-&quot;??_)"/>
    <numFmt numFmtId="235" formatCode="0.000"/>
    <numFmt numFmtId="236" formatCode="#,##0.0000_);\(#,##0.0000\);&quot;- &quot;;&quot;  &quot;@"/>
    <numFmt numFmtId="237" formatCode="#,##0_);\-#,##0_)"/>
    <numFmt numFmtId="238" formatCode="0_);[Red]\(0\)"/>
    <numFmt numFmtId="239" formatCode="#,##0.000_);\(#,##0.000\)"/>
    <numFmt numFmtId="240" formatCode="#,##0.00000000000000\ "/>
    <numFmt numFmtId="241" formatCode="#,##0.0000_);[Red]\(#,##0.0000\)"/>
    <numFmt numFmtId="242" formatCode="0;\-0;;_(@_)"/>
    <numFmt numFmtId="243" formatCode="###0"/>
    <numFmt numFmtId="244" formatCode="_ &quot;$&quot;* #,##0_ ;_ &quot;$&quot;* \-#,##0_ ;_ &quot;$&quot;* &quot;-&quot;_ ;_ @_ "/>
    <numFmt numFmtId="245" formatCode="mmyy"/>
    <numFmt numFmtId="246" formatCode="&quot;$&quot;#,##0;\-&quot;$&quot;#,##0"/>
    <numFmt numFmtId="247" formatCode="ddmmmyy"/>
    <numFmt numFmtId="248" formatCode="0.00_);\(0.00\)"/>
    <numFmt numFmtId="249" formatCode="mmm"/>
    <numFmt numFmtId="250" formatCode="mmm\-yy_)"/>
    <numFmt numFmtId="251" formatCode="&quot;$&quot;#,##0.0_);&quot;$&quot;\(#,##0.0\)"/>
    <numFmt numFmtId="252" formatCode="&quot;N&quot;_);;&quot;Y&quot;_)"/>
    <numFmt numFmtId="253" formatCode="\$#,##0.0;\-\$#,##0.0"/>
    <numFmt numFmtId="254" formatCode="#,##0.00;\(#,##0.00\)"/>
    <numFmt numFmtId="255" formatCode="0.0\x;\-0.0\x;"/>
    <numFmt numFmtId="256" formatCode="#,##0_);[Red]\-#,##0_);"/>
    <numFmt numFmtId="257" formatCode="#,##0;_(* \(#,##0\);_(* &quot;-&quot;??_);_(@_)"/>
    <numFmt numFmtId="258" formatCode="#,##0.0\ ;\(#,##0.0\)"/>
    <numFmt numFmtId="259" formatCode="#,##0.0\ ;\-#,##0.0\ "/>
    <numFmt numFmtId="260" formatCode="&quot;+&quot;0.0%;&quot;-&quot;0.0%"/>
    <numFmt numFmtId="261" formatCode="0.0%;\(0.0%\)"/>
    <numFmt numFmtId="262" formatCode="0.0%;\-0.0%;\-??_);_(* @_)_)"/>
    <numFmt numFmtId="263" formatCode="0.00\%;\-0.00\%;0.00\%"/>
    <numFmt numFmtId="264" formatCode="0.000%"/>
    <numFmt numFmtId="265" formatCode="&quot;      PE @ &quot;??0.0;\-&quot;      PE @ &quot;??0.0;&quot;      PE @   New&quot;;&quot;      PE @ &quot;_0_0@"/>
    <numFmt numFmtId="266" formatCode="&quot;£&quot;#,##0"/>
    <numFmt numFmtId="267" formatCode="&quot;1: &quot;#,##0.0_);\-&quot;1: &quot;#,##0.0_)"/>
    <numFmt numFmtId="268" formatCode="0.00\x;\-0.00\x;0.00\x"/>
    <numFmt numFmtId="269" formatCode="[Red]0.###,,&quot; mm&quot;"/>
    <numFmt numFmtId="270" formatCode="##0.00000"/>
    <numFmt numFmtId="271" formatCode="_(* #,##0.000_);_(* \(#,##0.000\);_(* &quot;-&quot;???_);_(@_)"/>
    <numFmt numFmtId="272" formatCode="#,##0;\(#,##0\);&quot;–&quot;;@"/>
    <numFmt numFmtId="273" formatCode="0;\-0;;_(&quot;   &quot;@_)"/>
    <numFmt numFmtId="274" formatCode="#,##0.000000000000000\ "/>
    <numFmt numFmtId="275" formatCode="0.0\x"/>
    <numFmt numFmtId="276" formatCode="#,##0.0\x"/>
    <numFmt numFmtId="277" formatCode="0.00\x"/>
    <numFmt numFmtId="278" formatCode="#,##0.000000000000\ "/>
    <numFmt numFmtId="279" formatCode="_-&quot;ÖS&quot;\ * #,##0_-;\-&quot;ÖS&quot;\ * #,##0_-;_-&quot;ÖS&quot;\ * &quot;-&quot;_-;_-@_-"/>
    <numFmt numFmtId="280" formatCode="&quot;$&quot;#,##0.00;[Red]\-&quot;$&quot;#,##0.00"/>
    <numFmt numFmtId="281" formatCode="_-&quot;Ј&quot;* #,##0_-;\-&quot;Ј&quot;* #,##0_-;_-&quot;Ј&quot;* &quot;-&quot;_-;_-@_-"/>
    <numFmt numFmtId="282" formatCode="_-&quot;Ј&quot;* #,##0.00_-;\-&quot;Ј&quot;* #,##0.00_-;_-&quot;Ј&quot;* &quot;-&quot;??_-;_-@_-"/>
    <numFmt numFmtId="283" formatCode="&quot;Y&quot;_);;&quot;N&quot;_)"/>
    <numFmt numFmtId="284" formatCode="\¥#,##0_);\(\¥#,##0\)"/>
    <numFmt numFmtId="285" formatCode="yyyy"/>
    <numFmt numFmtId="286" formatCode=";;&quot;zero&quot;;&quot;  &quot;@"/>
    <numFmt numFmtId="287" formatCode="_-* #,##0\ &quot;DM&quot;_-;\-* #,##0\ &quot;DM&quot;_-;_-* &quot;-&quot;\ &quot;DM&quot;_-;_-@_-"/>
    <numFmt numFmtId="288" formatCode="_-* #,##0.00\ &quot;DM&quot;_-;\-* #,##0.00\ &quot;DM&quot;_-;_-* &quot;-&quot;??\ &quot;DM&quot;_-;_-@_-"/>
    <numFmt numFmtId="289" formatCode="_-&quot;£&quot;* #,##0.00_-;\-&quot;£&quot;* #,##0.00_-;_-&quot;£&quot;* &quot;-&quot;??_-;_-@_-"/>
    <numFmt numFmtId="290" formatCode="\ ###,###;\(###,###\);&quot;-&quot;"/>
    <numFmt numFmtId="291" formatCode="_-* #,##0\ _D_M_-;\-* #,##0\ _D_M_-;_-* &quot;-&quot;\ _D_M_-;_-@_-"/>
    <numFmt numFmtId="292" formatCode="_-* #,##0.00\ _D_M_-;\-* #,##0.00\ _D_M_-;_-* &quot;-&quot;??\ _D_M_-;_-@_-"/>
    <numFmt numFmtId="293" formatCode="_ * #,##0_ ;_ * \-#,##0_ ;_ * &quot;-&quot;_ ;_ @_ "/>
    <numFmt numFmtId="294" formatCode="0.0%_);\(0.0%\)"/>
    <numFmt numFmtId="295" formatCode="_-* #,##0&quot;đ.&quot;_-;\-* #,##0&quot;đ.&quot;_-;_-* &quot;-&quot;&quot;đ.&quot;_-;_-@_-"/>
    <numFmt numFmtId="296" formatCode="_-* #,##0.00&quot;đ.&quot;_-;\-* #,##0.00&quot;đ.&quot;_-;_-* &quot;-&quot;??&quot;đ.&quot;_-;_-@_-"/>
    <numFmt numFmtId="297" formatCode="_(* #,##0.0_);_(* \(#,##0.00\);_(* &quot;-&quot;??_);_(@_)"/>
    <numFmt numFmtId="298" formatCode="&quot;fl&quot;#,##0_);\(&quot;fl&quot;#,##0\)"/>
    <numFmt numFmtId="299" formatCode="&quot;fl&quot;#,##0_);[Red]\(&quot;fl&quot;#,##0\)"/>
    <numFmt numFmtId="300" formatCode="&quot;fl&quot;#,##0.00_);\(&quot;fl&quot;#,##0.00\)"/>
    <numFmt numFmtId="301" formatCode="&quot;_&quot;\-* #,##0\ &quot;F&quot;&quot;_&quot;\-;\-* #,##0\ &quot;F&quot;&quot;_&quot;\-;&quot;_&quot;\-* &quot;-&quot;\ &quot;F&quot;&quot;_&quot;\-;&quot;_&quot;\-@&quot;_&quot;\-"/>
    <numFmt numFmtId="302" formatCode="mmm\,yy"/>
    <numFmt numFmtId="303" formatCode="\$#,##0\ ;\(\$#,##0\)"/>
    <numFmt numFmtId="304" formatCode="_-* #,##0.00[$€-1]_-;\-* #,##0.00[$€-1]_-;_-* &quot;-&quot;??[$€-1]_-"/>
    <numFmt numFmtId="305" formatCode="#,##0_);[Blue]\(#,##0\)"/>
    <numFmt numFmtId="306" formatCode="_-* #,##0_đ_._-;\-* #,##0_đ_._-;_-* &quot;-&quot;_đ_._-;_-@_-"/>
    <numFmt numFmtId="307" formatCode="_-* #,##0\ _d_._-;\-* #,##0\ _d_._-;_-* &quot;-&quot;\ _d_._-;_-@_-"/>
    <numFmt numFmtId="308" formatCode="_-* #,##0.00_đ_._-;\-* #,##0.00_đ_._-;_-* &quot;-&quot;??_đ_._-;_-@_-"/>
    <numFmt numFmtId="309" formatCode="_-* #,##0.00\ _d_._-;\-* #,##0.00\ _d_._-;_-* &quot;-&quot;??\ _d_._-;_-@_-"/>
    <numFmt numFmtId="310" formatCode="dd\,mmm"/>
    <numFmt numFmtId="311" formatCode="mm\,dd\,yy\ hh:mm"/>
    <numFmt numFmtId="312" formatCode="mm\,dd\,yy"/>
    <numFmt numFmtId="313" formatCode="&quot;_&quot;\(&quot;$&quot;* #,##0.00&quot;_&quot;\);&quot;_&quot;\(&quot;$&quot;* \(#,##0.00\);&quot;_&quot;\(&quot;$&quot;* &quot;-&quot;??&quot;_&quot;\);&quot;_&quot;\(@&quot;_&quot;\)"/>
    <numFmt numFmtId="314" formatCode="&quot;$&quot;#,##0"/>
    <numFmt numFmtId="315" formatCode="#,##0\ &quot;F&quot;;\-#,##0\ &quot;F&quot;"/>
    <numFmt numFmtId="316" formatCode="[$$-409]#,##0"/>
    <numFmt numFmtId="317" formatCode="_-* #,##0.00&quot;$&quot;_-;\-* #,##0.00&quot;$&quot;_-;_-* &quot;-&quot;??&quot;$&quot;_-;_-@_-"/>
    <numFmt numFmtId="318" formatCode="_-* #,##0\ _р_._-;\-* #,##0\ _р_._-;_-* &quot;-&quot;\ _р_._-;_-@_-"/>
    <numFmt numFmtId="319" formatCode="_-* #,##0.00\ _р_._-;\-* #,##0.00\ _р_._-;_-* &quot;-&quot;??\ _р_._-;_-@_-"/>
    <numFmt numFmtId="320" formatCode="#,##0.000"/>
  </numFmts>
  <fonts count="328">
    <font>
      <sz val="12"/>
      <color theme="1"/>
      <name val="Aptos Narrow"/>
      <family val="2"/>
      <scheme val="minor"/>
    </font>
    <font>
      <sz val="11"/>
      <color theme="1"/>
      <name val="Aptos Narrow"/>
      <family val="2"/>
      <charset val="204"/>
      <scheme val="minor"/>
    </font>
    <font>
      <sz val="12"/>
      <color theme="1"/>
      <name val="Aptos Narrow"/>
      <family val="2"/>
      <scheme val="minor"/>
    </font>
    <font>
      <u/>
      <sz val="12"/>
      <color theme="10"/>
      <name val="Aptos Narrow"/>
      <family val="2"/>
      <scheme val="minor"/>
    </font>
    <font>
      <sz val="11"/>
      <color theme="1"/>
      <name val="Times New Roman"/>
      <family val="1"/>
      <charset val="204"/>
    </font>
    <font>
      <sz val="11"/>
      <color rgb="FF000000"/>
      <name val="Times New Roman"/>
      <family val="1"/>
      <charset val="204"/>
    </font>
    <font>
      <b/>
      <sz val="11"/>
      <color rgb="FF000000"/>
      <name val="Times New Roman"/>
      <family val="1"/>
      <charset val="204"/>
    </font>
    <font>
      <b/>
      <sz val="11"/>
      <color rgb="FF3C3E40"/>
      <name val="Times New Roman"/>
      <family val="1"/>
      <charset val="204"/>
    </font>
    <font>
      <sz val="11"/>
      <color rgb="FF3C3E40"/>
      <name val="Times New Roman"/>
      <family val="1"/>
      <charset val="204"/>
    </font>
    <font>
      <b/>
      <sz val="11"/>
      <color theme="1"/>
      <name val="Times New Roman"/>
      <family val="1"/>
      <charset val="204"/>
    </font>
    <font>
      <sz val="11"/>
      <color rgb="FF333333"/>
      <name val="Times New Roman"/>
      <family val="1"/>
      <charset val="204"/>
    </font>
    <font>
      <i/>
      <sz val="11"/>
      <color theme="1"/>
      <name val="Times New Roman"/>
      <family val="1"/>
      <charset val="204"/>
    </font>
    <font>
      <sz val="12"/>
      <color theme="1"/>
      <name val="Times New Roman"/>
      <family val="1"/>
      <charset val="204"/>
    </font>
    <font>
      <b/>
      <sz val="12"/>
      <color theme="0"/>
      <name val="Times New Roman"/>
      <family val="1"/>
      <charset val="204"/>
    </font>
    <font>
      <b/>
      <sz val="12"/>
      <color rgb="FF0070C0"/>
      <name val="Times New Roman"/>
      <family val="1"/>
      <charset val="204"/>
    </font>
    <font>
      <sz val="14"/>
      <color theme="1"/>
      <name val="Times New Roman"/>
      <family val="1"/>
      <charset val="204"/>
    </font>
    <font>
      <b/>
      <sz val="18"/>
      <color rgb="FF0070C0"/>
      <name val="Times New Roman"/>
      <family val="1"/>
      <charset val="204"/>
    </font>
    <font>
      <sz val="18"/>
      <color theme="1"/>
      <name val="Times New Roman"/>
      <family val="1"/>
      <charset val="204"/>
    </font>
    <font>
      <sz val="18"/>
      <color rgb="FF0070C0"/>
      <name val="Times New Roman"/>
      <family val="1"/>
      <charset val="204"/>
    </font>
    <font>
      <b/>
      <u/>
      <sz val="16"/>
      <color theme="10"/>
      <name val="Times New Roman"/>
      <family val="1"/>
      <charset val="204"/>
    </font>
    <font>
      <i/>
      <u/>
      <sz val="9"/>
      <color theme="10"/>
      <name val="Times New Roman"/>
      <family val="1"/>
      <charset val="204"/>
    </font>
    <font>
      <u/>
      <sz val="11"/>
      <color theme="10"/>
      <name val="Times New Roman"/>
      <family val="1"/>
      <charset val="204"/>
    </font>
    <font>
      <sz val="11"/>
      <color rgb="FF212121"/>
      <name val="Times New Roman"/>
      <family val="1"/>
      <charset val="204"/>
    </font>
    <font>
      <i/>
      <u/>
      <sz val="11"/>
      <color theme="10"/>
      <name val="Times New Roman"/>
      <family val="1"/>
      <charset val="204"/>
    </font>
    <font>
      <i/>
      <sz val="11"/>
      <color rgb="FF212121"/>
      <name val="Times New Roman"/>
      <family val="1"/>
      <charset val="204"/>
    </font>
    <font>
      <i/>
      <sz val="11"/>
      <color rgb="FF3C3E40"/>
      <name val="Times New Roman"/>
      <family val="1"/>
      <charset val="204"/>
    </font>
    <font>
      <b/>
      <sz val="11"/>
      <color rgb="FF212121"/>
      <name val="Times New Roman"/>
      <family val="1"/>
      <charset val="204"/>
    </font>
    <font>
      <i/>
      <sz val="11"/>
      <color rgb="FF000000"/>
      <name val="Times New Roman"/>
      <family val="1"/>
      <charset val="204"/>
    </font>
    <font>
      <i/>
      <sz val="9"/>
      <color rgb="FF000000"/>
      <name val="Times New Roman"/>
      <family val="1"/>
      <charset val="204"/>
    </font>
    <font>
      <i/>
      <u/>
      <sz val="10"/>
      <color theme="10"/>
      <name val="Times New Roman"/>
      <family val="1"/>
      <charset val="204"/>
    </font>
    <font>
      <sz val="11"/>
      <color theme="1"/>
      <name val="Aptos Narrow"/>
      <family val="2"/>
      <charset val="204"/>
    </font>
    <font>
      <b/>
      <u/>
      <sz val="11"/>
      <color theme="10"/>
      <name val="Times New Roman"/>
      <family val="1"/>
      <charset val="204"/>
    </font>
    <font>
      <b/>
      <sz val="11"/>
      <color rgb="FF0070C0"/>
      <name val="Times New Roman"/>
      <family val="1"/>
      <charset val="204"/>
    </font>
    <font>
      <sz val="11"/>
      <color rgb="FF0070C0"/>
      <name val="Times New Roman"/>
      <family val="1"/>
      <charset val="204"/>
    </font>
    <font>
      <i/>
      <sz val="9"/>
      <color rgb="FF3C3E40"/>
      <name val="Times New Roman"/>
      <family val="1"/>
      <charset val="204"/>
    </font>
    <font>
      <sz val="11"/>
      <color theme="10"/>
      <name val="Times New Roman"/>
      <family val="1"/>
      <charset val="204"/>
    </font>
    <font>
      <sz val="11"/>
      <color rgb="FF3C3E40"/>
      <name val="Arial"/>
      <family val="2"/>
      <charset val="204"/>
    </font>
    <font>
      <b/>
      <sz val="10"/>
      <name val="MS Sans Serif"/>
      <family val="2"/>
    </font>
    <font>
      <sz val="10"/>
      <color indexed="8"/>
      <name val="Times New Roman"/>
      <family val="1"/>
      <charset val="204"/>
    </font>
    <font>
      <sz val="10"/>
      <color indexed="8"/>
      <name val="MS Sans Serif"/>
      <family val="2"/>
      <charset val="204"/>
    </font>
    <font>
      <sz val="10"/>
      <name val="Times New Roman"/>
      <family val="1"/>
    </font>
    <font>
      <sz val="10"/>
      <name val="Arial"/>
      <family val="2"/>
    </font>
    <font>
      <sz val="14"/>
      <name val="??"/>
      <family val="3"/>
      <charset val="129"/>
    </font>
    <font>
      <sz val="12"/>
      <name val="????"/>
      <family val="1"/>
      <charset val="136"/>
    </font>
    <font>
      <sz val="12"/>
      <name val="바탕체"/>
      <family val="1"/>
      <charset val="129"/>
    </font>
    <font>
      <sz val="10"/>
      <name val="Arial"/>
      <family val="2"/>
      <charset val="204"/>
    </font>
    <font>
      <sz val="10"/>
      <name val="Arial Cyr"/>
      <charset val="204"/>
    </font>
    <font>
      <sz val="10"/>
      <name val="Courier"/>
      <family val="3"/>
    </font>
    <font>
      <sz val="9"/>
      <name val="Arial"/>
      <family val="2"/>
    </font>
    <font>
      <sz val="10"/>
      <name val="Helvetica"/>
      <family val="2"/>
    </font>
    <font>
      <sz val="10"/>
      <name val="Helv"/>
      <charset val="204"/>
    </font>
    <font>
      <sz val="12"/>
      <name val="‚l‚r ‚oƒSƒVƒbƒN"/>
      <family val="2"/>
      <charset val="128"/>
    </font>
    <font>
      <sz val="10"/>
      <name val="Univers 55"/>
      <family val="2"/>
    </font>
    <font>
      <sz val="12"/>
      <name val="?s=”©?˜È"/>
      <charset val="136"/>
    </font>
    <font>
      <sz val="12"/>
      <name val="·s²Ó©úÅé"/>
      <charset val="136"/>
    </font>
    <font>
      <sz val="10"/>
      <name val="MS Sans Serif"/>
      <family val="2"/>
    </font>
    <font>
      <sz val="10"/>
      <name val="MS Sans Serif"/>
      <family val="2"/>
      <charset val="204"/>
    </font>
    <font>
      <sz val="11"/>
      <color indexed="8"/>
      <name val="Calibri"/>
      <family val="2"/>
    </font>
    <font>
      <sz val="11"/>
      <color indexed="8"/>
      <name val="Calibri"/>
      <family val="2"/>
      <charset val="204"/>
    </font>
    <font>
      <sz val="10"/>
      <color theme="1"/>
      <name val="Arial"/>
      <family val="2"/>
    </font>
    <font>
      <sz val="11"/>
      <color indexed="9"/>
      <name val="Calibri"/>
      <family val="2"/>
    </font>
    <font>
      <sz val="11"/>
      <color indexed="9"/>
      <name val="Calibri"/>
      <family val="2"/>
      <charset val="204"/>
    </font>
    <font>
      <sz val="10"/>
      <color theme="0"/>
      <name val="Arial"/>
      <family val="2"/>
    </font>
    <font>
      <sz val="12"/>
      <name val="Arial MT"/>
      <family val="2"/>
    </font>
    <font>
      <sz val="10"/>
      <color indexed="12"/>
      <name val="Arial"/>
      <family val="2"/>
      <charset val="204"/>
    </font>
    <font>
      <sz val="8"/>
      <name val="Arial"/>
      <family val="2"/>
      <charset val="204"/>
    </font>
    <font>
      <sz val="8"/>
      <name val="Times New Roman"/>
      <family val="1"/>
    </font>
    <font>
      <sz val="8"/>
      <color indexed="12"/>
      <name val="Times New Roman"/>
      <family val="1"/>
    </font>
    <font>
      <sz val="11"/>
      <name val="Arial"/>
      <family val="2"/>
      <charset val="204"/>
    </font>
    <font>
      <b/>
      <sz val="8"/>
      <name val="Tms Rmn"/>
      <family val="1"/>
    </font>
    <font>
      <sz val="9"/>
      <color indexed="8"/>
      <name val="Times New Roman"/>
      <family val="1"/>
    </font>
    <font>
      <b/>
      <sz val="10"/>
      <color indexed="8"/>
      <name val="Times New Roman"/>
      <family val="1"/>
    </font>
    <font>
      <sz val="10"/>
      <color indexed="12"/>
      <name val="Times New Roman"/>
      <family val="1"/>
      <charset val="204"/>
    </font>
    <font>
      <sz val="10"/>
      <name val="Arial Cyr"/>
      <family val="2"/>
    </font>
    <font>
      <sz val="10"/>
      <name val="Times New Roman"/>
      <family val="1"/>
      <charset val="204"/>
    </font>
    <font>
      <sz val="7"/>
      <color indexed="14"/>
      <name val="Small Fonts"/>
      <family val="2"/>
    </font>
    <font>
      <sz val="10"/>
      <name val="Courier New"/>
      <family val="3"/>
      <charset val="204"/>
    </font>
    <font>
      <sz val="8"/>
      <color indexed="8"/>
      <name val="MS Sans Serif"/>
      <family val="2"/>
    </font>
    <font>
      <sz val="10"/>
      <name val="AGOpus"/>
      <charset val="204"/>
    </font>
    <font>
      <sz val="12"/>
      <name val="Arial"/>
      <family val="2"/>
    </font>
    <font>
      <b/>
      <sz val="8"/>
      <name val="Arial"/>
      <family val="2"/>
    </font>
    <font>
      <i/>
      <sz val="8"/>
      <name val="Arial"/>
      <family val="2"/>
    </font>
    <font>
      <sz val="8"/>
      <name val="Arial"/>
      <family val="2"/>
    </font>
    <font>
      <sz val="8"/>
      <color indexed="12"/>
      <name val="Helv"/>
    </font>
    <font>
      <sz val="10"/>
      <name val="Geneva"/>
    </font>
    <font>
      <sz val="8"/>
      <color indexed="12"/>
      <name val="Helv"/>
      <family val="2"/>
    </font>
    <font>
      <b/>
      <sz val="11"/>
      <color indexed="63"/>
      <name val="Calibri"/>
      <family val="2"/>
    </font>
    <font>
      <b/>
      <sz val="10"/>
      <name val="Arial"/>
      <family val="2"/>
    </font>
    <font>
      <sz val="11"/>
      <color indexed="20"/>
      <name val="Calibri"/>
      <family val="2"/>
    </font>
    <font>
      <b/>
      <i/>
      <sz val="8"/>
      <color indexed="8"/>
      <name val="Times New Roman"/>
      <family val="1"/>
      <charset val="204"/>
    </font>
    <font>
      <b/>
      <sz val="11"/>
      <color indexed="52"/>
      <name val="Calibri"/>
      <family val="2"/>
    </font>
    <font>
      <sz val="8"/>
      <color indexed="8"/>
      <name val="Times New Roman"/>
      <family val="1"/>
      <charset val="204"/>
    </font>
    <font>
      <sz val="10"/>
      <name val="Arial Cyr"/>
      <family val="2"/>
      <charset val="204"/>
    </font>
    <font>
      <sz val="9"/>
      <color indexed="18"/>
      <name val="Helvetica"/>
      <family val="2"/>
    </font>
    <font>
      <b/>
      <sz val="12"/>
      <name val="Times New Roman"/>
      <family val="1"/>
    </font>
    <font>
      <u val="singleAccounting"/>
      <sz val="10"/>
      <name val="Arial"/>
      <family val="2"/>
    </font>
    <font>
      <b/>
      <sz val="8"/>
      <color indexed="8"/>
      <name val="Arial"/>
      <family val="2"/>
    </font>
    <font>
      <b/>
      <sz val="10"/>
      <name val="Arial"/>
      <family val="2"/>
      <charset val="204"/>
    </font>
    <font>
      <b/>
      <sz val="12"/>
      <name val="Arial"/>
      <family val="2"/>
    </font>
    <font>
      <b/>
      <sz val="10"/>
      <name val="Palatino"/>
      <family val="1"/>
    </font>
    <font>
      <b/>
      <sz val="10"/>
      <color indexed="9"/>
      <name val="Arial"/>
      <family val="2"/>
      <charset val="204"/>
    </font>
    <font>
      <b/>
      <sz val="11"/>
      <color indexed="9"/>
      <name val="Calibri"/>
      <family val="2"/>
    </font>
    <font>
      <b/>
      <sz val="8"/>
      <color indexed="12"/>
      <name val="Arial"/>
      <family val="2"/>
    </font>
    <font>
      <b/>
      <sz val="8"/>
      <name val="Book Antiqua"/>
      <family val="1"/>
      <charset val="204"/>
    </font>
    <font>
      <b/>
      <sz val="8"/>
      <name val="GillSans"/>
    </font>
    <font>
      <sz val="12"/>
      <name val="Helvetica"/>
      <family val="2"/>
    </font>
    <font>
      <sz val="8"/>
      <name val="Palatino"/>
      <family val="1"/>
    </font>
    <font>
      <sz val="10"/>
      <color indexed="10"/>
      <name val="Arial Narrow"/>
      <family val="2"/>
    </font>
    <font>
      <sz val="10"/>
      <color indexed="22"/>
      <name val="Arial"/>
      <family val="2"/>
      <charset val="204"/>
    </font>
    <font>
      <sz val="10"/>
      <name val="Helv"/>
      <family val="2"/>
    </font>
    <font>
      <sz val="24"/>
      <name val="Arial"/>
      <family val="2"/>
      <charset val="204"/>
    </font>
    <font>
      <b/>
      <sz val="24"/>
      <name val="Times New Roman"/>
      <family val="1"/>
    </font>
    <font>
      <sz val="24"/>
      <name val="Arial"/>
      <family val="2"/>
    </font>
    <font>
      <sz val="8"/>
      <color indexed="12"/>
      <name val="Tms Rmn"/>
      <family val="1"/>
    </font>
    <font>
      <sz val="11"/>
      <color indexed="12"/>
      <name val="Book Antiqua"/>
      <family val="1"/>
    </font>
    <font>
      <sz val="8"/>
      <name val="Helv"/>
    </font>
    <font>
      <sz val="8"/>
      <color indexed="9"/>
      <name val="Arial"/>
      <family val="2"/>
    </font>
    <font>
      <sz val="8"/>
      <color indexed="8"/>
      <name val="Arial"/>
      <family val="2"/>
    </font>
    <font>
      <sz val="10"/>
      <name val="Helv"/>
    </font>
    <font>
      <sz val="8"/>
      <color indexed="8"/>
      <name val="Times New Roman"/>
      <family val="1"/>
    </font>
    <font>
      <sz val="10"/>
      <name val="Tms Rmn"/>
      <family val="1"/>
    </font>
    <font>
      <sz val="14"/>
      <name val="AngsanaUPC"/>
      <family val="1"/>
    </font>
    <font>
      <sz val="10"/>
      <name val="Geneva"/>
      <family val="2"/>
    </font>
    <font>
      <sz val="10"/>
      <color indexed="8"/>
      <name val="Arial"/>
      <family val="2"/>
    </font>
    <font>
      <i/>
      <sz val="10"/>
      <name val="Arial"/>
      <family val="2"/>
      <charset val="204"/>
    </font>
    <font>
      <u val="doubleAccounting"/>
      <sz val="10"/>
      <name val="Arial"/>
      <family val="2"/>
    </font>
    <font>
      <sz val="9"/>
      <color indexed="12"/>
      <name val="Times New Roman"/>
      <family val="1"/>
      <charset val="204"/>
    </font>
    <font>
      <sz val="10"/>
      <name val="Times New Roman CE"/>
    </font>
    <font>
      <sz val="11"/>
      <color indexed="62"/>
      <name val="Calibri"/>
      <family val="2"/>
    </font>
    <font>
      <b/>
      <sz val="11"/>
      <color indexed="8"/>
      <name val="Calibri"/>
      <family val="2"/>
    </font>
    <font>
      <i/>
      <sz val="11"/>
      <color indexed="23"/>
      <name val="Calibri"/>
      <family val="2"/>
    </font>
    <font>
      <sz val="12"/>
      <name val="Times New Roman"/>
      <family val="1"/>
      <charset val="204"/>
    </font>
    <font>
      <sz val="10"/>
      <name val="Courier"/>
      <family val="1"/>
      <charset val="204"/>
    </font>
    <font>
      <sz val="9"/>
      <name val="GillSans Light"/>
      <family val="2"/>
    </font>
    <font>
      <sz val="10"/>
      <color indexed="12"/>
      <name val="Helvetica"/>
      <family val="2"/>
    </font>
    <font>
      <sz val="10"/>
      <color indexed="12"/>
      <name val="Times New Roman"/>
      <family val="1"/>
    </font>
    <font>
      <sz val="10"/>
      <color indexed="12"/>
      <name val="Arial"/>
      <family val="2"/>
    </font>
    <font>
      <sz val="11"/>
      <color indexed="17"/>
      <name val="Calibri"/>
      <family val="2"/>
    </font>
    <font>
      <b/>
      <sz val="10"/>
      <color indexed="17"/>
      <name val="Helvetica"/>
      <family val="2"/>
    </font>
    <font>
      <sz val="12"/>
      <name val="Helv"/>
      <family val="2"/>
    </font>
    <font>
      <b/>
      <sz val="16"/>
      <color indexed="10"/>
      <name val="FrankfurtGothicHeavy"/>
      <family val="2"/>
    </font>
    <font>
      <b/>
      <i/>
      <sz val="12"/>
      <color indexed="12"/>
      <name val="MS Sans Serif"/>
      <family val="2"/>
      <charset val="204"/>
    </font>
    <font>
      <b/>
      <sz val="15"/>
      <color indexed="56"/>
      <name val="Calibri"/>
      <family val="2"/>
    </font>
    <font>
      <sz val="18"/>
      <name val="Arial"/>
      <family val="2"/>
      <charset val="204"/>
    </font>
    <font>
      <b/>
      <sz val="13"/>
      <color indexed="56"/>
      <name val="Calibri"/>
      <family val="2"/>
    </font>
    <font>
      <sz val="12"/>
      <name val="Arial"/>
      <family val="2"/>
      <charset val="204"/>
    </font>
    <font>
      <b/>
      <sz val="11"/>
      <color indexed="56"/>
      <name val="Calibri"/>
      <family val="2"/>
    </font>
    <font>
      <b/>
      <sz val="8.5"/>
      <name val="Univers 65"/>
      <family val="2"/>
    </font>
    <font>
      <b/>
      <sz val="12"/>
      <color indexed="8"/>
      <name val="Times New Roman"/>
      <family val="1"/>
    </font>
    <font>
      <b/>
      <sz val="8"/>
      <name val="Arial Cyr"/>
      <charset val="204"/>
    </font>
    <font>
      <sz val="7"/>
      <color indexed="8"/>
      <name val="Tms Rmn"/>
    </font>
    <font>
      <u/>
      <sz val="10"/>
      <color indexed="12"/>
      <name val="Times New Roman CE"/>
      <family val="1"/>
      <charset val="238"/>
    </font>
    <font>
      <sz val="8"/>
      <color indexed="8"/>
      <name val="Helvetica"/>
      <family val="2"/>
    </font>
    <font>
      <sz val="10"/>
      <color indexed="8"/>
      <name val="Times New Roman"/>
      <family val="1"/>
    </font>
    <font>
      <sz val="10"/>
      <name val="Times New Roman Cyr"/>
      <charset val="204"/>
    </font>
    <font>
      <b/>
      <sz val="10"/>
      <name val="Times New Roman"/>
      <family val="1"/>
    </font>
    <font>
      <sz val="8"/>
      <name val="Tahoma"/>
      <family val="2"/>
      <charset val="204"/>
    </font>
    <font>
      <sz val="8"/>
      <color indexed="12"/>
      <name val="Helvetica"/>
      <family val="2"/>
    </font>
    <font>
      <sz val="8"/>
      <color indexed="18"/>
      <name val="Arial"/>
      <family val="2"/>
      <charset val="204"/>
    </font>
    <font>
      <sz val="8"/>
      <color indexed="12"/>
      <name val="Arial"/>
      <family val="2"/>
    </font>
    <font>
      <sz val="10"/>
      <name val="GillSans Light"/>
    </font>
    <font>
      <sz val="8"/>
      <color indexed="16"/>
      <name val="Helvetica"/>
      <family val="2"/>
    </font>
    <font>
      <sz val="8"/>
      <color indexed="9"/>
      <name val="MS Sans Serif"/>
      <family val="2"/>
      <charset val="204"/>
    </font>
    <font>
      <sz val="8"/>
      <color indexed="16"/>
      <name val="Arial"/>
      <family val="2"/>
      <charset val="204"/>
    </font>
    <font>
      <sz val="11"/>
      <color indexed="52"/>
      <name val="Calibri"/>
      <family val="2"/>
    </font>
    <font>
      <sz val="8"/>
      <color indexed="8"/>
      <name val="Helv"/>
    </font>
    <font>
      <b/>
      <sz val="12"/>
      <color indexed="16"/>
      <name val="Times New Roman"/>
      <family val="1"/>
      <charset val="204"/>
    </font>
    <font>
      <b/>
      <sz val="14"/>
      <name val="Arial"/>
      <family val="2"/>
    </font>
    <font>
      <u/>
      <sz val="10"/>
      <color indexed="36"/>
      <name val="Times New Roman CE"/>
      <family val="1"/>
      <charset val="238"/>
    </font>
    <font>
      <b/>
      <sz val="8"/>
      <color indexed="14"/>
      <name val="MS Sans Serif"/>
      <family val="2"/>
      <charset val="204"/>
    </font>
    <font>
      <b/>
      <sz val="11"/>
      <name val="Times New Roman"/>
      <family val="1"/>
    </font>
    <font>
      <sz val="8"/>
      <name val="Arial Narrow"/>
      <family val="2"/>
      <charset val="204"/>
    </font>
    <font>
      <sz val="10"/>
      <color indexed="20"/>
      <name val="Times New Roman"/>
      <family val="1"/>
      <charset val="204"/>
    </font>
    <font>
      <b/>
      <sz val="8"/>
      <color indexed="8"/>
      <name val="Times New Roman"/>
      <family val="1"/>
    </font>
    <font>
      <sz val="9"/>
      <name val="Times New Roman"/>
      <family val="1"/>
    </font>
    <font>
      <sz val="10"/>
      <name val="Palatino"/>
      <family val="1"/>
    </font>
    <font>
      <sz val="11"/>
      <color indexed="60"/>
      <name val="Calibri"/>
      <family val="2"/>
    </font>
    <font>
      <sz val="7"/>
      <name val="Small Fonts"/>
      <family val="2"/>
      <charset val="204"/>
    </font>
    <font>
      <b/>
      <sz val="10"/>
      <name val="Arial Cyr"/>
      <family val="2"/>
      <charset val="204"/>
    </font>
    <font>
      <sz val="8"/>
      <color indexed="17"/>
      <name val="Tms Rmn"/>
      <family val="1"/>
    </font>
    <font>
      <b/>
      <u/>
      <sz val="12"/>
      <name val="L Serifa Light"/>
    </font>
    <font>
      <sz val="9"/>
      <name val="Times New Roman"/>
      <family val="1"/>
      <charset val="204"/>
    </font>
    <font>
      <sz val="11"/>
      <name val="Times New Roman"/>
      <family val="1"/>
    </font>
    <font>
      <b/>
      <u/>
      <sz val="11"/>
      <name val="Times New Roman"/>
      <family val="1"/>
    </font>
    <font>
      <sz val="11"/>
      <name val="Times New Roman"/>
      <family val="1"/>
      <charset val="238"/>
    </font>
    <font>
      <sz val="8"/>
      <name val="Helv"/>
      <charset val="204"/>
    </font>
    <font>
      <sz val="10"/>
      <name val="Arial CE"/>
      <charset val="238"/>
    </font>
    <font>
      <sz val="8"/>
      <name val="Arial CE"/>
    </font>
    <font>
      <i/>
      <sz val="10"/>
      <name val="Helv"/>
    </font>
    <font>
      <sz val="9"/>
      <name val="Helv"/>
    </font>
    <font>
      <b/>
      <sz val="8"/>
      <name val="Helv"/>
    </font>
    <font>
      <b/>
      <sz val="13.5"/>
      <name val="MS Sans Serif"/>
      <family val="2"/>
    </font>
    <font>
      <b/>
      <sz val="14"/>
      <name val="Times New Roman"/>
      <family val="1"/>
    </font>
    <font>
      <i/>
      <sz val="8"/>
      <name val="Helv"/>
    </font>
    <font>
      <i/>
      <sz val="10"/>
      <name val="Helvetica"/>
      <family val="2"/>
    </font>
    <font>
      <sz val="8"/>
      <color indexed="14"/>
      <name val="Tms Rmn"/>
      <family val="1"/>
    </font>
    <font>
      <i/>
      <sz val="8"/>
      <name val="Times New Roman"/>
      <family val="1"/>
      <charset val="204"/>
    </font>
    <font>
      <sz val="8"/>
      <name val="Helv"/>
      <family val="2"/>
    </font>
    <font>
      <b/>
      <sz val="10"/>
      <color indexed="9"/>
      <name val="Arial"/>
      <family val="2"/>
    </font>
    <font>
      <b/>
      <sz val="14"/>
      <name val="Times New Roman"/>
      <family val="1"/>
      <charset val="204"/>
    </font>
    <font>
      <sz val="10"/>
      <color indexed="20"/>
      <name val="Times New Roman"/>
      <family val="1"/>
    </font>
    <font>
      <b/>
      <i/>
      <sz val="10"/>
      <name val="Arial"/>
      <family val="2"/>
      <charset val="204"/>
    </font>
    <font>
      <sz val="8"/>
      <name val="MS Sans Serif"/>
      <family val="2"/>
    </font>
    <font>
      <sz val="10"/>
      <color indexed="10"/>
      <name val="MS Sans Serif"/>
      <family val="2"/>
      <charset val="204"/>
    </font>
    <font>
      <sz val="10"/>
      <color indexed="55"/>
      <name val="Times New Roman"/>
      <family val="1"/>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0"/>
      <color indexed="23"/>
      <name val="MS Sans Serif"/>
      <family val="2"/>
      <charset val="204"/>
    </font>
    <font>
      <b/>
      <sz val="8"/>
      <color indexed="9"/>
      <name val="Arial"/>
      <family val="2"/>
    </font>
    <font>
      <b/>
      <sz val="18"/>
      <color indexed="62"/>
      <name val="Cambria"/>
      <family val="2"/>
    </font>
    <font>
      <i/>
      <sz val="10"/>
      <name val="Times New Roman"/>
      <family val="1"/>
    </font>
    <font>
      <b/>
      <sz val="8"/>
      <name val="HelveticaNeue Condensed"/>
      <family val="2"/>
    </font>
    <font>
      <sz val="8"/>
      <name val="HelveticaNeue LightCond"/>
      <family val="2"/>
    </font>
    <font>
      <sz val="7"/>
      <name val="HelveticaNeue LightCond"/>
      <family val="2"/>
    </font>
    <font>
      <b/>
      <sz val="9"/>
      <name val="Times New Roman"/>
      <family val="1"/>
    </font>
    <font>
      <b/>
      <sz val="10"/>
      <name val="GillSans"/>
    </font>
    <font>
      <b/>
      <u/>
      <sz val="8"/>
      <name val="Helv"/>
    </font>
    <font>
      <sz val="8"/>
      <name val="Times New Roman"/>
      <family val="1"/>
      <charset val="204"/>
    </font>
    <font>
      <b/>
      <sz val="10"/>
      <color indexed="18"/>
      <name val="Symbol"/>
      <family val="1"/>
      <charset val="2"/>
    </font>
    <font>
      <sz val="9"/>
      <color indexed="21"/>
      <name val="Helvetica-Black"/>
      <family val="2"/>
    </font>
    <font>
      <b/>
      <sz val="8"/>
      <name val="Arial"/>
      <family val="2"/>
      <charset val="204"/>
    </font>
    <font>
      <sz val="8"/>
      <name val="Helvetica-Narrow"/>
      <family val="2"/>
    </font>
    <font>
      <b/>
      <sz val="7"/>
      <name val="Helvetica-Narrow"/>
      <family val="2"/>
    </font>
    <font>
      <sz val="12"/>
      <name val="Times New Roman"/>
      <family val="1"/>
    </font>
    <font>
      <b/>
      <sz val="18"/>
      <color indexed="56"/>
      <name val="Cambria"/>
      <family val="2"/>
    </font>
    <font>
      <b/>
      <sz val="11"/>
      <color indexed="9"/>
      <name val="GillSans"/>
    </font>
    <font>
      <b/>
      <sz val="11"/>
      <name val="GillSans"/>
    </font>
    <font>
      <sz val="8"/>
      <name val="MS Sans Serif"/>
      <family val="2"/>
      <charset val="204"/>
    </font>
    <font>
      <u/>
      <sz val="10"/>
      <name val="Helv"/>
    </font>
    <font>
      <sz val="8"/>
      <color indexed="20"/>
      <name val="Arial"/>
      <family val="2"/>
      <charset val="204"/>
    </font>
    <font>
      <sz val="8"/>
      <color indexed="10"/>
      <name val="Arial Narrow"/>
      <family val="2"/>
    </font>
    <font>
      <sz val="8"/>
      <color indexed="16"/>
      <name val="Helv"/>
    </font>
    <font>
      <b/>
      <i/>
      <sz val="10"/>
      <color indexed="9"/>
      <name val="Arial"/>
      <family val="2"/>
      <charset val="204"/>
    </font>
    <font>
      <sz val="11"/>
      <color indexed="10"/>
      <name val="Calibri"/>
      <family val="2"/>
    </font>
    <font>
      <b/>
      <sz val="8"/>
      <color indexed="8"/>
      <name val="Wingdings"/>
      <charset val="2"/>
    </font>
    <font>
      <b/>
      <sz val="8"/>
      <color indexed="10"/>
      <name val="Wingdings"/>
      <charset val="2"/>
    </font>
    <font>
      <b/>
      <sz val="8"/>
      <color indexed="9"/>
      <name val="Wingdings"/>
      <charset val="2"/>
    </font>
    <font>
      <b/>
      <i/>
      <sz val="12"/>
      <name val="Times New Roman"/>
      <family val="1"/>
      <charset val="204"/>
    </font>
    <font>
      <b/>
      <u/>
      <sz val="10"/>
      <name val="Tms Rmn"/>
      <family val="1"/>
    </font>
    <font>
      <sz val="11"/>
      <color indexed="62"/>
      <name val="Calibri"/>
      <family val="2"/>
      <charset val="204"/>
    </font>
    <font>
      <sz val="11"/>
      <color indexed="48"/>
      <name val="Calibri"/>
      <family val="2"/>
    </font>
    <font>
      <b/>
      <sz val="11"/>
      <color indexed="63"/>
      <name val="Calibri"/>
      <family val="2"/>
      <charset val="204"/>
    </font>
    <font>
      <b/>
      <sz val="11"/>
      <color indexed="52"/>
      <name val="Calibri"/>
      <family val="2"/>
      <charset val="204"/>
    </font>
    <font>
      <b/>
      <sz val="11"/>
      <color indexed="53"/>
      <name val="Calibri"/>
      <family val="2"/>
    </font>
    <font>
      <u/>
      <sz val="12"/>
      <color theme="10"/>
      <name val="Times New Roman"/>
      <family val="2"/>
      <charset val="204"/>
    </font>
    <font>
      <u/>
      <sz val="7.5"/>
      <color indexed="12"/>
      <name val="Arial"/>
      <family val="2"/>
      <charset val="204"/>
    </font>
    <font>
      <sz val="9"/>
      <name val="Geneva"/>
      <family val="2"/>
    </font>
    <font>
      <sz val="9"/>
      <name val="Geneva"/>
    </font>
    <font>
      <b/>
      <sz val="14"/>
      <name val="Franklin Gothic Medium"/>
      <family val="2"/>
      <charset val="204"/>
    </font>
    <font>
      <b/>
      <sz val="15"/>
      <color indexed="56"/>
      <name val="Calibri"/>
      <family val="2"/>
      <charset val="204"/>
    </font>
    <font>
      <b/>
      <sz val="15"/>
      <color indexed="62"/>
      <name val="Calibri"/>
      <family val="2"/>
    </font>
    <font>
      <b/>
      <sz val="13"/>
      <color indexed="56"/>
      <name val="Calibri"/>
      <family val="2"/>
      <charset val="204"/>
    </font>
    <font>
      <b/>
      <sz val="13"/>
      <color indexed="62"/>
      <name val="Calibri"/>
      <family val="2"/>
    </font>
    <font>
      <b/>
      <sz val="11"/>
      <color indexed="56"/>
      <name val="Calibri"/>
      <family val="2"/>
      <charset val="204"/>
    </font>
    <font>
      <b/>
      <sz val="11"/>
      <color indexed="62"/>
      <name val="Calibri"/>
      <family val="2"/>
    </font>
    <font>
      <b/>
      <sz val="9"/>
      <name val="Tahoma"/>
      <family val="2"/>
      <charset val="204"/>
    </font>
    <font>
      <b/>
      <sz val="10"/>
      <color indexed="12"/>
      <name val="Arial Cyr"/>
      <family val="2"/>
      <charset val="204"/>
    </font>
    <font>
      <sz val="9"/>
      <name val="Tahoma"/>
      <family val="2"/>
      <charset val="204"/>
    </font>
    <font>
      <b/>
      <sz val="9"/>
      <name val="Arial"/>
      <family val="2"/>
    </font>
    <font>
      <b/>
      <sz val="11"/>
      <color indexed="8"/>
      <name val="Calibri"/>
      <family val="2"/>
      <charset val="204"/>
    </font>
    <font>
      <b/>
      <sz val="11"/>
      <name val="Arial"/>
      <family val="2"/>
    </font>
    <font>
      <b/>
      <sz val="11"/>
      <color indexed="9"/>
      <name val="Calibri"/>
      <family val="2"/>
      <charset val="204"/>
    </font>
    <font>
      <b/>
      <sz val="12"/>
      <name val="Arial"/>
      <family val="2"/>
      <charset val="204"/>
    </font>
    <font>
      <b/>
      <sz val="14"/>
      <name val="Arial"/>
      <family val="2"/>
      <charset val="204"/>
    </font>
    <font>
      <b/>
      <sz val="18"/>
      <color indexed="56"/>
      <name val="Cambria"/>
      <family val="2"/>
      <charset val="204"/>
    </font>
    <font>
      <b/>
      <sz val="18"/>
      <color theme="3"/>
      <name val="Aptos Display"/>
      <family val="2"/>
      <scheme val="major"/>
    </font>
    <font>
      <sz val="11"/>
      <color indexed="60"/>
      <name val="Calibri"/>
      <family val="2"/>
      <charset val="204"/>
    </font>
    <font>
      <sz val="12"/>
      <color theme="1"/>
      <name val="Times New Roman"/>
      <family val="2"/>
      <charset val="204"/>
    </font>
    <font>
      <sz val="11"/>
      <color theme="1"/>
      <name val="Aptos Narrow"/>
      <family val="2"/>
      <scheme val="minor"/>
    </font>
    <font>
      <sz val="10"/>
      <name val="Verdana"/>
      <family val="2"/>
      <charset val="204"/>
    </font>
    <font>
      <sz val="11"/>
      <color indexed="20"/>
      <name val="Calibri"/>
      <family val="2"/>
      <charset val="204"/>
    </font>
    <font>
      <sz val="11"/>
      <color indexed="16"/>
      <name val="Calibri"/>
      <family val="2"/>
    </font>
    <font>
      <i/>
      <sz val="11"/>
      <color indexed="23"/>
      <name val="Calibri"/>
      <family val="2"/>
      <charset val="204"/>
    </font>
    <font>
      <i/>
      <sz val="10"/>
      <color rgb="FF7F7F7F"/>
      <name val="Arial"/>
      <family val="2"/>
    </font>
    <font>
      <sz val="11"/>
      <color indexed="52"/>
      <name val="Calibri"/>
      <family val="2"/>
      <charset val="204"/>
    </font>
    <font>
      <sz val="11"/>
      <color indexed="53"/>
      <name val="Calibri"/>
      <family val="2"/>
    </font>
    <font>
      <sz val="11"/>
      <color indexed="10"/>
      <name val="Calibri"/>
      <family val="2"/>
      <charset val="204"/>
    </font>
    <font>
      <sz val="11"/>
      <color indexed="17"/>
      <name val="Calibri"/>
      <family val="2"/>
      <charset val="204"/>
    </font>
    <font>
      <sz val="14"/>
      <name val="뼻뮝"/>
      <family val="3"/>
      <charset val="129"/>
    </font>
    <font>
      <sz val="12"/>
      <name val="뼻뮝"/>
      <family val="1"/>
      <charset val="129"/>
    </font>
    <font>
      <sz val="11"/>
      <name val="돋움체"/>
      <family val="3"/>
      <charset val="129"/>
    </font>
    <font>
      <sz val="10"/>
      <name val="Times New Roman Cyr"/>
      <family val="1"/>
      <charset val="204"/>
    </font>
    <font>
      <sz val="8"/>
      <color indexed="12"/>
      <name val="Arial"/>
      <family val="2"/>
      <charset val="204"/>
    </font>
    <font>
      <sz val="8"/>
      <name val="Verdana"/>
      <family val="2"/>
      <charset val="204"/>
    </font>
    <font>
      <sz val="1"/>
      <color indexed="8"/>
      <name val="Courier"/>
      <family val="1"/>
      <charset val="204"/>
    </font>
    <font>
      <b/>
      <sz val="1"/>
      <color indexed="8"/>
      <name val="Courier"/>
      <family val="1"/>
      <charset val="204"/>
    </font>
    <font>
      <sz val="10"/>
      <name val="PragmaticaCTT"/>
      <charset val="204"/>
    </font>
    <font>
      <u/>
      <sz val="10"/>
      <color indexed="12"/>
      <name val="Courier"/>
      <family val="1"/>
      <charset val="204"/>
    </font>
    <font>
      <u/>
      <sz val="10"/>
      <color indexed="12"/>
      <name val="Courier"/>
      <family val="3"/>
    </font>
    <font>
      <sz val="10"/>
      <color indexed="24"/>
      <name val="Arial"/>
      <family val="2"/>
      <charset val="204"/>
    </font>
    <font>
      <sz val="8.5"/>
      <name val="MS Sans Serif"/>
      <family val="2"/>
    </font>
    <font>
      <sz val="10"/>
      <name val="NTHarmonica"/>
      <charset val="204"/>
    </font>
    <font>
      <sz val="8"/>
      <name val="Arial Cyr"/>
      <charset val="204"/>
    </font>
    <font>
      <u/>
      <sz val="8"/>
      <color indexed="12"/>
      <name val="Arial Cyr"/>
      <charset val="204"/>
    </font>
    <font>
      <sz val="14"/>
      <name val="Times New Roman"/>
      <family val="1"/>
      <charset val="204"/>
    </font>
    <font>
      <u/>
      <sz val="10"/>
      <color indexed="36"/>
      <name val="Arial Cyr"/>
      <charset val="204"/>
    </font>
    <font>
      <b/>
      <sz val="18"/>
      <color indexed="24"/>
      <name val="Arial"/>
      <family val="2"/>
      <charset val="204"/>
    </font>
    <font>
      <b/>
      <sz val="12"/>
      <color indexed="24"/>
      <name val="Arial"/>
      <family val="2"/>
      <charset val="204"/>
    </font>
    <font>
      <b/>
      <sz val="10"/>
      <color indexed="18"/>
      <name val="Arial Cyr"/>
      <charset val="204"/>
    </font>
    <font>
      <b/>
      <i/>
      <sz val="26"/>
      <name val="Times New Roman"/>
      <family val="1"/>
    </font>
    <font>
      <u/>
      <sz val="10"/>
      <color indexed="12"/>
      <name val="Arial Cyr"/>
      <charset val="204"/>
    </font>
    <font>
      <sz val="12"/>
      <name val="Times New Roman Cyr"/>
      <charset val="204"/>
    </font>
    <font>
      <u/>
      <sz val="10"/>
      <color indexed="36"/>
      <name val="Courier"/>
      <family val="1"/>
      <charset val="204"/>
    </font>
    <font>
      <u/>
      <sz val="10"/>
      <color indexed="36"/>
      <name val="Courier"/>
      <family val="3"/>
    </font>
    <font>
      <b/>
      <i/>
      <sz val="10"/>
      <name val="Arial"/>
      <family val="2"/>
    </font>
    <font>
      <b/>
      <sz val="16"/>
      <color indexed="23"/>
      <name val="Arial"/>
      <family val="2"/>
      <charset val="204"/>
    </font>
    <font>
      <sz val="9"/>
      <color indexed="20"/>
      <name val="Arial"/>
      <family val="2"/>
    </font>
    <font>
      <sz val="9"/>
      <color indexed="48"/>
      <name val="Arial"/>
      <family val="2"/>
    </font>
    <font>
      <b/>
      <sz val="9"/>
      <color indexed="20"/>
      <name val="Arial"/>
      <family val="2"/>
    </font>
    <font>
      <sz val="10"/>
      <name val="NTHelvetica/Cyrillic"/>
      <charset val="204"/>
    </font>
    <font>
      <sz val="10"/>
      <name val="Arial Narrow"/>
      <family val="2"/>
      <charset val="204"/>
    </font>
    <font>
      <b/>
      <sz val="8"/>
      <color indexed="9"/>
      <name val="Arial Cyr"/>
      <charset val="204"/>
    </font>
    <font>
      <sz val="10"/>
      <color indexed="10"/>
      <name val="Arial Cyr"/>
      <family val="2"/>
      <charset val="204"/>
    </font>
    <font>
      <b/>
      <sz val="14"/>
      <name val="Arial Cyr"/>
      <family val="2"/>
      <charset val="204"/>
    </font>
    <font>
      <sz val="10"/>
      <color theme="1"/>
      <name val="Arial Cyr"/>
      <charset val="204"/>
    </font>
    <font>
      <sz val="11"/>
      <name val="Times New Roman Cyr"/>
      <family val="1"/>
      <charset val="204"/>
    </font>
    <font>
      <sz val="12"/>
      <color indexed="24"/>
      <name val="Arial"/>
      <family val="2"/>
      <charset val="204"/>
    </font>
    <font>
      <sz val="10"/>
      <color indexed="12"/>
      <name val="Arial Cyr"/>
      <family val="2"/>
      <charset val="204"/>
    </font>
    <font>
      <u/>
      <sz val="10"/>
      <color indexed="12"/>
      <name val="Arial"/>
      <family val="2"/>
      <charset val="204"/>
    </font>
    <font>
      <u/>
      <sz val="10"/>
      <color indexed="36"/>
      <name val="Arial"/>
      <family val="2"/>
      <charset val="204"/>
    </font>
    <font>
      <u/>
      <sz val="11"/>
      <color theme="10"/>
      <name val="Aptos Narrow"/>
      <family val="2"/>
      <charset val="204"/>
      <scheme val="minor"/>
    </font>
    <font>
      <sz val="11"/>
      <color theme="1"/>
      <name val="Helios"/>
      <family val="2"/>
      <charset val="204"/>
    </font>
    <font>
      <i/>
      <sz val="9"/>
      <color theme="1"/>
      <name val="Times New Roman"/>
      <family val="1"/>
      <charset val="204"/>
    </font>
  </fonts>
  <fills count="118">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theme="2"/>
        <bgColor indexed="64"/>
      </patternFill>
    </fill>
    <fill>
      <patternFill patternType="solid">
        <fgColor theme="3" tint="0.249977111117893"/>
        <bgColor indexed="64"/>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65"/>
        <bgColor indexed="8"/>
      </patternFill>
    </fill>
    <fill>
      <patternFill patternType="solid">
        <fgColor indexed="35"/>
        <bgColor indexed="64"/>
      </patternFill>
    </fill>
    <fill>
      <patternFill patternType="solid">
        <fgColor indexed="22"/>
        <bgColor indexed="64"/>
      </patternFill>
    </fill>
    <fill>
      <patternFill patternType="gray0625">
        <fgColor indexed="10"/>
        <bgColor indexed="9"/>
      </patternFill>
    </fill>
    <fill>
      <patternFill patternType="solid">
        <fgColor indexed="22"/>
      </patternFill>
    </fill>
    <fill>
      <patternFill patternType="solid">
        <fgColor indexed="41"/>
        <bgColor indexed="64"/>
      </patternFill>
    </fill>
    <fill>
      <patternFill patternType="solid">
        <fgColor indexed="40"/>
        <bgColor indexed="64"/>
      </patternFill>
    </fill>
    <fill>
      <patternFill patternType="solid">
        <fgColor indexed="10"/>
        <bgColor indexed="64"/>
      </patternFill>
    </fill>
    <fill>
      <patternFill patternType="solid">
        <fgColor indexed="55"/>
      </patternFill>
    </fill>
    <fill>
      <patternFill patternType="lightGray">
        <fgColor indexed="12"/>
      </patternFill>
    </fill>
    <fill>
      <patternFill patternType="solid">
        <fgColor indexed="18"/>
        <bgColor indexed="64"/>
      </patternFill>
    </fill>
    <fill>
      <patternFill patternType="solid">
        <fgColor indexed="42"/>
        <bgColor indexed="64"/>
      </patternFill>
    </fill>
    <fill>
      <patternFill patternType="solid">
        <fgColor indexed="11"/>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gray0625">
        <fgColor indexed="13"/>
        <bgColor indexed="9"/>
      </patternFill>
    </fill>
    <fill>
      <patternFill patternType="solid">
        <fgColor indexed="13"/>
        <bgColor indexed="8"/>
      </patternFill>
    </fill>
    <fill>
      <patternFill patternType="solid">
        <fgColor indexed="43"/>
        <bgColor indexed="64"/>
      </patternFill>
    </fill>
    <fill>
      <patternFill patternType="solid">
        <fgColor indexed="13"/>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8"/>
        <bgColor indexed="64"/>
      </patternFill>
    </fill>
    <fill>
      <patternFill patternType="lightGray">
        <fgColor indexed="22"/>
        <bgColor indexed="9"/>
      </patternFill>
    </fill>
    <fill>
      <patternFill patternType="solid">
        <fgColor indexed="58"/>
        <bgColor indexed="64"/>
      </patternFill>
    </fill>
    <fill>
      <patternFill patternType="solid">
        <fgColor indexed="9"/>
        <bgColor indexed="64"/>
      </patternFill>
    </fill>
    <fill>
      <patternFill patternType="solid">
        <fgColor indexed="16"/>
        <bgColor indexed="64"/>
      </patternFill>
    </fill>
    <fill>
      <patternFill patternType="mediumGray"/>
    </fill>
    <fill>
      <patternFill patternType="solid">
        <fgColor indexed="9"/>
        <bgColor indexed="8"/>
      </patternFill>
    </fill>
    <fill>
      <patternFill patternType="solid">
        <fgColor indexed="43"/>
        <bgColor indexed="8"/>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27"/>
        <bgColor indexed="64"/>
      </patternFill>
    </fill>
    <fill>
      <patternFill patternType="solid">
        <fgColor indexed="47"/>
        <bgColor indexed="64"/>
      </patternFill>
    </fill>
    <fill>
      <patternFill patternType="solid">
        <fgColor indexed="42"/>
        <bgColor indexed="42"/>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bgColor indexed="64"/>
      </patternFill>
    </fill>
    <fill>
      <patternFill patternType="solid">
        <fgColor indexed="55"/>
        <bgColor indexed="64"/>
      </patternFill>
    </fill>
    <fill>
      <patternFill patternType="solid">
        <fgColor indexed="14"/>
        <bgColor indexed="64"/>
      </patternFill>
    </fill>
  </fills>
  <borders count="5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medium">
        <color indexed="64"/>
      </top>
      <bottom style="medium">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thin">
        <color indexed="64"/>
      </left>
      <right style="thin">
        <color indexed="64"/>
      </right>
      <top/>
      <bottom style="hair">
        <color indexed="64"/>
      </bottom>
      <diagonal/>
    </border>
    <border>
      <left/>
      <right/>
      <top/>
      <bottom style="dotted">
        <color indexed="64"/>
      </bottom>
      <diagonal/>
    </border>
    <border>
      <left/>
      <right/>
      <top style="thin">
        <color indexed="64"/>
      </top>
      <bottom/>
      <diagonal/>
    </border>
    <border>
      <left/>
      <right/>
      <top style="thin">
        <color indexed="62"/>
      </top>
      <bottom style="double">
        <color indexed="62"/>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style="thin">
        <color indexed="64"/>
      </left>
      <right style="medium">
        <color indexed="64"/>
      </right>
      <top/>
      <bottom style="hair">
        <color indexed="64"/>
      </bottom>
      <diagonal/>
    </border>
    <border>
      <left style="double">
        <color indexed="64"/>
      </left>
      <right/>
      <top/>
      <bottom/>
      <diagonal/>
    </border>
    <border>
      <left style="thin">
        <color indexed="22"/>
      </left>
      <right style="thin">
        <color indexed="22"/>
      </right>
      <top style="thin">
        <color indexed="22"/>
      </top>
      <bottom style="thin">
        <color indexed="22"/>
      </bottom>
      <diagonal/>
    </border>
    <border>
      <left/>
      <right/>
      <top/>
      <bottom style="thick">
        <color indexed="64"/>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dashed">
        <color indexed="64"/>
      </left>
      <right style="dashed">
        <color indexed="64"/>
      </right>
      <top style="dashed">
        <color indexed="64"/>
      </top>
      <bottom style="dashed">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top style="hair">
        <color indexed="64"/>
      </top>
      <bottom style="hair">
        <color indexed="9"/>
      </bottom>
      <diagonal/>
    </border>
    <border>
      <left/>
      <right/>
      <top/>
      <bottom style="thick">
        <color indexed="48"/>
      </bottom>
      <diagonal/>
    </border>
    <border>
      <left/>
      <right/>
      <top/>
      <bottom style="medium">
        <color indexed="24"/>
      </bottom>
      <diagonal/>
    </border>
    <border>
      <left style="medium">
        <color indexed="64"/>
      </left>
      <right style="thin">
        <color indexed="64"/>
      </right>
      <top style="medium">
        <color indexed="64"/>
      </top>
      <bottom/>
      <diagonal/>
    </border>
    <border>
      <left/>
      <right/>
      <top style="thin">
        <color indexed="48"/>
      </top>
      <bottom style="double">
        <color indexed="48"/>
      </bottom>
      <diagonal/>
    </border>
    <border>
      <left/>
      <right/>
      <top/>
      <bottom style="double">
        <color indexed="53"/>
      </bottom>
      <diagonal/>
    </border>
    <border>
      <left style="medium">
        <color indexed="64"/>
      </left>
      <right style="thin">
        <color indexed="64"/>
      </right>
      <top style="medium">
        <color indexed="64"/>
      </top>
      <bottom style="thin">
        <color indexed="64"/>
      </bottom>
      <diagonal/>
    </border>
    <border>
      <left/>
      <right/>
      <top style="thin">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medium">
        <color indexed="64"/>
      </top>
      <bottom/>
      <diagonal/>
    </border>
    <border>
      <left style="thin">
        <color indexed="63"/>
      </left>
      <right style="thin">
        <color indexed="63"/>
      </right>
      <top style="thin">
        <color indexed="64"/>
      </top>
      <bottom style="thin">
        <color indexed="63"/>
      </bottom>
      <diagonal/>
    </border>
    <border>
      <left style="thin">
        <color indexed="51"/>
      </left>
      <right style="thin">
        <color indexed="51"/>
      </right>
      <top/>
      <bottom/>
      <diagonal/>
    </border>
    <border>
      <left style="medium">
        <color indexed="64"/>
      </left>
      <right style="medium">
        <color indexed="64"/>
      </right>
      <top/>
      <bottom/>
      <diagonal/>
    </border>
    <border>
      <left/>
      <right/>
      <top style="double">
        <color indexed="64"/>
      </top>
      <bottom/>
      <diagonal/>
    </border>
    <border>
      <left style="thin">
        <color indexed="64"/>
      </left>
      <right style="medium">
        <color indexed="64"/>
      </right>
      <top style="medium">
        <color indexed="64"/>
      </top>
      <bottom style="thin">
        <color indexed="64"/>
      </bottom>
      <diagonal/>
    </border>
  </borders>
  <cellStyleXfs count="2856">
    <xf numFmtId="0" fontId="0" fillId="0" borderId="0"/>
    <xf numFmtId="164" fontId="2" fillId="0" borderId="0" applyFont="0" applyFill="0" applyBorder="0" applyAlignment="0" applyProtection="0"/>
    <xf numFmtId="0" fontId="3" fillId="0" borderId="0" applyNumberForma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0" fontId="37" fillId="0" borderId="0" applyNumberFormat="0" applyFill="0" applyBorder="0" applyAlignment="0" applyProtection="0"/>
    <xf numFmtId="175" fontId="38" fillId="0" borderId="0">
      <alignment horizontal="right"/>
    </xf>
    <xf numFmtId="0" fontId="39" fillId="0" borderId="0" applyNumberFormat="0" applyFont="0" applyFill="0" applyBorder="0" applyAlignment="0" applyProtection="0"/>
    <xf numFmtId="0" fontId="39" fillId="0" borderId="0" applyNumberFormat="0" applyFont="0" applyFill="0" applyBorder="0" applyAlignment="0" applyProtection="0"/>
    <xf numFmtId="0" fontId="40" fillId="0" borderId="0" applyFont="0" applyFill="0" applyBorder="0" applyAlignment="0"/>
    <xf numFmtId="0" fontId="41" fillId="0" borderId="0"/>
    <xf numFmtId="0" fontId="42" fillId="0" borderId="0" applyFont="0" applyFill="0" applyBorder="0" applyAlignment="0" applyProtection="0"/>
    <xf numFmtId="176" fontId="43" fillId="0" borderId="0" applyFont="0" applyFill="0" applyBorder="0" applyAlignment="0" applyProtection="0"/>
    <xf numFmtId="0" fontId="44" fillId="0" borderId="0"/>
    <xf numFmtId="0" fontId="44" fillId="0" borderId="0"/>
    <xf numFmtId="40" fontId="42" fillId="0" borderId="0" applyFont="0" applyFill="0" applyBorder="0" applyAlignment="0" applyProtection="0"/>
    <xf numFmtId="38" fontId="42" fillId="0" borderId="0" applyFont="0" applyFill="0" applyBorder="0" applyAlignment="0" applyProtection="0"/>
    <xf numFmtId="41" fontId="43" fillId="0" borderId="0" applyFont="0" applyFill="0" applyBorder="0" applyAlignment="0" applyProtection="0"/>
    <xf numFmtId="43" fontId="43" fillId="0" borderId="0" applyFont="0" applyFill="0" applyBorder="0" applyAlignment="0" applyProtection="0"/>
    <xf numFmtId="177" fontId="43" fillId="0" borderId="0" applyFont="0" applyFill="0" applyBorder="0" applyAlignment="0" applyProtection="0"/>
    <xf numFmtId="0" fontId="45" fillId="0" borderId="0"/>
    <xf numFmtId="0" fontId="46" fillId="0" borderId="0"/>
    <xf numFmtId="0" fontId="45" fillId="0" borderId="0"/>
    <xf numFmtId="0" fontId="41" fillId="0" borderId="0"/>
    <xf numFmtId="0" fontId="47" fillId="0" borderId="0">
      <alignment vertical="center"/>
    </xf>
    <xf numFmtId="0" fontId="41" fillId="0" borderId="0"/>
    <xf numFmtId="3" fontId="48" fillId="0" borderId="0"/>
    <xf numFmtId="3" fontId="48" fillId="0" borderId="0"/>
    <xf numFmtId="3" fontId="48" fillId="0" borderId="0"/>
    <xf numFmtId="178" fontId="49" fillId="0" borderId="0"/>
    <xf numFmtId="3" fontId="48" fillId="0" borderId="0"/>
    <xf numFmtId="3" fontId="48" fillId="0" borderId="0"/>
    <xf numFmtId="0" fontId="39" fillId="0" borderId="0" applyNumberFormat="0" applyFont="0" applyFill="0" applyBorder="0" applyAlignment="0" applyProtection="0"/>
    <xf numFmtId="179" fontId="41" fillId="0" borderId="0">
      <alignment horizontal="left" wrapText="1"/>
    </xf>
    <xf numFmtId="0" fontId="47" fillId="0" borderId="0">
      <alignment vertical="center"/>
    </xf>
    <xf numFmtId="0" fontId="50" fillId="0" borderId="0"/>
    <xf numFmtId="0" fontId="45" fillId="0" borderId="0"/>
    <xf numFmtId="0" fontId="45" fillId="0" borderId="0"/>
    <xf numFmtId="0" fontId="45" fillId="0" borderId="0"/>
    <xf numFmtId="0" fontId="45" fillId="0" borderId="0"/>
    <xf numFmtId="180" fontId="51" fillId="26" borderId="0" applyNumberFormat="0" applyFont="0" applyBorder="0" applyAlignment="0">
      <protection locked="0"/>
    </xf>
    <xf numFmtId="181" fontId="52" fillId="0" borderId="0" applyFont="0" applyFill="0" applyBorder="0" applyAlignment="0" applyProtection="0"/>
    <xf numFmtId="0" fontId="53" fillId="0" borderId="0"/>
    <xf numFmtId="0" fontId="54" fillId="0" borderId="0"/>
    <xf numFmtId="182" fontId="52" fillId="0" borderId="0" applyFont="0" applyFill="0" applyBorder="0" applyAlignment="0" applyProtection="0"/>
    <xf numFmtId="0" fontId="53" fillId="0" borderId="0"/>
    <xf numFmtId="0" fontId="41" fillId="0" borderId="0"/>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xf numFmtId="0" fontId="45" fillId="0" borderId="0"/>
    <xf numFmtId="183" fontId="55" fillId="0" borderId="0"/>
    <xf numFmtId="9" fontId="41" fillId="0" borderId="0"/>
    <xf numFmtId="0" fontId="55" fillId="0" borderId="0"/>
    <xf numFmtId="167" fontId="55" fillId="0" borderId="0"/>
    <xf numFmtId="0" fontId="55" fillId="0" borderId="0"/>
    <xf numFmtId="2" fontId="55" fillId="0" borderId="0"/>
    <xf numFmtId="10" fontId="55" fillId="0" borderId="0"/>
    <xf numFmtId="2" fontId="55" fillId="0" borderId="0"/>
    <xf numFmtId="183" fontId="55" fillId="0" borderId="0"/>
    <xf numFmtId="183" fontId="41" fillId="0" borderId="0"/>
    <xf numFmtId="183" fontId="41" fillId="0" borderId="0"/>
    <xf numFmtId="183" fontId="41" fillId="0" borderId="0"/>
    <xf numFmtId="183" fontId="41" fillId="0" borderId="0"/>
    <xf numFmtId="183" fontId="41" fillId="0" borderId="0"/>
    <xf numFmtId="184" fontId="49" fillId="0" borderId="0" applyBorder="0"/>
    <xf numFmtId="0" fontId="56" fillId="27" borderId="0"/>
    <xf numFmtId="0" fontId="57" fillId="28" borderId="0" applyNumberFormat="0" applyBorder="0" applyAlignment="0" applyProtection="0"/>
    <xf numFmtId="0" fontId="57" fillId="29"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7" fillId="32" borderId="0" applyNumberFormat="0" applyBorder="0" applyAlignment="0" applyProtection="0"/>
    <xf numFmtId="0" fontId="57" fillId="33"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7" fillId="32" borderId="0" applyNumberFormat="0" applyBorder="0" applyAlignment="0" applyProtection="0"/>
    <xf numFmtId="0" fontId="57" fillId="33" borderId="0" applyNumberFormat="0" applyBorder="0" applyAlignment="0" applyProtection="0"/>
    <xf numFmtId="0" fontId="58" fillId="28" borderId="0" applyNumberFormat="0" applyBorder="0" applyAlignment="0" applyProtection="0"/>
    <xf numFmtId="0" fontId="59" fillId="8" borderId="0" applyNumberFormat="0" applyBorder="0" applyAlignment="0" applyProtection="0"/>
    <xf numFmtId="0" fontId="59" fillId="8" borderId="0" applyNumberFormat="0" applyBorder="0" applyAlignment="0" applyProtection="0"/>
    <xf numFmtId="0" fontId="58" fillId="29" borderId="0" applyNumberFormat="0" applyBorder="0" applyAlignment="0" applyProtection="0"/>
    <xf numFmtId="0" fontId="59" fillId="11" borderId="0" applyNumberFormat="0" applyBorder="0" applyAlignment="0" applyProtection="0"/>
    <xf numFmtId="0" fontId="59" fillId="11" borderId="0" applyNumberFormat="0" applyBorder="0" applyAlignment="0" applyProtection="0"/>
    <xf numFmtId="0" fontId="58" fillId="30"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58" fillId="31"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8" fillId="32"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8" fillId="3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41" fillId="0" borderId="0" applyFont="0" applyFill="0" applyBorder="0" applyAlignment="0" applyProtection="0"/>
    <xf numFmtId="185" fontId="41" fillId="0" borderId="0" applyFont="0" applyFill="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1" borderId="0" applyNumberFormat="0" applyBorder="0" applyAlignment="0" applyProtection="0"/>
    <xf numFmtId="0" fontId="57" fillId="34" borderId="0" applyNumberFormat="0" applyBorder="0" applyAlignment="0" applyProtection="0"/>
    <xf numFmtId="0" fontId="57" fillId="37"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1" borderId="0" applyNumberFormat="0" applyBorder="0" applyAlignment="0" applyProtection="0"/>
    <xf numFmtId="0" fontId="57" fillId="34" borderId="0" applyNumberFormat="0" applyBorder="0" applyAlignment="0" applyProtection="0"/>
    <xf numFmtId="0" fontId="57" fillId="37" borderId="0" applyNumberFormat="0" applyBorder="0" applyAlignment="0" applyProtection="0"/>
    <xf numFmtId="0" fontId="58" fillId="34" borderId="0" applyNumberFormat="0" applyBorder="0" applyAlignment="0" applyProtection="0"/>
    <xf numFmtId="0" fontId="59" fillId="9" borderId="0" applyNumberFormat="0" applyBorder="0" applyAlignment="0" applyProtection="0"/>
    <xf numFmtId="0" fontId="59" fillId="9" borderId="0" applyNumberFormat="0" applyBorder="0" applyAlignment="0" applyProtection="0"/>
    <xf numFmtId="0" fontId="58" fillId="35" borderId="0" applyNumberFormat="0" applyBorder="0" applyAlignment="0" applyProtection="0"/>
    <xf numFmtId="0" fontId="59" fillId="12" borderId="0" applyNumberFormat="0" applyBorder="0" applyAlignment="0" applyProtection="0"/>
    <xf numFmtId="0" fontId="59" fillId="12" borderId="0" applyNumberFormat="0" applyBorder="0" applyAlignment="0" applyProtection="0"/>
    <xf numFmtId="0" fontId="58" fillId="36"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58" fillId="31"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8" fillId="34"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8" fillId="37"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60" fillId="38" borderId="0" applyNumberFormat="0" applyBorder="0" applyAlignment="0" applyProtection="0"/>
    <xf numFmtId="0" fontId="60" fillId="35" borderId="0" applyNumberFormat="0" applyBorder="0" applyAlignment="0" applyProtection="0"/>
    <xf numFmtId="0" fontId="60" fillId="36"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0" fillId="38" borderId="0" applyNumberFormat="0" applyBorder="0" applyAlignment="0" applyProtection="0"/>
    <xf numFmtId="0" fontId="60" fillId="35" borderId="0" applyNumberFormat="0" applyBorder="0" applyAlignment="0" applyProtection="0"/>
    <xf numFmtId="0" fontId="60" fillId="36"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1" fillId="38"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1" fillId="35"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1" fillId="3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1" fillId="3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1" fillId="40"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1" fillId="41"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37" fontId="63" fillId="0" borderId="0">
      <alignment horizontal="center"/>
    </xf>
    <xf numFmtId="0" fontId="60" fillId="42" borderId="0" applyNumberFormat="0" applyBorder="0" applyAlignment="0" applyProtection="0"/>
    <xf numFmtId="0" fontId="57" fillId="43" borderId="0" applyNumberFormat="0" applyBorder="0" applyAlignment="0" applyProtection="0"/>
    <xf numFmtId="0" fontId="57" fillId="44"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57" fillId="47" borderId="0" applyNumberFormat="0" applyBorder="0" applyAlignment="0" applyProtection="0"/>
    <xf numFmtId="0" fontId="57" fillId="48" borderId="0" applyNumberFormat="0" applyBorder="0" applyAlignment="0" applyProtection="0"/>
    <xf numFmtId="0" fontId="60" fillId="49" borderId="0" applyNumberFormat="0" applyBorder="0" applyAlignment="0" applyProtection="0"/>
    <xf numFmtId="0" fontId="60" fillId="50" borderId="0" applyNumberFormat="0" applyBorder="0" applyAlignment="0" applyProtection="0"/>
    <xf numFmtId="0" fontId="57" fillId="51" borderId="0" applyNumberFormat="0" applyBorder="0" applyAlignment="0" applyProtection="0"/>
    <xf numFmtId="0" fontId="57" fillId="52" borderId="0" applyNumberFormat="0" applyBorder="0" applyAlignment="0" applyProtection="0"/>
    <xf numFmtId="0" fontId="60" fillId="53" borderId="0" applyNumberFormat="0" applyBorder="0" applyAlignment="0" applyProtection="0"/>
    <xf numFmtId="0" fontId="60" fillId="39" borderId="0" applyNumberFormat="0" applyBorder="0" applyAlignment="0" applyProtection="0"/>
    <xf numFmtId="0" fontId="57" fillId="52" borderId="0" applyNumberFormat="0" applyBorder="0" applyAlignment="0" applyProtection="0"/>
    <xf numFmtId="0" fontId="57" fillId="53" borderId="0" applyNumberFormat="0" applyBorder="0" applyAlignment="0" applyProtection="0"/>
    <xf numFmtId="0" fontId="60" fillId="53" borderId="0" applyNumberFormat="0" applyBorder="0" applyAlignment="0" applyProtection="0"/>
    <xf numFmtId="0" fontId="60" fillId="40" borderId="0" applyNumberFormat="0" applyBorder="0" applyAlignment="0" applyProtection="0"/>
    <xf numFmtId="0" fontId="57" fillId="43" borderId="0" applyNumberFormat="0" applyBorder="0" applyAlignment="0" applyProtection="0"/>
    <xf numFmtId="0" fontId="57" fillId="44" borderId="0" applyNumberFormat="0" applyBorder="0" applyAlignment="0" applyProtection="0"/>
    <xf numFmtId="0" fontId="60" fillId="44" borderId="0" applyNumberFormat="0" applyBorder="0" applyAlignment="0" applyProtection="0"/>
    <xf numFmtId="0" fontId="60" fillId="54" borderId="0" applyNumberFormat="0" applyBorder="0" applyAlignment="0" applyProtection="0"/>
    <xf numFmtId="0" fontId="57" fillId="55" borderId="0" applyNumberFormat="0" applyBorder="0" applyAlignment="0" applyProtection="0"/>
    <xf numFmtId="0" fontId="57" fillId="48" borderId="0" applyNumberFormat="0" applyBorder="0" applyAlignment="0" applyProtection="0"/>
    <xf numFmtId="0" fontId="60" fillId="56" borderId="0" applyNumberFormat="0" applyBorder="0" applyAlignment="0" applyProtection="0"/>
    <xf numFmtId="186" fontId="64" fillId="57" borderId="0">
      <alignment horizontal="center" vertical="center"/>
    </xf>
    <xf numFmtId="187" fontId="65" fillId="0" borderId="0" applyFont="0" applyFill="0" applyBorder="0" applyAlignment="0" applyProtection="0">
      <protection hidden="1"/>
    </xf>
    <xf numFmtId="187" fontId="66" fillId="58" borderId="0" applyFont="0" applyFill="0" applyBorder="0" applyAlignment="0" applyProtection="0">
      <protection hidden="1"/>
    </xf>
    <xf numFmtId="188" fontId="65" fillId="0" borderId="0" applyFont="0" applyFill="0" applyBorder="0" applyAlignment="0" applyProtection="0">
      <protection hidden="1"/>
    </xf>
    <xf numFmtId="189" fontId="67" fillId="59" borderId="0" applyFont="0" applyFill="0" applyBorder="0" applyAlignment="0" applyProtection="0">
      <protection locked="0"/>
    </xf>
    <xf numFmtId="190" fontId="68" fillId="0" borderId="10" applyFont="0" applyFill="0">
      <alignment horizontal="right" vertical="center"/>
      <protection locked="0"/>
    </xf>
    <xf numFmtId="191" fontId="69" fillId="0" borderId="4">
      <alignment horizontal="centerContinuous"/>
    </xf>
    <xf numFmtId="0" fontId="70" fillId="60" borderId="0" applyNumberFormat="0" applyFont="0" applyBorder="0" applyAlignment="0">
      <alignment horizontal="right"/>
    </xf>
    <xf numFmtId="0" fontId="71" fillId="60" borderId="8" applyFont="0">
      <alignment horizontal="right"/>
    </xf>
    <xf numFmtId="192" fontId="72" fillId="0" borderId="2"/>
    <xf numFmtId="167" fontId="41" fillId="0" borderId="0" applyFont="0" applyFill="0" applyBorder="0" applyAlignment="0" applyProtection="0"/>
    <xf numFmtId="193" fontId="41" fillId="0" borderId="0" applyFont="0" applyFill="0" applyBorder="0" applyAlignment="0" applyProtection="0"/>
    <xf numFmtId="0" fontId="73" fillId="0" borderId="0"/>
    <xf numFmtId="194" fontId="74" fillId="0" borderId="3" applyBorder="0"/>
    <xf numFmtId="0" fontId="60" fillId="42" borderId="0" applyNumberFormat="0" applyBorder="0" applyAlignment="0" applyProtection="0"/>
    <xf numFmtId="0" fontId="60" fillId="46" borderId="0" applyNumberFormat="0" applyBorder="0" applyAlignment="0" applyProtection="0"/>
    <xf numFmtId="0" fontId="60" fillId="50"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54" borderId="0" applyNumberFormat="0" applyBorder="0" applyAlignment="0" applyProtection="0"/>
    <xf numFmtId="0" fontId="75" fillId="0" borderId="0"/>
    <xf numFmtId="195" fontId="76" fillId="0" borderId="0">
      <alignment horizontal="left"/>
    </xf>
    <xf numFmtId="170" fontId="77" fillId="26" borderId="0">
      <alignment horizontal="left"/>
    </xf>
    <xf numFmtId="0" fontId="78" fillId="0" borderId="0" applyFont="0" applyBorder="0"/>
    <xf numFmtId="190" fontId="68" fillId="0" borderId="0" applyFont="0" applyBorder="0" applyProtection="0">
      <alignment vertical="center"/>
    </xf>
    <xf numFmtId="186" fontId="45" fillId="0" borderId="0" applyNumberFormat="0" applyFont="0" applyAlignment="0">
      <alignment horizontal="center" vertical="center"/>
    </xf>
    <xf numFmtId="0" fontId="41" fillId="0" borderId="0" applyNumberFormat="0" applyFill="0" applyBorder="0" applyAlignment="0" applyProtection="0"/>
    <xf numFmtId="0" fontId="79" fillId="0" borderId="0" applyNumberFormat="0" applyFill="0" applyBorder="0" applyAlignment="0" applyProtection="0"/>
    <xf numFmtId="0" fontId="45" fillId="0" borderId="11" applyNumberFormat="0" applyFill="0" applyBorder="0" applyAlignment="0" applyProtection="0"/>
    <xf numFmtId="0" fontId="80" fillId="0" borderId="11" applyNumberFormat="0" applyFill="0" applyBorder="0" applyAlignment="0" applyProtection="0"/>
    <xf numFmtId="0" fontId="81" fillId="0" borderId="11" applyNumberFormat="0" applyFill="0" applyBorder="0" applyAlignment="0" applyProtection="0"/>
    <xf numFmtId="0" fontId="82" fillId="0" borderId="11" applyNumberFormat="0" applyFill="0" applyAlignment="0" applyProtection="0"/>
    <xf numFmtId="0" fontId="83" fillId="0" borderId="12">
      <protection hidden="1"/>
    </xf>
    <xf numFmtId="0" fontId="84" fillId="61" borderId="12" applyNumberFormat="0" applyFont="0" applyBorder="0" applyAlignment="0" applyProtection="0">
      <protection hidden="1"/>
    </xf>
    <xf numFmtId="0" fontId="85" fillId="0" borderId="12">
      <protection hidden="1"/>
    </xf>
    <xf numFmtId="196" fontId="41" fillId="0" borderId="0" applyFont="0" applyFill="0" applyBorder="0" applyAlignment="0" applyProtection="0"/>
    <xf numFmtId="197" fontId="41" fillId="0" borderId="0" applyFont="0" applyFill="0" applyBorder="0" applyAlignment="0" applyProtection="0"/>
    <xf numFmtId="0" fontId="86" fillId="61" borderId="13" applyNumberFormat="0" applyAlignment="0" applyProtection="0"/>
    <xf numFmtId="0" fontId="40" fillId="0" borderId="0" applyNumberFormat="0" applyFill="0" applyBorder="0" applyAlignment="0" applyProtection="0"/>
    <xf numFmtId="39" fontId="87" fillId="59" borderId="0" applyNumberFormat="0" applyBorder="0">
      <alignment vertical="center"/>
    </xf>
    <xf numFmtId="0" fontId="88" fillId="29" borderId="0" applyNumberFormat="0" applyBorder="0" applyAlignment="0" applyProtection="0"/>
    <xf numFmtId="198" fontId="89" fillId="0" borderId="0" applyFont="0" applyFill="0" applyBorder="0" applyAlignment="0" applyProtection="0">
      <protection hidden="1"/>
    </xf>
    <xf numFmtId="0" fontId="90" fillId="61" borderId="14" applyNumberFormat="0" applyAlignment="0" applyProtection="0"/>
    <xf numFmtId="199" fontId="91" fillId="0" borderId="0" applyNumberFormat="0" applyFill="0" applyBorder="0" applyAlignment="0" applyProtection="0"/>
    <xf numFmtId="0" fontId="92" fillId="0" borderId="0">
      <alignment horizontal="left"/>
    </xf>
    <xf numFmtId="0" fontId="93" fillId="0" borderId="0"/>
    <xf numFmtId="0" fontId="94" fillId="0" borderId="4" applyNumberFormat="0" applyFill="0" applyAlignment="0" applyProtection="0"/>
    <xf numFmtId="200" fontId="95" fillId="0" borderId="0" applyFont="0" applyFill="0" applyBorder="0" applyAlignment="0" applyProtection="0"/>
    <xf numFmtId="201" fontId="52" fillId="0" borderId="0" applyFont="0" applyFill="0" applyBorder="0" applyAlignment="0" applyProtection="0"/>
    <xf numFmtId="0" fontId="79" fillId="0" borderId="0"/>
    <xf numFmtId="202" fontId="82" fillId="0" borderId="0">
      <alignment horizontal="right" vertical="center"/>
    </xf>
    <xf numFmtId="38" fontId="96" fillId="62" borderId="15">
      <alignment horizontal="right"/>
    </xf>
    <xf numFmtId="0" fontId="90" fillId="61" borderId="14" applyNumberFormat="0" applyAlignment="0" applyProtection="0"/>
    <xf numFmtId="166" fontId="97" fillId="62" borderId="16">
      <alignment vertical="center"/>
    </xf>
    <xf numFmtId="0" fontId="98" fillId="63" borderId="0" applyNumberFormat="0" applyBorder="0">
      <alignment horizontal="centerContinuous"/>
    </xf>
    <xf numFmtId="37" fontId="40" fillId="0" borderId="0"/>
    <xf numFmtId="203" fontId="41" fillId="0" borderId="0"/>
    <xf numFmtId="204" fontId="41" fillId="0" borderId="0"/>
    <xf numFmtId="9" fontId="56" fillId="0" borderId="0"/>
    <xf numFmtId="3" fontId="56" fillId="0" borderId="0"/>
    <xf numFmtId="199" fontId="99" fillId="0" borderId="0"/>
    <xf numFmtId="37" fontId="100" fillId="64" borderId="16">
      <alignment horizontal="center" vertical="center"/>
    </xf>
    <xf numFmtId="0" fontId="101" fillId="65" borderId="17" applyNumberFormat="0" applyAlignment="0" applyProtection="0"/>
    <xf numFmtId="0" fontId="102" fillId="62" borderId="0" applyNumberFormat="0" applyBorder="0" applyAlignment="0" applyProtection="0">
      <alignment horizontal="left"/>
      <protection locked="0"/>
    </xf>
    <xf numFmtId="0" fontId="103" fillId="0" borderId="4" applyNumberFormat="0" applyFill="0" applyBorder="0" applyAlignment="0" applyProtection="0">
      <alignment horizontal="center"/>
    </xf>
    <xf numFmtId="0" fontId="104" fillId="0" borderId="4" applyNumberFormat="0" applyFill="0" applyProtection="0">
      <alignment horizontal="left" vertical="center"/>
    </xf>
    <xf numFmtId="0" fontId="45" fillId="0" borderId="0">
      <alignment horizontal="center" wrapText="1"/>
      <protection hidden="1"/>
    </xf>
    <xf numFmtId="205" fontId="105" fillId="0" borderId="0"/>
    <xf numFmtId="205" fontId="105" fillId="0" borderId="0"/>
    <xf numFmtId="205" fontId="105" fillId="0" borderId="0"/>
    <xf numFmtId="205" fontId="105" fillId="0" borderId="0"/>
    <xf numFmtId="205" fontId="105" fillId="0" borderId="0"/>
    <xf numFmtId="205" fontId="105" fillId="0" borderId="0"/>
    <xf numFmtId="205" fontId="105" fillId="0" borderId="0"/>
    <xf numFmtId="205" fontId="105" fillId="0" borderId="0"/>
    <xf numFmtId="0" fontId="74" fillId="0" borderId="0"/>
    <xf numFmtId="0" fontId="45" fillId="0" borderId="0" applyBorder="0">
      <alignment horizontal="right"/>
    </xf>
    <xf numFmtId="38" fontId="56" fillId="0" borderId="0" applyProtection="0"/>
    <xf numFmtId="206" fontId="41" fillId="0" borderId="0" applyFont="0" applyFill="0" applyBorder="0" applyAlignment="0" applyProtection="0">
      <alignment horizontal="right"/>
    </xf>
    <xf numFmtId="207" fontId="41" fillId="0" borderId="0" applyFont="0" applyFill="0" applyBorder="0" applyAlignment="0" applyProtection="0"/>
    <xf numFmtId="208" fontId="106" fillId="0" borderId="0" applyFont="0" applyFill="0" applyBorder="0" applyAlignment="0" applyProtection="0">
      <alignment horizontal="right"/>
    </xf>
    <xf numFmtId="209" fontId="41" fillId="0" borderId="0" applyFont="0" applyFill="0" applyBorder="0" applyAlignment="0" applyProtection="0">
      <alignment horizontal="right"/>
    </xf>
    <xf numFmtId="43" fontId="48" fillId="0" borderId="0" applyFont="0" applyFill="0" applyBorder="0" applyAlignment="0" applyProtection="0"/>
    <xf numFmtId="210" fontId="45" fillId="0" borderId="0"/>
    <xf numFmtId="0" fontId="84" fillId="0" borderId="0" applyFont="0" applyFill="0" applyBorder="0" applyAlignment="0" applyProtection="0"/>
    <xf numFmtId="165" fontId="107" fillId="0" borderId="0" applyFont="0" applyFill="0" applyBorder="0" applyAlignment="0" applyProtection="0"/>
    <xf numFmtId="3" fontId="108" fillId="0" borderId="0" applyFont="0" applyFill="0" applyBorder="0" applyAlignment="0" applyProtection="0"/>
    <xf numFmtId="0" fontId="109" fillId="0" borderId="0"/>
    <xf numFmtId="0" fontId="110" fillId="66" borderId="0">
      <alignment horizontal="center" vertical="center" wrapText="1"/>
    </xf>
    <xf numFmtId="0" fontId="111" fillId="0" borderId="0" applyNumberFormat="0" applyFill="0" applyBorder="0">
      <alignment horizontal="right"/>
    </xf>
    <xf numFmtId="0" fontId="112" fillId="66" borderId="0">
      <alignment horizontal="center" vertical="center" wrapText="1"/>
    </xf>
    <xf numFmtId="211" fontId="45" fillId="0" borderId="0" applyFont="0" applyFill="0" applyBorder="0" applyAlignment="0" applyProtection="0"/>
    <xf numFmtId="0" fontId="45" fillId="0" borderId="0">
      <alignment horizontal="left"/>
    </xf>
    <xf numFmtId="0" fontId="45" fillId="0" borderId="0"/>
    <xf numFmtId="0" fontId="45" fillId="0" borderId="0">
      <alignment horizontal="left"/>
    </xf>
    <xf numFmtId="212" fontId="45" fillId="0" borderId="0" applyFill="0" applyBorder="0">
      <alignment horizontal="right"/>
      <protection locked="0"/>
    </xf>
    <xf numFmtId="213" fontId="113" fillId="0" borderId="7" applyBorder="0"/>
    <xf numFmtId="213" fontId="56" fillId="0" borderId="0" applyFont="0" applyFill="0" applyBorder="0" applyAlignment="0" applyProtection="0"/>
    <xf numFmtId="0" fontId="74" fillId="0" borderId="0" applyFont="0" applyFill="0" applyBorder="0" applyAlignment="0" applyProtection="0"/>
    <xf numFmtId="214" fontId="114" fillId="0" borderId="18">
      <protection locked="0"/>
    </xf>
    <xf numFmtId="195" fontId="40" fillId="0" borderId="0" applyFont="0" applyFill="0" applyBorder="0" applyAlignment="0" applyProtection="0">
      <alignment horizontal="right"/>
    </xf>
    <xf numFmtId="215" fontId="40" fillId="0" borderId="0" applyFont="0" applyFill="0" applyBorder="0" applyAlignment="0" applyProtection="0">
      <alignment horizontal="right"/>
    </xf>
    <xf numFmtId="217" fontId="45" fillId="0" borderId="0" applyFont="0" applyFill="0" applyBorder="0" applyAlignment="0" applyProtection="0">
      <alignment vertical="top"/>
    </xf>
    <xf numFmtId="218" fontId="45" fillId="0" borderId="0"/>
    <xf numFmtId="219" fontId="115" fillId="0" borderId="0" applyFill="0" applyBorder="0">
      <alignment horizontal="right"/>
    </xf>
    <xf numFmtId="0" fontId="116" fillId="67" borderId="0" applyAlignment="0">
      <protection locked="0"/>
    </xf>
    <xf numFmtId="220" fontId="52" fillId="0" borderId="0" applyFont="0" applyFill="0" applyBorder="0" applyAlignment="0" applyProtection="0"/>
    <xf numFmtId="38" fontId="117" fillId="68" borderId="15">
      <protection locked="0"/>
    </xf>
    <xf numFmtId="221" fontId="41" fillId="0" borderId="0" applyFont="0" applyFill="0" applyBorder="0" applyAlignment="0" applyProtection="0"/>
    <xf numFmtId="0" fontId="108" fillId="0" borderId="0" applyFont="0" applyFill="0" applyBorder="0" applyAlignment="0" applyProtection="0"/>
    <xf numFmtId="168" fontId="40" fillId="0" borderId="0" applyFont="0" applyFill="0" applyBorder="0" applyAlignment="0" applyProtection="0"/>
    <xf numFmtId="15" fontId="41" fillId="0" borderId="0" applyProtection="0"/>
    <xf numFmtId="222" fontId="55" fillId="0" borderId="0"/>
    <xf numFmtId="1" fontId="40" fillId="0" borderId="0" applyFont="0" applyFill="0" applyBorder="0" applyAlignment="0" applyProtection="0">
      <alignment horizontal="right"/>
    </xf>
    <xf numFmtId="223" fontId="115" fillId="0" borderId="0" applyFont="0" applyFill="0" applyBorder="0"/>
    <xf numFmtId="224" fontId="115" fillId="0" borderId="0" applyFont="0" applyFill="0" applyBorder="0"/>
    <xf numFmtId="225" fontId="115" fillId="0" borderId="0" applyFont="0" applyFill="0" applyBorder="0"/>
    <xf numFmtId="2" fontId="96" fillId="69" borderId="0">
      <alignment horizontal="left"/>
      <protection hidden="1"/>
    </xf>
    <xf numFmtId="226" fontId="87" fillId="70" borderId="0" applyNumberFormat="0" applyBorder="0" applyAlignment="0" applyProtection="0"/>
    <xf numFmtId="41" fontId="45" fillId="0" borderId="0" applyFont="0" applyFill="0" applyBorder="0" applyAlignment="0" applyProtection="0"/>
    <xf numFmtId="4" fontId="118" fillId="0" borderId="0" applyFont="0" applyFill="0" applyBorder="0" applyAlignment="0" applyProtection="0"/>
    <xf numFmtId="15" fontId="119" fillId="0" borderId="19" applyFont="0" applyFill="0" applyBorder="0" applyAlignment="0" applyProtection="0">
      <alignment horizontal="center"/>
      <protection hidden="1"/>
    </xf>
    <xf numFmtId="193" fontId="120" fillId="0" borderId="0"/>
    <xf numFmtId="227" fontId="84" fillId="0" borderId="0"/>
    <xf numFmtId="167" fontId="121" fillId="0" borderId="0"/>
    <xf numFmtId="227" fontId="122" fillId="0" borderId="0"/>
    <xf numFmtId="217" fontId="123" fillId="0" borderId="0" applyFont="0" applyFill="0" applyBorder="0" applyAlignment="0" applyProtection="0">
      <protection locked="0"/>
    </xf>
    <xf numFmtId="228" fontId="124" fillId="0" borderId="0">
      <alignment horizontal="center"/>
    </xf>
    <xf numFmtId="229" fontId="40" fillId="0" borderId="20" applyNumberFormat="0" applyFont="0" applyFill="0" applyAlignment="0" applyProtection="0"/>
    <xf numFmtId="230" fontId="125" fillId="0" borderId="0" applyFill="0" applyBorder="0" applyAlignment="0" applyProtection="0"/>
    <xf numFmtId="0" fontId="126" fillId="0" borderId="21" applyNumberFormat="0" applyBorder="0"/>
    <xf numFmtId="231" fontId="115" fillId="0" borderId="2" applyFont="0" applyFill="0" applyBorder="0"/>
    <xf numFmtId="38" fontId="56" fillId="0" borderId="0" applyFont="0" applyFill="0" applyBorder="0" applyAlignment="0" applyProtection="0"/>
    <xf numFmtId="0" fontId="127" fillId="0" borderId="0" applyFont="0" applyFill="0" applyBorder="0" applyAlignment="0" applyProtection="0"/>
    <xf numFmtId="0" fontId="128" fillId="33" borderId="14" applyNumberFormat="0" applyAlignment="0" applyProtection="0"/>
    <xf numFmtId="0" fontId="129" fillId="71" borderId="0" applyNumberFormat="0" applyBorder="0" applyAlignment="0" applyProtection="0"/>
    <xf numFmtId="0" fontId="129" fillId="72" borderId="0" applyNumberFormat="0" applyBorder="0" applyAlignment="0" applyProtection="0"/>
    <xf numFmtId="0" fontId="129" fillId="73" borderId="0" applyNumberFormat="0" applyBorder="0" applyAlignment="0" applyProtection="0"/>
    <xf numFmtId="0" fontId="67" fillId="0" borderId="0" applyFont="0" applyFill="0" applyBorder="0" applyProtection="0">
      <alignment horizontal="left"/>
      <protection locked="0"/>
    </xf>
    <xf numFmtId="214" fontId="45" fillId="0" borderId="0">
      <alignment horizontal="center"/>
      <protection locked="0"/>
    </xf>
    <xf numFmtId="0" fontId="66" fillId="74" borderId="15" applyNumberFormat="0" applyFont="0" applyAlignment="0">
      <protection locked="0"/>
    </xf>
    <xf numFmtId="232" fontId="115" fillId="0" borderId="0" applyFont="0" applyFill="0" applyBorder="0"/>
    <xf numFmtId="0" fontId="129" fillId="0" borderId="22" applyNumberFormat="0" applyFill="0" applyAlignment="0" applyProtection="0"/>
    <xf numFmtId="0" fontId="130" fillId="0" borderId="0" applyNumberFormat="0" applyFill="0" applyBorder="0" applyAlignment="0" applyProtection="0"/>
    <xf numFmtId="233" fontId="89" fillId="0" borderId="0" applyFont="0" applyFill="0" applyBorder="0" applyAlignment="0" applyProtection="0">
      <alignment horizontal="center"/>
      <protection hidden="1"/>
    </xf>
    <xf numFmtId="234" fontId="131" fillId="0" borderId="0" applyFont="0" applyFill="0" applyBorder="0" applyAlignment="0" applyProtection="0"/>
    <xf numFmtId="235" fontId="40" fillId="0" borderId="0" applyFont="0" applyFill="0" applyBorder="0" applyAlignment="0" applyProtection="0"/>
    <xf numFmtId="0" fontId="130" fillId="0" borderId="0" applyNumberFormat="0" applyFill="0" applyBorder="0" applyAlignment="0" applyProtection="0"/>
    <xf numFmtId="236" fontId="41" fillId="0" borderId="0" applyFont="0" applyFill="0" applyBorder="0" applyAlignment="0" applyProtection="0"/>
    <xf numFmtId="0" fontId="45" fillId="59" borderId="0" applyBorder="0">
      <alignment horizontal="center"/>
    </xf>
    <xf numFmtId="0" fontId="45" fillId="0" borderId="0" applyFont="0" applyFill="0" applyBorder="0" applyAlignment="0" applyProtection="0"/>
    <xf numFmtId="0" fontId="45" fillId="0" borderId="0" applyFont="0" applyFill="0" applyBorder="0" applyAlignment="0" applyProtection="0"/>
    <xf numFmtId="237" fontId="119" fillId="0" borderId="19" applyFont="0" applyFill="0" applyBorder="0" applyAlignment="0" applyProtection="0">
      <alignment horizontal="right"/>
      <protection hidden="1"/>
    </xf>
    <xf numFmtId="199" fontId="40" fillId="0" borderId="0" applyFont="0" applyFill="0" applyBorder="0" applyAlignment="0" applyProtection="0">
      <alignment horizontal="right"/>
    </xf>
    <xf numFmtId="238" fontId="41" fillId="0" borderId="0" applyFont="0" applyFill="0" applyBorder="0" applyAlignment="0" applyProtection="0"/>
    <xf numFmtId="0" fontId="109" fillId="0" borderId="0"/>
    <xf numFmtId="239" fontId="115" fillId="0" borderId="0" applyFill="0" applyBorder="0">
      <alignment horizontal="right"/>
    </xf>
    <xf numFmtId="0" fontId="132" fillId="0" borderId="0">
      <alignment vertical="center"/>
    </xf>
    <xf numFmtId="0" fontId="45" fillId="0" borderId="0">
      <alignment horizontal="left"/>
    </xf>
    <xf numFmtId="0" fontId="45" fillId="0" borderId="0">
      <alignment horizontal="left"/>
    </xf>
    <xf numFmtId="0" fontId="45" fillId="0" borderId="0">
      <alignment horizontal="left"/>
    </xf>
    <xf numFmtId="0" fontId="45" fillId="0" borderId="0">
      <alignment horizontal="left"/>
    </xf>
    <xf numFmtId="0" fontId="133" fillId="0" borderId="0" applyNumberFormat="0" applyFill="0" applyBorder="0" applyProtection="0">
      <alignment horizontal="left" vertical="center"/>
    </xf>
    <xf numFmtId="0" fontId="45" fillId="0" borderId="0" applyNumberFormat="0" applyFont="0">
      <alignment wrapText="1"/>
    </xf>
    <xf numFmtId="0" fontId="134" fillId="59" borderId="0"/>
    <xf numFmtId="37" fontId="135" fillId="59" borderId="0" applyNumberFormat="0" applyBorder="0" applyAlignment="0" applyProtection="0"/>
    <xf numFmtId="240" fontId="56" fillId="0" borderId="0" applyBorder="0" applyProtection="0"/>
    <xf numFmtId="226" fontId="136" fillId="0" borderId="0" applyNumberFormat="0" applyFill="0" applyBorder="0" applyAlignment="0" applyProtection="0"/>
    <xf numFmtId="241" fontId="118" fillId="0" borderId="0"/>
    <xf numFmtId="0" fontId="45" fillId="0" borderId="0" applyNumberFormat="0" applyFill="0" applyBorder="0" applyAlignment="0" applyProtection="0"/>
    <xf numFmtId="0" fontId="137" fillId="30" borderId="0" applyNumberFormat="0" applyBorder="0" applyAlignment="0" applyProtection="0"/>
    <xf numFmtId="0" fontId="138" fillId="0" borderId="0"/>
    <xf numFmtId="38" fontId="82" fillId="59" borderId="0" applyNumberFormat="0" applyBorder="0" applyAlignment="0" applyProtection="0"/>
    <xf numFmtId="0" fontId="137" fillId="30" borderId="0" applyNumberFormat="0" applyBorder="0" applyAlignment="0" applyProtection="0"/>
    <xf numFmtId="179" fontId="40" fillId="0" borderId="0" applyFont="0" applyFill="0" applyBorder="0" applyAlignment="0" applyProtection="0">
      <alignment horizontal="right"/>
    </xf>
    <xf numFmtId="37" fontId="139" fillId="0" borderId="0"/>
    <xf numFmtId="0" fontId="45" fillId="0" borderId="0">
      <alignment horizontal="left"/>
    </xf>
    <xf numFmtId="0" fontId="45" fillId="0" borderId="0">
      <alignment horizontal="left"/>
    </xf>
    <xf numFmtId="0" fontId="140" fillId="0" borderId="0"/>
    <xf numFmtId="0" fontId="98" fillId="0" borderId="23" applyNumberFormat="0" applyAlignment="0" applyProtection="0">
      <alignment horizontal="left" vertical="center"/>
    </xf>
    <xf numFmtId="0" fontId="98" fillId="0" borderId="8">
      <alignment horizontal="left" vertical="center"/>
    </xf>
    <xf numFmtId="170" fontId="141" fillId="0" borderId="0" applyFill="0" applyBorder="0"/>
    <xf numFmtId="0" fontId="142" fillId="0" borderId="24" applyNumberFormat="0" applyFill="0" applyAlignment="0" applyProtection="0"/>
    <xf numFmtId="0" fontId="45" fillId="0" borderId="0">
      <alignment horizontal="left"/>
    </xf>
    <xf numFmtId="0" fontId="143" fillId="0" borderId="0" applyNumberFormat="0" applyFill="0" applyBorder="0" applyAlignment="0" applyProtection="0">
      <alignment vertical="top"/>
    </xf>
    <xf numFmtId="0" fontId="45" fillId="0" borderId="1">
      <alignment horizontal="left" vertical="top"/>
    </xf>
    <xf numFmtId="0" fontId="144" fillId="0" borderId="25" applyNumberFormat="0" applyFill="0" applyAlignment="0" applyProtection="0"/>
    <xf numFmtId="0" fontId="45" fillId="0" borderId="0">
      <alignment horizontal="left"/>
    </xf>
    <xf numFmtId="0" fontId="145" fillId="0" borderId="0" applyNumberFormat="0" applyFill="0" applyBorder="0" applyAlignment="0" applyProtection="0">
      <alignment vertical="top"/>
    </xf>
    <xf numFmtId="0" fontId="45" fillId="0" borderId="1">
      <alignment horizontal="left" vertical="top"/>
    </xf>
    <xf numFmtId="0" fontId="146" fillId="0" borderId="26" applyNumberFormat="0" applyFill="0" applyAlignment="0" applyProtection="0"/>
    <xf numFmtId="0" fontId="45" fillId="0" borderId="0">
      <alignment horizontal="left"/>
    </xf>
    <xf numFmtId="0" fontId="146" fillId="0" borderId="0" applyNumberFormat="0" applyFill="0" applyBorder="0" applyAlignment="0" applyProtection="0"/>
    <xf numFmtId="1" fontId="147" fillId="59" borderId="0" applyFill="0"/>
    <xf numFmtId="242" fontId="148" fillId="0" borderId="0" applyFill="0" applyBorder="0" applyAlignment="0" applyProtection="0"/>
    <xf numFmtId="38" fontId="149" fillId="0" borderId="0">
      <alignment vertical="top"/>
    </xf>
    <xf numFmtId="0" fontId="87" fillId="75" borderId="16">
      <alignment horizontal="center" vertical="center" wrapText="1"/>
      <protection locked="0"/>
    </xf>
    <xf numFmtId="0" fontId="150" fillId="0" borderId="0" applyNumberFormat="0" applyFill="0" applyBorder="0" applyAlignment="0" applyProtection="0"/>
    <xf numFmtId="0" fontId="151" fillId="0" borderId="0" applyNumberFormat="0" applyFill="0" applyBorder="0" applyAlignment="0" applyProtection="0">
      <alignment vertical="top"/>
      <protection locked="0"/>
    </xf>
    <xf numFmtId="243" fontId="152" fillId="0" borderId="0" applyNumberFormat="0" applyFill="0" applyBorder="0" applyAlignment="0"/>
    <xf numFmtId="197" fontId="153" fillId="68" borderId="0" applyNumberFormat="0" applyFont="0" applyBorder="0" applyAlignment="0" applyProtection="0"/>
    <xf numFmtId="37" fontId="135" fillId="0" borderId="0" applyNumberFormat="0" applyBorder="0" applyAlignment="0" applyProtection="0"/>
    <xf numFmtId="0" fontId="154" fillId="0" borderId="0"/>
    <xf numFmtId="0" fontId="155" fillId="0" borderId="0"/>
    <xf numFmtId="244" fontId="156" fillId="0" borderId="0" applyNumberFormat="0"/>
    <xf numFmtId="235" fontId="45" fillId="0" borderId="0" applyBorder="0" applyAlignment="0"/>
    <xf numFmtId="243" fontId="157" fillId="0" borderId="0" applyNumberFormat="0" applyFill="0" applyBorder="0" applyAlignment="0">
      <protection locked="0"/>
    </xf>
    <xf numFmtId="0" fontId="128" fillId="33" borderId="14" applyNumberFormat="0" applyAlignment="0" applyProtection="0"/>
    <xf numFmtId="245" fontId="40" fillId="0" borderId="0"/>
    <xf numFmtId="10" fontId="82" fillId="26" borderId="16" applyNumberFormat="0" applyBorder="0" applyAlignment="0" applyProtection="0"/>
    <xf numFmtId="226" fontId="41" fillId="76" borderId="16" applyNumberFormat="0" applyFont="0" applyAlignment="0">
      <protection locked="0"/>
    </xf>
    <xf numFmtId="0" fontId="158" fillId="0" borderId="0" applyNumberFormat="0" applyFill="0" applyBorder="0" applyAlignment="0" applyProtection="0"/>
    <xf numFmtId="246" fontId="66" fillId="76" borderId="0" applyBorder="0">
      <protection locked="0"/>
    </xf>
    <xf numFmtId="247" fontId="159" fillId="76" borderId="0">
      <alignment horizontal="left"/>
      <protection locked="0"/>
    </xf>
    <xf numFmtId="0" fontId="159" fillId="76" borderId="0" applyBorder="0">
      <alignment horizontal="left"/>
      <protection locked="0"/>
    </xf>
    <xf numFmtId="10" fontId="159" fillId="76" borderId="0">
      <alignment horizontal="left"/>
      <protection locked="0"/>
    </xf>
    <xf numFmtId="0" fontId="45" fillId="0" borderId="0" applyFill="0" applyBorder="0">
      <alignment horizontal="right"/>
      <protection locked="0"/>
    </xf>
    <xf numFmtId="248" fontId="45" fillId="0" borderId="0" applyFill="0" applyBorder="0">
      <alignment horizontal="right"/>
      <protection locked="0"/>
    </xf>
    <xf numFmtId="0" fontId="97" fillId="77" borderId="27">
      <alignment horizontal="left" vertical="center" wrapText="1"/>
    </xf>
    <xf numFmtId="166" fontId="45" fillId="78" borderId="16">
      <alignment vertical="center"/>
    </xf>
    <xf numFmtId="0" fontId="160" fillId="0" borderId="0" applyNumberFormat="0" applyFill="0" applyBorder="0" applyProtection="0">
      <alignment horizontal="left" vertical="center"/>
    </xf>
    <xf numFmtId="0" fontId="67" fillId="0" borderId="0" applyFont="0" applyFill="0" applyBorder="0" applyAlignment="0" applyProtection="0">
      <protection hidden="1"/>
    </xf>
    <xf numFmtId="3" fontId="161" fillId="0" borderId="28" applyFill="0" applyBorder="0">
      <protection locked="0"/>
    </xf>
    <xf numFmtId="186" fontId="162" fillId="79" borderId="29" applyBorder="0" applyAlignment="0">
      <alignment horizontal="left" indent="1"/>
    </xf>
    <xf numFmtId="199" fontId="40" fillId="0" borderId="0" applyNumberFormat="0" applyAlignment="0">
      <alignment horizontal="left"/>
    </xf>
    <xf numFmtId="37" fontId="163" fillId="0" borderId="0" applyNumberFormat="0" applyFill="0" applyBorder="0" applyAlignment="0" applyProtection="0"/>
    <xf numFmtId="0" fontId="164" fillId="0" borderId="30" applyNumberFormat="0" applyFill="0" applyAlignment="0" applyProtection="0"/>
    <xf numFmtId="0" fontId="165" fillId="0" borderId="12">
      <alignment horizontal="left"/>
      <protection locked="0"/>
    </xf>
    <xf numFmtId="0" fontId="166" fillId="0" borderId="0"/>
    <xf numFmtId="0" fontId="167" fillId="0" borderId="0"/>
    <xf numFmtId="0" fontId="168" fillId="0" borderId="0" applyNumberFormat="0" applyFill="0" applyBorder="0" applyAlignment="0" applyProtection="0">
      <alignment vertical="top"/>
      <protection locked="0"/>
    </xf>
    <xf numFmtId="0" fontId="169" fillId="0" borderId="0"/>
    <xf numFmtId="0" fontId="170" fillId="0" borderId="0"/>
    <xf numFmtId="0" fontId="171" fillId="59" borderId="4" applyNumberFormat="0" applyFont="0"/>
    <xf numFmtId="0" fontId="172" fillId="0" borderId="0" applyBorder="0"/>
    <xf numFmtId="41" fontId="45" fillId="0" borderId="0" applyFont="0" applyFill="0" applyBorder="0" applyAlignment="0" applyProtection="0"/>
    <xf numFmtId="43" fontId="45" fillId="0" borderId="0" applyFont="0" applyFill="0" applyBorder="0" applyAlignment="0" applyProtection="0"/>
    <xf numFmtId="199" fontId="87" fillId="0" borderId="8" applyFont="0" applyFill="0" applyBorder="0" applyAlignment="0" applyProtection="0">
      <alignment horizontal="center"/>
    </xf>
    <xf numFmtId="249" fontId="173" fillId="0" borderId="0" applyFont="0" applyFill="0" applyBorder="0" applyAlignment="0" applyProtection="0">
      <alignment horizontal="center"/>
      <protection hidden="1"/>
    </xf>
    <xf numFmtId="250" fontId="173" fillId="0" borderId="0" applyFont="0" applyFill="0" applyBorder="0" applyAlignment="0" applyProtection="0">
      <alignment horizontal="center"/>
      <protection hidden="1"/>
    </xf>
    <xf numFmtId="0" fontId="174" fillId="0" borderId="0" applyNumberFormat="0" applyFill="0" applyBorder="0" applyAlignment="0"/>
    <xf numFmtId="38" fontId="174" fillId="0" borderId="0" applyBorder="0"/>
    <xf numFmtId="230" fontId="45" fillId="0" borderId="0" applyFont="0" applyFill="0" applyBorder="0" applyAlignment="0" applyProtection="0"/>
    <xf numFmtId="216" fontId="45" fillId="0" borderId="0" applyFont="0" applyFill="0" applyBorder="0" applyAlignment="0" applyProtection="0"/>
    <xf numFmtId="0" fontId="74" fillId="0" borderId="4" applyFont="0" applyFill="0" applyBorder="0" applyProtection="0"/>
    <xf numFmtId="251" fontId="74" fillId="0" borderId="4" applyFont="0" applyFill="0" applyBorder="0" applyAlignment="0" applyProtection="0"/>
    <xf numFmtId="211" fontId="115" fillId="0" borderId="0" applyFill="0" applyBorder="0">
      <alignment horizontal="right"/>
    </xf>
    <xf numFmtId="0" fontId="74" fillId="0" borderId="0" applyFont="0" applyFill="0" applyBorder="0" applyAlignment="0" applyProtection="0"/>
    <xf numFmtId="251" fontId="74" fillId="0" borderId="0" applyFont="0" applyFill="0" applyBorder="0" applyAlignment="0" applyProtection="0"/>
    <xf numFmtId="0" fontId="175" fillId="0" borderId="0" applyFont="0" applyFill="0" applyBorder="0" applyAlignment="0" applyProtection="0"/>
    <xf numFmtId="0" fontId="45" fillId="0" borderId="0" applyFont="0" applyFill="0" applyBorder="0" applyAlignment="0" applyProtection="0">
      <alignment horizontal="right"/>
    </xf>
    <xf numFmtId="199" fontId="40" fillId="0" borderId="0" applyFont="0" applyFill="0" applyBorder="0" applyAlignment="0" applyProtection="0">
      <alignment horizontal="right"/>
    </xf>
    <xf numFmtId="252" fontId="119" fillId="0" borderId="31" applyFont="0" applyFill="0" applyBorder="0" applyAlignment="0" applyProtection="0">
      <alignment horizontal="center"/>
      <protection hidden="1"/>
    </xf>
    <xf numFmtId="0" fontId="176" fillId="80" borderId="0" applyNumberFormat="0" applyBorder="0" applyAlignment="0" applyProtection="0"/>
    <xf numFmtId="37" fontId="177" fillId="0" borderId="0"/>
    <xf numFmtId="170" fontId="40" fillId="0" borderId="0" applyFill="0" applyBorder="0" applyAlignment="0" applyProtection="0"/>
    <xf numFmtId="253" fontId="40" fillId="0" borderId="21" applyFont="0" applyFill="0" applyBorder="0" applyAlignment="0" applyProtection="0"/>
    <xf numFmtId="0" fontId="178" fillId="59" borderId="16" applyFont="0" applyBorder="0" applyAlignment="0">
      <alignment horizontal="center" vertical="center"/>
    </xf>
    <xf numFmtId="0" fontId="56" fillId="0" borderId="15"/>
    <xf numFmtId="0" fontId="45" fillId="0" borderId="0"/>
    <xf numFmtId="245" fontId="40" fillId="0" borderId="0"/>
    <xf numFmtId="197" fontId="175" fillId="0" borderId="0"/>
    <xf numFmtId="37" fontId="113" fillId="0" borderId="0"/>
    <xf numFmtId="38" fontId="179" fillId="0" borderId="0"/>
    <xf numFmtId="254" fontId="175" fillId="0" borderId="0"/>
    <xf numFmtId="1" fontId="180" fillId="0" borderId="0" applyFill="0" applyBorder="0"/>
    <xf numFmtId="255" fontId="40" fillId="0" borderId="0">
      <alignment horizontal="right"/>
    </xf>
    <xf numFmtId="196" fontId="45" fillId="0" borderId="0" applyFont="0" applyFill="0" applyBorder="0" applyAlignment="0"/>
    <xf numFmtId="0" fontId="45" fillId="0" borderId="0">
      <alignment vertical="center"/>
    </xf>
    <xf numFmtId="0" fontId="48" fillId="0" borderId="0"/>
    <xf numFmtId="0" fontId="181" fillId="0" borderId="0"/>
    <xf numFmtId="38" fontId="181" fillId="0" borderId="0"/>
    <xf numFmtId="0" fontId="181" fillId="0" borderId="0"/>
    <xf numFmtId="0" fontId="182" fillId="0" borderId="32">
      <alignment horizontal="left"/>
    </xf>
    <xf numFmtId="49" fontId="183" fillId="0" borderId="32">
      <alignment horizontal="left"/>
    </xf>
    <xf numFmtId="256" fontId="184" fillId="0" borderId="0"/>
    <xf numFmtId="0" fontId="45" fillId="0" borderId="0"/>
    <xf numFmtId="0" fontId="185" fillId="0" borderId="0"/>
    <xf numFmtId="0" fontId="41" fillId="0" borderId="0"/>
    <xf numFmtId="0" fontId="45" fillId="0" borderId="0"/>
    <xf numFmtId="0" fontId="186" fillId="0" borderId="0"/>
    <xf numFmtId="0" fontId="187" fillId="0" borderId="0"/>
    <xf numFmtId="0" fontId="118" fillId="0" borderId="0"/>
    <xf numFmtId="0" fontId="45" fillId="81"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45" fillId="80" borderId="33" applyNumberFormat="0" applyFont="0" applyAlignment="0" applyProtection="0"/>
    <xf numFmtId="0" fontId="188" fillId="0" borderId="12"/>
    <xf numFmtId="0" fontId="57" fillId="81" borderId="33" applyNumberFormat="0" applyFont="0" applyAlignment="0" applyProtection="0"/>
    <xf numFmtId="257" fontId="84" fillId="0" borderId="0"/>
    <xf numFmtId="258" fontId="189" fillId="0" borderId="12" applyBorder="0"/>
    <xf numFmtId="259" fontId="190" fillId="0" borderId="12" applyFont="0" applyFill="0" applyBorder="0"/>
    <xf numFmtId="171" fontId="85" fillId="0" borderId="0"/>
    <xf numFmtId="0" fontId="191" fillId="0" borderId="0">
      <alignment horizontal="left"/>
    </xf>
    <xf numFmtId="0" fontId="86" fillId="61" borderId="13" applyNumberFormat="0" applyAlignment="0" applyProtection="0"/>
    <xf numFmtId="0" fontId="192" fillId="0" borderId="0" applyNumberFormat="0" applyFill="0" applyBorder="0">
      <alignment horizontal="left"/>
    </xf>
    <xf numFmtId="0" fontId="45" fillId="0" borderId="0">
      <alignment horizontal="left"/>
    </xf>
    <xf numFmtId="0" fontId="167" fillId="59" borderId="0">
      <alignment vertical="center"/>
    </xf>
    <xf numFmtId="167" fontId="115" fillId="0" borderId="0" applyFont="0" applyFill="0" applyBorder="0"/>
    <xf numFmtId="260" fontId="115" fillId="0" borderId="0" applyFont="0" applyFill="0" applyBorder="0"/>
    <xf numFmtId="167" fontId="193" fillId="0" borderId="12" applyFill="0" applyBorder="0"/>
    <xf numFmtId="260" fontId="193" fillId="0" borderId="0" applyFill="0" applyBorder="0"/>
    <xf numFmtId="10" fontId="115" fillId="0" borderId="0" applyFont="0" applyFill="0" applyBorder="0"/>
    <xf numFmtId="167" fontId="194" fillId="0" borderId="0" applyFill="0" applyBorder="0" applyProtection="0">
      <alignment vertical="top"/>
    </xf>
    <xf numFmtId="0" fontId="45" fillId="0" borderId="0" applyFont="0" applyFill="0" applyBorder="0" applyAlignment="0" applyProtection="0">
      <alignment horizontal="center"/>
    </xf>
    <xf numFmtId="167" fontId="118" fillId="0" borderId="0" applyFont="0" applyFill="0" applyBorder="0" applyAlignment="0" applyProtection="0"/>
    <xf numFmtId="10" fontId="118" fillId="0" borderId="0" applyFont="0" applyFill="0" applyBorder="0" applyAlignment="0" applyProtection="0"/>
    <xf numFmtId="261" fontId="195" fillId="0" borderId="0"/>
    <xf numFmtId="262" fontId="65" fillId="0" borderId="0" applyFont="0" applyFill="0" applyBorder="0" applyAlignment="0" applyProtection="0">
      <protection hidden="1"/>
    </xf>
    <xf numFmtId="10"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10" fontId="196"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167" fontId="197" fillId="0" borderId="0"/>
    <xf numFmtId="263" fontId="45" fillId="0" borderId="0" applyFill="0" applyBorder="0">
      <alignment horizontal="right"/>
      <protection locked="0"/>
    </xf>
    <xf numFmtId="264" fontId="115" fillId="0" borderId="0" applyFill="0" applyBorder="0">
      <alignment horizontal="right"/>
    </xf>
    <xf numFmtId="265" fontId="67" fillId="0" borderId="0" applyFont="0" applyFill="0" applyBorder="0" applyProtection="0">
      <alignment horizontal="left"/>
      <protection locked="0"/>
    </xf>
    <xf numFmtId="266" fontId="193" fillId="0" borderId="0" applyFont="0" applyFill="0" applyBorder="0"/>
    <xf numFmtId="0" fontId="105" fillId="0" borderId="0"/>
    <xf numFmtId="0" fontId="198" fillId="64" borderId="0" applyNumberFormat="0" applyBorder="0" applyAlignment="0" applyProtection="0"/>
    <xf numFmtId="0" fontId="199" fillId="0" borderId="0"/>
    <xf numFmtId="0" fontId="199" fillId="0" borderId="34">
      <alignment horizontal="right"/>
    </xf>
    <xf numFmtId="0" fontId="192" fillId="0" borderId="0"/>
    <xf numFmtId="2" fontId="200" fillId="0" borderId="0" applyNumberFormat="0" applyFill="0" applyBorder="0" applyAlignment="0" applyProtection="0"/>
    <xf numFmtId="166" fontId="201" fillId="78" borderId="16">
      <alignment horizontal="center" vertical="center" wrapText="1"/>
      <protection locked="0"/>
    </xf>
    <xf numFmtId="1" fontId="45" fillId="0" borderId="12" applyNumberFormat="0" applyFill="0" applyAlignment="0" applyProtection="0">
      <alignment horizontal="center" vertical="center"/>
    </xf>
    <xf numFmtId="0" fontId="45" fillId="0" borderId="0">
      <alignment vertical="center"/>
    </xf>
    <xf numFmtId="267" fontId="67" fillId="0" borderId="19" applyFont="0" applyFill="0" applyBorder="0" applyAlignment="0" applyProtection="0">
      <alignment horizontal="right"/>
      <protection locked="0"/>
    </xf>
    <xf numFmtId="268" fontId="45" fillId="0" borderId="0">
      <alignment horizontal="right"/>
      <protection locked="0"/>
    </xf>
    <xf numFmtId="0" fontId="202" fillId="0" borderId="0"/>
    <xf numFmtId="0" fontId="203" fillId="0" borderId="12" applyNumberFormat="0" applyFill="0" applyBorder="0" applyAlignment="0" applyProtection="0">
      <protection hidden="1"/>
    </xf>
    <xf numFmtId="171" fontId="197" fillId="0" borderId="0"/>
    <xf numFmtId="37" fontId="204" fillId="0" borderId="0" applyNumberFormat="0" applyFill="0" applyBorder="0" applyAlignment="0" applyProtection="0"/>
    <xf numFmtId="0" fontId="157" fillId="0" borderId="0"/>
    <xf numFmtId="199" fontId="99" fillId="0" borderId="23" applyNumberFormat="0" applyAlignment="0" applyProtection="0">
      <alignment horizontal="right" vertical="center"/>
    </xf>
    <xf numFmtId="0" fontId="160" fillId="0" borderId="0" applyNumberFormat="0" applyFill="0" applyBorder="0" applyProtection="0">
      <alignment horizontal="right" vertical="center"/>
    </xf>
    <xf numFmtId="0" fontId="45" fillId="0" borderId="35">
      <alignment vertical="center"/>
    </xf>
    <xf numFmtId="4" fontId="205" fillId="80" borderId="36" applyNumberFormat="0" applyProtection="0">
      <alignment vertical="center"/>
    </xf>
    <xf numFmtId="4" fontId="206" fillId="80" borderId="36" applyNumberFormat="0" applyProtection="0">
      <alignment vertical="center"/>
    </xf>
    <xf numFmtId="4" fontId="205" fillId="80" borderId="36" applyNumberFormat="0" applyProtection="0">
      <alignment horizontal="left" vertical="center" indent="1"/>
    </xf>
    <xf numFmtId="0" fontId="205" fillId="80" borderId="36" applyNumberFormat="0" applyProtection="0">
      <alignment horizontal="left" vertical="top" indent="1"/>
    </xf>
    <xf numFmtId="4" fontId="205" fillId="82" borderId="0" applyNumberFormat="0" applyProtection="0">
      <alignment horizontal="left" vertical="center" indent="1"/>
    </xf>
    <xf numFmtId="4" fontId="123" fillId="29" borderId="36" applyNumberFormat="0" applyProtection="0">
      <alignment horizontal="right" vertical="center"/>
    </xf>
    <xf numFmtId="4" fontId="123" fillId="35" borderId="36" applyNumberFormat="0" applyProtection="0">
      <alignment horizontal="right" vertical="center"/>
    </xf>
    <xf numFmtId="4" fontId="123" fillId="46" borderId="36" applyNumberFormat="0" applyProtection="0">
      <alignment horizontal="right" vertical="center"/>
    </xf>
    <xf numFmtId="4" fontId="123" fillId="37" borderId="36" applyNumberFormat="0" applyProtection="0">
      <alignment horizontal="right" vertical="center"/>
    </xf>
    <xf numFmtId="4" fontId="123" fillId="41" borderId="36" applyNumberFormat="0" applyProtection="0">
      <alignment horizontal="right" vertical="center"/>
    </xf>
    <xf numFmtId="4" fontId="123" fillId="54" borderId="36" applyNumberFormat="0" applyProtection="0">
      <alignment horizontal="right" vertical="center"/>
    </xf>
    <xf numFmtId="4" fontId="123" fillId="50" borderId="36" applyNumberFormat="0" applyProtection="0">
      <alignment horizontal="right" vertical="center"/>
    </xf>
    <xf numFmtId="4" fontId="123" fillId="83" borderId="36" applyNumberFormat="0" applyProtection="0">
      <alignment horizontal="right" vertical="center"/>
    </xf>
    <xf numFmtId="4" fontId="123" fillId="36" borderId="36" applyNumberFormat="0" applyProtection="0">
      <alignment horizontal="right" vertical="center"/>
    </xf>
    <xf numFmtId="4" fontId="205" fillId="84" borderId="37" applyNumberFormat="0" applyProtection="0">
      <alignment horizontal="left" vertical="center" indent="1"/>
    </xf>
    <xf numFmtId="4" fontId="123" fillId="85" borderId="0" applyNumberFormat="0" applyProtection="0">
      <alignment horizontal="left" vertical="center" indent="1"/>
    </xf>
    <xf numFmtId="4" fontId="207" fillId="86" borderId="0" applyNumberFormat="0" applyProtection="0">
      <alignment horizontal="left" vertical="center" indent="1"/>
    </xf>
    <xf numFmtId="4" fontId="123" fillId="82" borderId="36" applyNumberFormat="0" applyProtection="0">
      <alignment horizontal="right" vertical="center"/>
    </xf>
    <xf numFmtId="4" fontId="208" fillId="85" borderId="0" applyNumberFormat="0" applyProtection="0">
      <alignment horizontal="left" vertical="center" indent="1"/>
    </xf>
    <xf numFmtId="4" fontId="208" fillId="82" borderId="0" applyNumberFormat="0" applyProtection="0">
      <alignment horizontal="left" vertical="center" indent="1"/>
    </xf>
    <xf numFmtId="0" fontId="45" fillId="86" borderId="36" applyNumberFormat="0" applyProtection="0">
      <alignment horizontal="left" vertical="center" indent="1"/>
    </xf>
    <xf numFmtId="0" fontId="45" fillId="86" borderId="36" applyNumberFormat="0" applyProtection="0">
      <alignment horizontal="left" vertical="top" indent="1"/>
    </xf>
    <xf numFmtId="0" fontId="45" fillId="82" borderId="36" applyNumberFormat="0" applyProtection="0">
      <alignment horizontal="left" vertical="center" indent="1"/>
    </xf>
    <xf numFmtId="0" fontId="45" fillId="82" borderId="36" applyNumberFormat="0" applyProtection="0">
      <alignment horizontal="left" vertical="top" indent="1"/>
    </xf>
    <xf numFmtId="0" fontId="45" fillId="34" borderId="36" applyNumberFormat="0" applyProtection="0">
      <alignment horizontal="left" vertical="center" indent="1"/>
    </xf>
    <xf numFmtId="0" fontId="45" fillId="34" borderId="36" applyNumberFormat="0" applyProtection="0">
      <alignment horizontal="left" vertical="top" indent="1"/>
    </xf>
    <xf numFmtId="0" fontId="45" fillId="85" borderId="36" applyNumberFormat="0" applyProtection="0">
      <alignment horizontal="left" vertical="center" indent="1"/>
    </xf>
    <xf numFmtId="0" fontId="45" fillId="85" borderId="36" applyNumberFormat="0" applyProtection="0">
      <alignment horizontal="left" vertical="top" indent="1"/>
    </xf>
    <xf numFmtId="0" fontId="45" fillId="87" borderId="16" applyNumberFormat="0">
      <protection locked="0"/>
    </xf>
    <xf numFmtId="4" fontId="123" fillId="81" borderId="36" applyNumberFormat="0" applyProtection="0">
      <alignment vertical="center"/>
    </xf>
    <xf numFmtId="4" fontId="209" fillId="81" borderId="36" applyNumberFormat="0" applyProtection="0">
      <alignment vertical="center"/>
    </xf>
    <xf numFmtId="4" fontId="123" fillId="81" borderId="36" applyNumberFormat="0" applyProtection="0">
      <alignment horizontal="left" vertical="center" indent="1"/>
    </xf>
    <xf numFmtId="0" fontId="123" fillId="81" borderId="36" applyNumberFormat="0" applyProtection="0">
      <alignment horizontal="left" vertical="top" indent="1"/>
    </xf>
    <xf numFmtId="4" fontId="123" fillId="85" borderId="36" applyNumberFormat="0" applyProtection="0">
      <alignment horizontal="right" vertical="center"/>
    </xf>
    <xf numFmtId="4" fontId="209" fillId="85" borderId="36" applyNumberFormat="0" applyProtection="0">
      <alignment horizontal="right" vertical="center"/>
    </xf>
    <xf numFmtId="4" fontId="123" fillId="82" borderId="36" applyNumberFormat="0" applyProtection="0">
      <alignment horizontal="left" vertical="center" indent="1"/>
    </xf>
    <xf numFmtId="0" fontId="123" fillId="82" borderId="36" applyNumberFormat="0" applyProtection="0">
      <alignment horizontal="left" vertical="top" indent="1"/>
    </xf>
    <xf numFmtId="4" fontId="210" fillId="88" borderId="0" applyNumberFormat="0" applyProtection="0">
      <alignment horizontal="left" vertical="center" indent="1"/>
    </xf>
    <xf numFmtId="4" fontId="211" fillId="85" borderId="36" applyNumberFormat="0" applyProtection="0">
      <alignment horizontal="right" vertical="center"/>
    </xf>
    <xf numFmtId="0" fontId="45" fillId="0" borderId="0" applyNumberFormat="0" applyFont="0" applyFill="0" applyBorder="0" applyAlignment="0" applyProtection="0"/>
    <xf numFmtId="269" fontId="40" fillId="0" borderId="0" applyNumberFormat="0" applyFill="0" applyBorder="0" applyProtection="0">
      <alignment horizontal="left" vertical="center"/>
      <protection locked="0"/>
    </xf>
    <xf numFmtId="0" fontId="88" fillId="29" borderId="0" applyNumberFormat="0" applyBorder="0" applyAlignment="0" applyProtection="0"/>
    <xf numFmtId="270" fontId="212" fillId="0" borderId="0" applyFill="0" applyBorder="0">
      <alignment horizontal="right"/>
      <protection hidden="1"/>
    </xf>
    <xf numFmtId="0" fontId="98" fillId="66" borderId="16">
      <alignment horizontal="center" vertical="center" wrapText="1"/>
      <protection hidden="1"/>
    </xf>
    <xf numFmtId="0" fontId="213" fillId="89" borderId="0">
      <alignment horizontal="right"/>
    </xf>
    <xf numFmtId="1" fontId="105" fillId="90" borderId="0" applyNumberFormat="0" applyFont="0" applyBorder="0" applyAlignment="0">
      <alignment horizontal="left"/>
    </xf>
    <xf numFmtId="170" fontId="40" fillId="0" borderId="4" applyFont="0" applyFill="0" applyBorder="0" applyAlignment="0" applyProtection="0">
      <alignment horizontal="right"/>
    </xf>
    <xf numFmtId="235" fontId="74" fillId="0" borderId="0"/>
    <xf numFmtId="0" fontId="214" fillId="0" borderId="0" applyNumberFormat="0" applyFill="0" applyBorder="0" applyAlignment="0" applyProtection="0"/>
    <xf numFmtId="271" fontId="45" fillId="57" borderId="16">
      <alignment vertical="center"/>
    </xf>
    <xf numFmtId="230" fontId="95" fillId="0" borderId="0" applyFill="0" applyBorder="0" applyAlignment="0" applyProtection="0"/>
    <xf numFmtId="0" fontId="215" fillId="0" borderId="0" applyNumberFormat="0" applyFill="0" applyBorder="0" applyAlignment="0" applyProtection="0"/>
    <xf numFmtId="199" fontId="132" fillId="0" borderId="0" applyFill="0" applyBorder="0" applyProtection="0">
      <alignment horizontal="right"/>
    </xf>
    <xf numFmtId="0" fontId="45" fillId="91" borderId="0"/>
    <xf numFmtId="0" fontId="118" fillId="0" borderId="0"/>
    <xf numFmtId="0" fontId="216" fillId="0" borderId="0" applyNumberFormat="0" applyFill="0" applyBorder="0" applyAlignment="0" applyProtection="0">
      <protection locked="0"/>
    </xf>
    <xf numFmtId="272" fontId="216" fillId="0" borderId="0" applyNumberFormat="0" applyFill="0" applyBorder="0" applyAlignment="0" applyProtection="0">
      <alignment horizontal="right" vertical="center" wrapText="1"/>
    </xf>
    <xf numFmtId="0" fontId="216" fillId="0" borderId="0" applyNumberFormat="0" applyFill="0" applyBorder="0" applyAlignment="0" applyProtection="0">
      <protection locked="0"/>
    </xf>
    <xf numFmtId="0" fontId="217" fillId="0" borderId="0" applyNumberFormat="0" applyFill="0" applyBorder="0" applyAlignment="0" applyProtection="0"/>
    <xf numFmtId="0" fontId="218" fillId="0" borderId="8" applyNumberFormat="0" applyFill="0" applyProtection="0">
      <alignment horizontal="right" vertical="center" wrapText="1"/>
    </xf>
    <xf numFmtId="0" fontId="132" fillId="0" borderId="0"/>
    <xf numFmtId="37" fontId="139" fillId="0" borderId="0"/>
    <xf numFmtId="0" fontId="87" fillId="63" borderId="0" applyNumberFormat="0" applyBorder="0">
      <alignment horizontal="centerContinuous"/>
    </xf>
    <xf numFmtId="0" fontId="219" fillId="0" borderId="21" applyNumberFormat="0" applyFill="0" applyProtection="0">
      <alignment horizontal="right"/>
    </xf>
    <xf numFmtId="0" fontId="220" fillId="0" borderId="0" applyNumberFormat="0" applyFill="0" applyBorder="0" applyProtection="0">
      <alignment horizontal="left" vertical="center"/>
    </xf>
    <xf numFmtId="170" fontId="221" fillId="0" borderId="0" applyFill="0" applyBorder="0"/>
    <xf numFmtId="190" fontId="222" fillId="0" borderId="28" applyNumberFormat="0" applyFont="0"/>
    <xf numFmtId="0" fontId="220" fillId="0" borderId="8" applyNumberFormat="0" applyFill="0" applyProtection="0">
      <alignment horizontal="left" vertical="center"/>
    </xf>
    <xf numFmtId="246" fontId="66" fillId="0" borderId="0" applyFill="0" applyBorder="0" applyProtection="0">
      <protection locked="0"/>
    </xf>
    <xf numFmtId="0" fontId="223" fillId="0" borderId="11" applyNumberFormat="0" applyFill="0" applyBorder="0" applyAlignment="0" applyProtection="0"/>
    <xf numFmtId="0" fontId="123" fillId="0" borderId="1" applyBorder="0">
      <alignment horizontal="center"/>
    </xf>
    <xf numFmtId="166" fontId="45" fillId="92" borderId="38" applyNumberFormat="0" applyFont="0" applyAlignment="0">
      <alignment horizontal="left"/>
    </xf>
    <xf numFmtId="0" fontId="219" fillId="0" borderId="39" applyNumberFormat="0" applyProtection="0">
      <alignment horizontal="right"/>
    </xf>
    <xf numFmtId="0" fontId="45" fillId="0" borderId="0">
      <alignment horizontal="left"/>
    </xf>
    <xf numFmtId="229" fontId="40" fillId="0" borderId="4" applyBorder="0" applyProtection="0">
      <alignment horizontal="right" vertical="center"/>
    </xf>
    <xf numFmtId="0" fontId="224" fillId="93" borderId="0" applyBorder="0" applyProtection="0">
      <alignment horizontal="centerContinuous" vertical="center"/>
    </xf>
    <xf numFmtId="0" fontId="224" fillId="89" borderId="4" applyBorder="0" applyProtection="0">
      <alignment horizontal="centerContinuous" vertical="center"/>
    </xf>
    <xf numFmtId="0" fontId="170" fillId="0" borderId="4" applyNumberFormat="0" applyFill="0" applyProtection="0"/>
    <xf numFmtId="0" fontId="45" fillId="0" borderId="0">
      <alignment horizontal="left"/>
    </xf>
    <xf numFmtId="0" fontId="45" fillId="0" borderId="0"/>
    <xf numFmtId="0" fontId="45" fillId="0" borderId="0"/>
    <xf numFmtId="0" fontId="45" fillId="0" borderId="0"/>
    <xf numFmtId="190" fontId="225" fillId="0" borderId="0" applyNumberFormat="0">
      <alignment horizontal="centerContinuous"/>
    </xf>
    <xf numFmtId="167" fontId="226" fillId="0" borderId="0" applyNumberFormat="0" applyFill="0" applyBorder="0">
      <alignment horizontal="left"/>
    </xf>
    <xf numFmtId="167" fontId="226" fillId="0" borderId="0" applyNumberFormat="0" applyFill="0" applyBorder="0">
      <alignment horizontal="right"/>
    </xf>
    <xf numFmtId="167" fontId="227" fillId="0" borderId="0" applyNumberFormat="0" applyFill="0" applyBorder="0">
      <alignment horizontal="right"/>
    </xf>
    <xf numFmtId="190" fontId="45" fillId="0" borderId="0" applyNumberFormat="0" applyAlignment="0"/>
    <xf numFmtId="190" fontId="65" fillId="0" borderId="0">
      <alignment horizontal="centerContinuous"/>
    </xf>
    <xf numFmtId="0" fontId="65" fillId="0" borderId="0" applyNumberFormat="0"/>
    <xf numFmtId="49" fontId="41" fillId="0" borderId="0" applyFont="0" applyFill="0" applyBorder="0" applyAlignment="0" applyProtection="0"/>
    <xf numFmtId="49" fontId="173" fillId="0" borderId="0" applyFont="0" applyFill="0" applyBorder="0" applyAlignment="0" applyProtection="0">
      <protection hidden="1"/>
    </xf>
    <xf numFmtId="0" fontId="45" fillId="0" borderId="0"/>
    <xf numFmtId="0" fontId="45" fillId="0" borderId="0"/>
    <xf numFmtId="0" fontId="45" fillId="0" borderId="0"/>
    <xf numFmtId="0" fontId="45" fillId="0" borderId="0"/>
    <xf numFmtId="0" fontId="45" fillId="0" borderId="0"/>
    <xf numFmtId="0" fontId="45" fillId="0" borderId="0"/>
    <xf numFmtId="273" fontId="67" fillId="0" borderId="0" applyFont="0" applyFill="0" applyBorder="0" applyAlignment="0" applyProtection="0">
      <protection locked="0"/>
    </xf>
    <xf numFmtId="274" fontId="56" fillId="0" borderId="0" applyBorder="0" applyProtection="0">
      <alignment horizontal="right"/>
    </xf>
    <xf numFmtId="275" fontId="45" fillId="0" borderId="0">
      <alignment horizontal="right" vertical="center"/>
    </xf>
    <xf numFmtId="0" fontId="40" fillId="0" borderId="0" applyNumberFormat="0" applyFill="0" applyBorder="0" applyAlignment="0" applyProtection="0"/>
    <xf numFmtId="0" fontId="228" fillId="0" borderId="0" applyNumberFormat="0" applyFill="0" applyBorder="0" applyAlignment="0" applyProtection="0"/>
    <xf numFmtId="40" fontId="170" fillId="0" borderId="0"/>
    <xf numFmtId="276" fontId="115" fillId="0" borderId="0" applyFont="0" applyFill="0" applyBorder="0"/>
    <xf numFmtId="277" fontId="115" fillId="0" borderId="2" applyFont="0" applyFill="0" applyBorder="0"/>
    <xf numFmtId="0" fontId="229" fillId="0" borderId="0" applyNumberFormat="0" applyFill="0" applyBorder="0" applyAlignment="0" applyProtection="0"/>
    <xf numFmtId="0" fontId="230" fillId="94" borderId="0" applyNumberFormat="0" applyBorder="0" applyProtection="0">
      <alignment horizontal="left" vertical="center"/>
    </xf>
    <xf numFmtId="0" fontId="231" fillId="1" borderId="0" applyNumberFormat="0" applyBorder="0" applyProtection="0">
      <alignment horizontal="left" vertical="center"/>
    </xf>
    <xf numFmtId="0" fontId="45" fillId="0" borderId="0" applyBorder="0"/>
    <xf numFmtId="226" fontId="211" fillId="0" borderId="0" applyNumberFormat="0" applyFill="0" applyBorder="0" applyAlignment="0" applyProtection="0"/>
    <xf numFmtId="0" fontId="45" fillId="0" borderId="0"/>
    <xf numFmtId="0" fontId="45" fillId="0" borderId="0"/>
    <xf numFmtId="0" fontId="115" fillId="61" borderId="12"/>
    <xf numFmtId="0" fontId="129" fillId="0" borderId="22" applyNumberFormat="0" applyFill="0" applyAlignment="0" applyProtection="0"/>
    <xf numFmtId="278" fontId="56" fillId="0" borderId="0" applyBorder="0" applyProtection="0">
      <alignment horizontal="right"/>
    </xf>
    <xf numFmtId="40" fontId="118" fillId="0" borderId="0"/>
    <xf numFmtId="0" fontId="229" fillId="0" borderId="0" applyNumberFormat="0" applyFill="0" applyBorder="0" applyAlignment="0" applyProtection="0"/>
    <xf numFmtId="0" fontId="142" fillId="0" borderId="24" applyNumberFormat="0" applyFill="0" applyAlignment="0" applyProtection="0"/>
    <xf numFmtId="0" fontId="144" fillId="0" borderId="25" applyNumberFormat="0" applyFill="0" applyAlignment="0" applyProtection="0"/>
    <xf numFmtId="0" fontId="146" fillId="0" borderId="26" applyNumberFormat="0" applyFill="0" applyAlignment="0" applyProtection="0"/>
    <xf numFmtId="0" fontId="146" fillId="0" borderId="0" applyNumberFormat="0" applyFill="0" applyBorder="0" applyAlignment="0" applyProtection="0"/>
    <xf numFmtId="37" fontId="40" fillId="91" borderId="16" applyNumberFormat="0" applyAlignment="0" applyProtection="0"/>
    <xf numFmtId="170" fontId="232" fillId="0" borderId="4" applyAlignment="0">
      <alignment horizontal="left"/>
      <protection locked="0"/>
    </xf>
    <xf numFmtId="196" fontId="233" fillId="0" borderId="0"/>
    <xf numFmtId="190" fontId="234" fillId="0" borderId="0" applyNumberFormat="0" applyFill="0" applyBorder="0" applyAlignment="0" applyProtection="0"/>
    <xf numFmtId="0" fontId="235" fillId="0" borderId="0">
      <alignment vertical="top"/>
    </xf>
    <xf numFmtId="0" fontId="236" fillId="0" borderId="0" applyNumberFormat="0"/>
    <xf numFmtId="196" fontId="82" fillId="26" borderId="15">
      <alignment horizontal="right"/>
    </xf>
    <xf numFmtId="196" fontId="80" fillId="26" borderId="15"/>
    <xf numFmtId="20" fontId="174" fillId="0" borderId="0"/>
    <xf numFmtId="166" fontId="237" fillId="64" borderId="40">
      <alignment horizontal="center" vertical="center"/>
    </xf>
    <xf numFmtId="0" fontId="164" fillId="0" borderId="30" applyNumberFormat="0" applyFill="0" applyAlignment="0" applyProtection="0"/>
    <xf numFmtId="279" fontId="45" fillId="0" borderId="0" applyFont="0" applyFill="0" applyBorder="0" applyAlignment="0" applyProtection="0"/>
    <xf numFmtId="280" fontId="118" fillId="0" borderId="0" applyFont="0" applyFill="0" applyBorder="0" applyAlignment="0" applyProtection="0"/>
    <xf numFmtId="213" fontId="56" fillId="0" borderId="0" applyFont="0" applyFill="0" applyBorder="0" applyAlignment="0" applyProtection="0"/>
    <xf numFmtId="214" fontId="56" fillId="0" borderId="0" applyFon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1" fillId="95" borderId="15">
      <alignment vertical="center"/>
      <protection locked="0"/>
    </xf>
    <xf numFmtId="0" fontId="239" fillId="0" borderId="11" applyNumberFormat="0" applyFill="0" applyBorder="0" applyAlignment="0" applyProtection="0"/>
    <xf numFmtId="0" fontId="240" fillId="0" borderId="11" applyNumberFormat="0" applyFill="0" applyBorder="0" applyAlignment="0" applyProtection="0"/>
    <xf numFmtId="0" fontId="241" fillId="0" borderId="11" applyNumberFormat="0" applyFill="0" applyBorder="0" applyAlignment="0" applyProtection="0"/>
    <xf numFmtId="0" fontId="41" fillId="36" borderId="0" applyNumberFormat="0" applyBorder="0" applyAlignment="0" applyProtection="0"/>
    <xf numFmtId="1" fontId="242" fillId="0" borderId="0">
      <alignment horizontal="right"/>
    </xf>
    <xf numFmtId="281" fontId="45" fillId="0" borderId="0" applyFont="0" applyFill="0" applyBorder="0" applyAlignment="0" applyProtection="0"/>
    <xf numFmtId="282" fontId="45" fillId="0" borderId="0" applyFont="0" applyFill="0" applyBorder="0" applyAlignment="0" applyProtection="0"/>
    <xf numFmtId="175" fontId="74" fillId="0" borderId="0"/>
    <xf numFmtId="0" fontId="74" fillId="0" borderId="0" applyFont="0" applyFill="0" applyBorder="0" applyAlignment="0" applyProtection="0">
      <alignment horizontal="right"/>
    </xf>
    <xf numFmtId="283" fontId="45" fillId="0" borderId="31" applyFont="0" applyFill="0" applyBorder="0" applyAlignment="0" applyProtection="0">
      <alignment horizontal="center"/>
      <protection hidden="1"/>
    </xf>
    <xf numFmtId="1" fontId="155" fillId="0" borderId="8" applyFill="0" applyProtection="0">
      <alignment horizontal="right"/>
    </xf>
    <xf numFmtId="247" fontId="82" fillId="76" borderId="0" applyBorder="0" applyAlignment="0" applyProtection="0"/>
    <xf numFmtId="0" fontId="243" fillId="0" borderId="0"/>
    <xf numFmtId="166" fontId="45" fillId="96" borderId="16" applyNumberFormat="0" applyFill="0" applyBorder="0" applyProtection="0">
      <alignment vertical="center"/>
      <protection locked="0"/>
    </xf>
    <xf numFmtId="284" fontId="95" fillId="0" borderId="0" applyFont="0" applyFill="0" applyBorder="0" applyAlignment="0" applyProtection="0"/>
    <xf numFmtId="285" fontId="45" fillId="0" borderId="0" applyFont="0" applyFill="0" applyBorder="0" applyAlignment="0" applyProtection="0">
      <alignment horizontal="left"/>
    </xf>
    <xf numFmtId="0" fontId="101" fillId="65" borderId="17" applyNumberFormat="0" applyAlignment="0" applyProtection="0"/>
    <xf numFmtId="286" fontId="41" fillId="0" borderId="0" applyFont="0" applyFill="0" applyBorder="0" applyAlignment="0" applyProtection="0"/>
    <xf numFmtId="0" fontId="61" fillId="42" borderId="0" applyNumberFormat="0" applyBorder="0" applyAlignment="0" applyProtection="0"/>
    <xf numFmtId="0" fontId="60" fillId="97" borderId="0" applyNumberFormat="0" applyBorder="0" applyAlignment="0" applyProtection="0"/>
    <xf numFmtId="0" fontId="60" fillId="97" borderId="0" applyNumberFormat="0" applyBorder="0" applyAlignment="0" applyProtection="0"/>
    <xf numFmtId="0" fontId="61" fillId="46" borderId="0" applyNumberFormat="0" applyBorder="0" applyAlignment="0" applyProtection="0"/>
    <xf numFmtId="0" fontId="60" fillId="98" borderId="0" applyNumberFormat="0" applyBorder="0" applyAlignment="0" applyProtection="0"/>
    <xf numFmtId="0" fontId="60" fillId="98" borderId="0" applyNumberFormat="0" applyBorder="0" applyAlignment="0" applyProtection="0"/>
    <xf numFmtId="0" fontId="61" fillId="5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1" fillId="39" borderId="0" applyNumberFormat="0" applyBorder="0" applyAlignment="0" applyProtection="0"/>
    <xf numFmtId="0" fontId="60" fillId="99" borderId="0" applyNumberFormat="0" applyBorder="0" applyAlignment="0" applyProtection="0"/>
    <xf numFmtId="0" fontId="60" fillId="99" borderId="0" applyNumberFormat="0" applyBorder="0" applyAlignment="0" applyProtection="0"/>
    <xf numFmtId="0" fontId="61" fillId="40" borderId="0" applyNumberFormat="0" applyBorder="0" applyAlignment="0" applyProtection="0"/>
    <xf numFmtId="0" fontId="60" fillId="100" borderId="0" applyNumberFormat="0" applyBorder="0" applyAlignment="0" applyProtection="0"/>
    <xf numFmtId="0" fontId="60" fillId="100" borderId="0" applyNumberFormat="0" applyBorder="0" applyAlignment="0" applyProtection="0"/>
    <xf numFmtId="0" fontId="61" fillId="54" borderId="0" applyNumberFormat="0" applyBorder="0" applyAlignment="0" applyProtection="0"/>
    <xf numFmtId="0" fontId="60" fillId="101" borderId="0" applyNumberFormat="0" applyBorder="0" applyAlignment="0" applyProtection="0"/>
    <xf numFmtId="0" fontId="60" fillId="101" borderId="0" applyNumberFormat="0" applyBorder="0" applyAlignment="0" applyProtection="0"/>
    <xf numFmtId="228" fontId="92" fillId="0" borderId="41">
      <protection locked="0"/>
    </xf>
    <xf numFmtId="0" fontId="244" fillId="33" borderId="14" applyNumberFormat="0" applyAlignment="0" applyProtection="0"/>
    <xf numFmtId="0" fontId="245" fillId="56" borderId="14" applyNumberFormat="0" applyAlignment="0" applyProtection="0"/>
    <xf numFmtId="0" fontId="245" fillId="56" borderId="14" applyNumberFormat="0" applyAlignment="0" applyProtection="0"/>
    <xf numFmtId="0" fontId="246" fillId="61" borderId="13" applyNumberFormat="0" applyAlignment="0" applyProtection="0"/>
    <xf numFmtId="0" fontId="86" fillId="102" borderId="13" applyNumberFormat="0" applyAlignment="0" applyProtection="0"/>
    <xf numFmtId="0" fontId="86" fillId="102" borderId="13" applyNumberFormat="0" applyAlignment="0" applyProtection="0"/>
    <xf numFmtId="0" fontId="247" fillId="61" borderId="14" applyNumberFormat="0" applyAlignment="0" applyProtection="0"/>
    <xf numFmtId="0" fontId="248" fillId="102" borderId="14" applyNumberFormat="0" applyAlignment="0" applyProtection="0"/>
    <xf numFmtId="0" fontId="248" fillId="102" borderId="14" applyNumberFormat="0" applyAlignment="0" applyProtection="0"/>
    <xf numFmtId="0" fontId="249" fillId="0" borderId="0" applyNumberFormat="0" applyFill="0" applyBorder="0" applyAlignment="0" applyProtection="0">
      <alignment vertical="top"/>
      <protection locked="0"/>
    </xf>
    <xf numFmtId="0" fontId="250" fillId="0" borderId="0" applyNumberFormat="0" applyFill="0" applyBorder="0" applyAlignment="0" applyProtection="0">
      <alignment vertical="top"/>
      <protection locked="0"/>
    </xf>
    <xf numFmtId="287" fontId="45" fillId="0" borderId="0" applyFont="0" applyFill="0" applyBorder="0" applyAlignment="0" applyProtection="0"/>
    <xf numFmtId="287" fontId="45" fillId="0" borderId="0" applyFont="0" applyFill="0" applyBorder="0" applyAlignment="0" applyProtection="0"/>
    <xf numFmtId="288" fontId="45" fillId="0" borderId="0" applyFont="0" applyFill="0" applyBorder="0" applyAlignment="0" applyProtection="0"/>
    <xf numFmtId="214" fontId="122"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167" fontId="45" fillId="0" borderId="0" applyFont="0" applyFill="0" applyBorder="0" applyAlignment="0" applyProtection="0"/>
    <xf numFmtId="288" fontId="45" fillId="0" borderId="0" applyFont="0" applyFill="0" applyBorder="0" applyAlignment="0" applyProtection="0"/>
    <xf numFmtId="216" fontId="251"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16" fontId="252" fillId="0" borderId="0" applyFont="0" applyFill="0" applyBorder="0" applyAlignment="0" applyProtection="0"/>
    <xf numFmtId="289" fontId="45" fillId="0" borderId="0" applyFont="0" applyFill="0" applyBorder="0" applyAlignment="0" applyProtection="0"/>
    <xf numFmtId="216" fontId="45" fillId="0" borderId="0" applyFont="0" applyFill="0" applyBorder="0" applyAlignment="0" applyProtection="0"/>
    <xf numFmtId="0" fontId="253" fillId="0" borderId="0" applyBorder="0">
      <alignment horizontal="center" vertical="center" wrapText="1"/>
    </xf>
    <xf numFmtId="0" fontId="254" fillId="0" borderId="24" applyNumberFormat="0" applyFill="0" applyAlignment="0" applyProtection="0"/>
    <xf numFmtId="0" fontId="255" fillId="0" borderId="42" applyNumberFormat="0" applyFill="0" applyAlignment="0" applyProtection="0"/>
    <xf numFmtId="0" fontId="255" fillId="0" borderId="42" applyNumberFormat="0" applyFill="0" applyAlignment="0" applyProtection="0"/>
    <xf numFmtId="0" fontId="256" fillId="0" borderId="25" applyNumberFormat="0" applyFill="0" applyAlignment="0" applyProtection="0"/>
    <xf numFmtId="0" fontId="257" fillId="0" borderId="25" applyNumberFormat="0" applyFill="0" applyAlignment="0" applyProtection="0"/>
    <xf numFmtId="0" fontId="257" fillId="0" borderId="25" applyNumberFormat="0" applyFill="0" applyAlignment="0" applyProtection="0"/>
    <xf numFmtId="0" fontId="258" fillId="0" borderId="26" applyNumberFormat="0" applyFill="0" applyAlignment="0" applyProtection="0"/>
    <xf numFmtId="0" fontId="259" fillId="0" borderId="43" applyNumberFormat="0" applyFill="0" applyAlignment="0" applyProtection="0"/>
    <xf numFmtId="0" fontId="259" fillId="0" borderId="43" applyNumberFormat="0" applyFill="0" applyAlignment="0" applyProtection="0"/>
    <xf numFmtId="0" fontId="258" fillId="0" borderId="0" applyNumberFormat="0" applyFill="0" applyBorder="0" applyAlignment="0" applyProtection="0"/>
    <xf numFmtId="0" fontId="259" fillId="0" borderId="0" applyNumberFormat="0" applyFill="0" applyBorder="0" applyAlignment="0" applyProtection="0"/>
    <xf numFmtId="0" fontId="259" fillId="0" borderId="0" applyNumberFormat="0" applyFill="0" applyBorder="0" applyAlignment="0" applyProtection="0"/>
    <xf numFmtId="0" fontId="260" fillId="0" borderId="44" applyBorder="0">
      <alignment horizontal="center" vertical="center" wrapText="1"/>
    </xf>
    <xf numFmtId="228" fontId="261" fillId="103" borderId="41"/>
    <xf numFmtId="4" fontId="262" fillId="76" borderId="16" applyBorder="0">
      <alignment horizontal="right"/>
    </xf>
    <xf numFmtId="0" fontId="263" fillId="0" borderId="0">
      <alignment horizontal="left"/>
    </xf>
    <xf numFmtId="0" fontId="264" fillId="0" borderId="22" applyNumberFormat="0" applyFill="0" applyAlignment="0" applyProtection="0"/>
    <xf numFmtId="0" fontId="129" fillId="0" borderId="45" applyNumberFormat="0" applyFill="0" applyAlignment="0" applyProtection="0"/>
    <xf numFmtId="0" fontId="129" fillId="0" borderId="45" applyNumberFormat="0" applyFill="0" applyAlignment="0" applyProtection="0"/>
    <xf numFmtId="0" fontId="265" fillId="59" borderId="0"/>
    <xf numFmtId="0" fontId="266" fillId="65" borderId="17" applyNumberFormat="0" applyAlignment="0" applyProtection="0"/>
    <xf numFmtId="0" fontId="101" fillId="49" borderId="17" applyNumberFormat="0" applyAlignment="0" applyProtection="0"/>
    <xf numFmtId="0" fontId="101" fillId="49" borderId="17" applyNumberFormat="0" applyAlignment="0" applyProtection="0"/>
    <xf numFmtId="0" fontId="145" fillId="68" borderId="0" applyFill="0">
      <alignment wrapText="1"/>
    </xf>
    <xf numFmtId="0" fontId="267" fillId="0" borderId="0">
      <alignment horizontal="center" vertical="top" wrapText="1"/>
    </xf>
    <xf numFmtId="0" fontId="268" fillId="0" borderId="0">
      <alignment horizontal="center" vertical="center" wrapText="1"/>
    </xf>
    <xf numFmtId="0" fontId="269" fillId="0" borderId="0" applyNumberFormat="0" applyFill="0" applyBorder="0" applyAlignment="0" applyProtection="0"/>
    <xf numFmtId="0" fontId="270" fillId="0" borderId="0" applyNumberFormat="0" applyFill="0" applyBorder="0" applyAlignment="0" applyProtection="0"/>
    <xf numFmtId="0" fontId="270" fillId="0" borderId="0" applyNumberFormat="0" applyFill="0" applyBorder="0" applyAlignment="0" applyProtection="0"/>
    <xf numFmtId="0" fontId="271" fillId="80" borderId="0" applyNumberFormat="0" applyBorder="0" applyAlignment="0" applyProtection="0"/>
    <xf numFmtId="0" fontId="176" fillId="56" borderId="0" applyNumberFormat="0" applyBorder="0" applyAlignment="0" applyProtection="0"/>
    <xf numFmtId="0" fontId="176" fillId="56" borderId="0" applyNumberFormat="0" applyBorder="0" applyAlignment="0" applyProtection="0"/>
    <xf numFmtId="0" fontId="46" fillId="0" borderId="0"/>
    <xf numFmtId="0" fontId="92" fillId="0" borderId="0"/>
    <xf numFmtId="0" fontId="45" fillId="0" borderId="0"/>
    <xf numFmtId="0" fontId="45" fillId="0" borderId="0"/>
    <xf numFmtId="0" fontId="46" fillId="0" borderId="0"/>
    <xf numFmtId="0" fontId="92" fillId="0" borderId="0"/>
    <xf numFmtId="0" fontId="1" fillId="0" borderId="0"/>
    <xf numFmtId="0" fontId="45" fillId="0" borderId="0"/>
    <xf numFmtId="0" fontId="1" fillId="0" borderId="0"/>
    <xf numFmtId="0" fontId="1" fillId="0" borderId="0"/>
    <xf numFmtId="0" fontId="46" fillId="0" borderId="0"/>
    <xf numFmtId="0" fontId="92" fillId="0" borderId="0"/>
    <xf numFmtId="0" fontId="46" fillId="0" borderId="0"/>
    <xf numFmtId="0" fontId="92" fillId="0" borderId="0"/>
    <xf numFmtId="0" fontId="1" fillId="0" borderId="0"/>
    <xf numFmtId="0" fontId="1" fillId="0" borderId="0"/>
    <xf numFmtId="0" fontId="1" fillId="0" borderId="0"/>
    <xf numFmtId="0" fontId="1" fillId="0" borderId="0"/>
    <xf numFmtId="0" fontId="1" fillId="0" borderId="0"/>
    <xf numFmtId="0" fontId="92" fillId="0" borderId="0"/>
    <xf numFmtId="0" fontId="45" fillId="0" borderId="0"/>
    <xf numFmtId="0" fontId="45" fillId="0" borderId="0"/>
    <xf numFmtId="0" fontId="45" fillId="0" borderId="0"/>
    <xf numFmtId="0" fontId="45" fillId="0" borderId="0"/>
    <xf numFmtId="0" fontId="1" fillId="0" borderId="0"/>
    <xf numFmtId="0" fontId="45" fillId="0" borderId="0"/>
    <xf numFmtId="290" fontId="272" fillId="0" borderId="0"/>
    <xf numFmtId="0" fontId="273" fillId="0" borderId="0"/>
    <xf numFmtId="0" fontId="46" fillId="0" borderId="0"/>
    <xf numFmtId="0" fontId="46" fillId="0" borderId="0"/>
    <xf numFmtId="0" fontId="45" fillId="0" borderId="0"/>
    <xf numFmtId="0" fontId="46" fillId="0" borderId="0"/>
    <xf numFmtId="0" fontId="46" fillId="0" borderId="0"/>
    <xf numFmtId="0" fontId="92" fillId="0" borderId="0"/>
    <xf numFmtId="0" fontId="45"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5" fillId="0" borderId="0"/>
    <xf numFmtId="0" fontId="46" fillId="0" borderId="0"/>
    <xf numFmtId="0" fontId="45" fillId="0" borderId="0"/>
    <xf numFmtId="0" fontId="46" fillId="0" borderId="0"/>
    <xf numFmtId="0" fontId="45" fillId="0" borderId="0"/>
    <xf numFmtId="0" fontId="46" fillId="0" borderId="0"/>
    <xf numFmtId="0" fontId="45" fillId="0" borderId="0"/>
    <xf numFmtId="0" fontId="46" fillId="0" borderId="0"/>
    <xf numFmtId="0" fontId="46" fillId="0" borderId="0"/>
    <xf numFmtId="0" fontId="46" fillId="0" borderId="0"/>
    <xf numFmtId="0" fontId="46" fillId="0" borderId="0"/>
    <xf numFmtId="0" fontId="45" fillId="0" borderId="0"/>
    <xf numFmtId="0" fontId="45" fillId="0" borderId="0"/>
    <xf numFmtId="0" fontId="41" fillId="0" borderId="0">
      <alignment vertical="center"/>
    </xf>
    <xf numFmtId="0" fontId="273" fillId="0" borderId="0"/>
    <xf numFmtId="0" fontId="1" fillId="0" borderId="0"/>
    <xf numFmtId="0" fontId="122" fillId="0" borderId="0"/>
    <xf numFmtId="0" fontId="46" fillId="0" borderId="0"/>
    <xf numFmtId="0" fontId="1" fillId="0" borderId="0"/>
    <xf numFmtId="0" fontId="92" fillId="0" borderId="0"/>
    <xf numFmtId="0" fontId="1"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251" fillId="0" borderId="0"/>
    <xf numFmtId="0" fontId="9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84"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4" fillId="0" borderId="0"/>
    <xf numFmtId="0" fontId="84" fillId="0" borderId="0"/>
    <xf numFmtId="0" fontId="84" fillId="0" borderId="0"/>
    <xf numFmtId="0" fontId="84" fillId="0" borderId="0"/>
    <xf numFmtId="0" fontId="84" fillId="0" borderId="0"/>
    <xf numFmtId="0" fontId="84" fillId="0" borderId="0"/>
    <xf numFmtId="0" fontId="46" fillId="0" borderId="0"/>
    <xf numFmtId="0" fontId="45" fillId="0" borderId="0"/>
    <xf numFmtId="0" fontId="274" fillId="0" borderId="0"/>
    <xf numFmtId="0" fontId="45"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46" fillId="0" borderId="0"/>
    <xf numFmtId="0" fontId="92" fillId="0" borderId="0"/>
    <xf numFmtId="0" fontId="46" fillId="0" borderId="0"/>
    <xf numFmtId="0" fontId="92" fillId="0" borderId="0"/>
    <xf numFmtId="0" fontId="46" fillId="0" borderId="0"/>
    <xf numFmtId="0" fontId="92" fillId="0" borderId="0"/>
    <xf numFmtId="0" fontId="45" fillId="0" borderId="0"/>
    <xf numFmtId="0" fontId="275" fillId="29" borderId="0" applyNumberFormat="0" applyBorder="0" applyAlignment="0" applyProtection="0"/>
    <xf numFmtId="0" fontId="276" fillId="48" borderId="0" applyNumberFormat="0" applyBorder="0" applyAlignment="0" applyProtection="0"/>
    <xf numFmtId="0" fontId="276" fillId="48" borderId="0" applyNumberFormat="0" applyBorder="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0" fontId="278" fillId="0" borderId="0" applyNumberFormat="0" applyFill="0" applyBorder="0" applyAlignment="0" applyProtection="0"/>
    <xf numFmtId="0" fontId="46" fillId="81" borderId="33" applyNumberFormat="0" applyFont="0" applyAlignment="0" applyProtection="0"/>
    <xf numFmtId="0" fontId="45" fillId="55" borderId="33"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45" fillId="81" borderId="33" applyNumberFormat="0" applyFont="0" applyAlignment="0" applyProtection="0"/>
    <xf numFmtId="0" fontId="45" fillId="55" borderId="33" applyNumberFormat="0" applyFont="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5" fillId="0" borderId="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273"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5" fillId="0" borderId="0" applyFill="0" applyBorder="0" applyAlignment="0" applyProtection="0"/>
    <xf numFmtId="9" fontId="46" fillId="0" borderId="0" applyFont="0" applyFill="0" applyBorder="0" applyAlignment="0" applyProtection="0"/>
    <xf numFmtId="9" fontId="45" fillId="0" borderId="0" applyFill="0" applyBorder="0" applyAlignment="0" applyProtection="0"/>
    <xf numFmtId="9" fontId="45"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5"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0" fontId="279" fillId="0" borderId="30" applyNumberFormat="0" applyFill="0" applyAlignment="0" applyProtection="0"/>
    <xf numFmtId="0" fontId="280" fillId="0" borderId="46" applyNumberFormat="0" applyFill="0" applyAlignment="0" applyProtection="0"/>
    <xf numFmtId="0" fontId="280" fillId="0" borderId="46" applyNumberFormat="0" applyFill="0" applyAlignment="0" applyProtection="0"/>
    <xf numFmtId="0" fontId="118" fillId="0" borderId="0"/>
    <xf numFmtId="0" fontId="45" fillId="0" borderId="0"/>
    <xf numFmtId="0" fontId="45" fillId="0" borderId="0"/>
    <xf numFmtId="0" fontId="50" fillId="0" borderId="0"/>
    <xf numFmtId="0" fontId="281"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49" fontId="145" fillId="0" borderId="0">
      <alignment horizontal="center"/>
    </xf>
    <xf numFmtId="291" fontId="45" fillId="0" borderId="0" applyFont="0" applyFill="0" applyBorder="0" applyAlignment="0" applyProtection="0"/>
    <xf numFmtId="291" fontId="45"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5" fillId="0" borderId="0" applyFill="0" applyBorder="0" applyAlignment="0" applyProtection="0"/>
    <xf numFmtId="174" fontId="45" fillId="0" borderId="0" applyFill="0" applyBorder="0" applyAlignment="0" applyProtection="0"/>
    <xf numFmtId="174" fontId="45"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292" fontId="45" fillId="0" borderId="0" applyFont="0" applyFill="0" applyBorder="0" applyAlignment="0" applyProtection="0"/>
    <xf numFmtId="174" fontId="46" fillId="0" borderId="0" applyFont="0" applyFill="0" applyBorder="0" applyAlignment="0" applyProtection="0"/>
    <xf numFmtId="43" fontId="45" fillId="0" borderId="0" applyFont="0" applyFill="0" applyBorder="0" applyAlignment="0" applyProtection="0"/>
    <xf numFmtId="195" fontId="45" fillId="0" borderId="0" applyFont="0" applyFill="0" applyBorder="0" applyAlignment="0" applyProtection="0"/>
    <xf numFmtId="174" fontId="1"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95" fontId="45" fillId="0" borderId="0" applyFont="0" applyFill="0" applyBorder="0" applyAlignment="0" applyProtection="0"/>
    <xf numFmtId="174" fontId="46"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74" fontId="46" fillId="0" borderId="0" applyFont="0" applyFill="0" applyBorder="0" applyAlignment="0" applyProtection="0"/>
    <xf numFmtId="43" fontId="45"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43" fontId="46" fillId="0" borderId="0" applyFont="0" applyFill="0" applyBorder="0" applyAlignment="0" applyProtection="0"/>
    <xf numFmtId="174" fontId="1" fillId="0" borderId="0" applyFont="0" applyFill="0" applyBorder="0" applyAlignment="0" applyProtection="0"/>
    <xf numFmtId="174" fontId="46" fillId="0" borderId="0" applyFont="0" applyFill="0" applyBorder="0" applyAlignment="0" applyProtection="0"/>
    <xf numFmtId="292" fontId="45" fillId="0" borderId="0" applyFont="0" applyFill="0" applyBorder="0" applyAlignment="0" applyProtection="0"/>
    <xf numFmtId="174" fontId="1" fillId="0" borderId="0" applyFont="0" applyFill="0" applyBorder="0" applyAlignment="0" applyProtection="0"/>
    <xf numFmtId="174" fontId="45" fillId="0" borderId="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46"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174" fontId="46" fillId="0" borderId="0" applyFont="0" applyFill="0" applyBorder="0" applyAlignment="0" applyProtection="0"/>
    <xf numFmtId="4" fontId="262" fillId="68" borderId="0" applyBorder="0">
      <alignment horizontal="right"/>
    </xf>
    <xf numFmtId="4" fontId="262" fillId="104" borderId="47" applyBorder="0">
      <alignment horizontal="right"/>
    </xf>
    <xf numFmtId="4" fontId="262" fillId="68" borderId="16" applyFont="0" applyBorder="0">
      <alignment horizontal="right"/>
    </xf>
    <xf numFmtId="0" fontId="282" fillId="30" borderId="0" applyNumberFormat="0" applyBorder="0" applyAlignment="0" applyProtection="0"/>
    <xf numFmtId="0" fontId="137" fillId="105" borderId="0" applyNumberFormat="0" applyBorder="0" applyAlignment="0" applyProtection="0"/>
    <xf numFmtId="0" fontId="137" fillId="105" borderId="0" applyNumberFormat="0" applyBorder="0" applyAlignment="0" applyProtection="0"/>
    <xf numFmtId="40" fontId="283" fillId="0" borderId="0" applyFont="0" applyFill="0" applyBorder="0" applyAlignment="0" applyProtection="0"/>
    <xf numFmtId="38" fontId="283" fillId="0" borderId="0" applyFont="0" applyFill="0" applyBorder="0" applyAlignment="0" applyProtection="0"/>
    <xf numFmtId="0" fontId="283" fillId="0" borderId="0" applyFont="0" applyFill="0" applyBorder="0" applyAlignment="0" applyProtection="0"/>
    <xf numFmtId="0" fontId="283" fillId="0" borderId="0" applyFont="0" applyFill="0" applyBorder="0" applyAlignment="0" applyProtection="0"/>
    <xf numFmtId="0" fontId="284" fillId="0" borderId="0"/>
    <xf numFmtId="293" fontId="44"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285" fillId="0" borderId="0"/>
    <xf numFmtId="0" fontId="41" fillId="0" borderId="0"/>
    <xf numFmtId="41" fontId="41" fillId="0" borderId="0" applyFont="0" applyFill="0" applyBorder="0" applyAlignment="0" applyProtection="0"/>
    <xf numFmtId="43" fontId="41" fillId="0" borderId="0" applyFont="0" applyFill="0" applyBorder="0" applyAlignment="0" applyProtection="0"/>
    <xf numFmtId="43" fontId="82" fillId="0" borderId="0" applyFont="0" applyFill="0" applyBorder="0" applyAlignment="0" applyProtection="0"/>
    <xf numFmtId="0" fontId="82" fillId="0" borderId="0"/>
    <xf numFmtId="176" fontId="41" fillId="0" borderId="0" applyFont="0" applyFill="0" applyBorder="0" applyAlignment="0" applyProtection="0"/>
    <xf numFmtId="177" fontId="41" fillId="0" borderId="0" applyFont="0" applyFill="0" applyBorder="0" applyAlignment="0" applyProtection="0"/>
    <xf numFmtId="0" fontId="118" fillId="0" borderId="0"/>
    <xf numFmtId="167" fontId="65" fillId="0" borderId="0">
      <alignment vertical="top"/>
    </xf>
    <xf numFmtId="167" fontId="287" fillId="0" borderId="0">
      <alignment vertical="top"/>
    </xf>
    <xf numFmtId="294" fontId="287" fillId="59" borderId="0">
      <alignment vertical="top"/>
    </xf>
    <xf numFmtId="167" fontId="287" fillId="68" borderId="0">
      <alignment vertical="top"/>
    </xf>
    <xf numFmtId="0" fontId="118" fillId="0" borderId="0"/>
    <xf numFmtId="0" fontId="118" fillId="0" borderId="0"/>
    <xf numFmtId="0" fontId="118" fillId="0" borderId="0"/>
    <xf numFmtId="0" fontId="288" fillId="0" borderId="0"/>
    <xf numFmtId="0" fontId="118" fillId="0" borderId="0"/>
    <xf numFmtId="0" fontId="118" fillId="0" borderId="0"/>
    <xf numFmtId="0" fontId="288" fillId="0" borderId="0"/>
    <xf numFmtId="0" fontId="50" fillId="0" borderId="0"/>
    <xf numFmtId="0" fontId="118" fillId="0" borderId="0"/>
    <xf numFmtId="0" fontId="118" fillId="0" borderId="0"/>
    <xf numFmtId="0" fontId="288" fillId="0" borderId="0"/>
    <xf numFmtId="0" fontId="288" fillId="0" borderId="0"/>
    <xf numFmtId="0" fontId="50" fillId="0" borderId="0"/>
    <xf numFmtId="38" fontId="65" fillId="0" borderId="0">
      <alignment vertical="top"/>
    </xf>
    <xf numFmtId="38" fontId="65" fillId="0" borderId="0">
      <alignment vertical="top"/>
    </xf>
    <xf numFmtId="0" fontId="50" fillId="0" borderId="0"/>
    <xf numFmtId="0" fontId="50" fillId="0" borderId="0"/>
    <xf numFmtId="0" fontId="118" fillId="0" borderId="0"/>
    <xf numFmtId="4" fontId="286" fillId="0" borderId="0">
      <alignment vertical="center"/>
    </xf>
    <xf numFmtId="0" fontId="118" fillId="0" borderId="0"/>
    <xf numFmtId="0" fontId="118" fillId="0" borderId="0"/>
    <xf numFmtId="0" fontId="50" fillId="0" borderId="0"/>
    <xf numFmtId="0" fontId="50"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50" fillId="0" borderId="0"/>
    <xf numFmtId="0" fontId="50" fillId="0" borderId="0"/>
    <xf numFmtId="0" fontId="118" fillId="0" borderId="0"/>
    <xf numFmtId="0" fontId="50" fillId="0" borderId="0"/>
    <xf numFmtId="0" fontId="50" fillId="0" borderId="0"/>
    <xf numFmtId="0" fontId="50" fillId="0" borderId="0"/>
    <xf numFmtId="0" fontId="118" fillId="0" borderId="0"/>
    <xf numFmtId="0" fontId="118" fillId="0" borderId="0"/>
    <xf numFmtId="0" fontId="50" fillId="0" borderId="0"/>
    <xf numFmtId="0" fontId="118" fillId="0" borderId="0"/>
    <xf numFmtId="0" fontId="118" fillId="0" borderId="0"/>
    <xf numFmtId="0" fontId="50" fillId="0" borderId="0"/>
    <xf numFmtId="0" fontId="50" fillId="0" borderId="0"/>
    <xf numFmtId="0" fontId="118" fillId="0" borderId="0"/>
    <xf numFmtId="0" fontId="50" fillId="0" borderId="0"/>
    <xf numFmtId="0" fontId="50" fillId="0" borderId="0"/>
    <xf numFmtId="0" fontId="118" fillId="0" borderId="0"/>
    <xf numFmtId="0" fontId="118" fillId="0" borderId="0"/>
    <xf numFmtId="38" fontId="65" fillId="0" borderId="0">
      <alignment vertical="top"/>
    </xf>
    <xf numFmtId="0" fontId="118" fillId="0" borderId="0"/>
    <xf numFmtId="0" fontId="118" fillId="0" borderId="0"/>
    <xf numFmtId="0" fontId="50"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38" fontId="65" fillId="0" borderId="0">
      <alignment vertical="top"/>
    </xf>
    <xf numFmtId="0" fontId="50" fillId="0" borderId="0"/>
    <xf numFmtId="0" fontId="50" fillId="0" borderId="0"/>
    <xf numFmtId="0" fontId="118" fillId="0" borderId="0"/>
    <xf numFmtId="0" fontId="50" fillId="0" borderId="0"/>
    <xf numFmtId="0" fontId="50" fillId="0" borderId="0"/>
    <xf numFmtId="0" fontId="118" fillId="0" borderId="0"/>
    <xf numFmtId="38" fontId="65" fillId="0" borderId="0">
      <alignment vertical="top"/>
    </xf>
    <xf numFmtId="38" fontId="65" fillId="0" borderId="0">
      <alignment vertical="top"/>
    </xf>
    <xf numFmtId="0" fontId="50" fillId="0" borderId="0"/>
    <xf numFmtId="0" fontId="50" fillId="0" borderId="0"/>
    <xf numFmtId="4" fontId="286" fillId="0" borderId="0">
      <alignment vertical="center"/>
    </xf>
    <xf numFmtId="0" fontId="118" fillId="0" borderId="0"/>
    <xf numFmtId="0" fontId="118" fillId="0" borderId="0"/>
    <xf numFmtId="0" fontId="118" fillId="0" borderId="0"/>
    <xf numFmtId="0" fontId="50" fillId="0" borderId="0"/>
    <xf numFmtId="0" fontId="118" fillId="0" borderId="0"/>
    <xf numFmtId="0" fontId="118" fillId="0" borderId="0"/>
    <xf numFmtId="0" fontId="50" fillId="0" borderId="0"/>
    <xf numFmtId="0" fontId="118" fillId="0" borderId="0"/>
    <xf numFmtId="0" fontId="118" fillId="0" borderId="0"/>
    <xf numFmtId="0" fontId="118" fillId="0" borderId="0"/>
    <xf numFmtId="173" fontId="289" fillId="0" borderId="0">
      <protection locked="0"/>
    </xf>
    <xf numFmtId="173" fontId="289" fillId="0" borderId="0">
      <protection locked="0"/>
    </xf>
    <xf numFmtId="173" fontId="289" fillId="0" borderId="0">
      <protection locked="0"/>
    </xf>
    <xf numFmtId="0" fontId="290" fillId="0" borderId="0">
      <protection locked="0"/>
    </xf>
    <xf numFmtId="0" fontId="290" fillId="0" borderId="0">
      <protection locked="0"/>
    </xf>
    <xf numFmtId="0" fontId="289" fillId="0" borderId="48">
      <protection locked="0"/>
    </xf>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8"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29"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1"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4" fontId="291" fillId="0" borderId="16">
      <alignment horizontal="right" vertical="top"/>
    </xf>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4" fontId="291" fillId="0" borderId="16">
      <alignment horizontal="right" vertical="top"/>
    </xf>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0" fillId="97" borderId="0" applyNumberFormat="0" applyBorder="0" applyAlignment="0" applyProtection="0"/>
    <xf numFmtId="0" fontId="60" fillId="97" borderId="0" applyNumberFormat="0" applyBorder="0" applyAlignment="0" applyProtection="0"/>
    <xf numFmtId="0" fontId="60" fillId="97"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0" fillId="98" borderId="0" applyNumberFormat="0" applyBorder="0" applyAlignment="0" applyProtection="0"/>
    <xf numFmtId="0" fontId="60" fillId="98" borderId="0" applyNumberFormat="0" applyBorder="0" applyAlignment="0" applyProtection="0"/>
    <xf numFmtId="0" fontId="60" fillId="98"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0" fillId="99" borderId="0" applyNumberFormat="0" applyBorder="0" applyAlignment="0" applyProtection="0"/>
    <xf numFmtId="0" fontId="60" fillId="99" borderId="0" applyNumberFormat="0" applyBorder="0" applyAlignment="0" applyProtection="0"/>
    <xf numFmtId="0" fontId="60" fillId="9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0" fillId="100" borderId="0" applyNumberFormat="0" applyBorder="0" applyAlignment="0" applyProtection="0"/>
    <xf numFmtId="0" fontId="60" fillId="100" borderId="0" applyNumberFormat="0" applyBorder="0" applyAlignment="0" applyProtection="0"/>
    <xf numFmtId="0" fontId="60" fillId="10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0" fillId="101" borderId="0" applyNumberFormat="0" applyBorder="0" applyAlignment="0" applyProtection="0"/>
    <xf numFmtId="0" fontId="60" fillId="101" borderId="0" applyNumberFormat="0" applyBorder="0" applyAlignment="0" applyProtection="0"/>
    <xf numFmtId="0" fontId="60" fillId="101"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292" fillId="0" borderId="0" applyNumberFormat="0" applyFill="0" applyBorder="0" applyAlignment="0" applyProtection="0">
      <alignment vertical="top"/>
      <protection locked="0"/>
    </xf>
    <xf numFmtId="0" fontId="293" fillId="0" borderId="0" applyNumberFormat="0" applyFill="0" applyBorder="0" applyAlignment="0" applyProtection="0">
      <alignment vertical="top"/>
      <protection locked="0"/>
    </xf>
    <xf numFmtId="228" fontId="92" fillId="0" borderId="41">
      <protection locked="0"/>
    </xf>
    <xf numFmtId="295" fontId="46" fillId="0" borderId="0" applyFont="0" applyFill="0" applyBorder="0" applyAlignment="0" applyProtection="0"/>
    <xf numFmtId="296" fontId="46" fillId="0" borderId="0" applyFont="0" applyFill="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6" fillId="48"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297" fontId="174" fillId="0" borderId="0" applyFill="0" applyBorder="0" applyAlignment="0"/>
    <xf numFmtId="228" fontId="174" fillId="0" borderId="0" applyFill="0" applyBorder="0" applyAlignment="0"/>
    <xf numFmtId="235" fontId="174" fillId="0" borderId="0" applyFill="0" applyBorder="0" applyAlignment="0"/>
    <xf numFmtId="298" fontId="174" fillId="0" borderId="0" applyFill="0" applyBorder="0" applyAlignment="0"/>
    <xf numFmtId="299" fontId="174" fillId="0" borderId="0" applyFill="0" applyBorder="0" applyAlignment="0"/>
    <xf numFmtId="297" fontId="174" fillId="0" borderId="0" applyFill="0" applyBorder="0" applyAlignment="0"/>
    <xf numFmtId="300" fontId="174" fillId="0" borderId="0" applyFill="0" applyBorder="0" applyAlignment="0"/>
    <xf numFmtId="228" fontId="174" fillId="0" borderId="0" applyFill="0" applyBorder="0" applyAlignment="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41" fillId="0" borderId="0"/>
    <xf numFmtId="0" fontId="41" fillId="0" borderId="0"/>
    <xf numFmtId="0" fontId="41" fillId="0" borderId="0"/>
    <xf numFmtId="0" fontId="45" fillId="0" borderId="0"/>
    <xf numFmtId="0" fontId="41" fillId="0" borderId="0"/>
    <xf numFmtId="0" fontId="45" fillId="0" borderId="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101" fillId="49"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56" fillId="0" borderId="0" applyFont="0" applyFill="0" applyBorder="0" applyAlignment="0" applyProtection="0"/>
    <xf numFmtId="0" fontId="41" fillId="0" borderId="0" applyFont="0" applyFill="0" applyBorder="0" applyAlignment="0" applyProtection="0"/>
    <xf numFmtId="297" fontId="174" fillId="0" borderId="0" applyFont="0" applyFill="0" applyBorder="0" applyAlignment="0" applyProtection="0"/>
    <xf numFmtId="301" fontId="56" fillId="0" borderId="0" applyFont="0" applyFill="0" applyBorder="0" applyAlignment="0" applyProtection="0"/>
    <xf numFmtId="3" fontId="294" fillId="0" borderId="0" applyFont="0" applyFill="0" applyBorder="0" applyAlignment="0" applyProtection="0"/>
    <xf numFmtId="3" fontId="294" fillId="0" borderId="0" applyFont="0" applyFill="0" applyBorder="0" applyAlignment="0" applyProtection="0"/>
    <xf numFmtId="3" fontId="294" fillId="0" borderId="0" applyFont="0" applyFill="0" applyBorder="0" applyAlignment="0" applyProtection="0"/>
    <xf numFmtId="0" fontId="295" fillId="0" borderId="0"/>
    <xf numFmtId="0" fontId="41" fillId="0" borderId="0"/>
    <xf numFmtId="0" fontId="41" fillId="0" borderId="0"/>
    <xf numFmtId="0" fontId="41" fillId="0" borderId="0"/>
    <xf numFmtId="0" fontId="87" fillId="0" borderId="0">
      <alignment horizontal="left" indent="3"/>
    </xf>
    <xf numFmtId="0" fontId="87" fillId="0" borderId="0">
      <alignment horizontal="left" indent="5"/>
    </xf>
    <xf numFmtId="228" fontId="261" fillId="103" borderId="41"/>
    <xf numFmtId="213" fontId="56" fillId="0" borderId="0" applyFont="0" applyFill="0" applyBorder="0" applyAlignment="0" applyProtection="0"/>
    <xf numFmtId="213" fontId="56" fillId="0" borderId="0" applyFont="0" applyFill="0" applyBorder="0" applyAlignment="0" applyProtection="0"/>
    <xf numFmtId="213" fontId="56" fillId="0" borderId="0" applyFont="0" applyFill="0" applyBorder="0" applyAlignment="0" applyProtection="0"/>
    <xf numFmtId="228" fontId="174" fillId="0" borderId="0" applyFont="0" applyFill="0" applyBorder="0" applyAlignment="0" applyProtection="0"/>
    <xf numFmtId="302" fontId="56" fillId="0" borderId="0" applyFont="0" applyFill="0" applyBorder="0" applyAlignment="0" applyProtection="0"/>
    <xf numFmtId="303" fontId="294" fillId="0" borderId="0" applyFont="0" applyFill="0" applyBorder="0" applyAlignment="0" applyProtection="0"/>
    <xf numFmtId="0" fontId="106" fillId="0" borderId="0" applyFill="0" applyBorder="0" applyProtection="0">
      <alignment vertical="center"/>
    </xf>
    <xf numFmtId="14" fontId="296" fillId="0" borderId="0" applyFont="0" applyBorder="0">
      <alignment vertical="top"/>
    </xf>
    <xf numFmtId="0" fontId="294" fillId="0" borderId="0" applyFont="0" applyFill="0" applyBorder="0" applyAlignment="0" applyProtection="0"/>
    <xf numFmtId="0" fontId="294" fillId="0" borderId="0" applyFont="0" applyFill="0" applyBorder="0" applyAlignment="0" applyProtection="0"/>
    <xf numFmtId="0" fontId="294" fillId="0" borderId="0" applyFont="0" applyFill="0" applyBorder="0" applyAlignment="0" applyProtection="0"/>
    <xf numFmtId="14" fontId="123" fillId="0" borderId="0" applyFill="0" applyBorder="0" applyAlignment="0"/>
    <xf numFmtId="14" fontId="297" fillId="0" borderId="0">
      <alignment vertical="top"/>
    </xf>
    <xf numFmtId="38" fontId="56" fillId="0" borderId="49">
      <alignment vertical="center"/>
    </xf>
    <xf numFmtId="0" fontId="41" fillId="0" borderId="0"/>
    <xf numFmtId="38" fontId="298" fillId="0" borderId="0">
      <alignment vertical="top"/>
    </xf>
    <xf numFmtId="297" fontId="174" fillId="0" borderId="0" applyFill="0" applyBorder="0" applyAlignment="0"/>
    <xf numFmtId="228" fontId="174" fillId="0" borderId="0" applyFill="0" applyBorder="0" applyAlignment="0"/>
    <xf numFmtId="297" fontId="174" fillId="0" borderId="0" applyFill="0" applyBorder="0" applyAlignment="0"/>
    <xf numFmtId="300" fontId="174" fillId="0" borderId="0" applyFill="0" applyBorder="0" applyAlignment="0"/>
    <xf numFmtId="228" fontId="174" fillId="0" borderId="0" applyFill="0" applyBorder="0" applyAlignment="0"/>
    <xf numFmtId="304" fontId="299" fillId="0" borderId="0" applyFon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2" fontId="294" fillId="0" borderId="0" applyFont="0" applyFill="0" applyBorder="0" applyAlignment="0" applyProtection="0"/>
    <xf numFmtId="0" fontId="41" fillId="0" borderId="0"/>
    <xf numFmtId="0" fontId="300" fillId="0" borderId="0" applyNumberFormat="0" applyFill="0" applyBorder="0" applyAlignment="0" applyProtection="0">
      <alignment vertical="top"/>
      <protection locked="0"/>
    </xf>
    <xf numFmtId="0" fontId="45" fillId="0" borderId="5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137" fillId="105"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41" fillId="0" borderId="0"/>
    <xf numFmtId="0" fontId="45" fillId="0" borderId="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301" fillId="0" borderId="0" applyNumberFormat="0" applyFill="0" applyBorder="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302" fillId="0" borderId="0" applyNumberFormat="0" applyFill="0" applyBorder="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9" fillId="0" borderId="43"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9"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303" fillId="0" borderId="0">
      <alignment vertical="top"/>
    </xf>
    <xf numFmtId="0" fontId="303" fillId="0" borderId="0">
      <alignment vertical="top"/>
    </xf>
    <xf numFmtId="0" fontId="303" fillId="0" borderId="0">
      <alignment vertical="top"/>
    </xf>
    <xf numFmtId="0" fontId="304" fillId="0" borderId="0"/>
    <xf numFmtId="0" fontId="98" fillId="0" borderId="0"/>
    <xf numFmtId="0" fontId="87" fillId="0" borderId="0"/>
    <xf numFmtId="0" fontId="87" fillId="0" borderId="0"/>
    <xf numFmtId="0" fontId="124" fillId="0" borderId="0"/>
    <xf numFmtId="0" fontId="45" fillId="0" borderId="0">
      <alignment horizontal="center"/>
    </xf>
    <xf numFmtId="0" fontId="305" fillId="0" borderId="0" applyNumberFormat="0" applyFill="0" applyBorder="0" applyAlignment="0" applyProtection="0">
      <alignment vertical="top"/>
      <protection locked="0"/>
    </xf>
    <xf numFmtId="0" fontId="306" fillId="0" borderId="0">
      <alignment vertical="center" wrapText="1"/>
    </xf>
    <xf numFmtId="228" fontId="132" fillId="0" borderId="0"/>
    <xf numFmtId="0" fontId="307" fillId="0" borderId="0" applyNumberFormat="0" applyFill="0" applyBorder="0" applyAlignment="0" applyProtection="0">
      <alignment vertical="top"/>
      <protection locked="0"/>
    </xf>
    <xf numFmtId="0" fontId="308" fillId="0" borderId="0" applyNumberFormat="0" applyFill="0" applyBorder="0" applyAlignment="0" applyProtection="0">
      <alignment vertical="top"/>
      <protection locked="0"/>
    </xf>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5" fillId="56" borderId="14" applyNumberFormat="0" applyAlignment="0" applyProtection="0"/>
    <xf numFmtId="0" fontId="245" fillId="56" borderId="14" applyNumberFormat="0" applyAlignment="0" applyProtection="0"/>
    <xf numFmtId="0" fontId="245" fillId="56"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38" fontId="287" fillId="0" borderId="0">
      <alignment vertical="top"/>
    </xf>
    <xf numFmtId="38" fontId="287" fillId="59" borderId="0">
      <alignment vertical="top"/>
    </xf>
    <xf numFmtId="305" fontId="287" fillId="68" borderId="0">
      <alignment vertical="top"/>
    </xf>
    <xf numFmtId="0" fontId="41" fillId="0" borderId="0"/>
    <xf numFmtId="297" fontId="174" fillId="0" borderId="0" applyFill="0" applyBorder="0" applyAlignment="0"/>
    <xf numFmtId="228" fontId="174" fillId="0" borderId="0" applyFill="0" applyBorder="0" applyAlignment="0"/>
    <xf numFmtId="297" fontId="174" fillId="0" borderId="0" applyFill="0" applyBorder="0" applyAlignment="0"/>
    <xf numFmtId="300" fontId="174" fillId="0" borderId="0" applyFill="0" applyBorder="0" applyAlignment="0"/>
    <xf numFmtId="228" fontId="174" fillId="0" borderId="0" applyFill="0" applyBorder="0" applyAlignment="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80" fillId="0" borderId="46"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45" fillId="0" borderId="0">
      <alignment horizontal="center"/>
    </xf>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176" fillId="56"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145"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06" fillId="0" borderId="0" applyFill="0" applyBorder="0" applyProtection="0">
      <alignment vertical="center"/>
    </xf>
    <xf numFmtId="0" fontId="50" fillId="0" borderId="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45" fillId="55"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0" fontId="58" fillId="81" borderId="33" applyNumberFormat="0" applyFont="0" applyAlignment="0" applyProtection="0"/>
    <xf numFmtId="306" fontId="46" fillId="0" borderId="0" applyFont="0" applyFill="0" applyBorder="0" applyAlignment="0" applyProtection="0"/>
    <xf numFmtId="307" fontId="46" fillId="0" borderId="0" applyFont="0" applyFill="0" applyBorder="0" applyAlignment="0" applyProtection="0"/>
    <xf numFmtId="308" fontId="46" fillId="0" borderId="0" applyFont="0" applyFill="0" applyBorder="0" applyAlignment="0" applyProtection="0"/>
    <xf numFmtId="309" fontId="46" fillId="0" borderId="0" applyFont="0" applyFill="0" applyBorder="0" applyAlignment="0" applyProtection="0"/>
    <xf numFmtId="0" fontId="41" fillId="0" borderId="0"/>
    <xf numFmtId="0" fontId="309" fillId="0" borderId="0"/>
    <xf numFmtId="0" fontId="309" fillId="0" borderId="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86" fillId="102"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310" fontId="56" fillId="0" borderId="0" applyFont="0" applyFill="0" applyBorder="0" applyAlignment="0" applyProtection="0"/>
    <xf numFmtId="301" fontId="56" fillId="0" borderId="0" applyFont="0" applyFill="0" applyBorder="0" applyAlignment="0" applyProtection="0"/>
    <xf numFmtId="311" fontId="56" fillId="0" borderId="0" applyFont="0" applyFill="0" applyBorder="0" applyAlignment="0" applyProtection="0"/>
    <xf numFmtId="0" fontId="106" fillId="0" borderId="0" applyFill="0" applyBorder="0" applyProtection="0">
      <alignment vertical="center"/>
    </xf>
    <xf numFmtId="312" fontId="56" fillId="0" borderId="0" applyFill="0" applyBorder="0" applyAlignment="0"/>
    <xf numFmtId="313" fontId="56" fillId="0" borderId="0" applyFill="0" applyBorder="0" applyAlignment="0"/>
    <xf numFmtId="312" fontId="56" fillId="0" borderId="0" applyFill="0" applyBorder="0" applyAlignment="0"/>
    <xf numFmtId="302" fontId="56" fillId="0" borderId="0" applyFill="0" applyBorder="0" applyAlignment="0"/>
    <xf numFmtId="313" fontId="56" fillId="0" borderId="0" applyFill="0" applyBorder="0" applyAlignment="0"/>
    <xf numFmtId="0" fontId="41" fillId="0" borderId="0"/>
    <xf numFmtId="0" fontId="45" fillId="0" borderId="0"/>
    <xf numFmtId="0" fontId="82" fillId="0" borderId="0"/>
    <xf numFmtId="0" fontId="41" fillId="0" borderId="0"/>
    <xf numFmtId="0" fontId="82" fillId="0" borderId="0"/>
    <xf numFmtId="0" fontId="45" fillId="0" borderId="0"/>
    <xf numFmtId="4" fontId="123" fillId="76" borderId="13" applyNumberFormat="0" applyProtection="0">
      <alignment vertical="center"/>
    </xf>
    <xf numFmtId="4" fontId="209" fillId="76" borderId="13" applyNumberFormat="0" applyProtection="0">
      <alignment vertical="center"/>
    </xf>
    <xf numFmtId="4" fontId="123" fillId="76" borderId="13" applyNumberFormat="0" applyProtection="0">
      <alignment horizontal="left" vertical="center" indent="1"/>
    </xf>
    <xf numFmtId="4" fontId="123" fillId="76" borderId="13" applyNumberFormat="0" applyProtection="0">
      <alignment horizontal="left" vertical="center" indent="1"/>
    </xf>
    <xf numFmtId="0" fontId="45" fillId="106" borderId="13" applyNumberFormat="0" applyProtection="0">
      <alignment horizontal="left" vertical="center" indent="1"/>
    </xf>
    <xf numFmtId="4" fontId="123" fillId="107" borderId="13" applyNumberFormat="0" applyProtection="0">
      <alignment horizontal="right" vertical="center"/>
    </xf>
    <xf numFmtId="4" fontId="123" fillId="108" borderId="13" applyNumberFormat="0" applyProtection="0">
      <alignment horizontal="right" vertical="center"/>
    </xf>
    <xf numFmtId="4" fontId="123" fillId="64" borderId="13" applyNumberFormat="0" applyProtection="0">
      <alignment horizontal="right" vertical="center"/>
    </xf>
    <xf numFmtId="4" fontId="123" fillId="109" borderId="13" applyNumberFormat="0" applyProtection="0">
      <alignment horizontal="right" vertical="center"/>
    </xf>
    <xf numFmtId="4" fontId="123" fillId="110" borderId="13" applyNumberFormat="0" applyProtection="0">
      <alignment horizontal="right" vertical="center"/>
    </xf>
    <xf numFmtId="4" fontId="123" fillId="111" borderId="13" applyNumberFormat="0" applyProtection="0">
      <alignment horizontal="right" vertical="center"/>
    </xf>
    <xf numFmtId="4" fontId="123" fillId="112" borderId="13" applyNumberFormat="0" applyProtection="0">
      <alignment horizontal="right" vertical="center"/>
    </xf>
    <xf numFmtId="4" fontId="123" fillId="113" borderId="13" applyNumberFormat="0" applyProtection="0">
      <alignment horizontal="right" vertical="center"/>
    </xf>
    <xf numFmtId="4" fontId="123" fillId="69" borderId="13" applyNumberFormat="0" applyProtection="0">
      <alignment horizontal="right" vertical="center"/>
    </xf>
    <xf numFmtId="4" fontId="205" fillId="114" borderId="13" applyNumberFormat="0" applyProtection="0">
      <alignment horizontal="left" vertical="center" indent="1"/>
    </xf>
    <xf numFmtId="4" fontId="123" fillId="58" borderId="51" applyNumberFormat="0" applyProtection="0">
      <alignment horizontal="left" vertical="center" indent="1"/>
    </xf>
    <xf numFmtId="4" fontId="207" fillId="115" borderId="0" applyNumberFormat="0" applyProtection="0">
      <alignment horizontal="left" vertical="center" indent="1"/>
    </xf>
    <xf numFmtId="0" fontId="45" fillId="106" borderId="13" applyNumberFormat="0" applyProtection="0">
      <alignment horizontal="left" vertical="center" indent="1"/>
    </xf>
    <xf numFmtId="4" fontId="208" fillId="58" borderId="13" applyNumberFormat="0" applyProtection="0">
      <alignment horizontal="left" vertical="center" indent="1"/>
    </xf>
    <xf numFmtId="4" fontId="208" fillId="79" borderId="13" applyNumberFormat="0" applyProtection="0">
      <alignment horizontal="left" vertical="center" indent="1"/>
    </xf>
    <xf numFmtId="0" fontId="45" fillId="79" borderId="13" applyNumberFormat="0" applyProtection="0">
      <alignment horizontal="left" vertical="center" indent="1"/>
    </xf>
    <xf numFmtId="0" fontId="45" fillId="79" borderId="13" applyNumberFormat="0" applyProtection="0">
      <alignment horizontal="left" vertical="center" indent="1"/>
    </xf>
    <xf numFmtId="0" fontId="45" fillId="116" borderId="13" applyNumberFormat="0" applyProtection="0">
      <alignment horizontal="left" vertical="center" indent="1"/>
    </xf>
    <xf numFmtId="0" fontId="45" fillId="116" borderId="13" applyNumberFormat="0" applyProtection="0">
      <alignment horizontal="left" vertical="center" indent="1"/>
    </xf>
    <xf numFmtId="0" fontId="45" fillId="59" borderId="13" applyNumberFormat="0" applyProtection="0">
      <alignment horizontal="left" vertical="center" indent="1"/>
    </xf>
    <xf numFmtId="0" fontId="45" fillId="59" borderId="13" applyNumberFormat="0" applyProtection="0">
      <alignment horizontal="left" vertical="center" indent="1"/>
    </xf>
    <xf numFmtId="0" fontId="45" fillId="106" borderId="13" applyNumberFormat="0" applyProtection="0">
      <alignment horizontal="left" vertical="center" indent="1"/>
    </xf>
    <xf numFmtId="0" fontId="45" fillId="106" borderId="13" applyNumberFormat="0" applyProtection="0">
      <alignment horizontal="left" vertical="center" indent="1"/>
    </xf>
    <xf numFmtId="0" fontId="46" fillId="0" borderId="0"/>
    <xf numFmtId="4" fontId="123" fillId="26" borderId="13" applyNumberFormat="0" applyProtection="0">
      <alignment vertical="center"/>
    </xf>
    <xf numFmtId="4" fontId="209" fillId="26" borderId="13" applyNumberFormat="0" applyProtection="0">
      <alignment vertical="center"/>
    </xf>
    <xf numFmtId="4" fontId="123" fillId="26" borderId="13" applyNumberFormat="0" applyProtection="0">
      <alignment horizontal="left" vertical="center" indent="1"/>
    </xf>
    <xf numFmtId="4" fontId="123" fillId="26" borderId="13" applyNumberFormat="0" applyProtection="0">
      <alignment horizontal="left" vertical="center" indent="1"/>
    </xf>
    <xf numFmtId="4" fontId="123" fillId="58" borderId="13" applyNumberFormat="0" applyProtection="0">
      <alignment horizontal="right" vertical="center"/>
    </xf>
    <xf numFmtId="4" fontId="209" fillId="58" borderId="13" applyNumberFormat="0" applyProtection="0">
      <alignment horizontal="right" vertical="center"/>
    </xf>
    <xf numFmtId="0" fontId="45" fillId="106" borderId="13" applyNumberFormat="0" applyProtection="0">
      <alignment horizontal="left" vertical="center" indent="1"/>
    </xf>
    <xf numFmtId="0" fontId="45" fillId="106" borderId="13" applyNumberFormat="0" applyProtection="0">
      <alignment horizontal="left" vertical="center" indent="1"/>
    </xf>
    <xf numFmtId="0" fontId="310" fillId="0" borderId="0"/>
    <xf numFmtId="4" fontId="211" fillId="58" borderId="13" applyNumberFormat="0" applyProtection="0">
      <alignment horizontal="right" vertical="center"/>
    </xf>
    <xf numFmtId="0" fontId="311" fillId="117" borderId="0"/>
    <xf numFmtId="49" fontId="312" fillId="117" borderId="0"/>
    <xf numFmtId="49" fontId="313" fillId="117" borderId="52"/>
    <xf numFmtId="49" fontId="313" fillId="117" borderId="0"/>
    <xf numFmtId="0" fontId="311" fillId="92" borderId="52">
      <protection locked="0"/>
    </xf>
    <xf numFmtId="0" fontId="311" fillId="117" borderId="0"/>
    <xf numFmtId="0" fontId="313" fillId="77" borderId="0"/>
    <xf numFmtId="0" fontId="313" fillId="69" borderId="0"/>
    <xf numFmtId="0" fontId="313" fillId="109" borderId="0"/>
    <xf numFmtId="169" fontId="45" fillId="0" borderId="0" applyFont="0" applyFill="0" applyBorder="0" applyAlignment="0" applyProtection="0"/>
    <xf numFmtId="0" fontId="45" fillId="0" borderId="50"/>
    <xf numFmtId="314" fontId="314" fillId="0" borderId="16">
      <alignment horizontal="left" vertical="center"/>
      <protection locked="0"/>
    </xf>
    <xf numFmtId="0" fontId="45" fillId="0" borderId="53"/>
    <xf numFmtId="38" fontId="315" fillId="0" borderId="1" applyBorder="0">
      <alignment horizontal="right"/>
      <protection locked="0"/>
    </xf>
    <xf numFmtId="38" fontId="316" fillId="67" borderId="0">
      <alignment horizontal="right" vertical="top"/>
    </xf>
    <xf numFmtId="0" fontId="41" fillId="0" borderId="0"/>
    <xf numFmtId="49" fontId="123" fillId="0" borderId="0" applyFill="0" applyBorder="0" applyAlignment="0"/>
    <xf numFmtId="311" fontId="56" fillId="0" borderId="0" applyFill="0" applyBorder="0" applyAlignment="0"/>
    <xf numFmtId="315" fontId="56" fillId="0" borderId="0" applyFill="0" applyBorder="0" applyAlignment="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49" fontId="124" fillId="59" borderId="16" applyNumberFormat="0" applyBorder="0">
      <alignment horizontal="center" vertical="center" wrapText="1"/>
    </xf>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94" fillId="0" borderId="54" applyNumberFormat="0" applyFon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41" fillId="0" borderId="0"/>
    <xf numFmtId="0" fontId="41" fillId="0" borderId="0"/>
    <xf numFmtId="0" fontId="41" fillId="0" borderId="0"/>
    <xf numFmtId="316" fontId="45" fillId="59" borderId="0" applyFill="0"/>
    <xf numFmtId="0" fontId="41" fillId="0" borderId="0"/>
    <xf numFmtId="0" fontId="45" fillId="0" borderId="0">
      <alignment horizontal="center" textRotation="180"/>
    </xf>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0" fontId="244" fillId="33" borderId="14" applyNumberFormat="0" applyAlignment="0" applyProtection="0"/>
    <xf numFmtId="3" fontId="317" fillId="0" borderId="29" applyFill="0" applyBorder="0">
      <alignment vertical="center"/>
    </xf>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6" fillId="61" borderId="13"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47" fillId="61" borderId="14" applyNumberFormat="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4" fillId="0" borderId="24"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6" fillId="0" borderId="25"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26" applyNumberFormat="0" applyFill="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46" fillId="0" borderId="16">
      <alignment horizontal="center" vertical="center" wrapText="1"/>
    </xf>
    <xf numFmtId="49" fontId="318" fillId="0" borderId="0" applyBorder="0">
      <alignment vertical="center"/>
    </xf>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0" fontId="264" fillId="0" borderId="22" applyNumberFormat="0" applyFill="0" applyAlignment="0" applyProtection="0"/>
    <xf numFmtId="3" fontId="261" fillId="0" borderId="16" applyBorder="0">
      <alignment vertical="center"/>
    </xf>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266" fillId="65" borderId="17" applyNumberFormat="0" applyAlignment="0" applyProtection="0"/>
    <xf numFmtId="0" fontId="145" fillId="68" borderId="0" applyFill="0">
      <alignment wrapText="1"/>
    </xf>
    <xf numFmtId="0" fontId="145" fillId="68" borderId="0" applyFill="0">
      <alignment wrapText="1"/>
    </xf>
    <xf numFmtId="0" fontId="145" fillId="68" borderId="0" applyFill="0">
      <alignment wrapText="1"/>
    </xf>
    <xf numFmtId="0" fontId="268" fillId="0" borderId="0">
      <alignment horizontal="centerContinuous" vertical="center" wrapText="1"/>
    </xf>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271" fillId="80" borderId="0" applyNumberFormat="0" applyBorder="0" applyAlignment="0" applyProtection="0"/>
    <xf numFmtId="0" fontId="58" fillId="0" borderId="0"/>
    <xf numFmtId="0" fontId="46" fillId="0" borderId="0"/>
    <xf numFmtId="0" fontId="1" fillId="0" borderId="0"/>
    <xf numFmtId="0" fontId="1"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46" fillId="0" borderId="0"/>
    <xf numFmtId="0" fontId="46" fillId="0" borderId="0"/>
    <xf numFmtId="0" fontId="46" fillId="0" borderId="0"/>
    <xf numFmtId="0" fontId="58" fillId="0" borderId="0"/>
    <xf numFmtId="0" fontId="58" fillId="0" borderId="0"/>
    <xf numFmtId="0" fontId="58" fillId="0" borderId="0"/>
    <xf numFmtId="0" fontId="1" fillId="0" borderId="0"/>
    <xf numFmtId="0" fontId="1" fillId="0" borderId="0"/>
    <xf numFmtId="0" fontId="45" fillId="0" borderId="0"/>
    <xf numFmtId="0" fontId="1" fillId="0" borderId="0"/>
    <xf numFmtId="0" fontId="1" fillId="0" borderId="0"/>
    <xf numFmtId="0" fontId="1" fillId="0" borderId="0"/>
    <xf numFmtId="0" fontId="46" fillId="0" borderId="0"/>
    <xf numFmtId="3" fontId="319" fillId="0" borderId="0"/>
    <xf numFmtId="3" fontId="319" fillId="0" borderId="0"/>
    <xf numFmtId="3" fontId="319" fillId="0" borderId="0"/>
    <xf numFmtId="0" fontId="58" fillId="0" borderId="0"/>
    <xf numFmtId="0" fontId="46" fillId="0" borderId="0"/>
    <xf numFmtId="0" fontId="1" fillId="0" borderId="0"/>
    <xf numFmtId="0" fontId="58" fillId="0" borderId="0"/>
    <xf numFmtId="0" fontId="46" fillId="0" borderId="0"/>
    <xf numFmtId="0" fontId="58" fillId="0" borderId="0"/>
    <xf numFmtId="0" fontId="58" fillId="0" borderId="0"/>
    <xf numFmtId="0" fontId="46" fillId="0" borderId="0"/>
    <xf numFmtId="0" fontId="1" fillId="0" borderId="0"/>
    <xf numFmtId="0" fontId="45" fillId="0" borderId="0"/>
    <xf numFmtId="0" fontId="46" fillId="0" borderId="0"/>
    <xf numFmtId="0" fontId="58" fillId="0" borderId="0"/>
    <xf numFmtId="49" fontId="262" fillId="0" borderId="0" applyBorder="0">
      <alignment vertical="top"/>
    </xf>
    <xf numFmtId="0" fontId="45" fillId="0" borderId="0"/>
    <xf numFmtId="0" fontId="45" fillId="0" borderId="0"/>
    <xf numFmtId="317" fontId="65" fillId="0" borderId="0">
      <alignment vertical="top"/>
    </xf>
    <xf numFmtId="0" fontId="273" fillId="0" borderId="0"/>
    <xf numFmtId="0" fontId="306" fillId="0" borderId="0">
      <alignment vertical="center" wrapText="1"/>
    </xf>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275" fillId="29" borderId="0" applyNumberFormat="0" applyBorder="0" applyAlignment="0" applyProtection="0"/>
    <xf numFmtId="0" fontId="46" fillId="0" borderId="0" applyFont="0" applyFill="0" applyBorder="0" applyProtection="0">
      <alignment horizontal="center" vertical="center" wrapText="1"/>
    </xf>
    <xf numFmtId="0" fontId="46" fillId="0" borderId="0" applyNumberFormat="0" applyFont="0" applyFill="0" applyBorder="0" applyProtection="0">
      <alignment horizontal="justify" vertical="center" wrapText="1"/>
    </xf>
    <xf numFmtId="171" fontId="320" fillId="76" borderId="2" applyNumberFormat="0" applyBorder="0" applyAlignment="0">
      <alignment vertical="center"/>
      <protection locked="0"/>
    </xf>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277" fillId="0" borderId="0" applyNumberFormat="0" applyFill="0" applyBorder="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0" fontId="46" fillId="81" borderId="33" applyNumberFormat="0" applyFont="0" applyAlignment="0" applyProtection="0"/>
    <xf numFmtId="9" fontId="3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213" fontId="297" fillId="0" borderId="0" applyFont="0" applyFill="0" applyBorder="0" applyProtection="0">
      <alignment vertical="top"/>
    </xf>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0" fontId="279" fillId="0" borderId="30" applyNumberFormat="0" applyFill="0" applyAlignment="0" applyProtection="0"/>
    <xf numFmtId="38" fontId="65" fillId="0" borderId="0">
      <alignment vertical="top"/>
    </xf>
    <xf numFmtId="0" fontId="118" fillId="0" borderId="0"/>
    <xf numFmtId="38" fontId="65" fillId="0" borderId="0">
      <alignment vertical="top"/>
    </xf>
    <xf numFmtId="0" fontId="118" fillId="0" borderId="0"/>
    <xf numFmtId="0" fontId="46" fillId="0" borderId="0">
      <alignment vertical="justify"/>
    </xf>
    <xf numFmtId="3" fontId="321" fillId="0" borderId="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318" fontId="46" fillId="0" borderId="0" applyFont="0" applyFill="0" applyBorder="0" applyAlignment="0" applyProtection="0"/>
    <xf numFmtId="319" fontId="46" fillId="0" borderId="0" applyFont="0" applyFill="0" applyBorder="0" applyAlignment="0" applyProtection="0"/>
    <xf numFmtId="174" fontId="58" fillId="0" borderId="0" applyFont="0" applyFill="0" applyBorder="0" applyAlignment="0" applyProtection="0"/>
    <xf numFmtId="174" fontId="154" fillId="0" borderId="0" applyFont="0" applyFill="0" applyBorder="0" applyAlignment="0" applyProtection="0"/>
    <xf numFmtId="174" fontId="58" fillId="0" borderId="0" applyFont="0" applyFill="0" applyBorder="0" applyAlignment="0" applyProtection="0"/>
    <xf numFmtId="174" fontId="58" fillId="0" borderId="0" applyFont="0" applyFill="0" applyBorder="0" applyAlignment="0" applyProtection="0"/>
    <xf numFmtId="174" fontId="273" fillId="0" borderId="0" applyFont="0" applyFill="0" applyBorder="0" applyAlignment="0" applyProtection="0"/>
    <xf numFmtId="4" fontId="262" fillId="68" borderId="0" applyBorder="0">
      <alignment horizontal="right"/>
    </xf>
    <xf numFmtId="4" fontId="262" fillId="68" borderId="0" applyFont="0" applyBorder="0">
      <alignment horizontal="right"/>
    </xf>
    <xf numFmtId="3" fontId="322" fillId="0" borderId="16" applyBorder="0">
      <alignment vertical="center"/>
    </xf>
    <xf numFmtId="4" fontId="262" fillId="68" borderId="0" applyFont="0" applyBorder="0">
      <alignment horizontal="right"/>
    </xf>
    <xf numFmtId="4" fontId="262" fillId="104" borderId="47" applyBorder="0">
      <alignment horizontal="right"/>
    </xf>
    <xf numFmtId="4" fontId="262" fillId="68" borderId="47" applyBorder="0">
      <alignment horizontal="right"/>
    </xf>
    <xf numFmtId="4" fontId="262" fillId="68" borderId="16" applyFont="0" applyBorder="0">
      <alignment horizontal="right"/>
    </xf>
    <xf numFmtId="4" fontId="262" fillId="104" borderId="55" applyBorder="0">
      <alignment horizontal="right"/>
    </xf>
    <xf numFmtId="4" fontId="262" fillId="68" borderId="16" applyFont="0" applyBorder="0">
      <alignment horizontal="right"/>
    </xf>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0" fontId="282" fillId="30" borderId="0" applyNumberFormat="0" applyBorder="0" applyAlignment="0" applyProtection="0"/>
    <xf numFmtId="170" fontId="46" fillId="0" borderId="16" applyFont="0" applyFill="0" applyBorder="0" applyProtection="0">
      <alignment horizontal="center" vertical="center"/>
    </xf>
    <xf numFmtId="3" fontId="92" fillId="0" borderId="16" applyBorder="0">
      <alignment vertical="center"/>
    </xf>
    <xf numFmtId="173" fontId="289" fillId="0" borderId="0">
      <protection locked="0"/>
    </xf>
    <xf numFmtId="0" fontId="92" fillId="0" borderId="16" applyBorder="0">
      <alignment horizontal="center" vertical="center" wrapText="1"/>
    </xf>
    <xf numFmtId="0" fontId="323" fillId="0" borderId="0" applyNumberFormat="0" applyFill="0" applyBorder="0" applyAlignment="0" applyProtection="0">
      <alignment vertical="top"/>
      <protection locked="0"/>
    </xf>
    <xf numFmtId="0" fontId="324" fillId="0" borderId="0" applyNumberFormat="0" applyFill="0" applyBorder="0" applyAlignment="0" applyProtection="0">
      <alignment vertical="top"/>
      <protection locked="0"/>
    </xf>
    <xf numFmtId="174" fontId="1" fillId="0" borderId="0" applyFont="0" applyFill="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6" borderId="0" applyNumberFormat="0" applyBorder="0" applyAlignment="0" applyProtection="0"/>
    <xf numFmtId="0" fontId="59"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325" fillId="0" borderId="0" applyNumberFormat="0" applyFill="0" applyBorder="0" applyAlignment="0" applyProtection="0"/>
    <xf numFmtId="38" fontId="287" fillId="0" borderId="0">
      <alignment vertical="top"/>
    </xf>
    <xf numFmtId="38" fontId="149"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65" fillId="0" borderId="0">
      <alignment vertical="top"/>
    </xf>
    <xf numFmtId="38" fontId="65" fillId="0" borderId="0">
      <alignment vertical="top"/>
    </xf>
    <xf numFmtId="38" fontId="65" fillId="0" borderId="0">
      <alignment vertical="top"/>
    </xf>
    <xf numFmtId="38" fontId="65" fillId="0" borderId="0">
      <alignment vertical="top"/>
    </xf>
    <xf numFmtId="38" fontId="65" fillId="0" borderId="0">
      <alignment vertical="top"/>
    </xf>
    <xf numFmtId="38" fontId="65" fillId="0" borderId="0">
      <alignment vertical="top"/>
    </xf>
    <xf numFmtId="38" fontId="287" fillId="0" borderId="0">
      <alignment vertical="top"/>
    </xf>
    <xf numFmtId="38" fontId="287" fillId="0" borderId="0">
      <alignment vertical="top"/>
    </xf>
    <xf numFmtId="38" fontId="298" fillId="0" borderId="0">
      <alignment vertical="top"/>
    </xf>
    <xf numFmtId="38" fontId="287" fillId="0" borderId="0">
      <alignment vertical="top"/>
    </xf>
    <xf numFmtId="38" fontId="287" fillId="59" borderId="0">
      <alignment vertical="top"/>
    </xf>
    <xf numFmtId="38" fontId="316" fillId="67" borderId="0">
      <alignment horizontal="right" vertical="top"/>
    </xf>
    <xf numFmtId="38" fontId="287" fillId="0" borderId="0">
      <alignment vertical="top"/>
    </xf>
    <xf numFmtId="38" fontId="65" fillId="0" borderId="0">
      <alignment vertical="top"/>
    </xf>
    <xf numFmtId="38" fontId="65" fillId="0" borderId="0">
      <alignment vertical="top"/>
    </xf>
    <xf numFmtId="0" fontId="326" fillId="0" borderId="0"/>
    <xf numFmtId="9" fontId="1" fillId="0" borderId="0" applyFont="0" applyFill="0" applyBorder="0" applyAlignment="0" applyProtection="0"/>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38" fontId="287" fillId="0" borderId="0">
      <alignment vertical="top"/>
    </xf>
    <xf numFmtId="38" fontId="287" fillId="0" borderId="0">
      <alignment vertical="top"/>
    </xf>
    <xf numFmtId="38" fontId="287" fillId="0" borderId="0">
      <alignment vertical="top"/>
    </xf>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172" fontId="45" fillId="0" borderId="0" applyFont="0" applyFill="0" applyBorder="0" applyAlignment="0" applyProtection="0"/>
    <xf numFmtId="38" fontId="287" fillId="0" borderId="0">
      <alignment vertical="top"/>
    </xf>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cellStyleXfs>
  <cellXfs count="206">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horizontal="justify" vertical="top"/>
    </xf>
    <xf numFmtId="0" fontId="12" fillId="0" borderId="0" xfId="0" applyFont="1"/>
    <xf numFmtId="0" fontId="13" fillId="5" borderId="0" xfId="0" applyFont="1" applyFill="1" applyAlignment="1">
      <alignment horizontal="center" vertical="center"/>
    </xf>
    <xf numFmtId="0" fontId="12" fillId="6" borderId="0" xfId="0" applyFont="1" applyFill="1"/>
    <xf numFmtId="0" fontId="15" fillId="6" borderId="0" xfId="0" applyFont="1" applyFill="1"/>
    <xf numFmtId="0" fontId="16" fillId="6" borderId="0" xfId="0" applyFont="1" applyFill="1"/>
    <xf numFmtId="0" fontId="17" fillId="6" borderId="0" xfId="0" applyFont="1" applyFill="1"/>
    <xf numFmtId="0" fontId="18" fillId="6" borderId="0" xfId="0" applyFont="1" applyFill="1"/>
    <xf numFmtId="0" fontId="21" fillId="2" borderId="0" xfId="2" applyFont="1" applyFill="1"/>
    <xf numFmtId="0" fontId="9" fillId="2" borderId="0" xfId="0" applyFont="1" applyFill="1" applyAlignment="1">
      <alignment horizontal="center"/>
    </xf>
    <xf numFmtId="0" fontId="9" fillId="2" borderId="0" xfId="0" applyFont="1" applyFill="1"/>
    <xf numFmtId="0" fontId="4" fillId="2" borderId="0" xfId="0" applyFont="1" applyFill="1"/>
    <xf numFmtId="0" fontId="22" fillId="0" borderId="0" xfId="0" applyFont="1"/>
    <xf numFmtId="0" fontId="22" fillId="0" borderId="0" xfId="0" applyFont="1" applyAlignment="1">
      <alignment horizontal="center"/>
    </xf>
    <xf numFmtId="165" fontId="8" fillId="0" borderId="0" xfId="1" applyNumberFormat="1" applyFont="1" applyFill="1"/>
    <xf numFmtId="165" fontId="8" fillId="0" borderId="0" xfId="1" applyNumberFormat="1" applyFont="1" applyFill="1" applyAlignment="1">
      <alignment horizontal="center"/>
    </xf>
    <xf numFmtId="166" fontId="8" fillId="0" borderId="0" xfId="1" applyNumberFormat="1" applyFont="1" applyFill="1"/>
    <xf numFmtId="0" fontId="9" fillId="0" borderId="0" xfId="0" applyFont="1"/>
    <xf numFmtId="0" fontId="8" fillId="0" borderId="0" xfId="0" applyFont="1" applyAlignment="1">
      <alignment vertical="top"/>
    </xf>
    <xf numFmtId="0" fontId="8" fillId="0" borderId="0" xfId="0" applyFont="1" applyAlignment="1">
      <alignment horizontal="justify" vertical="top"/>
    </xf>
    <xf numFmtId="0" fontId="23" fillId="0" borderId="0" xfId="2" applyFont="1" applyAlignment="1">
      <alignment vertical="top"/>
    </xf>
    <xf numFmtId="0" fontId="23" fillId="0" borderId="0" xfId="2" applyFont="1" applyAlignment="1">
      <alignment horizontal="center" vertical="top"/>
    </xf>
    <xf numFmtId="0" fontId="21" fillId="2" borderId="0" xfId="2" applyFont="1" applyFill="1" applyAlignment="1">
      <alignment horizontal="center"/>
    </xf>
    <xf numFmtId="0" fontId="21" fillId="0" borderId="0" xfId="2" applyFont="1" applyAlignment="1">
      <alignment vertical="center"/>
    </xf>
    <xf numFmtId="0" fontId="21" fillId="0" borderId="0" xfId="2" applyFont="1" applyAlignment="1">
      <alignment horizontal="center" vertical="center"/>
    </xf>
    <xf numFmtId="10" fontId="8" fillId="0" borderId="0" xfId="3" applyNumberFormat="1" applyFont="1"/>
    <xf numFmtId="0" fontId="11" fillId="0" borderId="0" xfId="0" applyFont="1"/>
    <xf numFmtId="0" fontId="4" fillId="0" borderId="0" xfId="0" applyFont="1" applyAlignment="1">
      <alignment wrapText="1"/>
    </xf>
    <xf numFmtId="165" fontId="4" fillId="0" borderId="0" xfId="1" applyNumberFormat="1" applyFont="1" applyFill="1"/>
    <xf numFmtId="0" fontId="11" fillId="0" borderId="0" xfId="0" applyFont="1" applyAlignment="1">
      <alignment wrapText="1"/>
    </xf>
    <xf numFmtId="0" fontId="9" fillId="0" borderId="0" xfId="0" applyFont="1" applyAlignment="1">
      <alignment wrapText="1"/>
    </xf>
    <xf numFmtId="0" fontId="24" fillId="0" borderId="0" xfId="0" applyFont="1" applyAlignment="1">
      <alignment horizontal="left" indent="2"/>
    </xf>
    <xf numFmtId="0" fontId="11" fillId="0" borderId="0" xfId="0" applyFont="1" applyAlignment="1">
      <alignment horizontal="left" indent="2"/>
    </xf>
    <xf numFmtId="0" fontId="11" fillId="0" borderId="0" xfId="0" applyFont="1" applyAlignment="1">
      <alignment horizontal="left" wrapText="1" indent="2"/>
    </xf>
    <xf numFmtId="0" fontId="26" fillId="0" borderId="0" xfId="0" applyFont="1"/>
    <xf numFmtId="165" fontId="11" fillId="0" borderId="0" xfId="1" applyNumberFormat="1" applyFont="1" applyFill="1" applyAlignment="1">
      <alignment horizontal="left" indent="2"/>
    </xf>
    <xf numFmtId="10" fontId="4" fillId="0" borderId="0" xfId="3" applyNumberFormat="1" applyFont="1"/>
    <xf numFmtId="0" fontId="6" fillId="0" borderId="0" xfId="0" applyFont="1"/>
    <xf numFmtId="0" fontId="4" fillId="0" borderId="0" xfId="0" applyFont="1" applyAlignment="1">
      <alignment horizontal="left"/>
    </xf>
    <xf numFmtId="0" fontId="5" fillId="0" borderId="0" xfId="0" applyFont="1"/>
    <xf numFmtId="0" fontId="29" fillId="0" borderId="0" xfId="2" applyFont="1" applyAlignment="1">
      <alignment horizontal="left"/>
    </xf>
    <xf numFmtId="0" fontId="27" fillId="0" borderId="0" xfId="0" applyFont="1" applyAlignment="1">
      <alignment horizontal="justify" vertical="top"/>
    </xf>
    <xf numFmtId="0" fontId="20" fillId="0" borderId="0" xfId="2" applyFont="1" applyAlignment="1">
      <alignment horizontal="left"/>
    </xf>
    <xf numFmtId="0" fontId="28" fillId="0" borderId="0" xfId="0" applyFont="1" applyAlignment="1">
      <alignment horizontal="justify" vertical="top"/>
    </xf>
    <xf numFmtId="0" fontId="21" fillId="0" borderId="0" xfId="2" applyFont="1" applyFill="1"/>
    <xf numFmtId="0" fontId="7" fillId="0" borderId="1" xfId="0" applyFont="1" applyBorder="1" applyAlignment="1">
      <alignment vertical="center" wrapText="1"/>
    </xf>
    <xf numFmtId="14" fontId="7" fillId="0" borderId="0" xfId="0" applyNumberFormat="1" applyFont="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14" fontId="8" fillId="0" borderId="0" xfId="0" applyNumberFormat="1" applyFont="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vertical="center" wrapText="1"/>
    </xf>
    <xf numFmtId="14" fontId="8"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30" fillId="0" borderId="0" xfId="0" applyFont="1"/>
    <xf numFmtId="0" fontId="4" fillId="0" borderId="0" xfId="0" applyFont="1" applyAlignment="1">
      <alignment horizontal="center" wrapText="1"/>
    </xf>
    <xf numFmtId="49" fontId="14" fillId="6" borderId="0" xfId="0" applyNumberFormat="1" applyFont="1" applyFill="1"/>
    <xf numFmtId="0" fontId="4" fillId="0" borderId="0" xfId="0" applyFont="1" applyAlignment="1">
      <alignment horizontal="right"/>
    </xf>
    <xf numFmtId="0" fontId="9" fillId="2" borderId="0" xfId="0" applyFont="1" applyFill="1" applyAlignment="1">
      <alignment horizontal="right"/>
    </xf>
    <xf numFmtId="167" fontId="4" fillId="0" borderId="0" xfId="3" applyNumberFormat="1" applyFont="1" applyFill="1" applyAlignment="1">
      <alignment horizontal="right"/>
    </xf>
    <xf numFmtId="165" fontId="4" fillId="0" borderId="0" xfId="1" applyNumberFormat="1" applyFont="1" applyFill="1" applyAlignment="1">
      <alignment horizontal="right"/>
    </xf>
    <xf numFmtId="0" fontId="4" fillId="2" borderId="0" xfId="0" applyFont="1" applyFill="1" applyAlignment="1">
      <alignment horizontal="right"/>
    </xf>
    <xf numFmtId="0" fontId="23" fillId="0" borderId="0" xfId="2" applyFont="1" applyAlignment="1">
      <alignment horizontal="right" vertical="top"/>
    </xf>
    <xf numFmtId="10" fontId="4" fillId="0" borderId="0" xfId="3" applyNumberFormat="1" applyFont="1" applyAlignment="1">
      <alignment horizontal="right"/>
    </xf>
    <xf numFmtId="0" fontId="9" fillId="0" borderId="0" xfId="0" applyFont="1" applyAlignment="1">
      <alignment horizontal="right"/>
    </xf>
    <xf numFmtId="165" fontId="8" fillId="0" borderId="0" xfId="1" applyNumberFormat="1" applyFont="1" applyFill="1" applyAlignment="1">
      <alignment horizontal="right"/>
    </xf>
    <xf numFmtId="167" fontId="8" fillId="0" borderId="0" xfId="3" applyNumberFormat="1" applyFont="1" applyAlignment="1">
      <alignment horizontal="right"/>
    </xf>
    <xf numFmtId="0" fontId="8" fillId="0" borderId="0" xfId="0" applyFont="1" applyAlignment="1">
      <alignment horizontal="right"/>
    </xf>
    <xf numFmtId="0" fontId="6" fillId="3" borderId="0" xfId="0" applyFont="1" applyFill="1" applyAlignment="1">
      <alignment horizontal="right"/>
    </xf>
    <xf numFmtId="166" fontId="8" fillId="0" borderId="0" xfId="1" applyNumberFormat="1" applyFont="1" applyFill="1" applyAlignment="1">
      <alignment horizontal="right"/>
    </xf>
    <xf numFmtId="167" fontId="5" fillId="0" borderId="0" xfId="0" applyNumberFormat="1" applyFont="1" applyAlignment="1">
      <alignment horizontal="right"/>
    </xf>
    <xf numFmtId="166" fontId="9" fillId="2" borderId="0" xfId="0" applyNumberFormat="1" applyFont="1" applyFill="1" applyAlignment="1">
      <alignment horizontal="right"/>
    </xf>
    <xf numFmtId="166" fontId="4" fillId="0" borderId="0" xfId="0" applyNumberFormat="1" applyFont="1" applyAlignment="1">
      <alignment horizontal="right"/>
    </xf>
    <xf numFmtId="165" fontId="25" fillId="0" borderId="0" xfId="1" applyNumberFormat="1" applyFont="1" applyFill="1" applyAlignment="1">
      <alignment horizontal="right"/>
    </xf>
    <xf numFmtId="167" fontId="11" fillId="0" borderId="0" xfId="3" applyNumberFormat="1" applyFont="1" applyFill="1" applyAlignment="1">
      <alignment horizontal="right"/>
    </xf>
    <xf numFmtId="166" fontId="25" fillId="0" borderId="0" xfId="1" applyNumberFormat="1" applyFont="1" applyFill="1" applyAlignment="1">
      <alignment horizontal="right"/>
    </xf>
    <xf numFmtId="0" fontId="11" fillId="0" borderId="0" xfId="0" applyFont="1" applyAlignment="1">
      <alignment horizontal="right"/>
    </xf>
    <xf numFmtId="165" fontId="11" fillId="0" borderId="0" xfId="1" applyNumberFormat="1" applyFont="1" applyFill="1" applyAlignment="1">
      <alignment horizontal="right"/>
    </xf>
    <xf numFmtId="166" fontId="7" fillId="0" borderId="0" xfId="1" applyNumberFormat="1" applyFont="1" applyFill="1" applyAlignment="1">
      <alignment horizontal="right"/>
    </xf>
    <xf numFmtId="166" fontId="11" fillId="0" borderId="0" xfId="0" applyNumberFormat="1" applyFont="1" applyAlignment="1">
      <alignment horizontal="right"/>
    </xf>
    <xf numFmtId="166" fontId="8" fillId="0" borderId="0" xfId="0" applyNumberFormat="1" applyFont="1" applyAlignment="1">
      <alignment horizontal="right"/>
    </xf>
    <xf numFmtId="169" fontId="8" fillId="0" borderId="0" xfId="1" applyNumberFormat="1" applyFont="1" applyFill="1" applyAlignment="1">
      <alignment horizontal="right"/>
    </xf>
    <xf numFmtId="10" fontId="22" fillId="0" borderId="0" xfId="3" applyNumberFormat="1" applyFont="1" applyAlignment="1">
      <alignment horizontal="right"/>
    </xf>
    <xf numFmtId="2" fontId="22" fillId="0" borderId="0" xfId="0" applyNumberFormat="1" applyFont="1" applyAlignment="1">
      <alignment horizontal="right"/>
    </xf>
    <xf numFmtId="167" fontId="4" fillId="0" borderId="0" xfId="3" applyNumberFormat="1" applyFont="1" applyAlignment="1">
      <alignment horizontal="right"/>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4" xfId="0" applyFont="1" applyBorder="1" applyAlignment="1">
      <alignment horizontal="center" vertical="center" wrapText="1"/>
    </xf>
    <xf numFmtId="0" fontId="5" fillId="0" borderId="0" xfId="0" applyFont="1" applyAlignment="1">
      <alignment horizontal="center" vertical="center"/>
    </xf>
    <xf numFmtId="168" fontId="5" fillId="0" borderId="0" xfId="0" applyNumberFormat="1" applyFont="1" applyAlignment="1">
      <alignment horizontal="right" vertical="center"/>
    </xf>
    <xf numFmtId="0" fontId="8" fillId="0" borderId="0" xfId="0" applyFont="1" applyAlignment="1">
      <alignment horizontal="right" vertical="center"/>
    </xf>
    <xf numFmtId="0" fontId="5" fillId="0" borderId="0" xfId="0" applyFont="1" applyAlignment="1">
      <alignment horizontal="right" vertical="center"/>
    </xf>
    <xf numFmtId="10" fontId="8" fillId="0" borderId="0" xfId="0" applyNumberFormat="1" applyFont="1" applyAlignment="1">
      <alignment horizontal="right" vertical="center"/>
    </xf>
    <xf numFmtId="0" fontId="4" fillId="2" borderId="0" xfId="0" applyFont="1" applyFill="1" applyAlignment="1">
      <alignment horizontal="center"/>
    </xf>
    <xf numFmtId="0" fontId="4" fillId="2" borderId="0" xfId="0" applyFont="1" applyFill="1" applyAlignment="1">
      <alignment horizontal="left"/>
    </xf>
    <xf numFmtId="0" fontId="5" fillId="0" borderId="0" xfId="0" applyFont="1" applyAlignment="1">
      <alignment horizontal="left" vertical="top"/>
    </xf>
    <xf numFmtId="0" fontId="5" fillId="0" borderId="0" xfId="0" applyFont="1" applyAlignment="1">
      <alignment horizontal="center" vertical="top"/>
    </xf>
    <xf numFmtId="0" fontId="9" fillId="2" borderId="0" xfId="0" applyFont="1" applyFill="1" applyAlignment="1">
      <alignment horizontal="center" vertical="center"/>
    </xf>
    <xf numFmtId="0" fontId="9" fillId="2" borderId="0" xfId="0" applyFont="1" applyFill="1" applyAlignment="1">
      <alignment horizontal="right" vertical="center"/>
    </xf>
    <xf numFmtId="0" fontId="5" fillId="0" borderId="0" xfId="0" applyFont="1" applyAlignment="1">
      <alignment horizontal="left" vertical="center"/>
    </xf>
    <xf numFmtId="0" fontId="8" fillId="0" borderId="0" xfId="0" applyFont="1" applyAlignment="1">
      <alignment horizontal="left" vertical="center"/>
    </xf>
    <xf numFmtId="0" fontId="4" fillId="0" borderId="0" xfId="0" applyFont="1" applyAlignment="1">
      <alignment horizontal="right" vertical="center"/>
    </xf>
    <xf numFmtId="0" fontId="11" fillId="0" borderId="0" xfId="0" applyFont="1" applyAlignment="1">
      <alignment horizontal="left" vertical="top" wrapText="1" indent="2"/>
    </xf>
    <xf numFmtId="0" fontId="4" fillId="0" borderId="0" xfId="0" applyFont="1" applyAlignment="1">
      <alignment horizontal="left" wrapText="1"/>
    </xf>
    <xf numFmtId="0" fontId="4" fillId="0" borderId="0" xfId="0" applyFont="1" applyAlignment="1">
      <alignment vertical="top" wrapText="1"/>
    </xf>
    <xf numFmtId="0" fontId="9" fillId="2" borderId="0" xfId="0" applyFont="1" applyFill="1" applyAlignment="1">
      <alignment horizontal="left" wrapText="1"/>
    </xf>
    <xf numFmtId="0" fontId="9" fillId="2" borderId="0" xfId="0" applyFont="1" applyFill="1" applyAlignment="1">
      <alignment horizontal="center" wrapText="1"/>
    </xf>
    <xf numFmtId="0" fontId="4" fillId="0" borderId="0" xfId="0" applyFont="1" applyAlignment="1">
      <alignment horizontal="right" vertical="top"/>
    </xf>
    <xf numFmtId="0" fontId="9" fillId="2" borderId="0" xfId="0" applyFont="1" applyFill="1" applyAlignment="1">
      <alignment horizontal="right" vertical="top"/>
    </xf>
    <xf numFmtId="0" fontId="4" fillId="2" borderId="0" xfId="0" applyFont="1" applyFill="1" applyAlignment="1">
      <alignment horizontal="right" vertical="top"/>
    </xf>
    <xf numFmtId="165" fontId="4" fillId="0" borderId="0" xfId="1" applyNumberFormat="1" applyFont="1" applyFill="1" applyBorder="1" applyAlignment="1">
      <alignment horizontal="right" vertical="top"/>
    </xf>
    <xf numFmtId="167" fontId="4" fillId="0" borderId="0" xfId="3" applyNumberFormat="1" applyFont="1" applyFill="1" applyBorder="1" applyAlignment="1">
      <alignment horizontal="right" vertical="top"/>
    </xf>
    <xf numFmtId="3" fontId="4" fillId="0" borderId="0" xfId="0" applyNumberFormat="1" applyFont="1" applyAlignment="1">
      <alignment horizontal="right" vertical="top"/>
    </xf>
    <xf numFmtId="4" fontId="4" fillId="0" borderId="0" xfId="0" applyNumberFormat="1" applyFont="1" applyAlignment="1">
      <alignment horizontal="right" vertical="top"/>
    </xf>
    <xf numFmtId="171" fontId="4" fillId="0" borderId="0" xfId="0" applyNumberFormat="1" applyFont="1" applyAlignment="1">
      <alignment horizontal="right" vertical="top"/>
    </xf>
    <xf numFmtId="170" fontId="4" fillId="0" borderId="0" xfId="0" applyNumberFormat="1" applyFont="1" applyAlignment="1">
      <alignment horizontal="right" vertical="top"/>
    </xf>
    <xf numFmtId="10" fontId="4" fillId="0" borderId="0" xfId="0" applyNumberFormat="1" applyFont="1" applyAlignment="1">
      <alignment horizontal="right" vertical="top"/>
    </xf>
    <xf numFmtId="0" fontId="4" fillId="0" borderId="0" xfId="0" applyFont="1" applyAlignment="1">
      <alignment horizontal="right" vertical="top" wrapText="1"/>
    </xf>
    <xf numFmtId="167" fontId="4" fillId="0" borderId="0" xfId="3" applyNumberFormat="1" applyFont="1" applyBorder="1" applyAlignment="1">
      <alignment horizontal="right" vertical="top"/>
    </xf>
    <xf numFmtId="167" fontId="4" fillId="0" borderId="0" xfId="3" applyNumberFormat="1" applyFont="1" applyFill="1" applyBorder="1" applyAlignment="1">
      <alignment horizontal="right" vertical="top" wrapText="1"/>
    </xf>
    <xf numFmtId="10" fontId="4" fillId="0" borderId="0" xfId="3" applyNumberFormat="1" applyFont="1" applyAlignment="1">
      <alignment horizontal="right" vertical="top"/>
    </xf>
    <xf numFmtId="10" fontId="8" fillId="0" borderId="0" xfId="3" applyNumberFormat="1" applyFont="1" applyAlignment="1">
      <alignment horizontal="right" vertical="top"/>
    </xf>
    <xf numFmtId="0" fontId="9" fillId="2" borderId="0" xfId="0" applyFont="1" applyFill="1" applyAlignment="1">
      <alignment horizontal="center" vertical="top"/>
    </xf>
    <xf numFmtId="0" fontId="10" fillId="0" borderId="0" xfId="0" applyFont="1" applyAlignment="1">
      <alignment horizontal="right" vertical="top"/>
    </xf>
    <xf numFmtId="3" fontId="10" fillId="0" borderId="0" xfId="0" applyNumberFormat="1" applyFont="1" applyAlignment="1">
      <alignment horizontal="right" vertical="top" wrapText="1"/>
    </xf>
    <xf numFmtId="3" fontId="10" fillId="0" borderId="0" xfId="0" applyNumberFormat="1" applyFont="1" applyAlignment="1">
      <alignment horizontal="right" vertical="top"/>
    </xf>
    <xf numFmtId="4" fontId="10" fillId="0" borderId="0" xfId="0" applyNumberFormat="1" applyFont="1" applyAlignment="1">
      <alignment horizontal="right" vertical="top"/>
    </xf>
    <xf numFmtId="4" fontId="10" fillId="0" borderId="0" xfId="0" applyNumberFormat="1" applyFont="1" applyAlignment="1">
      <alignment horizontal="right" vertical="top" wrapText="1"/>
    </xf>
    <xf numFmtId="164" fontId="10" fillId="0" borderId="0" xfId="1" applyFont="1" applyFill="1" applyBorder="1" applyAlignment="1">
      <alignment horizontal="right" vertical="top"/>
    </xf>
    <xf numFmtId="0" fontId="21" fillId="0" borderId="0" xfId="2" applyFont="1" applyAlignment="1">
      <alignment vertical="top"/>
    </xf>
    <xf numFmtId="0" fontId="4" fillId="0" borderId="0" xfId="0" applyFont="1" applyAlignment="1">
      <alignment vertical="top"/>
    </xf>
    <xf numFmtId="0" fontId="21" fillId="2" borderId="0" xfId="2" applyFont="1" applyFill="1" applyAlignment="1">
      <alignment vertical="top"/>
    </xf>
    <xf numFmtId="0" fontId="4" fillId="2" borderId="0" xfId="0" applyFont="1" applyFill="1" applyAlignment="1">
      <alignment vertical="top"/>
    </xf>
    <xf numFmtId="0" fontId="8" fillId="0" borderId="0" xfId="0" applyFont="1" applyAlignment="1">
      <alignment horizontal="center" vertical="top"/>
    </xf>
    <xf numFmtId="165" fontId="8" fillId="0" borderId="0" xfId="1" applyNumberFormat="1" applyFont="1" applyAlignment="1">
      <alignment horizontal="right" vertical="top"/>
    </xf>
    <xf numFmtId="167" fontId="4" fillId="0" borderId="0" xfId="3" applyNumberFormat="1" applyFont="1" applyFill="1" applyAlignment="1">
      <alignment horizontal="right" vertical="top"/>
    </xf>
    <xf numFmtId="165" fontId="4" fillId="0" borderId="0" xfId="1" applyNumberFormat="1" applyFont="1" applyAlignment="1">
      <alignment horizontal="right" vertical="top"/>
    </xf>
    <xf numFmtId="10" fontId="4" fillId="0" borderId="0" xfId="3" applyNumberFormat="1" applyFont="1" applyFill="1" applyAlignment="1">
      <alignment horizontal="right" vertical="top"/>
    </xf>
    <xf numFmtId="164" fontId="4" fillId="0" borderId="0" xfId="1" applyFont="1" applyAlignment="1">
      <alignment horizontal="right" vertical="top"/>
    </xf>
    <xf numFmtId="0" fontId="8" fillId="0" borderId="0" xfId="0" applyFont="1" applyAlignment="1">
      <alignment horizontal="right" vertical="top"/>
    </xf>
    <xf numFmtId="166" fontId="8" fillId="0" borderId="0" xfId="1" applyNumberFormat="1" applyFont="1" applyAlignment="1">
      <alignment horizontal="right" vertical="top"/>
    </xf>
    <xf numFmtId="166" fontId="4" fillId="0" borderId="0" xfId="1" applyNumberFormat="1" applyFont="1" applyAlignment="1">
      <alignment horizontal="right" vertical="top"/>
    </xf>
    <xf numFmtId="0" fontId="9" fillId="0" borderId="0" xfId="0" applyFont="1" applyAlignment="1">
      <alignment vertical="top"/>
    </xf>
    <xf numFmtId="0" fontId="8" fillId="0" borderId="0" xfId="0" applyFont="1" applyAlignment="1">
      <alignment vertical="top" wrapText="1"/>
    </xf>
    <xf numFmtId="165" fontId="4" fillId="0" borderId="0" xfId="0" applyNumberFormat="1" applyFont="1" applyAlignment="1">
      <alignment horizontal="right" vertical="top"/>
    </xf>
    <xf numFmtId="165" fontId="4" fillId="0" borderId="0" xfId="0" applyNumberFormat="1" applyFont="1" applyAlignment="1">
      <alignment vertical="top"/>
    </xf>
    <xf numFmtId="165" fontId="8" fillId="0" borderId="0" xfId="1" applyNumberFormat="1" applyFont="1" applyFill="1" applyAlignment="1">
      <alignment vertical="top"/>
    </xf>
    <xf numFmtId="165" fontId="8" fillId="0" borderId="0" xfId="1" applyNumberFormat="1" applyFont="1" applyFill="1" applyAlignment="1">
      <alignment horizontal="center" vertical="top"/>
    </xf>
    <xf numFmtId="9" fontId="4" fillId="0" borderId="0" xfId="0" applyNumberFormat="1" applyFont="1" applyAlignment="1">
      <alignment horizontal="right" vertical="top"/>
    </xf>
    <xf numFmtId="0" fontId="4" fillId="6" borderId="0" xfId="0" applyFont="1" applyFill="1"/>
    <xf numFmtId="0" fontId="32" fillId="6" borderId="0" xfId="0" applyFont="1" applyFill="1"/>
    <xf numFmtId="0" fontId="9" fillId="6" borderId="0" xfId="0" applyFont="1" applyFill="1"/>
    <xf numFmtId="0" fontId="4" fillId="6" borderId="0" xfId="0" applyFont="1" applyFill="1" applyAlignment="1">
      <alignment horizontal="left" indent="2"/>
    </xf>
    <xf numFmtId="0" fontId="33" fillId="6" borderId="0" xfId="0" applyFont="1" applyFill="1" applyAlignment="1">
      <alignment horizontal="left" indent="2"/>
    </xf>
    <xf numFmtId="0" fontId="33" fillId="6" borderId="0" xfId="0" applyFont="1" applyFill="1"/>
    <xf numFmtId="0" fontId="31" fillId="2" borderId="0" xfId="2" applyFont="1" applyFill="1" applyBorder="1" applyAlignment="1">
      <alignment horizontal="left" vertical="center"/>
    </xf>
    <xf numFmtId="0" fontId="31" fillId="2" borderId="0" xfId="2" applyFont="1" applyFill="1"/>
    <xf numFmtId="0" fontId="31" fillId="2" borderId="0" xfId="2" applyFont="1" applyFill="1" applyAlignment="1">
      <alignment vertical="top"/>
    </xf>
    <xf numFmtId="0" fontId="11" fillId="0" borderId="0" xfId="0" applyFont="1" applyAlignment="1">
      <alignment horizontal="left" indent="4"/>
    </xf>
    <xf numFmtId="0" fontId="34" fillId="0" borderId="0" xfId="0" applyFont="1" applyAlignment="1">
      <alignment horizontal="justify" vertical="top"/>
    </xf>
    <xf numFmtId="0" fontId="25" fillId="0" borderId="0" xfId="0" applyFont="1" applyAlignment="1">
      <alignment horizontal="left" vertical="top" indent="2"/>
    </xf>
    <xf numFmtId="167" fontId="4" fillId="0" borderId="0" xfId="3" applyNumberFormat="1" applyFont="1"/>
    <xf numFmtId="9" fontId="8" fillId="0" borderId="0" xfId="3" applyFont="1" applyFill="1"/>
    <xf numFmtId="167" fontId="4" fillId="0" borderId="0" xfId="3" applyNumberFormat="1" applyFont="1" applyAlignment="1">
      <alignment vertical="top"/>
    </xf>
    <xf numFmtId="167" fontId="4" fillId="0" borderId="0" xfId="0" applyNumberFormat="1" applyFont="1" applyAlignment="1">
      <alignment vertical="top"/>
    </xf>
    <xf numFmtId="166" fontId="4" fillId="0" borderId="0" xfId="1" applyNumberFormat="1" applyFont="1"/>
    <xf numFmtId="166" fontId="25" fillId="0" borderId="0" xfId="1" applyNumberFormat="1" applyFont="1" applyFill="1"/>
    <xf numFmtId="166" fontId="11" fillId="0" borderId="0" xfId="1" applyNumberFormat="1" applyFont="1"/>
    <xf numFmtId="165" fontId="7" fillId="0" borderId="0" xfId="1" applyNumberFormat="1" applyFont="1" applyFill="1" applyAlignment="1">
      <alignment horizontal="right"/>
    </xf>
    <xf numFmtId="167" fontId="9" fillId="0" borderId="0" xfId="3" applyNumberFormat="1" applyFont="1" applyFill="1" applyAlignment="1">
      <alignment horizontal="right"/>
    </xf>
    <xf numFmtId="166" fontId="9" fillId="0" borderId="0" xfId="1" applyNumberFormat="1" applyFont="1"/>
    <xf numFmtId="169" fontId="4" fillId="0" borderId="0" xfId="1" applyNumberFormat="1" applyFont="1"/>
    <xf numFmtId="4" fontId="36" fillId="0" borderId="0" xfId="0" applyNumberFormat="1" applyFont="1"/>
    <xf numFmtId="164" fontId="4" fillId="0" borderId="0" xfId="1" applyFont="1" applyFill="1" applyBorder="1" applyAlignment="1">
      <alignment vertical="top"/>
    </xf>
    <xf numFmtId="167" fontId="4" fillId="0" borderId="0" xfId="3" applyNumberFormat="1" applyFont="1" applyBorder="1" applyAlignment="1">
      <alignment vertical="top"/>
    </xf>
    <xf numFmtId="166" fontId="4" fillId="0" borderId="0" xfId="1" applyNumberFormat="1" applyFont="1" applyFill="1"/>
    <xf numFmtId="166" fontId="7" fillId="0" borderId="0" xfId="1" applyNumberFormat="1" applyFont="1" applyFill="1"/>
    <xf numFmtId="171" fontId="4" fillId="0" borderId="0" xfId="3" applyNumberFormat="1" applyFont="1" applyFill="1" applyAlignment="1">
      <alignment horizontal="right"/>
    </xf>
    <xf numFmtId="170" fontId="8" fillId="0" borderId="0" xfId="1" applyNumberFormat="1" applyFont="1" applyFill="1" applyAlignment="1">
      <alignment horizontal="right"/>
    </xf>
    <xf numFmtId="171" fontId="4" fillId="0" borderId="0" xfId="0" applyNumberFormat="1" applyFont="1"/>
    <xf numFmtId="2" fontId="4" fillId="0" borderId="0" xfId="3" applyNumberFormat="1" applyFont="1" applyAlignment="1">
      <alignment horizontal="right"/>
    </xf>
    <xf numFmtId="0" fontId="10" fillId="6" borderId="0" xfId="0" applyFont="1" applyFill="1" applyAlignment="1">
      <alignment horizontal="right" vertical="top"/>
    </xf>
    <xf numFmtId="165" fontId="8" fillId="0" borderId="0" xfId="1" applyNumberFormat="1" applyFont="1" applyFill="1" applyAlignment="1">
      <alignment horizontal="right" vertical="top"/>
    </xf>
    <xf numFmtId="167" fontId="8" fillId="0" borderId="0" xfId="3" applyNumberFormat="1" applyFont="1" applyFill="1" applyAlignment="1">
      <alignment horizontal="right"/>
    </xf>
    <xf numFmtId="3" fontId="4" fillId="0" borderId="0" xfId="1" applyNumberFormat="1" applyFont="1" applyFill="1" applyBorder="1" applyAlignment="1">
      <alignment horizontal="right" vertical="top"/>
    </xf>
    <xf numFmtId="320" fontId="4" fillId="0" borderId="0" xfId="1" applyNumberFormat="1" applyFont="1" applyBorder="1" applyAlignment="1">
      <alignment horizontal="right" vertical="top"/>
    </xf>
    <xf numFmtId="3" fontId="4" fillId="0" borderId="0" xfId="1" applyNumberFormat="1" applyFont="1" applyBorder="1" applyAlignment="1">
      <alignment horizontal="right" vertical="top"/>
    </xf>
    <xf numFmtId="2" fontId="4" fillId="0" borderId="0" xfId="0" applyNumberFormat="1" applyFont="1" applyAlignment="1">
      <alignment horizontal="right" vertical="top" wrapText="1"/>
    </xf>
    <xf numFmtId="235" fontId="4" fillId="0" borderId="0" xfId="0" applyNumberFormat="1" applyFont="1" applyAlignment="1">
      <alignment horizontal="right" vertical="top"/>
    </xf>
    <xf numFmtId="9" fontId="4" fillId="0" borderId="0" xfId="3" applyFont="1" applyBorder="1" applyAlignment="1">
      <alignment horizontal="right" vertical="top"/>
    </xf>
    <xf numFmtId="10" fontId="4" fillId="0" borderId="0" xfId="3" applyNumberFormat="1" applyFont="1" applyFill="1"/>
    <xf numFmtId="166" fontId="8" fillId="0" borderId="0" xfId="1" applyNumberFormat="1" applyFont="1" applyFill="1" applyBorder="1" applyAlignment="1">
      <alignment horizontal="right" vertical="top"/>
    </xf>
    <xf numFmtId="0" fontId="327" fillId="0" borderId="0" xfId="0" applyFont="1"/>
    <xf numFmtId="0" fontId="4" fillId="6" borderId="0" xfId="0" applyFont="1" applyFill="1" applyAlignment="1">
      <alignment horizontal="left" vertical="top" wrapText="1" indent="2"/>
    </xf>
    <xf numFmtId="0" fontId="19" fillId="0" borderId="0" xfId="2" applyFont="1" applyAlignment="1">
      <alignment horizontal="left" vertical="top"/>
    </xf>
    <xf numFmtId="0" fontId="31" fillId="0" borderId="0" xfId="2" applyFont="1" applyAlignment="1">
      <alignment horizontal="left" vertical="top"/>
    </xf>
    <xf numFmtId="0" fontId="13" fillId="5" borderId="0" xfId="0" applyFont="1" applyFill="1" applyAlignment="1">
      <alignment horizontal="center" vertical="center"/>
    </xf>
    <xf numFmtId="0" fontId="35" fillId="0" borderId="0" xfId="2" applyFont="1" applyAlignment="1">
      <alignment horizontal="left" vertical="top" wrapText="1"/>
    </xf>
    <xf numFmtId="0" fontId="9" fillId="2" borderId="0" xfId="0" applyFont="1" applyFill="1" applyAlignment="1">
      <alignment horizontal="center" vertical="top"/>
    </xf>
    <xf numFmtId="0" fontId="9" fillId="2" borderId="0" xfId="0" applyFont="1" applyFill="1" applyAlignment="1">
      <alignment horizontal="center" vertical="center"/>
    </xf>
  </cellXfs>
  <cellStyles count="2856">
    <cellStyle name=" 1" xfId="1108" xr:uid="{00000000-0005-0000-0000-000000000000}"/>
    <cellStyle name="_x000a_386grabber=M" xfId="7" xr:uid="{00000000-0005-0000-0000-000001000000}"/>
    <cellStyle name="&quot;X&quot; Men" xfId="8" xr:uid="{00000000-0005-0000-0000-000002000000}"/>
    <cellStyle name="%" xfId="9" xr:uid="{00000000-0005-0000-0000-000003000000}"/>
    <cellStyle name="% 2" xfId="1109" xr:uid="{00000000-0005-0000-0000-000004000000}"/>
    <cellStyle name="%_Inputs" xfId="1110" xr:uid="{00000000-0005-0000-0000-000005000000}"/>
    <cellStyle name="%_Inputs (const)" xfId="1111" xr:uid="{00000000-0005-0000-0000-000006000000}"/>
    <cellStyle name="%_Inputs Co" xfId="1112" xr:uid="{00000000-0005-0000-0000-000007000000}"/>
    <cellStyle name="******************************************" xfId="10" xr:uid="{00000000-0005-0000-0000-000008000000}"/>
    <cellStyle name=";;;" xfId="11" xr:uid="{00000000-0005-0000-0000-000009000000}"/>
    <cellStyle name="??" xfId="12" xr:uid="{00000000-0005-0000-0000-00000A000000}"/>
    <cellStyle name="?? [0.00]_PRODUCT DETAIL Q1Q3" xfId="13" xr:uid="{00000000-0005-0000-0000-00000B000000}"/>
    <cellStyle name="?? [0]__Compensation expenses" xfId="14" xr:uid="{00000000-0005-0000-0000-00000C000000}"/>
    <cellStyle name="??&amp;O?&amp;H?_x0008__x000f__x0007_?_x0007__x0001__x0001_" xfId="15" xr:uid="{00000000-0005-0000-0000-00000D000000}"/>
    <cellStyle name="??&amp;O?&amp;H?_x0008_??_x0007__x0001__x0001_" xfId="16" xr:uid="{00000000-0005-0000-0000-00000E000000}"/>
    <cellStyle name="???? [0.00]_PRODUCT DETAIL Q1_x0013_" xfId="17" xr:uid="{00000000-0005-0000-0000-00000F000000}"/>
    <cellStyle name="????_PRODUCT DETAIL Q1TAIL" xfId="18" xr:uid="{00000000-0005-0000-0000-000010000000}"/>
    <cellStyle name="???[0]__Compensation expenses" xfId="19" xr:uid="{00000000-0005-0000-0000-000011000000}"/>
    <cellStyle name="???__Compensation expenses" xfId="20" xr:uid="{00000000-0005-0000-0000-000012000000}"/>
    <cellStyle name="??__Compensation expenses" xfId="21" xr:uid="{00000000-0005-0000-0000-000013000000}"/>
    <cellStyle name="]_x000a__x000a_Extension=conv.dll_x000a__x000a_MS-DOS Tools Extentions=C:\DOS\MSTOOLS.DLL_x000a__x000a__x000a__x000a_[Settings]_x000a__x000a_UNDELETE.DLL=C:\DOS\MSTOOLS.DLL_x000a__x000a_W" xfId="22" xr:uid="{00000000-0005-0000-0000-000014000000}"/>
    <cellStyle name="]_x000d__x000a_Zoomed=1_x000d__x000a_Row=0_x000d__x000a_Column=0_x000d__x000a_Height=0_x000d__x000a_Width=0_x000d__x000a_FontName=FoxFont_x000d__x000a_FontStyle=0_x000d__x000a_FontSize=9_x000d__x000a_PrtFontName=FoxPrin" xfId="23" xr:uid="{00000000-0005-0000-0000-000015000000}"/>
    <cellStyle name="_~5075521" xfId="1113" xr:uid="{00000000-0005-0000-0000-000016000000}"/>
    <cellStyle name="_02-07-2001" xfId="1114" xr:uid="{00000000-0005-0000-0000-000017000000}"/>
    <cellStyle name="_040803 EXTENDED GVM" xfId="24" xr:uid="{00000000-0005-0000-0000-000018000000}"/>
    <cellStyle name="_05-03-2001" xfId="1115" xr:uid="{00000000-0005-0000-0000-000019000000}"/>
    <cellStyle name="_08-11-2000" xfId="1116" xr:uid="{00000000-0005-0000-0000-00001A000000}"/>
    <cellStyle name="_08-11-2000_1" xfId="1117" xr:uid="{00000000-0005-0000-0000-00001B000000}"/>
    <cellStyle name="_09-04-2001" xfId="1118" xr:uid="{00000000-0005-0000-0000-00001C000000}"/>
    <cellStyle name="_13-12-2000" xfId="1119" xr:uid="{00000000-0005-0000-0000-00001D000000}"/>
    <cellStyle name="_2006.06.26_в командировку(edit 23.06.06)_Балансы и макеты" xfId="1120" xr:uid="{00000000-0005-0000-0000-00001E000000}"/>
    <cellStyle name="_23-10-2000" xfId="1121" xr:uid="{00000000-0005-0000-0000-00001F000000}"/>
    <cellStyle name="_25-06-2001" xfId="1122" xr:uid="{00000000-0005-0000-0000-000020000000}"/>
    <cellStyle name="_25-12-2000" xfId="1123" xr:uid="{00000000-0005-0000-0000-000021000000}"/>
    <cellStyle name="_30-10-2000" xfId="1124" xr:uid="{00000000-0005-0000-0000-000022000000}"/>
    <cellStyle name="_Assumptions" xfId="25" xr:uid="{00000000-0005-0000-0000-000023000000}"/>
    <cellStyle name="_BANE model1-RAVE" xfId="26" xr:uid="{00000000-0005-0000-0000-000024000000}"/>
    <cellStyle name="_CHT_MOD" xfId="27" xr:uid="{00000000-0005-0000-0000-000025000000}"/>
    <cellStyle name="_ere_KADS_Core_Items" xfId="28" xr:uid="{00000000-0005-0000-0000-000026000000}"/>
    <cellStyle name="_ere_KADS_Full_Upload_Items" xfId="29" xr:uid="{00000000-0005-0000-0000-000027000000}"/>
    <cellStyle name="_FMC" xfId="30" xr:uid="{00000000-0005-0000-0000-000028000000}"/>
    <cellStyle name="—_GS_Cash " xfId="31" xr:uid="{00000000-0005-0000-0000-000029000000}"/>
    <cellStyle name="_IBM PC" xfId="1125" xr:uid="{00000000-0005-0000-0000-00002A000000}"/>
    <cellStyle name="_Model_RAB Мой" xfId="1126" xr:uid="{00000000-0005-0000-0000-00002B000000}"/>
    <cellStyle name="_Model_RAB Мой 2" xfId="2388" xr:uid="{00000000-0005-0000-0000-00002C000000}"/>
    <cellStyle name="_Model_RAB_MRSK_svod" xfId="1127" xr:uid="{00000000-0005-0000-0000-00002D000000}"/>
    <cellStyle name="_Model_RAB_MRSK_svod 2" xfId="2389" xr:uid="{00000000-0005-0000-0000-00002E000000}"/>
    <cellStyle name="_NF3x00" xfId="1128" xr:uid="{00000000-0005-0000-0000-00002F000000}"/>
    <cellStyle name="_NF7x-5x00" xfId="1129" xr:uid="{00000000-0005-0000-0000-000030000000}"/>
    <cellStyle name="_Novatek _ published" xfId="32" xr:uid="{00000000-0005-0000-0000-000031000000}"/>
    <cellStyle name="_Price Lanit 300501" xfId="1130" xr:uid="{00000000-0005-0000-0000-000032000000}"/>
    <cellStyle name="_Rombo 130801" xfId="1131" xr:uid="{00000000-0005-0000-0000-000033000000}"/>
    <cellStyle name="_SIBN_model_1" xfId="33" xr:uid="{00000000-0005-0000-0000-000034000000}"/>
    <cellStyle name="_stock_1306m1" xfId="1132" xr:uid="{00000000-0005-0000-0000-000035000000}"/>
    <cellStyle name="_tipogr_end" xfId="1133" xr:uid="{00000000-0005-0000-0000-000036000000}"/>
    <cellStyle name="_TIW" xfId="34" xr:uid="{00000000-0005-0000-0000-000037000000}"/>
    <cellStyle name="_TP" xfId="1134" xr:uid="{00000000-0005-0000-0000-000038000000}"/>
    <cellStyle name="_TPopt" xfId="1135" xr:uid="{00000000-0005-0000-0000-000039000000}"/>
    <cellStyle name="_usr_KADS_Core_Items" xfId="35" xr:uid="{00000000-0005-0000-0000-00003A000000}"/>
    <cellStyle name="_XOM model" xfId="36" xr:uid="{00000000-0005-0000-0000-00003B000000}"/>
    <cellStyle name="_Альбом  от 25.08.06 недействующая редакция" xfId="1136" xr:uid="{00000000-0005-0000-0000-00003C000000}"/>
    <cellStyle name="_Альбом бюджетных форм   от 23.08.05" xfId="1137" xr:uid="{00000000-0005-0000-0000-00003D000000}"/>
    <cellStyle name="_Альбом бюджетных форм   от 25.08.05" xfId="1138" xr:uid="{00000000-0005-0000-0000-00003E000000}"/>
    <cellStyle name="_Альбом бюджетных форм от 18.07.06" xfId="1139" xr:uid="{00000000-0005-0000-0000-00003F000000}"/>
    <cellStyle name="_АРМ_БП_РСК_V6.1.unprotec" xfId="1140" xr:uid="{00000000-0005-0000-0000-000040000000}"/>
    <cellStyle name="_БДР 2 кв  2007 03 04" xfId="1141" xr:uid="{00000000-0005-0000-0000-000041000000}"/>
    <cellStyle name="_Бюджетные формы.Расходы v.3.1" xfId="1142" xr:uid="{00000000-0005-0000-0000-000042000000}"/>
    <cellStyle name="_в отчет" xfId="1143" xr:uid="{00000000-0005-0000-0000-000043000000}"/>
    <cellStyle name="_Выполнение инв  программ в 2006 г 03 02 07" xfId="1144" xr:uid="{00000000-0005-0000-0000-000044000000}"/>
    <cellStyle name="_выручка по присоединениям2" xfId="1145" xr:uid="{00000000-0005-0000-0000-000045000000}"/>
    <cellStyle name="_ВЭС" xfId="1146" xr:uid="{00000000-0005-0000-0000-000046000000}"/>
    <cellStyle name="_Инвест ТЗ" xfId="1147" xr:uid="{00000000-0005-0000-0000-000047000000}"/>
    <cellStyle name="_Инвест ТЗ АВТОМАТИЗАЦИЯ  1.06.06   Ф" xfId="1148" xr:uid="{00000000-0005-0000-0000-000048000000}"/>
    <cellStyle name="_Инвест ТЗ АВТОМАТИЗАЦИЯ  31.05.06   Ф нов" xfId="1149" xr:uid="{00000000-0005-0000-0000-000049000000}"/>
    <cellStyle name="_Инвестпрограмма на 2007г " xfId="1150" xr:uid="{00000000-0005-0000-0000-00004A000000}"/>
    <cellStyle name="_ИП 17032006" xfId="37" xr:uid="{00000000-0005-0000-0000-00004B000000}"/>
    <cellStyle name="_Исполнение  за 9 месяцев 2006 г для совещания 13.10." xfId="1151" xr:uid="{00000000-0005-0000-0000-00004C000000}"/>
    <cellStyle name="_Исходные данные для модели" xfId="1152" xr:uid="{00000000-0005-0000-0000-00004D000000}"/>
    <cellStyle name="_Классификаторы" xfId="1153" xr:uid="{00000000-0005-0000-0000-00004E000000}"/>
    <cellStyle name="_классификаторы УБМ (изменения)" xfId="1154" xr:uid="{00000000-0005-0000-0000-00004F000000}"/>
    <cellStyle name="_Книга1" xfId="38" xr:uid="{00000000-0005-0000-0000-000050000000}"/>
    <cellStyle name="_Книга1 2" xfId="39" xr:uid="{00000000-0005-0000-0000-000051000000}"/>
    <cellStyle name="_Книга1_Копия АРМ_БП_РСК_V10 0_20100213" xfId="40" xr:uid="{00000000-0005-0000-0000-000052000000}"/>
    <cellStyle name="_Книга1_Копия АРМ_БП_РСК_V10 0_20100213 2" xfId="41" xr:uid="{00000000-0005-0000-0000-000053000000}"/>
    <cellStyle name="_Книга12 (3)" xfId="1155" xr:uid="{00000000-0005-0000-0000-000054000000}"/>
    <cellStyle name="_Книга3 (8)" xfId="1156" xr:uid="{00000000-0005-0000-0000-000055000000}"/>
    <cellStyle name="_Книга3 (9)" xfId="1157" xr:uid="{00000000-0005-0000-0000-000056000000}"/>
    <cellStyle name="_Книга4" xfId="1158" xr:uid="{00000000-0005-0000-0000-000057000000}"/>
    <cellStyle name="_Книга5" xfId="1159" xr:uid="{00000000-0005-0000-0000-000058000000}"/>
    <cellStyle name="_МОДЕЛЬ_1 (2)" xfId="1160" xr:uid="{00000000-0005-0000-0000-000059000000}"/>
    <cellStyle name="_МОДЕЛЬ_1 (2) 2" xfId="2390" xr:uid="{00000000-0005-0000-0000-00005A000000}"/>
    <cellStyle name="_НВВ 2009 постатейно свод по филиалам_09_02_09" xfId="1161" xr:uid="{00000000-0005-0000-0000-00005B000000}"/>
    <cellStyle name="_НВВ 2009 постатейно свод по филиалам_для Валентина" xfId="1162" xr:uid="{00000000-0005-0000-0000-00005C000000}"/>
    <cellStyle name="_Омск" xfId="1163" xr:uid="{00000000-0005-0000-0000-00005D000000}"/>
    <cellStyle name="_Оплата труда в тарифе 2007 для ПЭО" xfId="1164" xr:uid="{00000000-0005-0000-0000-00005E000000}"/>
    <cellStyle name="_оплата труда в тарифе 2007 для ПЭО (финплан)" xfId="1165" xr:uid="{00000000-0005-0000-0000-00005F000000}"/>
    <cellStyle name="_п.1.6_2007_гран_4%" xfId="1166" xr:uid="{00000000-0005-0000-0000-000060000000}"/>
    <cellStyle name="_план 2006 Тюменьэнерго ОФ" xfId="1167" xr:uid="{00000000-0005-0000-0000-000061000000}"/>
    <cellStyle name="_план 2007 Тюменьэнерго" xfId="1168" xr:uid="{00000000-0005-0000-0000-000062000000}"/>
    <cellStyle name="_План ДПН на 3 кв  2008 г  Белгородэнерго (2)" xfId="1169" xr:uid="{00000000-0005-0000-0000-000063000000}"/>
    <cellStyle name="_Потери на 4кв. 2007г." xfId="1170" xr:uid="{00000000-0005-0000-0000-000064000000}"/>
    <cellStyle name="_пр 5 тариф RAB" xfId="1171" xr:uid="{00000000-0005-0000-0000-000065000000}"/>
    <cellStyle name="_пр 5 тариф RAB 2" xfId="2391" xr:uid="{00000000-0005-0000-0000-000066000000}"/>
    <cellStyle name="_Предожение _ДБП_2009 г ( согласованные БП)  (2)" xfId="1172" xr:uid="{00000000-0005-0000-0000-000067000000}"/>
    <cellStyle name="_Предполагаем везти" xfId="1173" xr:uid="{00000000-0005-0000-0000-000068000000}"/>
    <cellStyle name="_Прил 4_Формат-РСК_29.11.06_new finalприм" xfId="1174" xr:uid="{00000000-0005-0000-0000-000069000000}"/>
    <cellStyle name="_Приложение МТС-3-КС" xfId="1175" xr:uid="{00000000-0005-0000-0000-00006A000000}"/>
    <cellStyle name="_Приложение-МТС--2-1" xfId="1176" xr:uid="{00000000-0005-0000-0000-00006B000000}"/>
    <cellStyle name="_Расчет 0,4 кВ" xfId="1177" xr:uid="{00000000-0005-0000-0000-00006C000000}"/>
    <cellStyle name="_Расчет RAB_22072008" xfId="1178" xr:uid="{00000000-0005-0000-0000-00006D000000}"/>
    <cellStyle name="_Расчет RAB_22072008 2" xfId="2392" xr:uid="{00000000-0005-0000-0000-00006E000000}"/>
    <cellStyle name="_Расчет RAB_Лен и МОЭСК_с 2010 года_14.04.2009_со сглаж_version 3.0_без ФСК" xfId="1179" xr:uid="{00000000-0005-0000-0000-00006F000000}"/>
    <cellStyle name="_Расчет RAB_Лен и МОЭСК_с 2010 года_14.04.2009_со сглаж_version 3.0_без ФСК 2" xfId="2393" xr:uid="{00000000-0005-0000-0000-000070000000}"/>
    <cellStyle name="_Свод по ИПР (2)" xfId="1180" xr:uid="{00000000-0005-0000-0000-000071000000}"/>
    <cellStyle name="_Сводная инвестпрограмма 2007-1" xfId="1181" xr:uid="{00000000-0005-0000-0000-000072000000}"/>
    <cellStyle name="_Склад к рассылке 22082000" xfId="1182" xr:uid="{00000000-0005-0000-0000-000073000000}"/>
    <cellStyle name="_таблицы для расчетов28-04-08_2006-2009_прибыль корр_по ИА" xfId="1183" xr:uid="{00000000-0005-0000-0000-000074000000}"/>
    <cellStyle name="_таблицы для расчетов28-04-08_2006-2009с ИА" xfId="1184" xr:uid="{00000000-0005-0000-0000-000075000000}"/>
    <cellStyle name="_ФЗП ТАРИФ 2006 в РЭК 2 216" xfId="1185" xr:uid="{00000000-0005-0000-0000-000076000000}"/>
    <cellStyle name="_Форма 6  РТК.xls(отчет по Адр пр. ЛО)" xfId="1186" xr:uid="{00000000-0005-0000-0000-000077000000}"/>
    <cellStyle name="_ФОРМАТ БДР  новый  BDR 151208" xfId="1187" xr:uid="{00000000-0005-0000-0000-000078000000}"/>
    <cellStyle name="_Формат ДПН (предложения ФСК) 01.02.08г. Сравнение" xfId="1188" xr:uid="{00000000-0005-0000-0000-000079000000}"/>
    <cellStyle name="_ФОРМАТ ПЛАНА ИД НА  2009 год" xfId="1189" xr:uid="{00000000-0005-0000-0000-00007A000000}"/>
    <cellStyle name="_Формат разбивки по МРСК_РСК" xfId="1190" xr:uid="{00000000-0005-0000-0000-00007B000000}"/>
    <cellStyle name="_Формат_для Согласования" xfId="1191" xr:uid="{00000000-0005-0000-0000-00007C000000}"/>
    <cellStyle name="_Формат-РСК_2007_12 02 06_м" xfId="1192" xr:uid="{00000000-0005-0000-0000-00007D000000}"/>
    <cellStyle name="“ü—Í—“" xfId="42" xr:uid="{00000000-0005-0000-0000-00007E000000}"/>
    <cellStyle name="”ќђќ‘ћ‚›‰" xfId="1193" xr:uid="{00000000-0005-0000-0000-00007F000000}"/>
    <cellStyle name="”љ‘ђћ‚ђќќ›‰" xfId="1194" xr:uid="{00000000-0005-0000-0000-000080000000}"/>
    <cellStyle name="„…ќ…†ќ›‰" xfId="1195" xr:uid="{00000000-0005-0000-0000-000081000000}"/>
    <cellStyle name="£ BP" xfId="43" xr:uid="{00000000-0005-0000-0000-000082000000}"/>
    <cellStyle name="¤@?ë_Sheet1 (2)" xfId="44" xr:uid="{00000000-0005-0000-0000-000083000000}"/>
    <cellStyle name="¤@¯ë_Sheet1 (2)" xfId="45" xr:uid="{00000000-0005-0000-0000-000084000000}"/>
    <cellStyle name="¥ JY" xfId="46" xr:uid="{00000000-0005-0000-0000-000085000000}"/>
    <cellStyle name="€@?ë_Sheet1 (2)" xfId="47" xr:uid="{00000000-0005-0000-0000-000086000000}"/>
    <cellStyle name="=C:\WINNT35\SYSTEM32\COMMAND.COM" xfId="48" xr:uid="{00000000-0005-0000-0000-000087000000}"/>
    <cellStyle name="=D:\WINNT\SYSTEM32\COMMAND.COM" xfId="49" xr:uid="{00000000-0005-0000-0000-000088000000}"/>
    <cellStyle name="=D:\WINNT\SYSTEM32\COMMAND.COM 10" xfId="50" xr:uid="{00000000-0005-0000-0000-000089000000}"/>
    <cellStyle name="=D:\WINNT\SYSTEM32\COMMAND.COM 11" xfId="51" xr:uid="{00000000-0005-0000-0000-00008A000000}"/>
    <cellStyle name="=D:\WINNT\SYSTEM32\COMMAND.COM 2" xfId="52" xr:uid="{00000000-0005-0000-0000-00008B000000}"/>
    <cellStyle name="=D:\WINNT\SYSTEM32\COMMAND.COM 3" xfId="53" xr:uid="{00000000-0005-0000-0000-00008C000000}"/>
    <cellStyle name="=D:\WINNT\SYSTEM32\COMMAND.COM 4" xfId="54" xr:uid="{00000000-0005-0000-0000-00008D000000}"/>
    <cellStyle name="=D:\WINNT\SYSTEM32\COMMAND.COM 5" xfId="55" xr:uid="{00000000-0005-0000-0000-00008E000000}"/>
    <cellStyle name="=D:\WINNT\SYSTEM32\COMMAND.COM 6" xfId="56" xr:uid="{00000000-0005-0000-0000-00008F000000}"/>
    <cellStyle name="=D:\WINNT\SYSTEM32\COMMAND.COM 7" xfId="57" xr:uid="{00000000-0005-0000-0000-000090000000}"/>
    <cellStyle name="=D:\WINNT\SYSTEM32\COMMAND.COM 8" xfId="58" xr:uid="{00000000-0005-0000-0000-000091000000}"/>
    <cellStyle name="=D:\WINNT\SYSTEM32\COMMAND.COM 9" xfId="59" xr:uid="{00000000-0005-0000-0000-000092000000}"/>
    <cellStyle name="§Q\?1@" xfId="60" xr:uid="{00000000-0005-0000-0000-000093000000}"/>
    <cellStyle name="§Q\òm1@À" xfId="61" xr:uid="{00000000-0005-0000-0000-000094000000}"/>
    <cellStyle name="‡ђѓћ‹ћ‚ћљ1" xfId="1196" xr:uid="{00000000-0005-0000-0000-000095000000}"/>
    <cellStyle name="‡ђѓћ‹ћ‚ћљ2" xfId="1197" xr:uid="{00000000-0005-0000-0000-000096000000}"/>
    <cellStyle name="’ћѓћ‚›‰" xfId="1198" xr:uid="{00000000-0005-0000-0000-000097000000}"/>
    <cellStyle name="0" xfId="62" xr:uid="{00000000-0005-0000-0000-000098000000}"/>
    <cellStyle name="0%" xfId="63" xr:uid="{00000000-0005-0000-0000-000099000000}"/>
    <cellStyle name="0.0" xfId="64" xr:uid="{00000000-0005-0000-0000-00009A000000}"/>
    <cellStyle name="0.0%" xfId="65" xr:uid="{00000000-0005-0000-0000-00009B000000}"/>
    <cellStyle name="0.0_BPCitigroupWIP" xfId="66" xr:uid="{00000000-0005-0000-0000-00009C000000}"/>
    <cellStyle name="0.00" xfId="67" xr:uid="{00000000-0005-0000-0000-00009D000000}"/>
    <cellStyle name="0.00%" xfId="68" xr:uid="{00000000-0005-0000-0000-00009E000000}"/>
    <cellStyle name="0.00_BPCitigroupWIP" xfId="69" xr:uid="{00000000-0005-0000-0000-00009F000000}"/>
    <cellStyle name="0_BPCitigroupWIP" xfId="70" xr:uid="{00000000-0005-0000-0000-0000A0000000}"/>
    <cellStyle name="0_RDSCitigroupWIP" xfId="71" xr:uid="{00000000-0005-0000-0000-0000A1000000}"/>
    <cellStyle name="0_rdshell_E&amp;P_analysis" xfId="72" xr:uid="{00000000-0005-0000-0000-0000A2000000}"/>
    <cellStyle name="0_TotalCitigroupWIP" xfId="73" xr:uid="{00000000-0005-0000-0000-0000A3000000}"/>
    <cellStyle name="0_TotalCitigroupWIP_old" xfId="74" xr:uid="{00000000-0005-0000-0000-0000A4000000}"/>
    <cellStyle name="0_TotalCitigroupWIP_Q104" xfId="75" xr:uid="{00000000-0005-0000-0000-0000A5000000}"/>
    <cellStyle name="1,000x_GS_Cash " xfId="76" xr:uid="{00000000-0005-0000-0000-0000A6000000}"/>
    <cellStyle name="1Normal" xfId="77" xr:uid="{00000000-0005-0000-0000-0000A7000000}"/>
    <cellStyle name="20% - Accent1" xfId="78" xr:uid="{00000000-0005-0000-0000-0000A8000000}"/>
    <cellStyle name="20% - Accent1 10" xfId="1199" xr:uid="{00000000-0005-0000-0000-0000A9000000}"/>
    <cellStyle name="20% - Accent1 11" xfId="1200" xr:uid="{00000000-0005-0000-0000-0000AA000000}"/>
    <cellStyle name="20% - Accent1 12" xfId="1201" xr:uid="{00000000-0005-0000-0000-0000AB000000}"/>
    <cellStyle name="20% - Accent1 13" xfId="1202" xr:uid="{00000000-0005-0000-0000-0000AC000000}"/>
    <cellStyle name="20% - Accent1 14" xfId="1203" xr:uid="{00000000-0005-0000-0000-0000AD000000}"/>
    <cellStyle name="20% - Accent1 2" xfId="1204" xr:uid="{00000000-0005-0000-0000-0000AE000000}"/>
    <cellStyle name="20% - Accent1 3" xfId="1205" xr:uid="{00000000-0005-0000-0000-0000AF000000}"/>
    <cellStyle name="20% - Accent1 4" xfId="1206" xr:uid="{00000000-0005-0000-0000-0000B0000000}"/>
    <cellStyle name="20% - Accent1 5" xfId="1207" xr:uid="{00000000-0005-0000-0000-0000B1000000}"/>
    <cellStyle name="20% - Accent1 6" xfId="1208" xr:uid="{00000000-0005-0000-0000-0000B2000000}"/>
    <cellStyle name="20% - Accent1 7" xfId="1209" xr:uid="{00000000-0005-0000-0000-0000B3000000}"/>
    <cellStyle name="20% - Accent1 8" xfId="1210" xr:uid="{00000000-0005-0000-0000-0000B4000000}"/>
    <cellStyle name="20% - Accent1 9" xfId="1211" xr:uid="{00000000-0005-0000-0000-0000B5000000}"/>
    <cellStyle name="20% - Accent2" xfId="79" xr:uid="{00000000-0005-0000-0000-0000B6000000}"/>
    <cellStyle name="20% - Accent2 10" xfId="1212" xr:uid="{00000000-0005-0000-0000-0000B7000000}"/>
    <cellStyle name="20% - Accent2 11" xfId="1213" xr:uid="{00000000-0005-0000-0000-0000B8000000}"/>
    <cellStyle name="20% - Accent2 12" xfId="1214" xr:uid="{00000000-0005-0000-0000-0000B9000000}"/>
    <cellStyle name="20% - Accent2 13" xfId="1215" xr:uid="{00000000-0005-0000-0000-0000BA000000}"/>
    <cellStyle name="20% - Accent2 14" xfId="1216" xr:uid="{00000000-0005-0000-0000-0000BB000000}"/>
    <cellStyle name="20% - Accent2 2" xfId="1217" xr:uid="{00000000-0005-0000-0000-0000BC000000}"/>
    <cellStyle name="20% - Accent2 3" xfId="1218" xr:uid="{00000000-0005-0000-0000-0000BD000000}"/>
    <cellStyle name="20% - Accent2 4" xfId="1219" xr:uid="{00000000-0005-0000-0000-0000BE000000}"/>
    <cellStyle name="20% - Accent2 5" xfId="1220" xr:uid="{00000000-0005-0000-0000-0000BF000000}"/>
    <cellStyle name="20% - Accent2 6" xfId="1221" xr:uid="{00000000-0005-0000-0000-0000C0000000}"/>
    <cellStyle name="20% - Accent2 7" xfId="1222" xr:uid="{00000000-0005-0000-0000-0000C1000000}"/>
    <cellStyle name="20% - Accent2 8" xfId="1223" xr:uid="{00000000-0005-0000-0000-0000C2000000}"/>
    <cellStyle name="20% - Accent2 9" xfId="1224" xr:uid="{00000000-0005-0000-0000-0000C3000000}"/>
    <cellStyle name="20% - Accent3" xfId="80" xr:uid="{00000000-0005-0000-0000-0000C4000000}"/>
    <cellStyle name="20% - Accent3 10" xfId="1225" xr:uid="{00000000-0005-0000-0000-0000C5000000}"/>
    <cellStyle name="20% - Accent3 11" xfId="1226" xr:uid="{00000000-0005-0000-0000-0000C6000000}"/>
    <cellStyle name="20% - Accent3 12" xfId="1227" xr:uid="{00000000-0005-0000-0000-0000C7000000}"/>
    <cellStyle name="20% - Accent3 13" xfId="1228" xr:uid="{00000000-0005-0000-0000-0000C8000000}"/>
    <cellStyle name="20% - Accent3 14" xfId="1229" xr:uid="{00000000-0005-0000-0000-0000C9000000}"/>
    <cellStyle name="20% - Accent3 2" xfId="1230" xr:uid="{00000000-0005-0000-0000-0000CA000000}"/>
    <cellStyle name="20% - Accent3 3" xfId="1231" xr:uid="{00000000-0005-0000-0000-0000CB000000}"/>
    <cellStyle name="20% - Accent3 4" xfId="1232" xr:uid="{00000000-0005-0000-0000-0000CC000000}"/>
    <cellStyle name="20% - Accent3 5" xfId="1233" xr:uid="{00000000-0005-0000-0000-0000CD000000}"/>
    <cellStyle name="20% - Accent3 6" xfId="1234" xr:uid="{00000000-0005-0000-0000-0000CE000000}"/>
    <cellStyle name="20% - Accent3 7" xfId="1235" xr:uid="{00000000-0005-0000-0000-0000CF000000}"/>
    <cellStyle name="20% - Accent3 8" xfId="1236" xr:uid="{00000000-0005-0000-0000-0000D0000000}"/>
    <cellStyle name="20% - Accent3 9" xfId="1237" xr:uid="{00000000-0005-0000-0000-0000D1000000}"/>
    <cellStyle name="20% - Accent4" xfId="81" xr:uid="{00000000-0005-0000-0000-0000D2000000}"/>
    <cellStyle name="20% - Accent4 10" xfId="1238" xr:uid="{00000000-0005-0000-0000-0000D3000000}"/>
    <cellStyle name="20% - Accent4 11" xfId="1239" xr:uid="{00000000-0005-0000-0000-0000D4000000}"/>
    <cellStyle name="20% - Accent4 12" xfId="1240" xr:uid="{00000000-0005-0000-0000-0000D5000000}"/>
    <cellStyle name="20% - Accent4 13" xfId="1241" xr:uid="{00000000-0005-0000-0000-0000D6000000}"/>
    <cellStyle name="20% - Accent4 14" xfId="1242" xr:uid="{00000000-0005-0000-0000-0000D7000000}"/>
    <cellStyle name="20% - Accent4 2" xfId="1243" xr:uid="{00000000-0005-0000-0000-0000D8000000}"/>
    <cellStyle name="20% - Accent4 3" xfId="1244" xr:uid="{00000000-0005-0000-0000-0000D9000000}"/>
    <cellStyle name="20% - Accent4 4" xfId="1245" xr:uid="{00000000-0005-0000-0000-0000DA000000}"/>
    <cellStyle name="20% - Accent4 5" xfId="1246" xr:uid="{00000000-0005-0000-0000-0000DB000000}"/>
    <cellStyle name="20% - Accent4 6" xfId="1247" xr:uid="{00000000-0005-0000-0000-0000DC000000}"/>
    <cellStyle name="20% - Accent4 7" xfId="1248" xr:uid="{00000000-0005-0000-0000-0000DD000000}"/>
    <cellStyle name="20% - Accent4 8" xfId="1249" xr:uid="{00000000-0005-0000-0000-0000DE000000}"/>
    <cellStyle name="20% - Accent4 9" xfId="1250" xr:uid="{00000000-0005-0000-0000-0000DF000000}"/>
    <cellStyle name="20% - Accent5" xfId="82" xr:uid="{00000000-0005-0000-0000-0000E0000000}"/>
    <cellStyle name="20% - Accent5 10" xfId="1251" xr:uid="{00000000-0005-0000-0000-0000E1000000}"/>
    <cellStyle name="20% - Accent5 11" xfId="1252" xr:uid="{00000000-0005-0000-0000-0000E2000000}"/>
    <cellStyle name="20% - Accent5 12" xfId="1253" xr:uid="{00000000-0005-0000-0000-0000E3000000}"/>
    <cellStyle name="20% - Accent5 13" xfId="1254" xr:uid="{00000000-0005-0000-0000-0000E4000000}"/>
    <cellStyle name="20% - Accent5 14" xfId="1255" xr:uid="{00000000-0005-0000-0000-0000E5000000}"/>
    <cellStyle name="20% - Accent5 2" xfId="1256" xr:uid="{00000000-0005-0000-0000-0000E6000000}"/>
    <cellStyle name="20% - Accent5 3" xfId="1257" xr:uid="{00000000-0005-0000-0000-0000E7000000}"/>
    <cellStyle name="20% - Accent5 4" xfId="1258" xr:uid="{00000000-0005-0000-0000-0000E8000000}"/>
    <cellStyle name="20% - Accent5 5" xfId="1259" xr:uid="{00000000-0005-0000-0000-0000E9000000}"/>
    <cellStyle name="20% - Accent5 6" xfId="1260" xr:uid="{00000000-0005-0000-0000-0000EA000000}"/>
    <cellStyle name="20% - Accent5 7" xfId="1261" xr:uid="{00000000-0005-0000-0000-0000EB000000}"/>
    <cellStyle name="20% - Accent5 8" xfId="1262" xr:uid="{00000000-0005-0000-0000-0000EC000000}"/>
    <cellStyle name="20% - Accent5 9" xfId="1263" xr:uid="{00000000-0005-0000-0000-0000ED000000}"/>
    <cellStyle name="20% - Accent6" xfId="83" xr:uid="{00000000-0005-0000-0000-0000EE000000}"/>
    <cellStyle name="20% - Accent6 10" xfId="1264" xr:uid="{00000000-0005-0000-0000-0000EF000000}"/>
    <cellStyle name="20% - Accent6 11" xfId="1265" xr:uid="{00000000-0005-0000-0000-0000F0000000}"/>
    <cellStyle name="20% - Accent6 12" xfId="1266" xr:uid="{00000000-0005-0000-0000-0000F1000000}"/>
    <cellStyle name="20% - Accent6 13" xfId="1267" xr:uid="{00000000-0005-0000-0000-0000F2000000}"/>
    <cellStyle name="20% - Accent6 14" xfId="1268" xr:uid="{00000000-0005-0000-0000-0000F3000000}"/>
    <cellStyle name="20% - Accent6 2" xfId="1269" xr:uid="{00000000-0005-0000-0000-0000F4000000}"/>
    <cellStyle name="20% - Accent6 3" xfId="1270" xr:uid="{00000000-0005-0000-0000-0000F5000000}"/>
    <cellStyle name="20% - Accent6 4" xfId="1271" xr:uid="{00000000-0005-0000-0000-0000F6000000}"/>
    <cellStyle name="20% - Accent6 5" xfId="1272" xr:uid="{00000000-0005-0000-0000-0000F7000000}"/>
    <cellStyle name="20% - Accent6 6" xfId="1273" xr:uid="{00000000-0005-0000-0000-0000F8000000}"/>
    <cellStyle name="20% - Accent6 7" xfId="1274" xr:uid="{00000000-0005-0000-0000-0000F9000000}"/>
    <cellStyle name="20% - Accent6 8" xfId="1275" xr:uid="{00000000-0005-0000-0000-0000FA000000}"/>
    <cellStyle name="20% - Accent6 9" xfId="1276" xr:uid="{00000000-0005-0000-0000-0000FB000000}"/>
    <cellStyle name="20% - Akzent1" xfId="84" xr:uid="{00000000-0005-0000-0000-0000FC000000}"/>
    <cellStyle name="20% - Akzent2" xfId="85" xr:uid="{00000000-0005-0000-0000-0000FD000000}"/>
    <cellStyle name="20% - Akzent3" xfId="86" xr:uid="{00000000-0005-0000-0000-0000FE000000}"/>
    <cellStyle name="20% - Akzent4" xfId="87" xr:uid="{00000000-0005-0000-0000-0000FF000000}"/>
    <cellStyle name="20% - Akzent5" xfId="88" xr:uid="{00000000-0005-0000-0000-000000010000}"/>
    <cellStyle name="20% - Akzent6" xfId="89" xr:uid="{00000000-0005-0000-0000-000001010000}"/>
    <cellStyle name="20% - Акцент1 10" xfId="1277" xr:uid="{00000000-0005-0000-0000-000002010000}"/>
    <cellStyle name="20% - Акцент1 2" xfId="90" xr:uid="{00000000-0005-0000-0000-000003010000}"/>
    <cellStyle name="20% - Акцент1 2 2" xfId="91" xr:uid="{00000000-0005-0000-0000-000004010000}"/>
    <cellStyle name="20% - Акцент1 2 3" xfId="2359" xr:uid="{00000000-0005-0000-0000-000005010000}"/>
    <cellStyle name="20% - Акцент1 3" xfId="92" xr:uid="{00000000-0005-0000-0000-000006010000}"/>
    <cellStyle name="20% - Акцент1 3 2" xfId="1278" xr:uid="{00000000-0005-0000-0000-000007010000}"/>
    <cellStyle name="20% - Акцент1 3 3" xfId="2360" xr:uid="{00000000-0005-0000-0000-000008010000}"/>
    <cellStyle name="20% - Акцент1 4" xfId="1279" xr:uid="{00000000-0005-0000-0000-000009010000}"/>
    <cellStyle name="20% - Акцент1 5" xfId="1280" xr:uid="{00000000-0005-0000-0000-00000A010000}"/>
    <cellStyle name="20% - Акцент1 6" xfId="1281" xr:uid="{00000000-0005-0000-0000-00000B010000}"/>
    <cellStyle name="20% - Акцент1 7" xfId="1282" xr:uid="{00000000-0005-0000-0000-00000C010000}"/>
    <cellStyle name="20% - Акцент1 8" xfId="1283" xr:uid="{00000000-0005-0000-0000-00000D010000}"/>
    <cellStyle name="20% - Акцент1 9" xfId="1284" xr:uid="{00000000-0005-0000-0000-00000E010000}"/>
    <cellStyle name="20% - Акцент2 10" xfId="1285" xr:uid="{00000000-0005-0000-0000-00000F010000}"/>
    <cellStyle name="20% - Акцент2 2" xfId="93" xr:uid="{00000000-0005-0000-0000-000010010000}"/>
    <cellStyle name="20% - Акцент2 2 2" xfId="94" xr:uid="{00000000-0005-0000-0000-000011010000}"/>
    <cellStyle name="20% - Акцент2 2 3" xfId="2361" xr:uid="{00000000-0005-0000-0000-000012010000}"/>
    <cellStyle name="20% - Акцент2 3" xfId="95" xr:uid="{00000000-0005-0000-0000-000013010000}"/>
    <cellStyle name="20% - Акцент2 3 2" xfId="1286" xr:uid="{00000000-0005-0000-0000-000014010000}"/>
    <cellStyle name="20% - Акцент2 3 3" xfId="2362" xr:uid="{00000000-0005-0000-0000-000015010000}"/>
    <cellStyle name="20% - Акцент2 4" xfId="1287" xr:uid="{00000000-0005-0000-0000-000016010000}"/>
    <cellStyle name="20% - Акцент2 5" xfId="1288" xr:uid="{00000000-0005-0000-0000-000017010000}"/>
    <cellStyle name="20% - Акцент2 6" xfId="1289" xr:uid="{00000000-0005-0000-0000-000018010000}"/>
    <cellStyle name="20% - Акцент2 7" xfId="1290" xr:uid="{00000000-0005-0000-0000-000019010000}"/>
    <cellStyle name="20% - Акцент2 8" xfId="1291" xr:uid="{00000000-0005-0000-0000-00001A010000}"/>
    <cellStyle name="20% - Акцент2 9" xfId="1292" xr:uid="{00000000-0005-0000-0000-00001B010000}"/>
    <cellStyle name="20% - Акцент3 10" xfId="1293" xr:uid="{00000000-0005-0000-0000-00001C010000}"/>
    <cellStyle name="20% - Акцент3 2" xfId="96" xr:uid="{00000000-0005-0000-0000-00001D010000}"/>
    <cellStyle name="20% - Акцент3 2 2" xfId="97" xr:uid="{00000000-0005-0000-0000-00001E010000}"/>
    <cellStyle name="20% - Акцент3 2 3" xfId="2363" xr:uid="{00000000-0005-0000-0000-00001F010000}"/>
    <cellStyle name="20% - Акцент3 3" xfId="98" xr:uid="{00000000-0005-0000-0000-000020010000}"/>
    <cellStyle name="20% - Акцент3 3 2" xfId="1294" xr:uid="{00000000-0005-0000-0000-000021010000}"/>
    <cellStyle name="20% - Акцент3 3 3" xfId="2364" xr:uid="{00000000-0005-0000-0000-000022010000}"/>
    <cellStyle name="20% - Акцент3 4" xfId="1295" xr:uid="{00000000-0005-0000-0000-000023010000}"/>
    <cellStyle name="20% - Акцент3 5" xfId="1296" xr:uid="{00000000-0005-0000-0000-000024010000}"/>
    <cellStyle name="20% - Акцент3 6" xfId="1297" xr:uid="{00000000-0005-0000-0000-000025010000}"/>
    <cellStyle name="20% - Акцент3 7" xfId="1298" xr:uid="{00000000-0005-0000-0000-000026010000}"/>
    <cellStyle name="20% - Акцент3 8" xfId="1299" xr:uid="{00000000-0005-0000-0000-000027010000}"/>
    <cellStyle name="20% - Акцент3 9" xfId="1300" xr:uid="{00000000-0005-0000-0000-000028010000}"/>
    <cellStyle name="20% - Акцент4 10" xfId="1301" xr:uid="{00000000-0005-0000-0000-000029010000}"/>
    <cellStyle name="20% - Акцент4 2" xfId="99" xr:uid="{00000000-0005-0000-0000-00002A010000}"/>
    <cellStyle name="20% - Акцент4 2 2" xfId="100" xr:uid="{00000000-0005-0000-0000-00002B010000}"/>
    <cellStyle name="20% - Акцент4 2 3" xfId="2365" xr:uid="{00000000-0005-0000-0000-00002C010000}"/>
    <cellStyle name="20% - Акцент4 3" xfId="101" xr:uid="{00000000-0005-0000-0000-00002D010000}"/>
    <cellStyle name="20% - Акцент4 3 2" xfId="1302" xr:uid="{00000000-0005-0000-0000-00002E010000}"/>
    <cellStyle name="20% - Акцент4 3 3" xfId="2366" xr:uid="{00000000-0005-0000-0000-00002F010000}"/>
    <cellStyle name="20% - Акцент4 4" xfId="1303" xr:uid="{00000000-0005-0000-0000-000030010000}"/>
    <cellStyle name="20% - Акцент4 5" xfId="1304" xr:uid="{00000000-0005-0000-0000-000031010000}"/>
    <cellStyle name="20% - Акцент4 6" xfId="1305" xr:uid="{00000000-0005-0000-0000-000032010000}"/>
    <cellStyle name="20% - Акцент4 7" xfId="1306" xr:uid="{00000000-0005-0000-0000-000033010000}"/>
    <cellStyle name="20% - Акцент4 8" xfId="1307" xr:uid="{00000000-0005-0000-0000-000034010000}"/>
    <cellStyle name="20% - Акцент4 9" xfId="1308" xr:uid="{00000000-0005-0000-0000-000035010000}"/>
    <cellStyle name="20% - Акцент5 10" xfId="1309" xr:uid="{00000000-0005-0000-0000-000036010000}"/>
    <cellStyle name="20% - Акцент5 2" xfId="102" xr:uid="{00000000-0005-0000-0000-000037010000}"/>
    <cellStyle name="20% - Акцент5 2 2" xfId="103" xr:uid="{00000000-0005-0000-0000-000038010000}"/>
    <cellStyle name="20% - Акцент5 3" xfId="104" xr:uid="{00000000-0005-0000-0000-000039010000}"/>
    <cellStyle name="20% - Акцент5 3 2" xfId="1310" xr:uid="{00000000-0005-0000-0000-00003A010000}"/>
    <cellStyle name="20% - Акцент5 4" xfId="1311" xr:uid="{00000000-0005-0000-0000-00003B010000}"/>
    <cellStyle name="20% - Акцент5 5" xfId="1312" xr:uid="{00000000-0005-0000-0000-00003C010000}"/>
    <cellStyle name="20% - Акцент5 6" xfId="1313" xr:uid="{00000000-0005-0000-0000-00003D010000}"/>
    <cellStyle name="20% - Акцент5 7" xfId="1314" xr:uid="{00000000-0005-0000-0000-00003E010000}"/>
    <cellStyle name="20% - Акцент5 8" xfId="1315" xr:uid="{00000000-0005-0000-0000-00003F010000}"/>
    <cellStyle name="20% - Акцент5 9" xfId="1316" xr:uid="{00000000-0005-0000-0000-000040010000}"/>
    <cellStyle name="20% - Акцент6 10" xfId="1317" xr:uid="{00000000-0005-0000-0000-000041010000}"/>
    <cellStyle name="20% - Акцент6 2" xfId="105" xr:uid="{00000000-0005-0000-0000-000042010000}"/>
    <cellStyle name="20% - Акцент6 2 2" xfId="106" xr:uid="{00000000-0005-0000-0000-000043010000}"/>
    <cellStyle name="20% - Акцент6 3" xfId="107" xr:uid="{00000000-0005-0000-0000-000044010000}"/>
    <cellStyle name="20% - Акцент6 3 2" xfId="1318" xr:uid="{00000000-0005-0000-0000-000045010000}"/>
    <cellStyle name="20% - Акцент6 4" xfId="1319" xr:uid="{00000000-0005-0000-0000-000046010000}"/>
    <cellStyle name="20% - Акцент6 5" xfId="1320" xr:uid="{00000000-0005-0000-0000-000047010000}"/>
    <cellStyle name="20% - Акцент6 6" xfId="1321" xr:uid="{00000000-0005-0000-0000-000048010000}"/>
    <cellStyle name="20% - Акцент6 7" xfId="1322" xr:uid="{00000000-0005-0000-0000-000049010000}"/>
    <cellStyle name="20% - Акцент6 8" xfId="1323" xr:uid="{00000000-0005-0000-0000-00004A010000}"/>
    <cellStyle name="20% - Акцент6 9" xfId="1324" xr:uid="{00000000-0005-0000-0000-00004B010000}"/>
    <cellStyle name="3f1o [0]_J-Hwang242" xfId="108" xr:uid="{00000000-0005-0000-0000-00004C010000}"/>
    <cellStyle name="3f1o_J-Hwang2an" xfId="109" xr:uid="{00000000-0005-0000-0000-00004D010000}"/>
    <cellStyle name="40% - Accent1" xfId="110" xr:uid="{00000000-0005-0000-0000-00004E010000}"/>
    <cellStyle name="40% - Accent1 10" xfId="1325" xr:uid="{00000000-0005-0000-0000-00004F010000}"/>
    <cellStyle name="40% - Accent1 11" xfId="1326" xr:uid="{00000000-0005-0000-0000-000050010000}"/>
    <cellStyle name="40% - Accent1 12" xfId="1327" xr:uid="{00000000-0005-0000-0000-000051010000}"/>
    <cellStyle name="40% - Accent1 13" xfId="1328" xr:uid="{00000000-0005-0000-0000-000052010000}"/>
    <cellStyle name="40% - Accent1 14" xfId="1329" xr:uid="{00000000-0005-0000-0000-000053010000}"/>
    <cellStyle name="40% - Accent1 2" xfId="1330" xr:uid="{00000000-0005-0000-0000-000054010000}"/>
    <cellStyle name="40% - Accent1 3" xfId="1331" xr:uid="{00000000-0005-0000-0000-000055010000}"/>
    <cellStyle name="40% - Accent1 4" xfId="1332" xr:uid="{00000000-0005-0000-0000-000056010000}"/>
    <cellStyle name="40% - Accent1 5" xfId="1333" xr:uid="{00000000-0005-0000-0000-000057010000}"/>
    <cellStyle name="40% - Accent1 6" xfId="1334" xr:uid="{00000000-0005-0000-0000-000058010000}"/>
    <cellStyle name="40% - Accent1 7" xfId="1335" xr:uid="{00000000-0005-0000-0000-000059010000}"/>
    <cellStyle name="40% - Accent1 8" xfId="1336" xr:uid="{00000000-0005-0000-0000-00005A010000}"/>
    <cellStyle name="40% - Accent1 9" xfId="1337" xr:uid="{00000000-0005-0000-0000-00005B010000}"/>
    <cellStyle name="40% - Accent2" xfId="111" xr:uid="{00000000-0005-0000-0000-00005C010000}"/>
    <cellStyle name="40% - Accent2 10" xfId="1338" xr:uid="{00000000-0005-0000-0000-00005D010000}"/>
    <cellStyle name="40% - Accent2 11" xfId="1339" xr:uid="{00000000-0005-0000-0000-00005E010000}"/>
    <cellStyle name="40% - Accent2 12" xfId="1340" xr:uid="{00000000-0005-0000-0000-00005F010000}"/>
    <cellStyle name="40% - Accent2 13" xfId="1341" xr:uid="{00000000-0005-0000-0000-000060010000}"/>
    <cellStyle name="40% - Accent2 14" xfId="1342" xr:uid="{00000000-0005-0000-0000-000061010000}"/>
    <cellStyle name="40% - Accent2 2" xfId="1343" xr:uid="{00000000-0005-0000-0000-000062010000}"/>
    <cellStyle name="40% - Accent2 3" xfId="1344" xr:uid="{00000000-0005-0000-0000-000063010000}"/>
    <cellStyle name="40% - Accent2 4" xfId="1345" xr:uid="{00000000-0005-0000-0000-000064010000}"/>
    <cellStyle name="40% - Accent2 5" xfId="1346" xr:uid="{00000000-0005-0000-0000-000065010000}"/>
    <cellStyle name="40% - Accent2 6" xfId="1347" xr:uid="{00000000-0005-0000-0000-000066010000}"/>
    <cellStyle name="40% - Accent2 7" xfId="1348" xr:uid="{00000000-0005-0000-0000-000067010000}"/>
    <cellStyle name="40% - Accent2 8" xfId="1349" xr:uid="{00000000-0005-0000-0000-000068010000}"/>
    <cellStyle name="40% - Accent2 9" xfId="1350" xr:uid="{00000000-0005-0000-0000-000069010000}"/>
    <cellStyle name="40% - Accent3" xfId="112" xr:uid="{00000000-0005-0000-0000-00006A010000}"/>
    <cellStyle name="40% - Accent3 10" xfId="1351" xr:uid="{00000000-0005-0000-0000-00006B010000}"/>
    <cellStyle name="40% - Accent3 11" xfId="1352" xr:uid="{00000000-0005-0000-0000-00006C010000}"/>
    <cellStyle name="40% - Accent3 12" xfId="1353" xr:uid="{00000000-0005-0000-0000-00006D010000}"/>
    <cellStyle name="40% - Accent3 13" xfId="1354" xr:uid="{00000000-0005-0000-0000-00006E010000}"/>
    <cellStyle name="40% - Accent3 14" xfId="1355" xr:uid="{00000000-0005-0000-0000-00006F010000}"/>
    <cellStyle name="40% - Accent3 2" xfId="1356" xr:uid="{00000000-0005-0000-0000-000070010000}"/>
    <cellStyle name="40% - Accent3 3" xfId="1357" xr:uid="{00000000-0005-0000-0000-000071010000}"/>
    <cellStyle name="40% - Accent3 4" xfId="1358" xr:uid="{00000000-0005-0000-0000-000072010000}"/>
    <cellStyle name="40% - Accent3 5" xfId="1359" xr:uid="{00000000-0005-0000-0000-000073010000}"/>
    <cellStyle name="40% - Accent3 6" xfId="1360" xr:uid="{00000000-0005-0000-0000-000074010000}"/>
    <cellStyle name="40% - Accent3 7" xfId="1361" xr:uid="{00000000-0005-0000-0000-000075010000}"/>
    <cellStyle name="40% - Accent3 8" xfId="1362" xr:uid="{00000000-0005-0000-0000-000076010000}"/>
    <cellStyle name="40% - Accent3 9" xfId="1363" xr:uid="{00000000-0005-0000-0000-000077010000}"/>
    <cellStyle name="40% - Accent4" xfId="113" xr:uid="{00000000-0005-0000-0000-000078010000}"/>
    <cellStyle name="40% - Accent4 10" xfId="1364" xr:uid="{00000000-0005-0000-0000-000079010000}"/>
    <cellStyle name="40% - Accent4 11" xfId="1365" xr:uid="{00000000-0005-0000-0000-00007A010000}"/>
    <cellStyle name="40% - Accent4 12" xfId="1366" xr:uid="{00000000-0005-0000-0000-00007B010000}"/>
    <cellStyle name="40% - Accent4 13" xfId="1367" xr:uid="{00000000-0005-0000-0000-00007C010000}"/>
    <cellStyle name="40% - Accent4 14" xfId="1368" xr:uid="{00000000-0005-0000-0000-00007D010000}"/>
    <cellStyle name="40% - Accent4 2" xfId="1369" xr:uid="{00000000-0005-0000-0000-00007E010000}"/>
    <cellStyle name="40% - Accent4 3" xfId="1370" xr:uid="{00000000-0005-0000-0000-00007F010000}"/>
    <cellStyle name="40% - Accent4 4" xfId="1371" xr:uid="{00000000-0005-0000-0000-000080010000}"/>
    <cellStyle name="40% - Accent4 5" xfId="1372" xr:uid="{00000000-0005-0000-0000-000081010000}"/>
    <cellStyle name="40% - Accent4 6" xfId="1373" xr:uid="{00000000-0005-0000-0000-000082010000}"/>
    <cellStyle name="40% - Accent4 7" xfId="1374" xr:uid="{00000000-0005-0000-0000-000083010000}"/>
    <cellStyle name="40% - Accent4 8" xfId="1375" xr:uid="{00000000-0005-0000-0000-000084010000}"/>
    <cellStyle name="40% - Accent4 9" xfId="1376" xr:uid="{00000000-0005-0000-0000-000085010000}"/>
    <cellStyle name="40% - Accent5" xfId="114" xr:uid="{00000000-0005-0000-0000-000086010000}"/>
    <cellStyle name="40% - Accent5 10" xfId="1377" xr:uid="{00000000-0005-0000-0000-000087010000}"/>
    <cellStyle name="40% - Accent5 11" xfId="1378" xr:uid="{00000000-0005-0000-0000-000088010000}"/>
    <cellStyle name="40% - Accent5 12" xfId="1379" xr:uid="{00000000-0005-0000-0000-000089010000}"/>
    <cellStyle name="40% - Accent5 13" xfId="1380" xr:uid="{00000000-0005-0000-0000-00008A010000}"/>
    <cellStyle name="40% - Accent5 14" xfId="1381" xr:uid="{00000000-0005-0000-0000-00008B010000}"/>
    <cellStyle name="40% - Accent5 2" xfId="1382" xr:uid="{00000000-0005-0000-0000-00008C010000}"/>
    <cellStyle name="40% - Accent5 3" xfId="1383" xr:uid="{00000000-0005-0000-0000-00008D010000}"/>
    <cellStyle name="40% - Accent5 4" xfId="1384" xr:uid="{00000000-0005-0000-0000-00008E010000}"/>
    <cellStyle name="40% - Accent5 5" xfId="1385" xr:uid="{00000000-0005-0000-0000-00008F010000}"/>
    <cellStyle name="40% - Accent5 6" xfId="1386" xr:uid="{00000000-0005-0000-0000-000090010000}"/>
    <cellStyle name="40% - Accent5 7" xfId="1387" xr:uid="{00000000-0005-0000-0000-000091010000}"/>
    <cellStyle name="40% - Accent5 8" xfId="1388" xr:uid="{00000000-0005-0000-0000-000092010000}"/>
    <cellStyle name="40% - Accent5 9" xfId="1389" xr:uid="{00000000-0005-0000-0000-000093010000}"/>
    <cellStyle name="40% - Accent6" xfId="115" xr:uid="{00000000-0005-0000-0000-000094010000}"/>
    <cellStyle name="40% - Accent6 10" xfId="1390" xr:uid="{00000000-0005-0000-0000-000095010000}"/>
    <cellStyle name="40% - Accent6 11" xfId="1391" xr:uid="{00000000-0005-0000-0000-000096010000}"/>
    <cellStyle name="40% - Accent6 12" xfId="1392" xr:uid="{00000000-0005-0000-0000-000097010000}"/>
    <cellStyle name="40% - Accent6 13" xfId="1393" xr:uid="{00000000-0005-0000-0000-000098010000}"/>
    <cellStyle name="40% - Accent6 14" xfId="1394" xr:uid="{00000000-0005-0000-0000-000099010000}"/>
    <cellStyle name="40% - Accent6 2" xfId="1395" xr:uid="{00000000-0005-0000-0000-00009A010000}"/>
    <cellStyle name="40% - Accent6 3" xfId="1396" xr:uid="{00000000-0005-0000-0000-00009B010000}"/>
    <cellStyle name="40% - Accent6 4" xfId="1397" xr:uid="{00000000-0005-0000-0000-00009C010000}"/>
    <cellStyle name="40% - Accent6 5" xfId="1398" xr:uid="{00000000-0005-0000-0000-00009D010000}"/>
    <cellStyle name="40% - Accent6 6" xfId="1399" xr:uid="{00000000-0005-0000-0000-00009E010000}"/>
    <cellStyle name="40% - Accent6 7" xfId="1400" xr:uid="{00000000-0005-0000-0000-00009F010000}"/>
    <cellStyle name="40% - Accent6 8" xfId="1401" xr:uid="{00000000-0005-0000-0000-0000A0010000}"/>
    <cellStyle name="40% - Accent6 9" xfId="1402" xr:uid="{00000000-0005-0000-0000-0000A1010000}"/>
    <cellStyle name="40% - Akzent1" xfId="116" xr:uid="{00000000-0005-0000-0000-0000A2010000}"/>
    <cellStyle name="40% - Akzent2" xfId="117" xr:uid="{00000000-0005-0000-0000-0000A3010000}"/>
    <cellStyle name="40% - Akzent3" xfId="118" xr:uid="{00000000-0005-0000-0000-0000A4010000}"/>
    <cellStyle name="40% - Akzent4" xfId="119" xr:uid="{00000000-0005-0000-0000-0000A5010000}"/>
    <cellStyle name="40% - Akzent5" xfId="120" xr:uid="{00000000-0005-0000-0000-0000A6010000}"/>
    <cellStyle name="40% - Akzent6" xfId="121" xr:uid="{00000000-0005-0000-0000-0000A7010000}"/>
    <cellStyle name="40% - Акцент1 10" xfId="1403" xr:uid="{00000000-0005-0000-0000-0000A8010000}"/>
    <cellStyle name="40% - Акцент1 2" xfId="122" xr:uid="{00000000-0005-0000-0000-0000A9010000}"/>
    <cellStyle name="40% - Акцент1 2 2" xfId="123" xr:uid="{00000000-0005-0000-0000-0000AA010000}"/>
    <cellStyle name="40% - Акцент1 3" xfId="124" xr:uid="{00000000-0005-0000-0000-0000AB010000}"/>
    <cellStyle name="40% - Акцент1 3 2" xfId="1404" xr:uid="{00000000-0005-0000-0000-0000AC010000}"/>
    <cellStyle name="40% - Акцент1 4" xfId="1405" xr:uid="{00000000-0005-0000-0000-0000AD010000}"/>
    <cellStyle name="40% - Акцент1 5" xfId="1406" xr:uid="{00000000-0005-0000-0000-0000AE010000}"/>
    <cellStyle name="40% - Акцент1 6" xfId="1407" xr:uid="{00000000-0005-0000-0000-0000AF010000}"/>
    <cellStyle name="40% - Акцент1 7" xfId="1408" xr:uid="{00000000-0005-0000-0000-0000B0010000}"/>
    <cellStyle name="40% - Акцент1 8" xfId="1409" xr:uid="{00000000-0005-0000-0000-0000B1010000}"/>
    <cellStyle name="40% - Акцент1 9" xfId="1410" xr:uid="{00000000-0005-0000-0000-0000B2010000}"/>
    <cellStyle name="40% - Акцент2 10" xfId="1411" xr:uid="{00000000-0005-0000-0000-0000B3010000}"/>
    <cellStyle name="40% - Акцент2 2" xfId="125" xr:uid="{00000000-0005-0000-0000-0000B4010000}"/>
    <cellStyle name="40% - Акцент2 2 2" xfId="126" xr:uid="{00000000-0005-0000-0000-0000B5010000}"/>
    <cellStyle name="40% - Акцент2 3" xfId="127" xr:uid="{00000000-0005-0000-0000-0000B6010000}"/>
    <cellStyle name="40% - Акцент2 3 2" xfId="1412" xr:uid="{00000000-0005-0000-0000-0000B7010000}"/>
    <cellStyle name="40% - Акцент2 4" xfId="1413" xr:uid="{00000000-0005-0000-0000-0000B8010000}"/>
    <cellStyle name="40% - Акцент2 5" xfId="1414" xr:uid="{00000000-0005-0000-0000-0000B9010000}"/>
    <cellStyle name="40% - Акцент2 6" xfId="1415" xr:uid="{00000000-0005-0000-0000-0000BA010000}"/>
    <cellStyle name="40% - Акцент2 7" xfId="1416" xr:uid="{00000000-0005-0000-0000-0000BB010000}"/>
    <cellStyle name="40% - Акцент2 8" xfId="1417" xr:uid="{00000000-0005-0000-0000-0000BC010000}"/>
    <cellStyle name="40% - Акцент2 9" xfId="1418" xr:uid="{00000000-0005-0000-0000-0000BD010000}"/>
    <cellStyle name="40% - Акцент3 10" xfId="1419" xr:uid="{00000000-0005-0000-0000-0000BE010000}"/>
    <cellStyle name="40% - Акцент3 2" xfId="128" xr:uid="{00000000-0005-0000-0000-0000BF010000}"/>
    <cellStyle name="40% - Акцент3 2 2" xfId="129" xr:uid="{00000000-0005-0000-0000-0000C0010000}"/>
    <cellStyle name="40% - Акцент3 2 3" xfId="2367" xr:uid="{00000000-0005-0000-0000-0000C1010000}"/>
    <cellStyle name="40% - Акцент3 3" xfId="130" xr:uid="{00000000-0005-0000-0000-0000C2010000}"/>
    <cellStyle name="40% - Акцент3 3 2" xfId="1420" xr:uid="{00000000-0005-0000-0000-0000C3010000}"/>
    <cellStyle name="40% - Акцент3 3 3" xfId="2368" xr:uid="{00000000-0005-0000-0000-0000C4010000}"/>
    <cellStyle name="40% - Акцент3 4" xfId="1421" xr:uid="{00000000-0005-0000-0000-0000C5010000}"/>
    <cellStyle name="40% - Акцент3 5" xfId="1422" xr:uid="{00000000-0005-0000-0000-0000C6010000}"/>
    <cellStyle name="40% - Акцент3 6" xfId="1423" xr:uid="{00000000-0005-0000-0000-0000C7010000}"/>
    <cellStyle name="40% - Акцент3 7" xfId="1424" xr:uid="{00000000-0005-0000-0000-0000C8010000}"/>
    <cellStyle name="40% - Акцент3 8" xfId="1425" xr:uid="{00000000-0005-0000-0000-0000C9010000}"/>
    <cellStyle name="40% - Акцент3 9" xfId="1426" xr:uid="{00000000-0005-0000-0000-0000CA010000}"/>
    <cellStyle name="40% - Акцент4 10" xfId="1427" xr:uid="{00000000-0005-0000-0000-0000CB010000}"/>
    <cellStyle name="40% - Акцент4 2" xfId="131" xr:uid="{00000000-0005-0000-0000-0000CC010000}"/>
    <cellStyle name="40% - Акцент4 2 2" xfId="132" xr:uid="{00000000-0005-0000-0000-0000CD010000}"/>
    <cellStyle name="40% - Акцент4 3" xfId="133" xr:uid="{00000000-0005-0000-0000-0000CE010000}"/>
    <cellStyle name="40% - Акцент4 3 2" xfId="1428" xr:uid="{00000000-0005-0000-0000-0000CF010000}"/>
    <cellStyle name="40% - Акцент4 4" xfId="1429" xr:uid="{00000000-0005-0000-0000-0000D0010000}"/>
    <cellStyle name="40% - Акцент4 5" xfId="1430" xr:uid="{00000000-0005-0000-0000-0000D1010000}"/>
    <cellStyle name="40% - Акцент4 6" xfId="1431" xr:uid="{00000000-0005-0000-0000-0000D2010000}"/>
    <cellStyle name="40% - Акцент4 7" xfId="1432" xr:uid="{00000000-0005-0000-0000-0000D3010000}"/>
    <cellStyle name="40% - Акцент4 8" xfId="1433" xr:uid="{00000000-0005-0000-0000-0000D4010000}"/>
    <cellStyle name="40% - Акцент4 9" xfId="1434" xr:uid="{00000000-0005-0000-0000-0000D5010000}"/>
    <cellStyle name="40% - Акцент5 10" xfId="1435" xr:uid="{00000000-0005-0000-0000-0000D6010000}"/>
    <cellStyle name="40% - Акцент5 2" xfId="134" xr:uid="{00000000-0005-0000-0000-0000D7010000}"/>
    <cellStyle name="40% - Акцент5 2 2" xfId="135" xr:uid="{00000000-0005-0000-0000-0000D8010000}"/>
    <cellStyle name="40% - Акцент5 3" xfId="136" xr:uid="{00000000-0005-0000-0000-0000D9010000}"/>
    <cellStyle name="40% - Акцент5 3 2" xfId="1436" xr:uid="{00000000-0005-0000-0000-0000DA010000}"/>
    <cellStyle name="40% - Акцент5 4" xfId="1437" xr:uid="{00000000-0005-0000-0000-0000DB010000}"/>
    <cellStyle name="40% - Акцент5 5" xfId="1438" xr:uid="{00000000-0005-0000-0000-0000DC010000}"/>
    <cellStyle name="40% - Акцент5 6" xfId="1439" xr:uid="{00000000-0005-0000-0000-0000DD010000}"/>
    <cellStyle name="40% - Акцент5 7" xfId="1440" xr:uid="{00000000-0005-0000-0000-0000DE010000}"/>
    <cellStyle name="40% - Акцент5 8" xfId="1441" xr:uid="{00000000-0005-0000-0000-0000DF010000}"/>
    <cellStyle name="40% - Акцент5 9" xfId="1442" xr:uid="{00000000-0005-0000-0000-0000E0010000}"/>
    <cellStyle name="40% - Акцент6 10" xfId="1443" xr:uid="{00000000-0005-0000-0000-0000E1010000}"/>
    <cellStyle name="40% - Акцент6 2" xfId="137" xr:uid="{00000000-0005-0000-0000-0000E2010000}"/>
    <cellStyle name="40% - Акцент6 2 2" xfId="138" xr:uid="{00000000-0005-0000-0000-0000E3010000}"/>
    <cellStyle name="40% - Акцент6 3" xfId="139" xr:uid="{00000000-0005-0000-0000-0000E4010000}"/>
    <cellStyle name="40% - Акцент6 3 2" xfId="1444" xr:uid="{00000000-0005-0000-0000-0000E5010000}"/>
    <cellStyle name="40% - Акцент6 4" xfId="1445" xr:uid="{00000000-0005-0000-0000-0000E6010000}"/>
    <cellStyle name="40% - Акцент6 5" xfId="1446" xr:uid="{00000000-0005-0000-0000-0000E7010000}"/>
    <cellStyle name="40% - Акцент6 6" xfId="1447" xr:uid="{00000000-0005-0000-0000-0000E8010000}"/>
    <cellStyle name="40% - Акцент6 7" xfId="1448" xr:uid="{00000000-0005-0000-0000-0000E9010000}"/>
    <cellStyle name="40% - Акцент6 8" xfId="1449" xr:uid="{00000000-0005-0000-0000-0000EA010000}"/>
    <cellStyle name="40% - Акцент6 9" xfId="1450" xr:uid="{00000000-0005-0000-0000-0000EB010000}"/>
    <cellStyle name="50%" xfId="1451" xr:uid="{00000000-0005-0000-0000-0000EC010000}"/>
    <cellStyle name="60% - Accent1" xfId="140" xr:uid="{00000000-0005-0000-0000-0000ED010000}"/>
    <cellStyle name="60% - Accent1 10" xfId="1452" xr:uid="{00000000-0005-0000-0000-0000EE010000}"/>
    <cellStyle name="60% - Accent1 11" xfId="1453" xr:uid="{00000000-0005-0000-0000-0000EF010000}"/>
    <cellStyle name="60% - Accent1 12" xfId="1454" xr:uid="{00000000-0005-0000-0000-0000F0010000}"/>
    <cellStyle name="60% - Accent1 13" xfId="1455" xr:uid="{00000000-0005-0000-0000-0000F1010000}"/>
    <cellStyle name="60% - Accent1 14" xfId="1456" xr:uid="{00000000-0005-0000-0000-0000F2010000}"/>
    <cellStyle name="60% - Accent1 2" xfId="1457" xr:uid="{00000000-0005-0000-0000-0000F3010000}"/>
    <cellStyle name="60% - Accent1 3" xfId="1458" xr:uid="{00000000-0005-0000-0000-0000F4010000}"/>
    <cellStyle name="60% - Accent1 4" xfId="1459" xr:uid="{00000000-0005-0000-0000-0000F5010000}"/>
    <cellStyle name="60% - Accent1 5" xfId="1460" xr:uid="{00000000-0005-0000-0000-0000F6010000}"/>
    <cellStyle name="60% - Accent1 6" xfId="1461" xr:uid="{00000000-0005-0000-0000-0000F7010000}"/>
    <cellStyle name="60% - Accent1 7" xfId="1462" xr:uid="{00000000-0005-0000-0000-0000F8010000}"/>
    <cellStyle name="60% - Accent1 8" xfId="1463" xr:uid="{00000000-0005-0000-0000-0000F9010000}"/>
    <cellStyle name="60% - Accent1 9" xfId="1464" xr:uid="{00000000-0005-0000-0000-0000FA010000}"/>
    <cellStyle name="60% - Accent2" xfId="141" xr:uid="{00000000-0005-0000-0000-0000FB010000}"/>
    <cellStyle name="60% - Accent2 10" xfId="1465" xr:uid="{00000000-0005-0000-0000-0000FC010000}"/>
    <cellStyle name="60% - Accent2 11" xfId="1466" xr:uid="{00000000-0005-0000-0000-0000FD010000}"/>
    <cellStyle name="60% - Accent2 12" xfId="1467" xr:uid="{00000000-0005-0000-0000-0000FE010000}"/>
    <cellStyle name="60% - Accent2 13" xfId="1468" xr:uid="{00000000-0005-0000-0000-0000FF010000}"/>
    <cellStyle name="60% - Accent2 14" xfId="1469" xr:uid="{00000000-0005-0000-0000-000000020000}"/>
    <cellStyle name="60% - Accent2 2" xfId="1470" xr:uid="{00000000-0005-0000-0000-000001020000}"/>
    <cellStyle name="60% - Accent2 3" xfId="1471" xr:uid="{00000000-0005-0000-0000-000002020000}"/>
    <cellStyle name="60% - Accent2 4" xfId="1472" xr:uid="{00000000-0005-0000-0000-000003020000}"/>
    <cellStyle name="60% - Accent2 5" xfId="1473" xr:uid="{00000000-0005-0000-0000-000004020000}"/>
    <cellStyle name="60% - Accent2 6" xfId="1474" xr:uid="{00000000-0005-0000-0000-000005020000}"/>
    <cellStyle name="60% - Accent2 7" xfId="1475" xr:uid="{00000000-0005-0000-0000-000006020000}"/>
    <cellStyle name="60% - Accent2 8" xfId="1476" xr:uid="{00000000-0005-0000-0000-000007020000}"/>
    <cellStyle name="60% - Accent2 9" xfId="1477" xr:uid="{00000000-0005-0000-0000-000008020000}"/>
    <cellStyle name="60% - Accent3" xfId="142" xr:uid="{00000000-0005-0000-0000-000009020000}"/>
    <cellStyle name="60% - Accent3 10" xfId="1478" xr:uid="{00000000-0005-0000-0000-00000A020000}"/>
    <cellStyle name="60% - Accent3 11" xfId="1479" xr:uid="{00000000-0005-0000-0000-00000B020000}"/>
    <cellStyle name="60% - Accent3 12" xfId="1480" xr:uid="{00000000-0005-0000-0000-00000C020000}"/>
    <cellStyle name="60% - Accent3 13" xfId="1481" xr:uid="{00000000-0005-0000-0000-00000D020000}"/>
    <cellStyle name="60% - Accent3 14" xfId="1482" xr:uid="{00000000-0005-0000-0000-00000E020000}"/>
    <cellStyle name="60% - Accent3 2" xfId="1483" xr:uid="{00000000-0005-0000-0000-00000F020000}"/>
    <cellStyle name="60% - Accent3 3" xfId="1484" xr:uid="{00000000-0005-0000-0000-000010020000}"/>
    <cellStyle name="60% - Accent3 4" xfId="1485" xr:uid="{00000000-0005-0000-0000-000011020000}"/>
    <cellStyle name="60% - Accent3 5" xfId="1486" xr:uid="{00000000-0005-0000-0000-000012020000}"/>
    <cellStyle name="60% - Accent3 6" xfId="1487" xr:uid="{00000000-0005-0000-0000-000013020000}"/>
    <cellStyle name="60% - Accent3 7" xfId="1488" xr:uid="{00000000-0005-0000-0000-000014020000}"/>
    <cellStyle name="60% - Accent3 8" xfId="1489" xr:uid="{00000000-0005-0000-0000-000015020000}"/>
    <cellStyle name="60% - Accent3 9" xfId="1490" xr:uid="{00000000-0005-0000-0000-000016020000}"/>
    <cellStyle name="60% - Accent4" xfId="143" xr:uid="{00000000-0005-0000-0000-000017020000}"/>
    <cellStyle name="60% - Accent4 10" xfId="1491" xr:uid="{00000000-0005-0000-0000-000018020000}"/>
    <cellStyle name="60% - Accent4 11" xfId="1492" xr:uid="{00000000-0005-0000-0000-000019020000}"/>
    <cellStyle name="60% - Accent4 12" xfId="1493" xr:uid="{00000000-0005-0000-0000-00001A020000}"/>
    <cellStyle name="60% - Accent4 13" xfId="1494" xr:uid="{00000000-0005-0000-0000-00001B020000}"/>
    <cellStyle name="60% - Accent4 14" xfId="1495" xr:uid="{00000000-0005-0000-0000-00001C020000}"/>
    <cellStyle name="60% - Accent4 2" xfId="1496" xr:uid="{00000000-0005-0000-0000-00001D020000}"/>
    <cellStyle name="60% - Accent4 3" xfId="1497" xr:uid="{00000000-0005-0000-0000-00001E020000}"/>
    <cellStyle name="60% - Accent4 4" xfId="1498" xr:uid="{00000000-0005-0000-0000-00001F020000}"/>
    <cellStyle name="60% - Accent4 5" xfId="1499" xr:uid="{00000000-0005-0000-0000-000020020000}"/>
    <cellStyle name="60% - Accent4 6" xfId="1500" xr:uid="{00000000-0005-0000-0000-000021020000}"/>
    <cellStyle name="60% - Accent4 7" xfId="1501" xr:uid="{00000000-0005-0000-0000-000022020000}"/>
    <cellStyle name="60% - Accent4 8" xfId="1502" xr:uid="{00000000-0005-0000-0000-000023020000}"/>
    <cellStyle name="60% - Accent4 9" xfId="1503" xr:uid="{00000000-0005-0000-0000-000024020000}"/>
    <cellStyle name="60% - Accent5" xfId="144" xr:uid="{00000000-0005-0000-0000-000025020000}"/>
    <cellStyle name="60% - Accent5 10" xfId="1504" xr:uid="{00000000-0005-0000-0000-000026020000}"/>
    <cellStyle name="60% - Accent5 11" xfId="1505" xr:uid="{00000000-0005-0000-0000-000027020000}"/>
    <cellStyle name="60% - Accent5 12" xfId="1506" xr:uid="{00000000-0005-0000-0000-000028020000}"/>
    <cellStyle name="60% - Accent5 13" xfId="1507" xr:uid="{00000000-0005-0000-0000-000029020000}"/>
    <cellStyle name="60% - Accent5 14" xfId="1508" xr:uid="{00000000-0005-0000-0000-00002A020000}"/>
    <cellStyle name="60% - Accent5 2" xfId="1509" xr:uid="{00000000-0005-0000-0000-00002B020000}"/>
    <cellStyle name="60% - Accent5 3" xfId="1510" xr:uid="{00000000-0005-0000-0000-00002C020000}"/>
    <cellStyle name="60% - Accent5 4" xfId="1511" xr:uid="{00000000-0005-0000-0000-00002D020000}"/>
    <cellStyle name="60% - Accent5 5" xfId="1512" xr:uid="{00000000-0005-0000-0000-00002E020000}"/>
    <cellStyle name="60% - Accent5 6" xfId="1513" xr:uid="{00000000-0005-0000-0000-00002F020000}"/>
    <cellStyle name="60% - Accent5 7" xfId="1514" xr:uid="{00000000-0005-0000-0000-000030020000}"/>
    <cellStyle name="60% - Accent5 8" xfId="1515" xr:uid="{00000000-0005-0000-0000-000031020000}"/>
    <cellStyle name="60% - Accent5 9" xfId="1516" xr:uid="{00000000-0005-0000-0000-000032020000}"/>
    <cellStyle name="60% - Accent6" xfId="145" xr:uid="{00000000-0005-0000-0000-000033020000}"/>
    <cellStyle name="60% - Accent6 10" xfId="1517" xr:uid="{00000000-0005-0000-0000-000034020000}"/>
    <cellStyle name="60% - Accent6 11" xfId="1518" xr:uid="{00000000-0005-0000-0000-000035020000}"/>
    <cellStyle name="60% - Accent6 12" xfId="1519" xr:uid="{00000000-0005-0000-0000-000036020000}"/>
    <cellStyle name="60% - Accent6 13" xfId="1520" xr:uid="{00000000-0005-0000-0000-000037020000}"/>
    <cellStyle name="60% - Accent6 14" xfId="1521" xr:uid="{00000000-0005-0000-0000-000038020000}"/>
    <cellStyle name="60% - Accent6 2" xfId="1522" xr:uid="{00000000-0005-0000-0000-000039020000}"/>
    <cellStyle name="60% - Accent6 3" xfId="1523" xr:uid="{00000000-0005-0000-0000-00003A020000}"/>
    <cellStyle name="60% - Accent6 4" xfId="1524" xr:uid="{00000000-0005-0000-0000-00003B020000}"/>
    <cellStyle name="60% - Accent6 5" xfId="1525" xr:uid="{00000000-0005-0000-0000-00003C020000}"/>
    <cellStyle name="60% - Accent6 6" xfId="1526" xr:uid="{00000000-0005-0000-0000-00003D020000}"/>
    <cellStyle name="60% - Accent6 7" xfId="1527" xr:uid="{00000000-0005-0000-0000-00003E020000}"/>
    <cellStyle name="60% - Accent6 8" xfId="1528" xr:uid="{00000000-0005-0000-0000-00003F020000}"/>
    <cellStyle name="60% - Accent6 9" xfId="1529" xr:uid="{00000000-0005-0000-0000-000040020000}"/>
    <cellStyle name="60% - Akzent1" xfId="146" xr:uid="{00000000-0005-0000-0000-000041020000}"/>
    <cellStyle name="60% - Akzent2" xfId="147" xr:uid="{00000000-0005-0000-0000-000042020000}"/>
    <cellStyle name="60% - Akzent3" xfId="148" xr:uid="{00000000-0005-0000-0000-000043020000}"/>
    <cellStyle name="60% - Akzent4" xfId="149" xr:uid="{00000000-0005-0000-0000-000044020000}"/>
    <cellStyle name="60% - Akzent5" xfId="150" xr:uid="{00000000-0005-0000-0000-000045020000}"/>
    <cellStyle name="60% - Akzent6" xfId="151" xr:uid="{00000000-0005-0000-0000-000046020000}"/>
    <cellStyle name="60% - Акцент1 10" xfId="1530" xr:uid="{00000000-0005-0000-0000-000047020000}"/>
    <cellStyle name="60% - Акцент1 2" xfId="152" xr:uid="{00000000-0005-0000-0000-000048020000}"/>
    <cellStyle name="60% - Акцент1 2 2" xfId="153" xr:uid="{00000000-0005-0000-0000-000049020000}"/>
    <cellStyle name="60% - Акцент1 3" xfId="154" xr:uid="{00000000-0005-0000-0000-00004A020000}"/>
    <cellStyle name="60% - Акцент1 3 2" xfId="1531" xr:uid="{00000000-0005-0000-0000-00004B020000}"/>
    <cellStyle name="60% - Акцент1 4" xfId="1532" xr:uid="{00000000-0005-0000-0000-00004C020000}"/>
    <cellStyle name="60% - Акцент1 5" xfId="1533" xr:uid="{00000000-0005-0000-0000-00004D020000}"/>
    <cellStyle name="60% - Акцент1 6" xfId="1534" xr:uid="{00000000-0005-0000-0000-00004E020000}"/>
    <cellStyle name="60% - Акцент1 7" xfId="1535" xr:uid="{00000000-0005-0000-0000-00004F020000}"/>
    <cellStyle name="60% - Акцент1 8" xfId="1536" xr:uid="{00000000-0005-0000-0000-000050020000}"/>
    <cellStyle name="60% - Акцент1 9" xfId="1537" xr:uid="{00000000-0005-0000-0000-000051020000}"/>
    <cellStyle name="60% - Акцент2 10" xfId="1538" xr:uid="{00000000-0005-0000-0000-000052020000}"/>
    <cellStyle name="60% - Акцент2 2" xfId="155" xr:uid="{00000000-0005-0000-0000-000053020000}"/>
    <cellStyle name="60% - Акцент2 2 2" xfId="156" xr:uid="{00000000-0005-0000-0000-000054020000}"/>
    <cellStyle name="60% - Акцент2 3" xfId="157" xr:uid="{00000000-0005-0000-0000-000055020000}"/>
    <cellStyle name="60% - Акцент2 3 2" xfId="1539" xr:uid="{00000000-0005-0000-0000-000056020000}"/>
    <cellStyle name="60% - Акцент2 4" xfId="1540" xr:uid="{00000000-0005-0000-0000-000057020000}"/>
    <cellStyle name="60% - Акцент2 5" xfId="1541" xr:uid="{00000000-0005-0000-0000-000058020000}"/>
    <cellStyle name="60% - Акцент2 6" xfId="1542" xr:uid="{00000000-0005-0000-0000-000059020000}"/>
    <cellStyle name="60% - Акцент2 7" xfId="1543" xr:uid="{00000000-0005-0000-0000-00005A020000}"/>
    <cellStyle name="60% - Акцент2 8" xfId="1544" xr:uid="{00000000-0005-0000-0000-00005B020000}"/>
    <cellStyle name="60% - Акцент2 9" xfId="1545" xr:uid="{00000000-0005-0000-0000-00005C020000}"/>
    <cellStyle name="60% - Акцент3 10" xfId="1546" xr:uid="{00000000-0005-0000-0000-00005D020000}"/>
    <cellStyle name="60% - Акцент3 2" xfId="158" xr:uid="{00000000-0005-0000-0000-00005E020000}"/>
    <cellStyle name="60% - Акцент3 2 2" xfId="159" xr:uid="{00000000-0005-0000-0000-00005F020000}"/>
    <cellStyle name="60% - Акцент3 2 3" xfId="2369" xr:uid="{00000000-0005-0000-0000-000060020000}"/>
    <cellStyle name="60% - Акцент3 3" xfId="160" xr:uid="{00000000-0005-0000-0000-000061020000}"/>
    <cellStyle name="60% - Акцент3 3 2" xfId="1547" xr:uid="{00000000-0005-0000-0000-000062020000}"/>
    <cellStyle name="60% - Акцент3 3 3" xfId="2370" xr:uid="{00000000-0005-0000-0000-000063020000}"/>
    <cellStyle name="60% - Акцент3 4" xfId="1548" xr:uid="{00000000-0005-0000-0000-000064020000}"/>
    <cellStyle name="60% - Акцент3 5" xfId="1549" xr:uid="{00000000-0005-0000-0000-000065020000}"/>
    <cellStyle name="60% - Акцент3 6" xfId="1550" xr:uid="{00000000-0005-0000-0000-000066020000}"/>
    <cellStyle name="60% - Акцент3 7" xfId="1551" xr:uid="{00000000-0005-0000-0000-000067020000}"/>
    <cellStyle name="60% - Акцент3 8" xfId="1552" xr:uid="{00000000-0005-0000-0000-000068020000}"/>
    <cellStyle name="60% - Акцент3 9" xfId="1553" xr:uid="{00000000-0005-0000-0000-000069020000}"/>
    <cellStyle name="60% - Акцент4 10" xfId="1554" xr:uid="{00000000-0005-0000-0000-00006A020000}"/>
    <cellStyle name="60% - Акцент4 2" xfId="161" xr:uid="{00000000-0005-0000-0000-00006B020000}"/>
    <cellStyle name="60% - Акцент4 2 2" xfId="162" xr:uid="{00000000-0005-0000-0000-00006C020000}"/>
    <cellStyle name="60% - Акцент4 2 3" xfId="2371" xr:uid="{00000000-0005-0000-0000-00006D020000}"/>
    <cellStyle name="60% - Акцент4 3" xfId="163" xr:uid="{00000000-0005-0000-0000-00006E020000}"/>
    <cellStyle name="60% - Акцент4 3 2" xfId="1555" xr:uid="{00000000-0005-0000-0000-00006F020000}"/>
    <cellStyle name="60% - Акцент4 3 3" xfId="2372" xr:uid="{00000000-0005-0000-0000-000070020000}"/>
    <cellStyle name="60% - Акцент4 4" xfId="1556" xr:uid="{00000000-0005-0000-0000-000071020000}"/>
    <cellStyle name="60% - Акцент4 5" xfId="1557" xr:uid="{00000000-0005-0000-0000-000072020000}"/>
    <cellStyle name="60% - Акцент4 6" xfId="1558" xr:uid="{00000000-0005-0000-0000-000073020000}"/>
    <cellStyle name="60% - Акцент4 7" xfId="1559" xr:uid="{00000000-0005-0000-0000-000074020000}"/>
    <cellStyle name="60% - Акцент4 8" xfId="1560" xr:uid="{00000000-0005-0000-0000-000075020000}"/>
    <cellStyle name="60% - Акцент4 9" xfId="1561" xr:uid="{00000000-0005-0000-0000-000076020000}"/>
    <cellStyle name="60% - Акцент5 10" xfId="1562" xr:uid="{00000000-0005-0000-0000-000077020000}"/>
    <cellStyle name="60% - Акцент5 2" xfId="164" xr:uid="{00000000-0005-0000-0000-000078020000}"/>
    <cellStyle name="60% - Акцент5 2 2" xfId="165" xr:uid="{00000000-0005-0000-0000-000079020000}"/>
    <cellStyle name="60% - Акцент5 3" xfId="166" xr:uid="{00000000-0005-0000-0000-00007A020000}"/>
    <cellStyle name="60% - Акцент5 3 2" xfId="1563" xr:uid="{00000000-0005-0000-0000-00007B020000}"/>
    <cellStyle name="60% - Акцент5 4" xfId="1564" xr:uid="{00000000-0005-0000-0000-00007C020000}"/>
    <cellStyle name="60% - Акцент5 5" xfId="1565" xr:uid="{00000000-0005-0000-0000-00007D020000}"/>
    <cellStyle name="60% - Акцент5 6" xfId="1566" xr:uid="{00000000-0005-0000-0000-00007E020000}"/>
    <cellStyle name="60% - Акцент5 7" xfId="1567" xr:uid="{00000000-0005-0000-0000-00007F020000}"/>
    <cellStyle name="60% - Акцент5 8" xfId="1568" xr:uid="{00000000-0005-0000-0000-000080020000}"/>
    <cellStyle name="60% - Акцент5 9" xfId="1569" xr:uid="{00000000-0005-0000-0000-000081020000}"/>
    <cellStyle name="60% - Акцент6 10" xfId="1570" xr:uid="{00000000-0005-0000-0000-000082020000}"/>
    <cellStyle name="60% - Акцент6 2" xfId="167" xr:uid="{00000000-0005-0000-0000-000083020000}"/>
    <cellStyle name="60% - Акцент6 2 2" xfId="168" xr:uid="{00000000-0005-0000-0000-000084020000}"/>
    <cellStyle name="60% - Акцент6 2 3" xfId="2373" xr:uid="{00000000-0005-0000-0000-000085020000}"/>
    <cellStyle name="60% - Акцент6 3" xfId="169" xr:uid="{00000000-0005-0000-0000-000086020000}"/>
    <cellStyle name="60% - Акцент6 3 2" xfId="1571" xr:uid="{00000000-0005-0000-0000-000087020000}"/>
    <cellStyle name="60% - Акцент6 3 3" xfId="2374" xr:uid="{00000000-0005-0000-0000-000088020000}"/>
    <cellStyle name="60% - Акцент6 4" xfId="1572" xr:uid="{00000000-0005-0000-0000-000089020000}"/>
    <cellStyle name="60% - Акцент6 5" xfId="1573" xr:uid="{00000000-0005-0000-0000-00008A020000}"/>
    <cellStyle name="60% - Акцент6 6" xfId="1574" xr:uid="{00000000-0005-0000-0000-00008B020000}"/>
    <cellStyle name="60% - Акцент6 7" xfId="1575" xr:uid="{00000000-0005-0000-0000-00008C020000}"/>
    <cellStyle name="60% - Акцент6 8" xfId="1576" xr:uid="{00000000-0005-0000-0000-00008D020000}"/>
    <cellStyle name="60% - Акцент6 9" xfId="1577" xr:uid="{00000000-0005-0000-0000-00008E020000}"/>
    <cellStyle name="75%" xfId="1578" xr:uid="{00000000-0005-0000-0000-00008F020000}"/>
    <cellStyle name="752131" xfId="170" xr:uid="{00000000-0005-0000-0000-000090020000}"/>
    <cellStyle name="Accent1" xfId="171" xr:uid="{00000000-0005-0000-0000-000091020000}"/>
    <cellStyle name="Accent1 - 20%" xfId="172" xr:uid="{00000000-0005-0000-0000-000092020000}"/>
    <cellStyle name="Accent1 - 40%" xfId="173" xr:uid="{00000000-0005-0000-0000-000093020000}"/>
    <cellStyle name="Accent1 - 60%" xfId="174" xr:uid="{00000000-0005-0000-0000-000094020000}"/>
    <cellStyle name="Accent1 10" xfId="1579" xr:uid="{00000000-0005-0000-0000-000095020000}"/>
    <cellStyle name="Accent1 11" xfId="1580" xr:uid="{00000000-0005-0000-0000-000096020000}"/>
    <cellStyle name="Accent1 12" xfId="1581" xr:uid="{00000000-0005-0000-0000-000097020000}"/>
    <cellStyle name="Accent1 13" xfId="1582" xr:uid="{00000000-0005-0000-0000-000098020000}"/>
    <cellStyle name="Accent1 14" xfId="1583" xr:uid="{00000000-0005-0000-0000-000099020000}"/>
    <cellStyle name="Accent1 15" xfId="1584" xr:uid="{00000000-0005-0000-0000-00009A020000}"/>
    <cellStyle name="Accent1 16" xfId="1585" xr:uid="{00000000-0005-0000-0000-00009B020000}"/>
    <cellStyle name="Accent1 2" xfId="1586" xr:uid="{00000000-0005-0000-0000-00009C020000}"/>
    <cellStyle name="Accent1 3" xfId="1587" xr:uid="{00000000-0005-0000-0000-00009D020000}"/>
    <cellStyle name="Accent1 4" xfId="1588" xr:uid="{00000000-0005-0000-0000-00009E020000}"/>
    <cellStyle name="Accent1 5" xfId="1589" xr:uid="{00000000-0005-0000-0000-00009F020000}"/>
    <cellStyle name="Accent1 6" xfId="1590" xr:uid="{00000000-0005-0000-0000-0000A0020000}"/>
    <cellStyle name="Accent1 7" xfId="1591" xr:uid="{00000000-0005-0000-0000-0000A1020000}"/>
    <cellStyle name="Accent1 8" xfId="1592" xr:uid="{00000000-0005-0000-0000-0000A2020000}"/>
    <cellStyle name="Accent1 9" xfId="1593" xr:uid="{00000000-0005-0000-0000-0000A3020000}"/>
    <cellStyle name="Accent2" xfId="175" xr:uid="{00000000-0005-0000-0000-0000A4020000}"/>
    <cellStyle name="Accent2 - 20%" xfId="176" xr:uid="{00000000-0005-0000-0000-0000A5020000}"/>
    <cellStyle name="Accent2 - 40%" xfId="177" xr:uid="{00000000-0005-0000-0000-0000A6020000}"/>
    <cellStyle name="Accent2 - 60%" xfId="178" xr:uid="{00000000-0005-0000-0000-0000A7020000}"/>
    <cellStyle name="Accent2 10" xfId="1594" xr:uid="{00000000-0005-0000-0000-0000A8020000}"/>
    <cellStyle name="Accent2 11" xfId="1595" xr:uid="{00000000-0005-0000-0000-0000A9020000}"/>
    <cellStyle name="Accent2 12" xfId="1596" xr:uid="{00000000-0005-0000-0000-0000AA020000}"/>
    <cellStyle name="Accent2 13" xfId="1597" xr:uid="{00000000-0005-0000-0000-0000AB020000}"/>
    <cellStyle name="Accent2 14" xfId="1598" xr:uid="{00000000-0005-0000-0000-0000AC020000}"/>
    <cellStyle name="Accent2 15" xfId="1599" xr:uid="{00000000-0005-0000-0000-0000AD020000}"/>
    <cellStyle name="Accent2 16" xfId="1600" xr:uid="{00000000-0005-0000-0000-0000AE020000}"/>
    <cellStyle name="Accent2 2" xfId="1601" xr:uid="{00000000-0005-0000-0000-0000AF020000}"/>
    <cellStyle name="Accent2 3" xfId="1602" xr:uid="{00000000-0005-0000-0000-0000B0020000}"/>
    <cellStyle name="Accent2 4" xfId="1603" xr:uid="{00000000-0005-0000-0000-0000B1020000}"/>
    <cellStyle name="Accent2 5" xfId="1604" xr:uid="{00000000-0005-0000-0000-0000B2020000}"/>
    <cellStyle name="Accent2 6" xfId="1605" xr:uid="{00000000-0005-0000-0000-0000B3020000}"/>
    <cellStyle name="Accent2 7" xfId="1606" xr:uid="{00000000-0005-0000-0000-0000B4020000}"/>
    <cellStyle name="Accent2 8" xfId="1607" xr:uid="{00000000-0005-0000-0000-0000B5020000}"/>
    <cellStyle name="Accent2 9" xfId="1608" xr:uid="{00000000-0005-0000-0000-0000B6020000}"/>
    <cellStyle name="Accent3" xfId="179" xr:uid="{00000000-0005-0000-0000-0000B7020000}"/>
    <cellStyle name="Accent3 - 20%" xfId="180" xr:uid="{00000000-0005-0000-0000-0000B8020000}"/>
    <cellStyle name="Accent3 - 40%" xfId="181" xr:uid="{00000000-0005-0000-0000-0000B9020000}"/>
    <cellStyle name="Accent3 - 60%" xfId="182" xr:uid="{00000000-0005-0000-0000-0000BA020000}"/>
    <cellStyle name="Accent3 10" xfId="1609" xr:uid="{00000000-0005-0000-0000-0000BB020000}"/>
    <cellStyle name="Accent3 11" xfId="1610" xr:uid="{00000000-0005-0000-0000-0000BC020000}"/>
    <cellStyle name="Accent3 12" xfId="1611" xr:uid="{00000000-0005-0000-0000-0000BD020000}"/>
    <cellStyle name="Accent3 13" xfId="1612" xr:uid="{00000000-0005-0000-0000-0000BE020000}"/>
    <cellStyle name="Accent3 14" xfId="1613" xr:uid="{00000000-0005-0000-0000-0000BF020000}"/>
    <cellStyle name="Accent3 15" xfId="1614" xr:uid="{00000000-0005-0000-0000-0000C0020000}"/>
    <cellStyle name="Accent3 16" xfId="1615" xr:uid="{00000000-0005-0000-0000-0000C1020000}"/>
    <cellStyle name="Accent3 2" xfId="1616" xr:uid="{00000000-0005-0000-0000-0000C2020000}"/>
    <cellStyle name="Accent3 3" xfId="1617" xr:uid="{00000000-0005-0000-0000-0000C3020000}"/>
    <cellStyle name="Accent3 4" xfId="1618" xr:uid="{00000000-0005-0000-0000-0000C4020000}"/>
    <cellStyle name="Accent3 5" xfId="1619" xr:uid="{00000000-0005-0000-0000-0000C5020000}"/>
    <cellStyle name="Accent3 6" xfId="1620" xr:uid="{00000000-0005-0000-0000-0000C6020000}"/>
    <cellStyle name="Accent3 7" xfId="1621" xr:uid="{00000000-0005-0000-0000-0000C7020000}"/>
    <cellStyle name="Accent3 8" xfId="1622" xr:uid="{00000000-0005-0000-0000-0000C8020000}"/>
    <cellStyle name="Accent3 9" xfId="1623" xr:uid="{00000000-0005-0000-0000-0000C9020000}"/>
    <cellStyle name="Accent4" xfId="183" xr:uid="{00000000-0005-0000-0000-0000CA020000}"/>
    <cellStyle name="Accent4 - 20%" xfId="184" xr:uid="{00000000-0005-0000-0000-0000CB020000}"/>
    <cellStyle name="Accent4 - 40%" xfId="185" xr:uid="{00000000-0005-0000-0000-0000CC020000}"/>
    <cellStyle name="Accent4 - 60%" xfId="186" xr:uid="{00000000-0005-0000-0000-0000CD020000}"/>
    <cellStyle name="Accent4 10" xfId="1624" xr:uid="{00000000-0005-0000-0000-0000CE020000}"/>
    <cellStyle name="Accent4 11" xfId="1625" xr:uid="{00000000-0005-0000-0000-0000CF020000}"/>
    <cellStyle name="Accent4 12" xfId="1626" xr:uid="{00000000-0005-0000-0000-0000D0020000}"/>
    <cellStyle name="Accent4 13" xfId="1627" xr:uid="{00000000-0005-0000-0000-0000D1020000}"/>
    <cellStyle name="Accent4 14" xfId="1628" xr:uid="{00000000-0005-0000-0000-0000D2020000}"/>
    <cellStyle name="Accent4 15" xfId="1629" xr:uid="{00000000-0005-0000-0000-0000D3020000}"/>
    <cellStyle name="Accent4 16" xfId="1630" xr:uid="{00000000-0005-0000-0000-0000D4020000}"/>
    <cellStyle name="Accent4 2" xfId="1631" xr:uid="{00000000-0005-0000-0000-0000D5020000}"/>
    <cellStyle name="Accent4 3" xfId="1632" xr:uid="{00000000-0005-0000-0000-0000D6020000}"/>
    <cellStyle name="Accent4 4" xfId="1633" xr:uid="{00000000-0005-0000-0000-0000D7020000}"/>
    <cellStyle name="Accent4 5" xfId="1634" xr:uid="{00000000-0005-0000-0000-0000D8020000}"/>
    <cellStyle name="Accent4 6" xfId="1635" xr:uid="{00000000-0005-0000-0000-0000D9020000}"/>
    <cellStyle name="Accent4 7" xfId="1636" xr:uid="{00000000-0005-0000-0000-0000DA020000}"/>
    <cellStyle name="Accent4 8" xfId="1637" xr:uid="{00000000-0005-0000-0000-0000DB020000}"/>
    <cellStyle name="Accent4 9" xfId="1638" xr:uid="{00000000-0005-0000-0000-0000DC020000}"/>
    <cellStyle name="Accent5" xfId="187" xr:uid="{00000000-0005-0000-0000-0000DD020000}"/>
    <cellStyle name="Accent5 - 20%" xfId="188" xr:uid="{00000000-0005-0000-0000-0000DE020000}"/>
    <cellStyle name="Accent5 - 40%" xfId="189" xr:uid="{00000000-0005-0000-0000-0000DF020000}"/>
    <cellStyle name="Accent5 - 60%" xfId="190" xr:uid="{00000000-0005-0000-0000-0000E0020000}"/>
    <cellStyle name="Accent5 10" xfId="1639" xr:uid="{00000000-0005-0000-0000-0000E1020000}"/>
    <cellStyle name="Accent5 11" xfId="1640" xr:uid="{00000000-0005-0000-0000-0000E2020000}"/>
    <cellStyle name="Accent5 12" xfId="1641" xr:uid="{00000000-0005-0000-0000-0000E3020000}"/>
    <cellStyle name="Accent5 13" xfId="1642" xr:uid="{00000000-0005-0000-0000-0000E4020000}"/>
    <cellStyle name="Accent5 14" xfId="1643" xr:uid="{00000000-0005-0000-0000-0000E5020000}"/>
    <cellStyle name="Accent5 15" xfId="1644" xr:uid="{00000000-0005-0000-0000-0000E6020000}"/>
    <cellStyle name="Accent5 16" xfId="1645" xr:uid="{00000000-0005-0000-0000-0000E7020000}"/>
    <cellStyle name="Accent5 2" xfId="1646" xr:uid="{00000000-0005-0000-0000-0000E8020000}"/>
    <cellStyle name="Accent5 3" xfId="1647" xr:uid="{00000000-0005-0000-0000-0000E9020000}"/>
    <cellStyle name="Accent5 4" xfId="1648" xr:uid="{00000000-0005-0000-0000-0000EA020000}"/>
    <cellStyle name="Accent5 5" xfId="1649" xr:uid="{00000000-0005-0000-0000-0000EB020000}"/>
    <cellStyle name="Accent5 6" xfId="1650" xr:uid="{00000000-0005-0000-0000-0000EC020000}"/>
    <cellStyle name="Accent5 7" xfId="1651" xr:uid="{00000000-0005-0000-0000-0000ED020000}"/>
    <cellStyle name="Accent5 8" xfId="1652" xr:uid="{00000000-0005-0000-0000-0000EE020000}"/>
    <cellStyle name="Accent5 9" xfId="1653" xr:uid="{00000000-0005-0000-0000-0000EF020000}"/>
    <cellStyle name="Accent6" xfId="191" xr:uid="{00000000-0005-0000-0000-0000F0020000}"/>
    <cellStyle name="Accent6 - 20%" xfId="192" xr:uid="{00000000-0005-0000-0000-0000F1020000}"/>
    <cellStyle name="Accent6 - 40%" xfId="193" xr:uid="{00000000-0005-0000-0000-0000F2020000}"/>
    <cellStyle name="Accent6 - 60%" xfId="194" xr:uid="{00000000-0005-0000-0000-0000F3020000}"/>
    <cellStyle name="Accent6 10" xfId="1654" xr:uid="{00000000-0005-0000-0000-0000F4020000}"/>
    <cellStyle name="Accent6 11" xfId="1655" xr:uid="{00000000-0005-0000-0000-0000F5020000}"/>
    <cellStyle name="Accent6 12" xfId="1656" xr:uid="{00000000-0005-0000-0000-0000F6020000}"/>
    <cellStyle name="Accent6 13" xfId="1657" xr:uid="{00000000-0005-0000-0000-0000F7020000}"/>
    <cellStyle name="Accent6 14" xfId="1658" xr:uid="{00000000-0005-0000-0000-0000F8020000}"/>
    <cellStyle name="Accent6 15" xfId="1659" xr:uid="{00000000-0005-0000-0000-0000F9020000}"/>
    <cellStyle name="Accent6 16" xfId="1660" xr:uid="{00000000-0005-0000-0000-0000FA020000}"/>
    <cellStyle name="Accent6 2" xfId="1661" xr:uid="{00000000-0005-0000-0000-0000FB020000}"/>
    <cellStyle name="Accent6 3" xfId="1662" xr:uid="{00000000-0005-0000-0000-0000FC020000}"/>
    <cellStyle name="Accent6 4" xfId="1663" xr:uid="{00000000-0005-0000-0000-0000FD020000}"/>
    <cellStyle name="Accent6 5" xfId="1664" xr:uid="{00000000-0005-0000-0000-0000FE020000}"/>
    <cellStyle name="Accent6 6" xfId="1665" xr:uid="{00000000-0005-0000-0000-0000FF020000}"/>
    <cellStyle name="Accent6 7" xfId="1666" xr:uid="{00000000-0005-0000-0000-000000030000}"/>
    <cellStyle name="Accent6 8" xfId="1667" xr:uid="{00000000-0005-0000-0000-000001030000}"/>
    <cellStyle name="Accent6 9" xfId="1668" xr:uid="{00000000-0005-0000-0000-000002030000}"/>
    <cellStyle name="account" xfId="195" xr:uid="{00000000-0005-0000-0000-000003030000}"/>
    <cellStyle name="Account[0]" xfId="196" xr:uid="{00000000-0005-0000-0000-000004030000}"/>
    <cellStyle name="Account[1]" xfId="197" xr:uid="{00000000-0005-0000-0000-000005030000}"/>
    <cellStyle name="Account[2]" xfId="198" xr:uid="{00000000-0005-0000-0000-000006030000}"/>
    <cellStyle name="Account[3]" xfId="199" xr:uid="{00000000-0005-0000-0000-000007030000}"/>
    <cellStyle name="Accounting" xfId="200" xr:uid="{00000000-0005-0000-0000-000008030000}"/>
    <cellStyle name="Ăčďĺđńńűëęŕ" xfId="1669" xr:uid="{00000000-0005-0000-0000-000009030000}"/>
    <cellStyle name="Ăčďĺđńńűëęŕ 2" xfId="1670" xr:uid="{00000000-0005-0000-0000-00000A030000}"/>
    <cellStyle name="Actual" xfId="201" xr:uid="{00000000-0005-0000-0000-00000B030000}"/>
    <cellStyle name="Actual data" xfId="202" xr:uid="{00000000-0005-0000-0000-00000C030000}"/>
    <cellStyle name="Actual year" xfId="203" xr:uid="{00000000-0005-0000-0000-00000D030000}"/>
    <cellStyle name="adj_share" xfId="204" xr:uid="{00000000-0005-0000-0000-00000E030000}"/>
    <cellStyle name="ÅëÈ­ [0]_µ¥ÀÌÅ¸" xfId="205" xr:uid="{00000000-0005-0000-0000-00000F030000}"/>
    <cellStyle name="ÅëÈ­_µ¥ÀÌÅ¸" xfId="206" xr:uid="{00000000-0005-0000-0000-000010030000}"/>
    <cellStyle name="AFE" xfId="207" xr:uid="{00000000-0005-0000-0000-000011030000}"/>
    <cellStyle name="Afjusted" xfId="208" xr:uid="{00000000-0005-0000-0000-000012030000}"/>
    <cellStyle name="Akzent1" xfId="209" xr:uid="{00000000-0005-0000-0000-000013030000}"/>
    <cellStyle name="Akzent2" xfId="210" xr:uid="{00000000-0005-0000-0000-000014030000}"/>
    <cellStyle name="Akzent3" xfId="211" xr:uid="{00000000-0005-0000-0000-000015030000}"/>
    <cellStyle name="Akzent4" xfId="212" xr:uid="{00000000-0005-0000-0000-000016030000}"/>
    <cellStyle name="Akzent5" xfId="213" xr:uid="{00000000-0005-0000-0000-000017030000}"/>
    <cellStyle name="Akzent6" xfId="214" xr:uid="{00000000-0005-0000-0000-000018030000}"/>
    <cellStyle name="Áĺççŕůčňíűé" xfId="1671" xr:uid="{00000000-0005-0000-0000-000019030000}"/>
    <cellStyle name="ales" xfId="215" xr:uid="{00000000-0005-0000-0000-00001A030000}"/>
    <cellStyle name="Äĺíĺćíűé [0]_(ňŕá 3č)" xfId="1672" xr:uid="{00000000-0005-0000-0000-00001B030000}"/>
    <cellStyle name="Äĺíĺćíűé_(ňŕá 3č)" xfId="1673" xr:uid="{00000000-0005-0000-0000-00001C030000}"/>
    <cellStyle name="alternate" xfId="216" xr:uid="{00000000-0005-0000-0000-00001D030000}"/>
    <cellStyle name="ANALYST" xfId="217" xr:uid="{00000000-0005-0000-0000-00001E030000}"/>
    <cellStyle name="andrei" xfId="218" xr:uid="{00000000-0005-0000-0000-00001F030000}"/>
    <cellStyle name="Anna" xfId="219" xr:uid="{00000000-0005-0000-0000-000020030000}"/>
    <cellStyle name="AP_AR_UPS" xfId="220" xr:uid="{00000000-0005-0000-0000-000021030000}"/>
    <cellStyle name="Arial 10" xfId="221" xr:uid="{00000000-0005-0000-0000-000022030000}"/>
    <cellStyle name="Arial 12" xfId="222" xr:uid="{00000000-0005-0000-0000-000023030000}"/>
    <cellStyle name="Arial6Bold" xfId="223" xr:uid="{00000000-0005-0000-0000-000024030000}"/>
    <cellStyle name="Arial8Bold" xfId="224" xr:uid="{00000000-0005-0000-0000-000025030000}"/>
    <cellStyle name="Arial8Italic" xfId="225" xr:uid="{00000000-0005-0000-0000-000026030000}"/>
    <cellStyle name="ArialNormal" xfId="226" xr:uid="{00000000-0005-0000-0000-000027030000}"/>
    <cellStyle name="Array" xfId="227" xr:uid="{00000000-0005-0000-0000-000028030000}"/>
    <cellStyle name="Array Enter" xfId="228" xr:uid="{00000000-0005-0000-0000-000029030000}"/>
    <cellStyle name="Array_BANE model1-RAVE" xfId="229" xr:uid="{00000000-0005-0000-0000-00002A030000}"/>
    <cellStyle name="ÄÞ¸¶ [0]_µ¥ÀÌÅ¸" xfId="230" xr:uid="{00000000-0005-0000-0000-00002B030000}"/>
    <cellStyle name="ÄÞ¸¶_µ¥ÀÌÅ¸" xfId="231" xr:uid="{00000000-0005-0000-0000-00002C030000}"/>
    <cellStyle name="Ausgabe" xfId="232" xr:uid="{00000000-0005-0000-0000-00002D030000}"/>
    <cellStyle name="Auto" xfId="233" xr:uid="{00000000-0005-0000-0000-00002E030000}"/>
    <cellStyle name="BackGround_General" xfId="234" xr:uid="{00000000-0005-0000-0000-00002F030000}"/>
    <cellStyle name="Bad" xfId="235" xr:uid="{00000000-0005-0000-0000-000030030000}"/>
    <cellStyle name="Bad 10" xfId="1674" xr:uid="{00000000-0005-0000-0000-000031030000}"/>
    <cellStyle name="Bad 11" xfId="1675" xr:uid="{00000000-0005-0000-0000-000032030000}"/>
    <cellStyle name="Bad 12" xfId="1676" xr:uid="{00000000-0005-0000-0000-000033030000}"/>
    <cellStyle name="Bad 13" xfId="1677" xr:uid="{00000000-0005-0000-0000-000034030000}"/>
    <cellStyle name="Bad 14" xfId="1678" xr:uid="{00000000-0005-0000-0000-000035030000}"/>
    <cellStyle name="Bad 2" xfId="1679" xr:uid="{00000000-0005-0000-0000-000036030000}"/>
    <cellStyle name="Bad 3" xfId="1680" xr:uid="{00000000-0005-0000-0000-000037030000}"/>
    <cellStyle name="Bad 4" xfId="1681" xr:uid="{00000000-0005-0000-0000-000038030000}"/>
    <cellStyle name="Bad 5" xfId="1682" xr:uid="{00000000-0005-0000-0000-000039030000}"/>
    <cellStyle name="Bad 6" xfId="1683" xr:uid="{00000000-0005-0000-0000-00003A030000}"/>
    <cellStyle name="Bad 7" xfId="1684" xr:uid="{00000000-0005-0000-0000-00003B030000}"/>
    <cellStyle name="Bad 8" xfId="1685" xr:uid="{00000000-0005-0000-0000-00003C030000}"/>
    <cellStyle name="Bad 9" xfId="1686" xr:uid="{00000000-0005-0000-0000-00003D030000}"/>
    <cellStyle name="BALANCE VER" xfId="236" xr:uid="{00000000-0005-0000-0000-00003E030000}"/>
    <cellStyle name="Berechnung" xfId="237" xr:uid="{00000000-0005-0000-0000-00003F030000}"/>
    <cellStyle name="Black" xfId="238" xr:uid="{00000000-0005-0000-0000-000040030000}"/>
    <cellStyle name="blank" xfId="239" xr:uid="{00000000-0005-0000-0000-000041030000}"/>
    <cellStyle name="Blue" xfId="240" xr:uid="{00000000-0005-0000-0000-000042030000}"/>
    <cellStyle name="Bold/Border" xfId="241" xr:uid="{00000000-0005-0000-0000-000043030000}"/>
    <cellStyle name="British Pound" xfId="242" xr:uid="{00000000-0005-0000-0000-000044030000}"/>
    <cellStyle name="Bullet" xfId="243" xr:uid="{00000000-0005-0000-0000-000045030000}"/>
    <cellStyle name="Ç¥ÁØ_±¹¹®¿¬°á" xfId="244" xr:uid="{00000000-0005-0000-0000-000046030000}"/>
    <cellStyle name="C10_2001 Figs Black" xfId="245" xr:uid="{00000000-0005-0000-0000-000047030000}"/>
    <cellStyle name="Calc Currency (0)" xfId="1687" xr:uid="{00000000-0005-0000-0000-000048030000}"/>
    <cellStyle name="Calc Currency (2)" xfId="1688" xr:uid="{00000000-0005-0000-0000-000049030000}"/>
    <cellStyle name="Calc Percent (0)" xfId="1689" xr:uid="{00000000-0005-0000-0000-00004A030000}"/>
    <cellStyle name="Calc Percent (1)" xfId="1690" xr:uid="{00000000-0005-0000-0000-00004B030000}"/>
    <cellStyle name="Calc Percent (2)" xfId="1691" xr:uid="{00000000-0005-0000-0000-00004C030000}"/>
    <cellStyle name="Calc Units (0)" xfId="1692" xr:uid="{00000000-0005-0000-0000-00004D030000}"/>
    <cellStyle name="Calc Units (1)" xfId="1693" xr:uid="{00000000-0005-0000-0000-00004E030000}"/>
    <cellStyle name="Calc Units (2)" xfId="1694" xr:uid="{00000000-0005-0000-0000-00004F030000}"/>
    <cellStyle name="Calc_0dp" xfId="246" xr:uid="{00000000-0005-0000-0000-000050030000}"/>
    <cellStyle name="Calculation" xfId="247" xr:uid="{00000000-0005-0000-0000-000051030000}"/>
    <cellStyle name="Calculation 10" xfId="1695" xr:uid="{00000000-0005-0000-0000-000052030000}"/>
    <cellStyle name="Calculation 11" xfId="1696" xr:uid="{00000000-0005-0000-0000-000053030000}"/>
    <cellStyle name="Calculation 12" xfId="1697" xr:uid="{00000000-0005-0000-0000-000054030000}"/>
    <cellStyle name="Calculation 13" xfId="1698" xr:uid="{00000000-0005-0000-0000-000055030000}"/>
    <cellStyle name="Calculation 2" xfId="248" xr:uid="{00000000-0005-0000-0000-000056030000}"/>
    <cellStyle name="Calculation 2 2" xfId="1699" xr:uid="{00000000-0005-0000-0000-000057030000}"/>
    <cellStyle name="Calculation 3" xfId="1700" xr:uid="{00000000-0005-0000-0000-000058030000}"/>
    <cellStyle name="Calculation 4" xfId="1701" xr:uid="{00000000-0005-0000-0000-000059030000}"/>
    <cellStyle name="Calculation 5" xfId="1702" xr:uid="{00000000-0005-0000-0000-00005A030000}"/>
    <cellStyle name="Calculation 6" xfId="1703" xr:uid="{00000000-0005-0000-0000-00005B030000}"/>
    <cellStyle name="Calculation 7" xfId="1704" xr:uid="{00000000-0005-0000-0000-00005C030000}"/>
    <cellStyle name="Calculation 8" xfId="1705" xr:uid="{00000000-0005-0000-0000-00005D030000}"/>
    <cellStyle name="Calculation 9" xfId="1706" xr:uid="{00000000-0005-0000-0000-00005E030000}"/>
    <cellStyle name="Calculation_ФП после оптимизации" xfId="1707" xr:uid="{00000000-0005-0000-0000-00005F030000}"/>
    <cellStyle name="Category Title" xfId="249" xr:uid="{00000000-0005-0000-0000-000060030000}"/>
    <cellStyle name="CComma" xfId="250" xr:uid="{00000000-0005-0000-0000-000061030000}"/>
    <cellStyle name="CComma (0)" xfId="251" xr:uid="{00000000-0005-0000-0000-000062030000}"/>
    <cellStyle name="CCurrency (0)" xfId="252" xr:uid="{00000000-0005-0000-0000-000063030000}"/>
    <cellStyle name="Characteristic" xfId="1708" xr:uid="{00000000-0005-0000-0000-000064030000}"/>
    <cellStyle name="CharactNote" xfId="1709" xr:uid="{00000000-0005-0000-0000-000065030000}"/>
    <cellStyle name="CharactType" xfId="1710" xr:uid="{00000000-0005-0000-0000-000066030000}"/>
    <cellStyle name="CharactValue" xfId="1711" xr:uid="{00000000-0005-0000-0000-000067030000}"/>
    <cellStyle name="CharactValueNote" xfId="1712" xr:uid="{00000000-0005-0000-0000-000068030000}"/>
    <cellStyle name="CharShortType" xfId="1713" xr:uid="{00000000-0005-0000-0000-000069030000}"/>
    <cellStyle name="Chart %" xfId="253" xr:uid="{00000000-0005-0000-0000-00006A030000}"/>
    <cellStyle name="chart no." xfId="254" xr:uid="{00000000-0005-0000-0000-00006B030000}"/>
    <cellStyle name="Chart Title" xfId="255" xr:uid="{00000000-0005-0000-0000-00006C030000}"/>
    <cellStyle name="Check" xfId="256" xr:uid="{00000000-0005-0000-0000-00006D030000}"/>
    <cellStyle name="Check Cell" xfId="257" xr:uid="{00000000-0005-0000-0000-00006E030000}"/>
    <cellStyle name="Check Cell 10" xfId="1714" xr:uid="{00000000-0005-0000-0000-00006F030000}"/>
    <cellStyle name="Check Cell 11" xfId="1715" xr:uid="{00000000-0005-0000-0000-000070030000}"/>
    <cellStyle name="Check Cell 12" xfId="1716" xr:uid="{00000000-0005-0000-0000-000071030000}"/>
    <cellStyle name="Check Cell 13" xfId="1717" xr:uid="{00000000-0005-0000-0000-000072030000}"/>
    <cellStyle name="Check Cell 14" xfId="1718" xr:uid="{00000000-0005-0000-0000-000073030000}"/>
    <cellStyle name="Check Cell 2" xfId="1719" xr:uid="{00000000-0005-0000-0000-000074030000}"/>
    <cellStyle name="Check Cell 3" xfId="1720" xr:uid="{00000000-0005-0000-0000-000075030000}"/>
    <cellStyle name="Check Cell 4" xfId="1721" xr:uid="{00000000-0005-0000-0000-000076030000}"/>
    <cellStyle name="Check Cell 5" xfId="1722" xr:uid="{00000000-0005-0000-0000-000077030000}"/>
    <cellStyle name="Check Cell 6" xfId="1723" xr:uid="{00000000-0005-0000-0000-000078030000}"/>
    <cellStyle name="Check Cell 7" xfId="1724" xr:uid="{00000000-0005-0000-0000-000079030000}"/>
    <cellStyle name="Check Cell 8" xfId="1725" xr:uid="{00000000-0005-0000-0000-00007A030000}"/>
    <cellStyle name="Check Cell 9" xfId="1726" xr:uid="{00000000-0005-0000-0000-00007B030000}"/>
    <cellStyle name="Check Cell_ФП после оптимизации" xfId="1727" xr:uid="{00000000-0005-0000-0000-00007C030000}"/>
    <cellStyle name="Codes" xfId="258" xr:uid="{00000000-0005-0000-0000-00007D030000}"/>
    <cellStyle name="COL HEADINGS" xfId="259" xr:uid="{00000000-0005-0000-0000-00007E030000}"/>
    <cellStyle name="Colhead_left" xfId="260" xr:uid="{00000000-0005-0000-0000-00007F030000}"/>
    <cellStyle name="ColHeading" xfId="261" xr:uid="{00000000-0005-0000-0000-000080030000}"/>
    <cellStyle name="Com " xfId="1728" xr:uid="{00000000-0005-0000-0000-000081030000}"/>
    <cellStyle name="Comma  - Style1" xfId="262" xr:uid="{00000000-0005-0000-0000-000082030000}"/>
    <cellStyle name="Comma  - Style2" xfId="263" xr:uid="{00000000-0005-0000-0000-000083030000}"/>
    <cellStyle name="Comma  - Style3" xfId="264" xr:uid="{00000000-0005-0000-0000-000084030000}"/>
    <cellStyle name="Comma  - Style4" xfId="265" xr:uid="{00000000-0005-0000-0000-000085030000}"/>
    <cellStyle name="Comma  - Style5" xfId="266" xr:uid="{00000000-0005-0000-0000-000086030000}"/>
    <cellStyle name="Comma  - Style6" xfId="267" xr:uid="{00000000-0005-0000-0000-000087030000}"/>
    <cellStyle name="Comma  - Style7" xfId="268" xr:uid="{00000000-0005-0000-0000-000088030000}"/>
    <cellStyle name="Comma  - Style8" xfId="269" xr:uid="{00000000-0005-0000-0000-000089030000}"/>
    <cellStyle name="Comma (1)" xfId="270" xr:uid="{00000000-0005-0000-0000-00008A030000}"/>
    <cellStyle name="Comma ," xfId="271" xr:uid="{00000000-0005-0000-0000-00008B030000}"/>
    <cellStyle name="Comma [0]_#6 Temps &amp; Contractors" xfId="1729" xr:uid="{00000000-0005-0000-0000-00008C030000}"/>
    <cellStyle name="Comma [00]" xfId="1730" xr:uid="{00000000-0005-0000-0000-00008D030000}"/>
    <cellStyle name="Comma [1]" xfId="272" xr:uid="{00000000-0005-0000-0000-00008E030000}"/>
    <cellStyle name="Comma 0" xfId="273" xr:uid="{00000000-0005-0000-0000-00008F030000}"/>
    <cellStyle name="Comma 0*" xfId="274" xr:uid="{00000000-0005-0000-0000-000090030000}"/>
    <cellStyle name="Comma 0_XOM model" xfId="275" xr:uid="{00000000-0005-0000-0000-000091030000}"/>
    <cellStyle name="Comma 2" xfId="276" xr:uid="{00000000-0005-0000-0000-000092030000}"/>
    <cellStyle name="Comma 7" xfId="277" xr:uid="{00000000-0005-0000-0000-000093030000}"/>
    <cellStyle name="comma zerodec" xfId="278" xr:uid="{00000000-0005-0000-0000-000094030000}"/>
    <cellStyle name="Comma(1)" xfId="279" xr:uid="{00000000-0005-0000-0000-000095030000}"/>
    <cellStyle name="Comma[1]" xfId="280" xr:uid="{00000000-0005-0000-0000-000096030000}"/>
    <cellStyle name="Comma_#6 Temps &amp; Contractors" xfId="1731" xr:uid="{00000000-0005-0000-0000-000097030000}"/>
    <cellStyle name="Comma0" xfId="281" xr:uid="{00000000-0005-0000-0000-000098030000}"/>
    <cellStyle name="Comma0 - Style3" xfId="282" xr:uid="{00000000-0005-0000-0000-000099030000}"/>
    <cellStyle name="Comma0 2" xfId="1732" xr:uid="{00000000-0005-0000-0000-00009A030000}"/>
    <cellStyle name="Comma0 3" xfId="1733" xr:uid="{00000000-0005-0000-0000-00009B030000}"/>
    <cellStyle name="Comma0 4" xfId="1734" xr:uid="{00000000-0005-0000-0000-00009C030000}"/>
    <cellStyle name="Comments" xfId="1735" xr:uid="{00000000-0005-0000-0000-00009D030000}"/>
    <cellStyle name="Company" xfId="283" xr:uid="{00000000-0005-0000-0000-00009E030000}"/>
    <cellStyle name="Company name" xfId="284" xr:uid="{00000000-0005-0000-0000-00009F030000}"/>
    <cellStyle name="Company_BANE model1-RAVE" xfId="285" xr:uid="{00000000-0005-0000-0000-0000A0030000}"/>
    <cellStyle name="Comps" xfId="286" xr:uid="{00000000-0005-0000-0000-0000A1030000}"/>
    <cellStyle name="Condition" xfId="1736" xr:uid="{00000000-0005-0000-0000-0000A2030000}"/>
    <cellStyle name="CondMandatory" xfId="1737" xr:uid="{00000000-0005-0000-0000-0000A3030000}"/>
    <cellStyle name="Content1" xfId="1738" xr:uid="{00000000-0005-0000-0000-0000A4030000}"/>
    <cellStyle name="Content2" xfId="1739" xr:uid="{00000000-0005-0000-0000-0000A5030000}"/>
    <cellStyle name="Content3" xfId="1740" xr:uid="{00000000-0005-0000-0000-0000A6030000}"/>
    <cellStyle name="Cover Date" xfId="287" xr:uid="{00000000-0005-0000-0000-0000A7030000}"/>
    <cellStyle name="Cover Subtitle" xfId="288" xr:uid="{00000000-0005-0000-0000-0000A8030000}"/>
    <cellStyle name="Cover Title" xfId="289" xr:uid="{00000000-0005-0000-0000-0000A9030000}"/>
    <cellStyle name="Çŕůčňíűé" xfId="1741" xr:uid="{00000000-0005-0000-0000-0000AA030000}"/>
    <cellStyle name="CurRatio" xfId="290" xr:uid="{00000000-0005-0000-0000-0000AB030000}"/>
    <cellStyle name="Currency (B)" xfId="291" xr:uid="{00000000-0005-0000-0000-0000AC030000}"/>
    <cellStyle name="Currency [0]" xfId="292" xr:uid="{00000000-0005-0000-0000-0000AD030000}"/>
    <cellStyle name="Currency [0] 2" xfId="1742" xr:uid="{00000000-0005-0000-0000-0000AE030000}"/>
    <cellStyle name="Currency [0] 3" xfId="1743" xr:uid="{00000000-0005-0000-0000-0000AF030000}"/>
    <cellStyle name="Currency [0] 4" xfId="1744" xr:uid="{00000000-0005-0000-0000-0000B0030000}"/>
    <cellStyle name="Currency [00]" xfId="1745" xr:uid="{00000000-0005-0000-0000-0000B1030000}"/>
    <cellStyle name="Currency [1]" xfId="293" xr:uid="{00000000-0005-0000-0000-0000B2030000}"/>
    <cellStyle name="Currency [2]" xfId="294" xr:uid="{00000000-0005-0000-0000-0000B3030000}"/>
    <cellStyle name="Currency 0" xfId="295" xr:uid="{00000000-0005-0000-0000-0000B4030000}"/>
    <cellStyle name="Currency 2" xfId="296" xr:uid="{00000000-0005-0000-0000-0000B5030000}"/>
    <cellStyle name="Currency_#6 Temps &amp; Contractors" xfId="1746" xr:uid="{00000000-0005-0000-0000-0000B6030000}"/>
    <cellStyle name="Currency0" xfId="297" xr:uid="{00000000-0005-0000-0000-0000B7030000}"/>
    <cellStyle name="Currency0 2" xfId="1747" xr:uid="{00000000-0005-0000-0000-0000B8030000}"/>
    <cellStyle name="Currency1" xfId="298" xr:uid="{00000000-0005-0000-0000-0000B9030000}"/>
    <cellStyle name="Currency2" xfId="1748" xr:uid="{00000000-0005-0000-0000-0000BA030000}"/>
    <cellStyle name="Currsmall" xfId="299" xr:uid="{00000000-0005-0000-0000-0000BB030000}"/>
    <cellStyle name="DarkBlue" xfId="300" xr:uid="{00000000-0005-0000-0000-0000BC030000}"/>
    <cellStyle name="Dash" xfId="301" xr:uid="{00000000-0005-0000-0000-0000BD030000}"/>
    <cellStyle name="Data_0dp" xfId="302" xr:uid="{00000000-0005-0000-0000-0000BE030000}"/>
    <cellStyle name="Date" xfId="303" xr:uid="{00000000-0005-0000-0000-0000BF030000}"/>
    <cellStyle name="Date 2" xfId="304" xr:uid="{00000000-0005-0000-0000-0000C0030000}"/>
    <cellStyle name="date 2 2" xfId="1749" xr:uid="{00000000-0005-0000-0000-0000C1030000}"/>
    <cellStyle name="Date 3" xfId="1750" xr:uid="{00000000-0005-0000-0000-0000C2030000}"/>
    <cellStyle name="Date 4" xfId="1751" xr:uid="{00000000-0005-0000-0000-0000C3030000}"/>
    <cellStyle name="Date 5" xfId="1752" xr:uid="{00000000-0005-0000-0000-0000C4030000}"/>
    <cellStyle name="Date Aligned" xfId="305" xr:uid="{00000000-0005-0000-0000-0000C5030000}"/>
    <cellStyle name="Date Short" xfId="1753" xr:uid="{00000000-0005-0000-0000-0000C6030000}"/>
    <cellStyle name="Date_BANE model1-RAVE" xfId="306" xr:uid="{00000000-0005-0000-0000-0000C7030000}"/>
    <cellStyle name="Date2" xfId="307" xr:uid="{00000000-0005-0000-0000-0000C8030000}"/>
    <cellStyle name="Dates" xfId="1754" xr:uid="{00000000-0005-0000-0000-0000C9030000}"/>
    <cellStyle name="Dec_0" xfId="308" xr:uid="{00000000-0005-0000-0000-0000CA030000}"/>
    <cellStyle name="Dec0" xfId="309" xr:uid="{00000000-0005-0000-0000-0000CB030000}"/>
    <cellStyle name="Dec2" xfId="310" xr:uid="{00000000-0005-0000-0000-0000CC030000}"/>
    <cellStyle name="Dec3" xfId="311" xr:uid="{00000000-0005-0000-0000-0000CD030000}"/>
    <cellStyle name="DELTA" xfId="1755" xr:uid="{00000000-0005-0000-0000-0000CE030000}"/>
    <cellStyle name="Derive" xfId="312" xr:uid="{00000000-0005-0000-0000-0000CF030000}"/>
    <cellStyle name="Deviant" xfId="313" xr:uid="{00000000-0005-0000-0000-0000D0030000}"/>
    <cellStyle name="Dezimal [0]_Compiling Utility Macros" xfId="314" xr:uid="{00000000-0005-0000-0000-0000D1030000}"/>
    <cellStyle name="Dezimal_BackSheet" xfId="315" xr:uid="{00000000-0005-0000-0000-0000D2030000}"/>
    <cellStyle name="DistributionType" xfId="1756" xr:uid="{00000000-0005-0000-0000-0000D3030000}"/>
    <cellStyle name="d-mmm-yy" xfId="316" xr:uid="{00000000-0005-0000-0000-0000D4030000}"/>
    <cellStyle name="DOH" xfId="317" xr:uid="{00000000-0005-0000-0000-0000D5030000}"/>
    <cellStyle name="Dollar" xfId="318" xr:uid="{00000000-0005-0000-0000-0000D6030000}"/>
    <cellStyle name="Dollar (zero dec)" xfId="319" xr:uid="{00000000-0005-0000-0000-0000D7030000}"/>
    <cellStyle name="Dollar_BANE model1-RAVE" xfId="320" xr:uid="{00000000-0005-0000-0000-0000D8030000}"/>
    <cellStyle name="Dollars" xfId="321" xr:uid="{00000000-0005-0000-0000-0000D9030000}"/>
    <cellStyle name="done" xfId="322" xr:uid="{00000000-0005-0000-0000-0000DA030000}"/>
    <cellStyle name="Dotted Line" xfId="323" xr:uid="{00000000-0005-0000-0000-0000DB030000}"/>
    <cellStyle name="Double Accounting" xfId="324" xr:uid="{00000000-0005-0000-0000-0000DC030000}"/>
    <cellStyle name="Download" xfId="325" xr:uid="{00000000-0005-0000-0000-0000DD030000}"/>
    <cellStyle name="DPS" xfId="326" xr:uid="{00000000-0005-0000-0000-0000DE030000}"/>
    <cellStyle name="Dziesiêtny [0]_1" xfId="327" xr:uid="{00000000-0005-0000-0000-0000DF030000}"/>
    <cellStyle name="Dziesiêtny_1" xfId="328" xr:uid="{00000000-0005-0000-0000-0000E0030000}"/>
    <cellStyle name="Eingabe" xfId="329" xr:uid="{00000000-0005-0000-0000-0000E1030000}"/>
    <cellStyle name="E-mail" xfId="1757" xr:uid="{00000000-0005-0000-0000-0000E2030000}"/>
    <cellStyle name="E-mail 2" xfId="2396" xr:uid="{00000000-0005-0000-0000-0000E3030000}"/>
    <cellStyle name="Emphasis 1" xfId="330" xr:uid="{00000000-0005-0000-0000-0000E4030000}"/>
    <cellStyle name="Emphasis 2" xfId="331" xr:uid="{00000000-0005-0000-0000-0000E5030000}"/>
    <cellStyle name="Emphasis 3" xfId="332" xr:uid="{00000000-0005-0000-0000-0000E6030000}"/>
    <cellStyle name="Enter Currency (0)" xfId="1758" xr:uid="{00000000-0005-0000-0000-0000E7030000}"/>
    <cellStyle name="Enter Currency (2)" xfId="1759" xr:uid="{00000000-0005-0000-0000-0000E8030000}"/>
    <cellStyle name="Enter Units (0)" xfId="1760" xr:uid="{00000000-0005-0000-0000-0000E9030000}"/>
    <cellStyle name="Enter Units (1)" xfId="1761" xr:uid="{00000000-0005-0000-0000-0000EA030000}"/>
    <cellStyle name="Enter Units (2)" xfId="1762" xr:uid="{00000000-0005-0000-0000-0000EB030000}"/>
    <cellStyle name="EnterpriseTable[1]" xfId="333" xr:uid="{00000000-0005-0000-0000-0000EC030000}"/>
    <cellStyle name="entrada" xfId="334" xr:uid="{00000000-0005-0000-0000-0000ED030000}"/>
    <cellStyle name="Entry" xfId="335" xr:uid="{00000000-0005-0000-0000-0000EE030000}"/>
    <cellStyle name="EPS" xfId="336" xr:uid="{00000000-0005-0000-0000-0000EF030000}"/>
    <cellStyle name="Ergebnis" xfId="337" xr:uid="{00000000-0005-0000-0000-0000F0030000}"/>
    <cellStyle name="Erklärender Text" xfId="338" xr:uid="{00000000-0005-0000-0000-0000F1030000}"/>
    <cellStyle name="ERROR" xfId="339" xr:uid="{00000000-0005-0000-0000-0000F2030000}"/>
    <cellStyle name="Euro" xfId="340" xr:uid="{00000000-0005-0000-0000-0000F3030000}"/>
    <cellStyle name="Euro 2" xfId="1763" xr:uid="{00000000-0005-0000-0000-0000F4030000}"/>
    <cellStyle name="ExchRate" xfId="341" xr:uid="{00000000-0005-0000-0000-0000F5030000}"/>
    <cellStyle name="Explanatory Text" xfId="342" xr:uid="{00000000-0005-0000-0000-0000F6030000}"/>
    <cellStyle name="Explanatory Text 10" xfId="1764" xr:uid="{00000000-0005-0000-0000-0000F7030000}"/>
    <cellStyle name="Explanatory Text 11" xfId="1765" xr:uid="{00000000-0005-0000-0000-0000F8030000}"/>
    <cellStyle name="Explanatory Text 12" xfId="1766" xr:uid="{00000000-0005-0000-0000-0000F9030000}"/>
    <cellStyle name="Explanatory Text 13" xfId="1767" xr:uid="{00000000-0005-0000-0000-0000FA030000}"/>
    <cellStyle name="Explanatory Text 14" xfId="1768" xr:uid="{00000000-0005-0000-0000-0000FB030000}"/>
    <cellStyle name="Explanatory Text 2" xfId="1769" xr:uid="{00000000-0005-0000-0000-0000FC030000}"/>
    <cellStyle name="Explanatory Text 3" xfId="1770" xr:uid="{00000000-0005-0000-0000-0000FD030000}"/>
    <cellStyle name="Explanatory Text 4" xfId="1771" xr:uid="{00000000-0005-0000-0000-0000FE030000}"/>
    <cellStyle name="Explanatory Text 5" xfId="1772" xr:uid="{00000000-0005-0000-0000-0000FF030000}"/>
    <cellStyle name="Explanatory Text 6" xfId="1773" xr:uid="{00000000-0005-0000-0000-000000040000}"/>
    <cellStyle name="Explanatory Text 7" xfId="1774" xr:uid="{00000000-0005-0000-0000-000001040000}"/>
    <cellStyle name="Explanatory Text 8" xfId="1775" xr:uid="{00000000-0005-0000-0000-000002040000}"/>
    <cellStyle name="Explanatory Text 9" xfId="1776" xr:uid="{00000000-0005-0000-0000-000003040000}"/>
    <cellStyle name="Factor" xfId="343" xr:uid="{00000000-0005-0000-0000-000004040000}"/>
    <cellStyle name="FAS Col Title" xfId="344" xr:uid="{00000000-0005-0000-0000-000005040000}"/>
    <cellStyle name="FAS Number" xfId="345" xr:uid="{00000000-0005-0000-0000-000006040000}"/>
    <cellStyle name="FAS_Invisible" xfId="346" xr:uid="{00000000-0005-0000-0000-000007040000}"/>
    <cellStyle name="Figures[0]" xfId="347" xr:uid="{00000000-0005-0000-0000-000008040000}"/>
    <cellStyle name="Financial" xfId="348" xr:uid="{00000000-0005-0000-0000-000009040000}"/>
    <cellStyle name="Fixed" xfId="349" xr:uid="{00000000-0005-0000-0000-00000A040000}"/>
    <cellStyle name="Fixed 2" xfId="1777" xr:uid="{00000000-0005-0000-0000-00000B040000}"/>
    <cellStyle name="Fixed2 - Style2" xfId="350" xr:uid="{00000000-0005-0000-0000-00000C040000}"/>
    <cellStyle name="Fixlong" xfId="351" xr:uid="{00000000-0005-0000-0000-00000D040000}"/>
    <cellStyle name="Flag" xfId="1778" xr:uid="{00000000-0005-0000-0000-00000E040000}"/>
    <cellStyle name="fo]_x000d__x000a_UserName=Murat Zelef_x000d__x000a_UserCompany=Bumerang_x000d__x000a__x000d__x000a_[File Paths]_x000d__x000a_WorkingDirectory=C:\EQUIS\DLWIN_x000d__x000a_DownLoader=C" xfId="352" xr:uid="{00000000-0005-0000-0000-00000F040000}"/>
    <cellStyle name="Followed Hyperlink" xfId="1779" xr:uid="{00000000-0005-0000-0000-000010040000}"/>
    <cellStyle name="Fonts" xfId="1780" xr:uid="{00000000-0005-0000-0000-000011040000}"/>
    <cellStyle name="Footer SBILogo1" xfId="353" xr:uid="{00000000-0005-0000-0000-000012040000}"/>
    <cellStyle name="Footer SBILogo2" xfId="354" xr:uid="{00000000-0005-0000-0000-000013040000}"/>
    <cellStyle name="Footnote" xfId="355" xr:uid="{00000000-0005-0000-0000-000014040000}"/>
    <cellStyle name="Footnote Reference" xfId="356" xr:uid="{00000000-0005-0000-0000-000015040000}"/>
    <cellStyle name="Footnote_BANE model1-RAVE" xfId="357" xr:uid="{00000000-0005-0000-0000-000016040000}"/>
    <cellStyle name="Footnotes" xfId="358" xr:uid="{00000000-0005-0000-0000-000017040000}"/>
    <cellStyle name="Forecast" xfId="359" xr:uid="{00000000-0005-0000-0000-000018040000}"/>
    <cellStyle name="ForecastData" xfId="360" xr:uid="{00000000-0005-0000-0000-000019040000}"/>
    <cellStyle name="fourdecplace" xfId="361" xr:uid="{00000000-0005-0000-0000-00001A040000}"/>
    <cellStyle name="From" xfId="362" xr:uid="{00000000-0005-0000-0000-00001B040000}"/>
    <cellStyle name="General" xfId="363" xr:uid="{00000000-0005-0000-0000-00001C040000}"/>
    <cellStyle name="Global" xfId="364" xr:uid="{00000000-0005-0000-0000-00001D040000}"/>
    <cellStyle name="Good" xfId="365" xr:uid="{00000000-0005-0000-0000-00001E040000}"/>
    <cellStyle name="Good 10" xfId="1781" xr:uid="{00000000-0005-0000-0000-00001F040000}"/>
    <cellStyle name="Good 11" xfId="1782" xr:uid="{00000000-0005-0000-0000-000020040000}"/>
    <cellStyle name="Good 12" xfId="1783" xr:uid="{00000000-0005-0000-0000-000021040000}"/>
    <cellStyle name="Good 13" xfId="1784" xr:uid="{00000000-0005-0000-0000-000022040000}"/>
    <cellStyle name="Good 14" xfId="1785" xr:uid="{00000000-0005-0000-0000-000023040000}"/>
    <cellStyle name="Good 2" xfId="1786" xr:uid="{00000000-0005-0000-0000-000024040000}"/>
    <cellStyle name="Good 3" xfId="1787" xr:uid="{00000000-0005-0000-0000-000025040000}"/>
    <cellStyle name="Good 4" xfId="1788" xr:uid="{00000000-0005-0000-0000-000026040000}"/>
    <cellStyle name="Good 5" xfId="1789" xr:uid="{00000000-0005-0000-0000-000027040000}"/>
    <cellStyle name="Good 6" xfId="1790" xr:uid="{00000000-0005-0000-0000-000028040000}"/>
    <cellStyle name="Good 7" xfId="1791" xr:uid="{00000000-0005-0000-0000-000029040000}"/>
    <cellStyle name="Good 8" xfId="1792" xr:uid="{00000000-0005-0000-0000-00002A040000}"/>
    <cellStyle name="Good 9" xfId="1793" xr:uid="{00000000-0005-0000-0000-00002B040000}"/>
    <cellStyle name="Green" xfId="366" xr:uid="{00000000-0005-0000-0000-00002C040000}"/>
    <cellStyle name="Grey" xfId="367" xr:uid="{00000000-0005-0000-0000-00002D040000}"/>
    <cellStyle name="Group" xfId="1794" xr:uid="{00000000-0005-0000-0000-00002E040000}"/>
    <cellStyle name="GroupNote" xfId="1795" xr:uid="{00000000-0005-0000-0000-00002F040000}"/>
    <cellStyle name="Gut" xfId="368" xr:uid="{00000000-0005-0000-0000-000030040000}"/>
    <cellStyle name="Hard Percent" xfId="369" xr:uid="{00000000-0005-0000-0000-000031040000}"/>
    <cellStyle name="Head - Style2" xfId="370" xr:uid="{00000000-0005-0000-0000-000032040000}"/>
    <cellStyle name="Header" xfId="371" xr:uid="{00000000-0005-0000-0000-000033040000}"/>
    <cellStyle name="Header Draft Stamp" xfId="372" xr:uid="{00000000-0005-0000-0000-000034040000}"/>
    <cellStyle name="Header_BANE model1-RAVE" xfId="373" xr:uid="{00000000-0005-0000-0000-000035040000}"/>
    <cellStyle name="Header1" xfId="374" xr:uid="{00000000-0005-0000-0000-000036040000}"/>
    <cellStyle name="Header2" xfId="375" xr:uid="{00000000-0005-0000-0000-000037040000}"/>
    <cellStyle name="Heading" xfId="376" xr:uid="{00000000-0005-0000-0000-000038040000}"/>
    <cellStyle name="Heading 1" xfId="377" xr:uid="{00000000-0005-0000-0000-000039040000}"/>
    <cellStyle name="Heading 1 10" xfId="1796" xr:uid="{00000000-0005-0000-0000-00003A040000}"/>
    <cellStyle name="Heading 1 11" xfId="1797" xr:uid="{00000000-0005-0000-0000-00003B040000}"/>
    <cellStyle name="Heading 1 12" xfId="1798" xr:uid="{00000000-0005-0000-0000-00003C040000}"/>
    <cellStyle name="Heading 1 13" xfId="1799" xr:uid="{00000000-0005-0000-0000-00003D040000}"/>
    <cellStyle name="Heading 1 14" xfId="1800" xr:uid="{00000000-0005-0000-0000-00003E040000}"/>
    <cellStyle name="Heading 1 2" xfId="1801" xr:uid="{00000000-0005-0000-0000-00003F040000}"/>
    <cellStyle name="Heading 1 3" xfId="1802" xr:uid="{00000000-0005-0000-0000-000040040000}"/>
    <cellStyle name="Heading 1 4" xfId="1803" xr:uid="{00000000-0005-0000-0000-000041040000}"/>
    <cellStyle name="Heading 1 5" xfId="1804" xr:uid="{00000000-0005-0000-0000-000042040000}"/>
    <cellStyle name="Heading 1 6" xfId="1805" xr:uid="{00000000-0005-0000-0000-000043040000}"/>
    <cellStyle name="Heading 1 7" xfId="1806" xr:uid="{00000000-0005-0000-0000-000044040000}"/>
    <cellStyle name="Heading 1 8" xfId="1807" xr:uid="{00000000-0005-0000-0000-000045040000}"/>
    <cellStyle name="Heading 1 9" xfId="1808" xr:uid="{00000000-0005-0000-0000-000046040000}"/>
    <cellStyle name="Heading 1 Above" xfId="378" xr:uid="{00000000-0005-0000-0000-000047040000}"/>
    <cellStyle name="Heading 1_~7307740" xfId="379" xr:uid="{00000000-0005-0000-0000-000048040000}"/>
    <cellStyle name="Heading 1+" xfId="380" xr:uid="{00000000-0005-0000-0000-000049040000}"/>
    <cellStyle name="Heading 2" xfId="381" xr:uid="{00000000-0005-0000-0000-00004A040000}"/>
    <cellStyle name="Heading 2 10" xfId="1809" xr:uid="{00000000-0005-0000-0000-00004B040000}"/>
    <cellStyle name="Heading 2 11" xfId="1810" xr:uid="{00000000-0005-0000-0000-00004C040000}"/>
    <cellStyle name="Heading 2 12" xfId="1811" xr:uid="{00000000-0005-0000-0000-00004D040000}"/>
    <cellStyle name="Heading 2 13" xfId="1812" xr:uid="{00000000-0005-0000-0000-00004E040000}"/>
    <cellStyle name="Heading 2 14" xfId="1813" xr:uid="{00000000-0005-0000-0000-00004F040000}"/>
    <cellStyle name="Heading 2 2" xfId="1814" xr:uid="{00000000-0005-0000-0000-000050040000}"/>
    <cellStyle name="Heading 2 3" xfId="1815" xr:uid="{00000000-0005-0000-0000-000051040000}"/>
    <cellStyle name="Heading 2 4" xfId="1816" xr:uid="{00000000-0005-0000-0000-000052040000}"/>
    <cellStyle name="Heading 2 5" xfId="1817" xr:uid="{00000000-0005-0000-0000-000053040000}"/>
    <cellStyle name="Heading 2 6" xfId="1818" xr:uid="{00000000-0005-0000-0000-000054040000}"/>
    <cellStyle name="Heading 2 7" xfId="1819" xr:uid="{00000000-0005-0000-0000-000055040000}"/>
    <cellStyle name="Heading 2 8" xfId="1820" xr:uid="{00000000-0005-0000-0000-000056040000}"/>
    <cellStyle name="Heading 2 9" xfId="1821" xr:uid="{00000000-0005-0000-0000-000057040000}"/>
    <cellStyle name="Heading 2 Below" xfId="382" xr:uid="{00000000-0005-0000-0000-000058040000}"/>
    <cellStyle name="Heading 2_~7307740" xfId="383" xr:uid="{00000000-0005-0000-0000-000059040000}"/>
    <cellStyle name="Heading 2+" xfId="384" xr:uid="{00000000-0005-0000-0000-00005A040000}"/>
    <cellStyle name="Heading 3" xfId="385" xr:uid="{00000000-0005-0000-0000-00005B040000}"/>
    <cellStyle name="Heading 3 10" xfId="1822" xr:uid="{00000000-0005-0000-0000-00005C040000}"/>
    <cellStyle name="Heading 3 11" xfId="1823" xr:uid="{00000000-0005-0000-0000-00005D040000}"/>
    <cellStyle name="Heading 3 12" xfId="1824" xr:uid="{00000000-0005-0000-0000-00005E040000}"/>
    <cellStyle name="Heading 3 13" xfId="1825" xr:uid="{00000000-0005-0000-0000-00005F040000}"/>
    <cellStyle name="Heading 3 14" xfId="1826" xr:uid="{00000000-0005-0000-0000-000060040000}"/>
    <cellStyle name="Heading 3 2" xfId="1827" xr:uid="{00000000-0005-0000-0000-000061040000}"/>
    <cellStyle name="Heading 3 3" xfId="1828" xr:uid="{00000000-0005-0000-0000-000062040000}"/>
    <cellStyle name="Heading 3 4" xfId="1829" xr:uid="{00000000-0005-0000-0000-000063040000}"/>
    <cellStyle name="Heading 3 5" xfId="1830" xr:uid="{00000000-0005-0000-0000-000064040000}"/>
    <cellStyle name="Heading 3 6" xfId="1831" xr:uid="{00000000-0005-0000-0000-000065040000}"/>
    <cellStyle name="Heading 3 7" xfId="1832" xr:uid="{00000000-0005-0000-0000-000066040000}"/>
    <cellStyle name="Heading 3 8" xfId="1833" xr:uid="{00000000-0005-0000-0000-000067040000}"/>
    <cellStyle name="Heading 3 9" xfId="1834" xr:uid="{00000000-0005-0000-0000-000068040000}"/>
    <cellStyle name="Heading 3_ФП после оптимизации" xfId="1835" xr:uid="{00000000-0005-0000-0000-000069040000}"/>
    <cellStyle name="Heading 3+" xfId="386" xr:uid="{00000000-0005-0000-0000-00006A040000}"/>
    <cellStyle name="Heading 4" xfId="387" xr:uid="{00000000-0005-0000-0000-00006B040000}"/>
    <cellStyle name="Heading 4 10" xfId="1836" xr:uid="{00000000-0005-0000-0000-00006C040000}"/>
    <cellStyle name="Heading 4 11" xfId="1837" xr:uid="{00000000-0005-0000-0000-00006D040000}"/>
    <cellStyle name="Heading 4 12" xfId="1838" xr:uid="{00000000-0005-0000-0000-00006E040000}"/>
    <cellStyle name="Heading 4 13" xfId="1839" xr:uid="{00000000-0005-0000-0000-00006F040000}"/>
    <cellStyle name="Heading 4 14" xfId="1840" xr:uid="{00000000-0005-0000-0000-000070040000}"/>
    <cellStyle name="Heading 4 2" xfId="1841" xr:uid="{00000000-0005-0000-0000-000071040000}"/>
    <cellStyle name="Heading 4 3" xfId="1842" xr:uid="{00000000-0005-0000-0000-000072040000}"/>
    <cellStyle name="Heading 4 4" xfId="1843" xr:uid="{00000000-0005-0000-0000-000073040000}"/>
    <cellStyle name="Heading 4 5" xfId="1844" xr:uid="{00000000-0005-0000-0000-000074040000}"/>
    <cellStyle name="Heading 4 6" xfId="1845" xr:uid="{00000000-0005-0000-0000-000075040000}"/>
    <cellStyle name="Heading 4 7" xfId="1846" xr:uid="{00000000-0005-0000-0000-000076040000}"/>
    <cellStyle name="Heading 4 8" xfId="1847" xr:uid="{00000000-0005-0000-0000-000077040000}"/>
    <cellStyle name="Heading 4 9" xfId="1848" xr:uid="{00000000-0005-0000-0000-000078040000}"/>
    <cellStyle name="Heading 5" xfId="1849" xr:uid="{00000000-0005-0000-0000-000079040000}"/>
    <cellStyle name="Heading 6" xfId="1850" xr:uid="{00000000-0005-0000-0000-00007A040000}"/>
    <cellStyle name="Heading 7" xfId="1851" xr:uid="{00000000-0005-0000-0000-00007B040000}"/>
    <cellStyle name="Heading(2)" xfId="388" xr:uid="{00000000-0005-0000-0000-00007C040000}"/>
    <cellStyle name="Heading1" xfId="389" xr:uid="{00000000-0005-0000-0000-00007D040000}"/>
    <cellStyle name="Heading1 2" xfId="1852" xr:uid="{00000000-0005-0000-0000-00007E040000}"/>
    <cellStyle name="Heading2" xfId="390" xr:uid="{00000000-0005-0000-0000-00007F040000}"/>
    <cellStyle name="Heading2 2" xfId="2377" xr:uid="{00000000-0005-0000-0000-000080040000}"/>
    <cellStyle name="Heading3" xfId="1853" xr:uid="{00000000-0005-0000-0000-000081040000}"/>
    <cellStyle name="Heading4" xfId="1854" xr:uid="{00000000-0005-0000-0000-000082040000}"/>
    <cellStyle name="Heading5" xfId="1855" xr:uid="{00000000-0005-0000-0000-000083040000}"/>
    <cellStyle name="Heading6" xfId="1856" xr:uid="{00000000-0005-0000-0000-000084040000}"/>
    <cellStyle name="Hidden" xfId="391" xr:uid="{00000000-0005-0000-0000-000085040000}"/>
    <cellStyle name="hidenorm" xfId="392" xr:uid="{00000000-0005-0000-0000-000086040000}"/>
    <cellStyle name="Hiperhivatkozás" xfId="393" xr:uid="{00000000-0005-0000-0000-000087040000}"/>
    <cellStyle name="Hist inmatning" xfId="394" xr:uid="{00000000-0005-0000-0000-000088040000}"/>
    <cellStyle name="Historic" xfId="395" xr:uid="{00000000-0005-0000-0000-000089040000}"/>
    <cellStyle name="HistoricData" xfId="396" xr:uid="{00000000-0005-0000-0000-00008A040000}"/>
    <cellStyle name="Horizontal" xfId="1857" xr:uid="{00000000-0005-0000-0000-00008B040000}"/>
    <cellStyle name="Hyperlink" xfId="1858" xr:uid="{00000000-0005-0000-0000-00008C040000}"/>
    <cellStyle name="Iau?iue_Cao?aou 96-97" xfId="397" xr:uid="{00000000-0005-0000-0000-00008D040000}"/>
    <cellStyle name="Iau?iue1" xfId="1859" xr:uid="{00000000-0005-0000-0000-00008E040000}"/>
    <cellStyle name="Îáű÷íűé__FES" xfId="1860" xr:uid="{00000000-0005-0000-0000-00008F040000}"/>
    <cellStyle name="Indent Bold" xfId="398" xr:uid="{00000000-0005-0000-0000-000090040000}"/>
    <cellStyle name="Indicator" xfId="399" xr:uid="{00000000-0005-0000-0000-000091040000}"/>
    <cellStyle name="Îňęđűâŕâřŕ˙ń˙ ăčďĺđńńűëęŕ" xfId="1861" xr:uid="{00000000-0005-0000-0000-000092040000}"/>
    <cellStyle name="Îňęđűâŕâřŕ˙ń˙ ăčďĺđńńűëęŕ 2" xfId="1862" xr:uid="{00000000-0005-0000-0000-000093040000}"/>
    <cellStyle name="Info_Main" xfId="400" xr:uid="{00000000-0005-0000-0000-000094040000}"/>
    <cellStyle name="inmatning" xfId="401" xr:uid="{00000000-0005-0000-0000-000095040000}"/>
    <cellStyle name="Input" xfId="402" xr:uid="{00000000-0005-0000-0000-000096040000}"/>
    <cellStyle name="Input (%)" xfId="403" xr:uid="{00000000-0005-0000-0000-000097040000}"/>
    <cellStyle name="Input [yellow]" xfId="404" xr:uid="{00000000-0005-0000-0000-000098040000}"/>
    <cellStyle name="Input 10" xfId="1863" xr:uid="{00000000-0005-0000-0000-000099040000}"/>
    <cellStyle name="Input 11" xfId="1864" xr:uid="{00000000-0005-0000-0000-00009A040000}"/>
    <cellStyle name="Input 12" xfId="1865" xr:uid="{00000000-0005-0000-0000-00009B040000}"/>
    <cellStyle name="Input 13" xfId="1866" xr:uid="{00000000-0005-0000-0000-00009C040000}"/>
    <cellStyle name="Input 14" xfId="1867" xr:uid="{00000000-0005-0000-0000-00009D040000}"/>
    <cellStyle name="Input 15" xfId="1868" xr:uid="{00000000-0005-0000-0000-00009E040000}"/>
    <cellStyle name="Input 16" xfId="1869" xr:uid="{00000000-0005-0000-0000-00009F040000}"/>
    <cellStyle name="Input 2" xfId="405" xr:uid="{00000000-0005-0000-0000-0000A0040000}"/>
    <cellStyle name="Input 2 2" xfId="1870" xr:uid="{00000000-0005-0000-0000-0000A1040000}"/>
    <cellStyle name="Input 3" xfId="1871" xr:uid="{00000000-0005-0000-0000-0000A2040000}"/>
    <cellStyle name="Input 4" xfId="1872" xr:uid="{00000000-0005-0000-0000-0000A3040000}"/>
    <cellStyle name="Input 5" xfId="1873" xr:uid="{00000000-0005-0000-0000-0000A4040000}"/>
    <cellStyle name="Input 6" xfId="1874" xr:uid="{00000000-0005-0000-0000-0000A5040000}"/>
    <cellStyle name="Input 7" xfId="1875" xr:uid="{00000000-0005-0000-0000-0000A6040000}"/>
    <cellStyle name="Input 8" xfId="1876" xr:uid="{00000000-0005-0000-0000-0000A7040000}"/>
    <cellStyle name="Input 9" xfId="1877" xr:uid="{00000000-0005-0000-0000-0000A8040000}"/>
    <cellStyle name="Input_AIS" xfId="406" xr:uid="{00000000-0005-0000-0000-0000A9040000}"/>
    <cellStyle name="InputData" xfId="407" xr:uid="{00000000-0005-0000-0000-0000AA040000}"/>
    <cellStyle name="InputDate" xfId="408" xr:uid="{00000000-0005-0000-0000-0000AB040000}"/>
    <cellStyle name="InputInfo" xfId="409" xr:uid="{00000000-0005-0000-0000-0000AC040000}"/>
    <cellStyle name="InputPercent" xfId="410" xr:uid="{00000000-0005-0000-0000-0000AD040000}"/>
    <cellStyle name="Inputs" xfId="1878" xr:uid="{00000000-0005-0000-0000-0000AE040000}"/>
    <cellStyle name="Inputs (const)" xfId="1879" xr:uid="{00000000-0005-0000-0000-0000AF040000}"/>
    <cellStyle name="Inputs (const) 2" xfId="2398" xr:uid="{00000000-0005-0000-0000-0000B0040000}"/>
    <cellStyle name="Inputs 10" xfId="2416" xr:uid="{00000000-0005-0000-0000-0000B1040000}"/>
    <cellStyle name="Inputs 11" xfId="2415" xr:uid="{00000000-0005-0000-0000-0000B2040000}"/>
    <cellStyle name="Inputs 12" xfId="2441" xr:uid="{00000000-0005-0000-0000-0000B3040000}"/>
    <cellStyle name="Inputs 13" xfId="2439" xr:uid="{00000000-0005-0000-0000-0000B4040000}"/>
    <cellStyle name="Inputs 14" xfId="2436" xr:uid="{00000000-0005-0000-0000-0000B5040000}"/>
    <cellStyle name="Inputs 15" xfId="2438" xr:uid="{00000000-0005-0000-0000-0000B6040000}"/>
    <cellStyle name="Inputs 16" xfId="2437" xr:uid="{00000000-0005-0000-0000-0000B7040000}"/>
    <cellStyle name="Inputs 17" xfId="2440" xr:uid="{00000000-0005-0000-0000-0000B8040000}"/>
    <cellStyle name="Inputs 18" xfId="2452" xr:uid="{00000000-0005-0000-0000-0000B9040000}"/>
    <cellStyle name="Inputs 19" xfId="2450" xr:uid="{00000000-0005-0000-0000-0000BA040000}"/>
    <cellStyle name="Inputs 2" xfId="2397" xr:uid="{00000000-0005-0000-0000-0000BB040000}"/>
    <cellStyle name="Inputs 20" xfId="2451" xr:uid="{00000000-0005-0000-0000-0000BC040000}"/>
    <cellStyle name="Inputs 21" xfId="2406" xr:uid="{00000000-0005-0000-0000-0000BD040000}"/>
    <cellStyle name="Inputs 22" xfId="2405" xr:uid="{00000000-0005-0000-0000-0000BE040000}"/>
    <cellStyle name="Inputs 23" xfId="2567" xr:uid="{00000000-0005-0000-0000-0000BF040000}"/>
    <cellStyle name="Inputs 24" xfId="2566" xr:uid="{00000000-0005-0000-0000-0000C0040000}"/>
    <cellStyle name="Inputs 25" xfId="2565" xr:uid="{00000000-0005-0000-0000-0000C1040000}"/>
    <cellStyle name="Inputs 26" xfId="2497" xr:uid="{00000000-0005-0000-0000-0000C2040000}"/>
    <cellStyle name="Inputs 27" xfId="2492" xr:uid="{00000000-0005-0000-0000-0000C3040000}"/>
    <cellStyle name="Inputs 28" xfId="2494" xr:uid="{00000000-0005-0000-0000-0000C4040000}"/>
    <cellStyle name="Inputs 29" xfId="2500" xr:uid="{00000000-0005-0000-0000-0000C5040000}"/>
    <cellStyle name="Inputs 3" xfId="2395" xr:uid="{00000000-0005-0000-0000-0000C6040000}"/>
    <cellStyle name="Inputs 30" xfId="2486" xr:uid="{00000000-0005-0000-0000-0000C7040000}"/>
    <cellStyle name="Inputs 31" xfId="2491" xr:uid="{00000000-0005-0000-0000-0000C8040000}"/>
    <cellStyle name="Inputs 32" xfId="2495" xr:uid="{00000000-0005-0000-0000-0000C9040000}"/>
    <cellStyle name="Inputs 33" xfId="2499" xr:uid="{00000000-0005-0000-0000-0000CA040000}"/>
    <cellStyle name="Inputs 34" xfId="2489" xr:uid="{00000000-0005-0000-0000-0000CB040000}"/>
    <cellStyle name="Inputs 35" xfId="2488" xr:uid="{00000000-0005-0000-0000-0000CC040000}"/>
    <cellStyle name="Inputs 36" xfId="2632" xr:uid="{00000000-0005-0000-0000-0000CD040000}"/>
    <cellStyle name="Inputs 37" xfId="2485" xr:uid="{00000000-0005-0000-0000-0000CE040000}"/>
    <cellStyle name="Inputs 38" xfId="2498" xr:uid="{00000000-0005-0000-0000-0000CF040000}"/>
    <cellStyle name="Inputs 39" xfId="2487" xr:uid="{00000000-0005-0000-0000-0000D0040000}"/>
    <cellStyle name="Inputs 4" xfId="2376" xr:uid="{00000000-0005-0000-0000-0000D1040000}"/>
    <cellStyle name="Inputs 40" xfId="2490" xr:uid="{00000000-0005-0000-0000-0000D2040000}"/>
    <cellStyle name="Inputs 41" xfId="2496" xr:uid="{00000000-0005-0000-0000-0000D3040000}"/>
    <cellStyle name="Inputs 42" xfId="2493" xr:uid="{00000000-0005-0000-0000-0000D4040000}"/>
    <cellStyle name="Inputs 43" xfId="2635" xr:uid="{00000000-0005-0000-0000-0000D5040000}"/>
    <cellStyle name="Inputs 44" xfId="2634" xr:uid="{00000000-0005-0000-0000-0000D6040000}"/>
    <cellStyle name="Inputs 45" xfId="2633" xr:uid="{00000000-0005-0000-0000-0000D7040000}"/>
    <cellStyle name="Inputs 46" xfId="2836" xr:uid="{00000000-0005-0000-0000-0000D8040000}"/>
    <cellStyle name="Inputs 5" xfId="2379" xr:uid="{00000000-0005-0000-0000-0000D9040000}"/>
    <cellStyle name="Inputs 6" xfId="2378" xr:uid="{00000000-0005-0000-0000-0000DA040000}"/>
    <cellStyle name="Inputs 7" xfId="2400" xr:uid="{00000000-0005-0000-0000-0000DB040000}"/>
    <cellStyle name="Inputs 8" xfId="2394" xr:uid="{00000000-0005-0000-0000-0000DC040000}"/>
    <cellStyle name="Inputs 9" xfId="2427" xr:uid="{00000000-0005-0000-0000-0000DD040000}"/>
    <cellStyle name="Inputs Co" xfId="1880" xr:uid="{00000000-0005-0000-0000-0000DE040000}"/>
    <cellStyle name="Integer" xfId="411" xr:uid="{00000000-0005-0000-0000-0000DF040000}"/>
    <cellStyle name="Item" xfId="412" xr:uid="{00000000-0005-0000-0000-0000E0040000}"/>
    <cellStyle name="ItemTypeClass" xfId="413" xr:uid="{00000000-0005-0000-0000-0000E1040000}"/>
    <cellStyle name="Just_Table" xfId="414" xr:uid="{00000000-0005-0000-0000-0000E2040000}"/>
    <cellStyle name="KP_Normal" xfId="415" xr:uid="{00000000-0005-0000-0000-0000E3040000}"/>
    <cellStyle name="Label_Manual" xfId="416" xr:uid="{00000000-0005-0000-0000-0000E4040000}"/>
    <cellStyle name="Länkinm" xfId="417" xr:uid="{00000000-0005-0000-0000-0000E5040000}"/>
    <cellStyle name="LeftTitle" xfId="418" xr:uid="{00000000-0005-0000-0000-0000E6040000}"/>
    <cellStyle name="Level" xfId="1881" xr:uid="{00000000-0005-0000-0000-0000E7040000}"/>
    <cellStyle name="LEVERS69" xfId="419" xr:uid="{00000000-0005-0000-0000-0000E8040000}"/>
    <cellStyle name="Link" xfId="420" xr:uid="{00000000-0005-0000-0000-0000E9040000}"/>
    <cellStyle name="Link Currency (0)" xfId="1882" xr:uid="{00000000-0005-0000-0000-0000EA040000}"/>
    <cellStyle name="Link Currency (2)" xfId="1883" xr:uid="{00000000-0005-0000-0000-0000EB040000}"/>
    <cellStyle name="Link Units (0)" xfId="1884" xr:uid="{00000000-0005-0000-0000-0000EC040000}"/>
    <cellStyle name="Link Units (1)" xfId="1885" xr:uid="{00000000-0005-0000-0000-0000ED040000}"/>
    <cellStyle name="Link Units (2)" xfId="1886" xr:uid="{00000000-0005-0000-0000-0000EE040000}"/>
    <cellStyle name="Linked Cell" xfId="421" xr:uid="{00000000-0005-0000-0000-0000EF040000}"/>
    <cellStyle name="Linked Cell 10" xfId="1887" xr:uid="{00000000-0005-0000-0000-0000F0040000}"/>
    <cellStyle name="Linked Cell 11" xfId="1888" xr:uid="{00000000-0005-0000-0000-0000F1040000}"/>
    <cellStyle name="Linked Cell 12" xfId="1889" xr:uid="{00000000-0005-0000-0000-0000F2040000}"/>
    <cellStyle name="Linked Cell 13" xfId="1890" xr:uid="{00000000-0005-0000-0000-0000F3040000}"/>
    <cellStyle name="Linked Cell 14" xfId="1891" xr:uid="{00000000-0005-0000-0000-0000F4040000}"/>
    <cellStyle name="Linked Cell 2" xfId="1892" xr:uid="{00000000-0005-0000-0000-0000F5040000}"/>
    <cellStyle name="Linked Cell 3" xfId="1893" xr:uid="{00000000-0005-0000-0000-0000F6040000}"/>
    <cellStyle name="Linked Cell 4" xfId="1894" xr:uid="{00000000-0005-0000-0000-0000F7040000}"/>
    <cellStyle name="Linked Cell 5" xfId="1895" xr:uid="{00000000-0005-0000-0000-0000F8040000}"/>
    <cellStyle name="Linked Cell 6" xfId="1896" xr:uid="{00000000-0005-0000-0000-0000F9040000}"/>
    <cellStyle name="Linked Cell 7" xfId="1897" xr:uid="{00000000-0005-0000-0000-0000FA040000}"/>
    <cellStyle name="Linked Cell 8" xfId="1898" xr:uid="{00000000-0005-0000-0000-0000FB040000}"/>
    <cellStyle name="Linked Cell 9" xfId="1899" xr:uid="{00000000-0005-0000-0000-0000FC040000}"/>
    <cellStyle name="Linked Cell_ФП после оптимизации" xfId="1900" xr:uid="{00000000-0005-0000-0000-0000FD040000}"/>
    <cellStyle name="MacroCode" xfId="422" xr:uid="{00000000-0005-0000-0000-0000FE040000}"/>
    <cellStyle name="macroname" xfId="423" xr:uid="{00000000-0005-0000-0000-0000FF040000}"/>
    <cellStyle name="Mainhead" xfId="424" xr:uid="{00000000-0005-0000-0000-000000050000}"/>
    <cellStyle name="Már látott hiperhivatkozás" xfId="425" xr:uid="{00000000-0005-0000-0000-000001050000}"/>
    <cellStyle name="margenta-f" xfId="426" xr:uid="{00000000-0005-0000-0000-000002050000}"/>
    <cellStyle name="Matrix" xfId="1901" xr:uid="{00000000-0005-0000-0000-000003050000}"/>
    <cellStyle name="Measure" xfId="427" xr:uid="{00000000-0005-0000-0000-000004050000}"/>
    <cellStyle name="Mifrog" xfId="428" xr:uid="{00000000-0005-0000-0000-000005050000}"/>
    <cellStyle name="Mike" xfId="429" xr:uid="{00000000-0005-0000-0000-000006050000}"/>
    <cellStyle name="Milliers [0]_Global Purchase" xfId="430" xr:uid="{00000000-0005-0000-0000-000007050000}"/>
    <cellStyle name="Milliers_Global Purchase" xfId="431" xr:uid="{00000000-0005-0000-0000-000008050000}"/>
    <cellStyle name="Millions" xfId="432" xr:uid="{00000000-0005-0000-0000-000009050000}"/>
    <cellStyle name="mmm" xfId="433" xr:uid="{00000000-0005-0000-0000-00000A050000}"/>
    <cellStyle name="mmm-yy" xfId="434" xr:uid="{00000000-0005-0000-0000-00000B050000}"/>
    <cellStyle name="Model" xfId="435" xr:uid="{00000000-0005-0000-0000-00000C050000}"/>
    <cellStyle name="Models" xfId="436" xr:uid="{00000000-0005-0000-0000-00000D050000}"/>
    <cellStyle name="Monétaire [0]_Global Purchase" xfId="437" xr:uid="{00000000-0005-0000-0000-00000E050000}"/>
    <cellStyle name="Monétaire_Global Purchase" xfId="438" xr:uid="{00000000-0005-0000-0000-00000F050000}"/>
    <cellStyle name="Mult No x" xfId="439" xr:uid="{00000000-0005-0000-0000-000010050000}"/>
    <cellStyle name="Mult With x" xfId="440" xr:uid="{00000000-0005-0000-0000-000011050000}"/>
    <cellStyle name="Multiple" xfId="441" xr:uid="{00000000-0005-0000-0000-000012050000}"/>
    <cellStyle name="Multiple (no x)" xfId="442" xr:uid="{00000000-0005-0000-0000-000013050000}"/>
    <cellStyle name="Multiple (x)" xfId="443" xr:uid="{00000000-0005-0000-0000-000014050000}"/>
    <cellStyle name="Multiple [0]" xfId="444" xr:uid="{00000000-0005-0000-0000-000015050000}"/>
    <cellStyle name="Multiple_Refinery_Trading Comps" xfId="445" xr:uid="{00000000-0005-0000-0000-000016050000}"/>
    <cellStyle name="MultipleBelow" xfId="446" xr:uid="{00000000-0005-0000-0000-000017050000}"/>
    <cellStyle name="N/Y" xfId="447" xr:uid="{00000000-0005-0000-0000-000018050000}"/>
    <cellStyle name="Neutral" xfId="448" xr:uid="{00000000-0005-0000-0000-000019050000}"/>
    <cellStyle name="Neutral 10" xfId="1902" xr:uid="{00000000-0005-0000-0000-00001A050000}"/>
    <cellStyle name="Neutral 11" xfId="1903" xr:uid="{00000000-0005-0000-0000-00001B050000}"/>
    <cellStyle name="Neutral 12" xfId="1904" xr:uid="{00000000-0005-0000-0000-00001C050000}"/>
    <cellStyle name="Neutral 13" xfId="1905" xr:uid="{00000000-0005-0000-0000-00001D050000}"/>
    <cellStyle name="Neutral 14" xfId="1906" xr:uid="{00000000-0005-0000-0000-00001E050000}"/>
    <cellStyle name="Neutral 2" xfId="1907" xr:uid="{00000000-0005-0000-0000-00001F050000}"/>
    <cellStyle name="Neutral 3" xfId="1908" xr:uid="{00000000-0005-0000-0000-000020050000}"/>
    <cellStyle name="Neutral 4" xfId="1909" xr:uid="{00000000-0005-0000-0000-000021050000}"/>
    <cellStyle name="Neutral 5" xfId="1910" xr:uid="{00000000-0005-0000-0000-000022050000}"/>
    <cellStyle name="Neutral 6" xfId="1911" xr:uid="{00000000-0005-0000-0000-000023050000}"/>
    <cellStyle name="Neutral 7" xfId="1912" xr:uid="{00000000-0005-0000-0000-000024050000}"/>
    <cellStyle name="Neutral 8" xfId="1913" xr:uid="{00000000-0005-0000-0000-000025050000}"/>
    <cellStyle name="Neutral 9" xfId="1914" xr:uid="{00000000-0005-0000-0000-000026050000}"/>
    <cellStyle name="no dec" xfId="449" xr:uid="{00000000-0005-0000-0000-000027050000}"/>
    <cellStyle name="No zero - 1dp" xfId="450" xr:uid="{00000000-0005-0000-0000-000028050000}"/>
    <cellStyle name="No zero - percent" xfId="451" xr:uid="{00000000-0005-0000-0000-000029050000}"/>
    <cellStyle name="No_Input" xfId="452" xr:uid="{00000000-0005-0000-0000-00002A050000}"/>
    <cellStyle name="Norma11l" xfId="453" xr:uid="{00000000-0005-0000-0000-00002B050000}"/>
    <cellStyle name="normal" xfId="1915" xr:uid="{00000000-0005-0000-0000-00002C050000}"/>
    <cellStyle name="Normal - Style1" xfId="454" xr:uid="{00000000-0005-0000-0000-00002D050000}"/>
    <cellStyle name="Normal (%)" xfId="455" xr:uid="{00000000-0005-0000-0000-00002E050000}"/>
    <cellStyle name="Normal (£m)" xfId="456" xr:uid="{00000000-0005-0000-0000-00002F050000}"/>
    <cellStyle name="Normal (B)" xfId="457" xr:uid="{00000000-0005-0000-0000-000030050000}"/>
    <cellStyle name="Normal (G)" xfId="458" xr:uid="{00000000-0005-0000-0000-000031050000}"/>
    <cellStyle name="Normal (No)" xfId="459" xr:uid="{00000000-0005-0000-0000-000032050000}"/>
    <cellStyle name="Normal (no,)" xfId="460" xr:uid="{00000000-0005-0000-0000-000033050000}"/>
    <cellStyle name="Normal (x)" xfId="461" xr:uid="{00000000-0005-0000-0000-000034050000}"/>
    <cellStyle name="Normal [1]" xfId="462" xr:uid="{00000000-0005-0000-0000-000035050000}"/>
    <cellStyle name="Normal 10" xfId="1916" xr:uid="{00000000-0005-0000-0000-000036050000}"/>
    <cellStyle name="Normal 11" xfId="1917" xr:uid="{00000000-0005-0000-0000-000037050000}"/>
    <cellStyle name="Normal 12" xfId="1918" xr:uid="{00000000-0005-0000-0000-000038050000}"/>
    <cellStyle name="Normal 13" xfId="1919" xr:uid="{00000000-0005-0000-0000-000039050000}"/>
    <cellStyle name="Normal 2" xfId="463" xr:uid="{00000000-0005-0000-0000-00003A050000}"/>
    <cellStyle name="Normal 2 2" xfId="1920" xr:uid="{00000000-0005-0000-0000-00003B050000}"/>
    <cellStyle name="Normal 3" xfId="1921" xr:uid="{00000000-0005-0000-0000-00003C050000}"/>
    <cellStyle name="Normal 4" xfId="1922" xr:uid="{00000000-0005-0000-0000-00003D050000}"/>
    <cellStyle name="Normal 5" xfId="1923" xr:uid="{00000000-0005-0000-0000-00003E050000}"/>
    <cellStyle name="Normal 6" xfId="464" xr:uid="{00000000-0005-0000-0000-00003F050000}"/>
    <cellStyle name="Normal 6 2" xfId="1924" xr:uid="{00000000-0005-0000-0000-000040050000}"/>
    <cellStyle name="Normal 7" xfId="1925" xr:uid="{00000000-0005-0000-0000-000041050000}"/>
    <cellStyle name="Normal 8" xfId="1926" xr:uid="{00000000-0005-0000-0000-000042050000}"/>
    <cellStyle name="Normal 9" xfId="465" xr:uid="{00000000-0005-0000-0000-000043050000}"/>
    <cellStyle name="Normal 9 2" xfId="1927" xr:uid="{00000000-0005-0000-0000-000044050000}"/>
    <cellStyle name="Normal 9.0" xfId="466" xr:uid="{00000000-0005-0000-0000-000045050000}"/>
    <cellStyle name="Normal 9_Book1" xfId="467" xr:uid="{00000000-0005-0000-0000-000046050000}"/>
    <cellStyle name="Normal Indent 1 sp" xfId="468" xr:uid="{00000000-0005-0000-0000-000047050000}"/>
    <cellStyle name="Normal Indent 1 sp bold und" xfId="469" xr:uid="{00000000-0005-0000-0000-000048050000}"/>
    <cellStyle name="Normal_# 41-Market &amp;Trends" xfId="1928" xr:uid="{00000000-0005-0000-0000-000049050000}"/>
    <cellStyle name="Normál_MERLEG.XLS" xfId="470" xr:uid="{00000000-0005-0000-0000-00004A050000}"/>
    <cellStyle name="Normal_My_model_VT_111202" xfId="471" xr:uid="{00000000-0005-0000-0000-00004B050000}"/>
    <cellStyle name="Normal1" xfId="472" xr:uid="{00000000-0005-0000-0000-00004C050000}"/>
    <cellStyle name="Normal2" xfId="1929" xr:uid="{00000000-0005-0000-0000-00004D050000}"/>
    <cellStyle name="Normale_Amm AR IT" xfId="473" xr:uid="{00000000-0005-0000-0000-00004E050000}"/>
    <cellStyle name="NormalGB" xfId="474" xr:uid="{00000000-0005-0000-0000-00004F050000}"/>
    <cellStyle name="normální_Customer loans" xfId="475" xr:uid="{00000000-0005-0000-0000-000050050000}"/>
    <cellStyle name="Normalny_0" xfId="476" xr:uid="{00000000-0005-0000-0000-000051050000}"/>
    <cellStyle name="normбlnм_laroux" xfId="477" xr:uid="{00000000-0005-0000-0000-000052050000}"/>
    <cellStyle name="normбlnн_laroux" xfId="1930" xr:uid="{00000000-0005-0000-0000-000053050000}"/>
    <cellStyle name="Note" xfId="478" xr:uid="{00000000-0005-0000-0000-000054050000}"/>
    <cellStyle name="Note 10" xfId="479" xr:uid="{00000000-0005-0000-0000-000055050000}"/>
    <cellStyle name="Note 10 2" xfId="1931" xr:uid="{00000000-0005-0000-0000-000056050000}"/>
    <cellStyle name="Note 11" xfId="480" xr:uid="{00000000-0005-0000-0000-000057050000}"/>
    <cellStyle name="Note 11 2" xfId="1932" xr:uid="{00000000-0005-0000-0000-000058050000}"/>
    <cellStyle name="Note 12" xfId="481" xr:uid="{00000000-0005-0000-0000-000059050000}"/>
    <cellStyle name="Note 12 2" xfId="1933" xr:uid="{00000000-0005-0000-0000-00005A050000}"/>
    <cellStyle name="Note 13" xfId="1934" xr:uid="{00000000-0005-0000-0000-00005B050000}"/>
    <cellStyle name="Note 14" xfId="1935" xr:uid="{00000000-0005-0000-0000-00005C050000}"/>
    <cellStyle name="Note 2" xfId="482" xr:uid="{00000000-0005-0000-0000-00005D050000}"/>
    <cellStyle name="Note 2 2" xfId="1936" xr:uid="{00000000-0005-0000-0000-00005E050000}"/>
    <cellStyle name="Note 3" xfId="483" xr:uid="{00000000-0005-0000-0000-00005F050000}"/>
    <cellStyle name="Note 3 2" xfId="1937" xr:uid="{00000000-0005-0000-0000-000060050000}"/>
    <cellStyle name="Note 4" xfId="484" xr:uid="{00000000-0005-0000-0000-000061050000}"/>
    <cellStyle name="Note 4 2" xfId="1938" xr:uid="{00000000-0005-0000-0000-000062050000}"/>
    <cellStyle name="Note 5" xfId="485" xr:uid="{00000000-0005-0000-0000-000063050000}"/>
    <cellStyle name="Note 5 2" xfId="1939" xr:uid="{00000000-0005-0000-0000-000064050000}"/>
    <cellStyle name="Note 6" xfId="486" xr:uid="{00000000-0005-0000-0000-000065050000}"/>
    <cellStyle name="Note 6 2" xfId="1940" xr:uid="{00000000-0005-0000-0000-000066050000}"/>
    <cellStyle name="Note 7" xfId="487" xr:uid="{00000000-0005-0000-0000-000067050000}"/>
    <cellStyle name="Note 7 2" xfId="1941" xr:uid="{00000000-0005-0000-0000-000068050000}"/>
    <cellStyle name="Note 8" xfId="488" xr:uid="{00000000-0005-0000-0000-000069050000}"/>
    <cellStyle name="Note 8 2" xfId="1942" xr:uid="{00000000-0005-0000-0000-00006A050000}"/>
    <cellStyle name="Note 9" xfId="489" xr:uid="{00000000-0005-0000-0000-00006B050000}"/>
    <cellStyle name="Note 9 2" xfId="1943" xr:uid="{00000000-0005-0000-0000-00006C050000}"/>
    <cellStyle name="Note_ФП после оптимизации" xfId="1944" xr:uid="{00000000-0005-0000-0000-00006D050000}"/>
    <cellStyle name="Notes" xfId="490" xr:uid="{00000000-0005-0000-0000-00006E050000}"/>
    <cellStyle name="Notiz" xfId="491" xr:uid="{00000000-0005-0000-0000-00006F050000}"/>
    <cellStyle name="Number" xfId="492" xr:uid="{00000000-0005-0000-0000-000070050000}"/>
    <cellStyle name="Numdec1" xfId="493" xr:uid="{00000000-0005-0000-0000-000071050000}"/>
    <cellStyle name="Numdec1bold" xfId="494" xr:uid="{00000000-0005-0000-0000-000072050000}"/>
    <cellStyle name="Ôčíŕíńîâűé [0]_(ňŕá 3č)" xfId="1945" xr:uid="{00000000-0005-0000-0000-000073050000}"/>
    <cellStyle name="Ociriniaue [0]_5-C" xfId="1946" xr:uid="{00000000-0005-0000-0000-000074050000}"/>
    <cellStyle name="Ôčíŕíńîâűé_(ňŕá 3č)" xfId="1947" xr:uid="{00000000-0005-0000-0000-000075050000}"/>
    <cellStyle name="Ociriniaue_5-C" xfId="1948" xr:uid="{00000000-0005-0000-0000-000076050000}"/>
    <cellStyle name="Onedec" xfId="495" xr:uid="{00000000-0005-0000-0000-000077050000}"/>
    <cellStyle name="Option" xfId="1949" xr:uid="{00000000-0005-0000-0000-000078050000}"/>
    <cellStyle name="OptionHeading" xfId="1950" xr:uid="{00000000-0005-0000-0000-000079050000}"/>
    <cellStyle name="OptionHeading2" xfId="1951" xr:uid="{00000000-0005-0000-0000-00007A050000}"/>
    <cellStyle name="outh America" xfId="496" xr:uid="{00000000-0005-0000-0000-00007B050000}"/>
    <cellStyle name="Output" xfId="497" xr:uid="{00000000-0005-0000-0000-00007C050000}"/>
    <cellStyle name="Output 10" xfId="1952" xr:uid="{00000000-0005-0000-0000-00007D050000}"/>
    <cellStyle name="Output 11" xfId="1953" xr:uid="{00000000-0005-0000-0000-00007E050000}"/>
    <cellStyle name="Output 12" xfId="1954" xr:uid="{00000000-0005-0000-0000-00007F050000}"/>
    <cellStyle name="Output 13" xfId="1955" xr:uid="{00000000-0005-0000-0000-000080050000}"/>
    <cellStyle name="Output 14" xfId="1956" xr:uid="{00000000-0005-0000-0000-000081050000}"/>
    <cellStyle name="Output 2" xfId="1957" xr:uid="{00000000-0005-0000-0000-000082050000}"/>
    <cellStyle name="Output 3" xfId="1958" xr:uid="{00000000-0005-0000-0000-000083050000}"/>
    <cellStyle name="Output 4" xfId="1959" xr:uid="{00000000-0005-0000-0000-000084050000}"/>
    <cellStyle name="Output 5" xfId="1960" xr:uid="{00000000-0005-0000-0000-000085050000}"/>
    <cellStyle name="Output 6" xfId="1961" xr:uid="{00000000-0005-0000-0000-000086050000}"/>
    <cellStyle name="Output 7" xfId="1962" xr:uid="{00000000-0005-0000-0000-000087050000}"/>
    <cellStyle name="Output 8" xfId="1963" xr:uid="{00000000-0005-0000-0000-000088050000}"/>
    <cellStyle name="Output 9" xfId="1964" xr:uid="{00000000-0005-0000-0000-000089050000}"/>
    <cellStyle name="Output_ФП после оптимизации" xfId="1965" xr:uid="{00000000-0005-0000-0000-00008A050000}"/>
    <cellStyle name="Page header" xfId="498" xr:uid="{00000000-0005-0000-0000-00008B050000}"/>
    <cellStyle name="Page Number" xfId="499" xr:uid="{00000000-0005-0000-0000-00008C050000}"/>
    <cellStyle name="PageHeading" xfId="500" xr:uid="{00000000-0005-0000-0000-00008D050000}"/>
    <cellStyle name="Pctdec1" xfId="501" xr:uid="{00000000-0005-0000-0000-00008E050000}"/>
    <cellStyle name="Pctdec1+" xfId="502" xr:uid="{00000000-0005-0000-0000-00008F050000}"/>
    <cellStyle name="Pctdec1itals" xfId="503" xr:uid="{00000000-0005-0000-0000-000090050000}"/>
    <cellStyle name="Pctdec1itals+" xfId="504" xr:uid="{00000000-0005-0000-0000-000091050000}"/>
    <cellStyle name="Pctdec2" xfId="505" xr:uid="{00000000-0005-0000-0000-000092050000}"/>
    <cellStyle name="PctLine" xfId="506" xr:uid="{00000000-0005-0000-0000-000093050000}"/>
    <cellStyle name="PER" xfId="507" xr:uid="{00000000-0005-0000-0000-000094050000}"/>
    <cellStyle name="Percent (0.0)" xfId="508" xr:uid="{00000000-0005-0000-0000-000095050000}"/>
    <cellStyle name="Percent (0.00)" xfId="509" xr:uid="{00000000-0005-0000-0000-000096050000}"/>
    <cellStyle name="Percent (M)" xfId="510" xr:uid="{00000000-0005-0000-0000-000097050000}"/>
    <cellStyle name="Percent [0]" xfId="1966" xr:uid="{00000000-0005-0000-0000-000098050000}"/>
    <cellStyle name="Percent [00]" xfId="1967" xr:uid="{00000000-0005-0000-0000-000099050000}"/>
    <cellStyle name="Percent [1]" xfId="511" xr:uid="{00000000-0005-0000-0000-00009A050000}"/>
    <cellStyle name="Percent [2]" xfId="512" xr:uid="{00000000-0005-0000-0000-00009B050000}"/>
    <cellStyle name="Percent 5" xfId="513" xr:uid="{00000000-0005-0000-0000-00009C050000}"/>
    <cellStyle name="Percent 5 10" xfId="514" xr:uid="{00000000-0005-0000-0000-00009D050000}"/>
    <cellStyle name="Percent 5 11" xfId="515" xr:uid="{00000000-0005-0000-0000-00009E050000}"/>
    <cellStyle name="Percent 5 12" xfId="516" xr:uid="{00000000-0005-0000-0000-00009F050000}"/>
    <cellStyle name="Percent 5 2" xfId="517" xr:uid="{00000000-0005-0000-0000-0000A0050000}"/>
    <cellStyle name="Percent 5 3" xfId="518" xr:uid="{00000000-0005-0000-0000-0000A1050000}"/>
    <cellStyle name="Percent 5 4" xfId="519" xr:uid="{00000000-0005-0000-0000-0000A2050000}"/>
    <cellStyle name="Percent 5 5" xfId="520" xr:uid="{00000000-0005-0000-0000-0000A3050000}"/>
    <cellStyle name="Percent 5 6" xfId="521" xr:uid="{00000000-0005-0000-0000-0000A4050000}"/>
    <cellStyle name="Percent 5 7" xfId="522" xr:uid="{00000000-0005-0000-0000-0000A5050000}"/>
    <cellStyle name="Percent 5 8" xfId="523" xr:uid="{00000000-0005-0000-0000-0000A6050000}"/>
    <cellStyle name="Percent 5 9" xfId="524" xr:uid="{00000000-0005-0000-0000-0000A7050000}"/>
    <cellStyle name="Percent 6" xfId="525" xr:uid="{00000000-0005-0000-0000-0000A8050000}"/>
    <cellStyle name="Percent 6 10" xfId="526" xr:uid="{00000000-0005-0000-0000-0000A9050000}"/>
    <cellStyle name="Percent 6 11" xfId="527" xr:uid="{00000000-0005-0000-0000-0000AA050000}"/>
    <cellStyle name="Percent 6 12" xfId="528" xr:uid="{00000000-0005-0000-0000-0000AB050000}"/>
    <cellStyle name="Percent 6 2" xfId="529" xr:uid="{00000000-0005-0000-0000-0000AC050000}"/>
    <cellStyle name="Percent 6 3" xfId="530" xr:uid="{00000000-0005-0000-0000-0000AD050000}"/>
    <cellStyle name="Percent 6 4" xfId="531" xr:uid="{00000000-0005-0000-0000-0000AE050000}"/>
    <cellStyle name="Percent 6 5" xfId="532" xr:uid="{00000000-0005-0000-0000-0000AF050000}"/>
    <cellStyle name="Percent 6 6" xfId="533" xr:uid="{00000000-0005-0000-0000-0000B0050000}"/>
    <cellStyle name="Percent 6 7" xfId="534" xr:uid="{00000000-0005-0000-0000-0000B1050000}"/>
    <cellStyle name="Percent 6 8" xfId="535" xr:uid="{00000000-0005-0000-0000-0000B2050000}"/>
    <cellStyle name="Percent 6 9" xfId="536" xr:uid="{00000000-0005-0000-0000-0000B3050000}"/>
    <cellStyle name="Percent 8" xfId="537" xr:uid="{00000000-0005-0000-0000-0000B4050000}"/>
    <cellStyle name="Percent 9" xfId="538" xr:uid="{00000000-0005-0000-0000-0000B5050000}"/>
    <cellStyle name="Percent 9 10" xfId="539" xr:uid="{00000000-0005-0000-0000-0000B6050000}"/>
    <cellStyle name="Percent 9 11" xfId="540" xr:uid="{00000000-0005-0000-0000-0000B7050000}"/>
    <cellStyle name="Percent 9 12" xfId="541" xr:uid="{00000000-0005-0000-0000-0000B8050000}"/>
    <cellStyle name="Percent 9 2" xfId="542" xr:uid="{00000000-0005-0000-0000-0000B9050000}"/>
    <cellStyle name="Percent 9 3" xfId="543" xr:uid="{00000000-0005-0000-0000-0000BA050000}"/>
    <cellStyle name="Percent 9 4" xfId="544" xr:uid="{00000000-0005-0000-0000-0000BB050000}"/>
    <cellStyle name="Percent 9 5" xfId="545" xr:uid="{00000000-0005-0000-0000-0000BC050000}"/>
    <cellStyle name="Percent 9 6" xfId="546" xr:uid="{00000000-0005-0000-0000-0000BD050000}"/>
    <cellStyle name="Percent 9 7" xfId="547" xr:uid="{00000000-0005-0000-0000-0000BE050000}"/>
    <cellStyle name="Percent 9 8" xfId="548" xr:uid="{00000000-0005-0000-0000-0000BF050000}"/>
    <cellStyle name="Percent 9 9" xfId="549" xr:uid="{00000000-0005-0000-0000-0000C0050000}"/>
    <cellStyle name="Percent_#6 Temps &amp; Contractors" xfId="1968" xr:uid="{00000000-0005-0000-0000-0000C1050000}"/>
    <cellStyle name="Percent1" xfId="550" xr:uid="{00000000-0005-0000-0000-0000C2050000}"/>
    <cellStyle name="Percent1 2" xfId="1969" xr:uid="{00000000-0005-0000-0000-0000C3050000}"/>
    <cellStyle name="PercentChange" xfId="551" xr:uid="{00000000-0005-0000-0000-0000C4050000}"/>
    <cellStyle name="Perlong" xfId="552" xr:uid="{00000000-0005-0000-0000-0000C5050000}"/>
    <cellStyle name="PETable[1]" xfId="553" xr:uid="{00000000-0005-0000-0000-0000C6050000}"/>
    <cellStyle name="Poundsdec0" xfId="554" xr:uid="{00000000-0005-0000-0000-0000C7050000}"/>
    <cellStyle name="PrePop Currency (0)" xfId="1970" xr:uid="{00000000-0005-0000-0000-0000C8050000}"/>
    <cellStyle name="PrePop Currency (2)" xfId="1971" xr:uid="{00000000-0005-0000-0000-0000C9050000}"/>
    <cellStyle name="PrePop Units (0)" xfId="1972" xr:uid="{00000000-0005-0000-0000-0000CA050000}"/>
    <cellStyle name="PrePop Units (1)" xfId="1973" xr:uid="{00000000-0005-0000-0000-0000CB050000}"/>
    <cellStyle name="PrePop Units (2)" xfId="1974" xr:uid="{00000000-0005-0000-0000-0000CC050000}"/>
    <cellStyle name="Price" xfId="555" xr:uid="{00000000-0005-0000-0000-0000CD050000}"/>
    <cellStyle name="Price 2" xfId="1975" xr:uid="{00000000-0005-0000-0000-0000CE050000}"/>
    <cellStyle name="Problem" xfId="556" xr:uid="{00000000-0005-0000-0000-0000CF050000}"/>
    <cellStyle name="ProductClass" xfId="1976" xr:uid="{00000000-0005-0000-0000-0000D0050000}"/>
    <cellStyle name="ProductType" xfId="1977" xr:uid="{00000000-0005-0000-0000-0000D1050000}"/>
    <cellStyle name="PROJECT" xfId="557" xr:uid="{00000000-0005-0000-0000-0000D2050000}"/>
    <cellStyle name="PROJECT R" xfId="558" xr:uid="{00000000-0005-0000-0000-0000D3050000}"/>
    <cellStyle name="PROJECT_BANE model1-RAVE" xfId="559" xr:uid="{00000000-0005-0000-0000-0000D4050000}"/>
    <cellStyle name="Purple" xfId="560" xr:uid="{00000000-0005-0000-0000-0000D5050000}"/>
    <cellStyle name="QTitle" xfId="561" xr:uid="{00000000-0005-0000-0000-0000D6050000}"/>
    <cellStyle name="Quantity" xfId="562" xr:uid="{00000000-0005-0000-0000-0000D7050000}"/>
    <cellStyle name="range" xfId="563" xr:uid="{00000000-0005-0000-0000-0000D8050000}"/>
    <cellStyle name="Ratios[1]" xfId="564" xr:uid="{00000000-0005-0000-0000-0000D9050000}"/>
    <cellStyle name="RatioX" xfId="565" xr:uid="{00000000-0005-0000-0000-0000DA050000}"/>
    <cellStyle name="RebateValue" xfId="1978" xr:uid="{00000000-0005-0000-0000-0000DB050000}"/>
    <cellStyle name="RED" xfId="566" xr:uid="{00000000-0005-0000-0000-0000DC050000}"/>
    <cellStyle name="Red Text" xfId="567" xr:uid="{00000000-0005-0000-0000-0000DD050000}"/>
    <cellStyle name="reduced" xfId="568" xr:uid="{00000000-0005-0000-0000-0000DE050000}"/>
    <cellStyle name="Reference" xfId="569" xr:uid="{00000000-0005-0000-0000-0000DF050000}"/>
    <cellStyle name="ResellerType" xfId="1979" xr:uid="{00000000-0005-0000-0000-0000E0050000}"/>
    <cellStyle name="Restruct" xfId="570" xr:uid="{00000000-0005-0000-0000-0000E1050000}"/>
    <cellStyle name="Result" xfId="571" xr:uid="{00000000-0005-0000-0000-0000E2050000}"/>
    <cellStyle name="Right" xfId="572" xr:uid="{00000000-0005-0000-0000-0000E3050000}"/>
    <cellStyle name="Salomon Logo" xfId="573" xr:uid="{00000000-0005-0000-0000-0000E4050000}"/>
    <cellStyle name="Sample" xfId="1980" xr:uid="{00000000-0005-0000-0000-0000E5050000}"/>
    <cellStyle name="SAPBEXaggData" xfId="574" xr:uid="{00000000-0005-0000-0000-0000E6050000}"/>
    <cellStyle name="SAPBEXaggData 2" xfId="1981" xr:uid="{00000000-0005-0000-0000-0000E7050000}"/>
    <cellStyle name="SAPBEXaggDataEmph" xfId="575" xr:uid="{00000000-0005-0000-0000-0000E8050000}"/>
    <cellStyle name="SAPBEXaggDataEmph 2" xfId="1982" xr:uid="{00000000-0005-0000-0000-0000E9050000}"/>
    <cellStyle name="SAPBEXaggItem" xfId="576" xr:uid="{00000000-0005-0000-0000-0000EA050000}"/>
    <cellStyle name="SAPBEXaggItem 2" xfId="1983" xr:uid="{00000000-0005-0000-0000-0000EB050000}"/>
    <cellStyle name="SAPBEXaggItemX" xfId="577" xr:uid="{00000000-0005-0000-0000-0000EC050000}"/>
    <cellStyle name="SAPBEXaggItemX 2" xfId="1984" xr:uid="{00000000-0005-0000-0000-0000ED050000}"/>
    <cellStyle name="SAPBEXchaText" xfId="578" xr:uid="{00000000-0005-0000-0000-0000EE050000}"/>
    <cellStyle name="SAPBEXchaText 2" xfId="1985" xr:uid="{00000000-0005-0000-0000-0000EF050000}"/>
    <cellStyle name="SAPBEXexcBad7" xfId="579" xr:uid="{00000000-0005-0000-0000-0000F0050000}"/>
    <cellStyle name="SAPBEXexcBad7 2" xfId="1986" xr:uid="{00000000-0005-0000-0000-0000F1050000}"/>
    <cellStyle name="SAPBEXexcBad8" xfId="580" xr:uid="{00000000-0005-0000-0000-0000F2050000}"/>
    <cellStyle name="SAPBEXexcBad8 2" xfId="1987" xr:uid="{00000000-0005-0000-0000-0000F3050000}"/>
    <cellStyle name="SAPBEXexcBad9" xfId="581" xr:uid="{00000000-0005-0000-0000-0000F4050000}"/>
    <cellStyle name="SAPBEXexcBad9 2" xfId="1988" xr:uid="{00000000-0005-0000-0000-0000F5050000}"/>
    <cellStyle name="SAPBEXexcCritical4" xfId="582" xr:uid="{00000000-0005-0000-0000-0000F6050000}"/>
    <cellStyle name="SAPBEXexcCritical4 2" xfId="1989" xr:uid="{00000000-0005-0000-0000-0000F7050000}"/>
    <cellStyle name="SAPBEXexcCritical5" xfId="583" xr:uid="{00000000-0005-0000-0000-0000F8050000}"/>
    <cellStyle name="SAPBEXexcCritical5 2" xfId="1990" xr:uid="{00000000-0005-0000-0000-0000F9050000}"/>
    <cellStyle name="SAPBEXexcCritical6" xfId="584" xr:uid="{00000000-0005-0000-0000-0000FA050000}"/>
    <cellStyle name="SAPBEXexcCritical6 2" xfId="1991" xr:uid="{00000000-0005-0000-0000-0000FB050000}"/>
    <cellStyle name="SAPBEXexcGood1" xfId="585" xr:uid="{00000000-0005-0000-0000-0000FC050000}"/>
    <cellStyle name="SAPBEXexcGood1 2" xfId="1992" xr:uid="{00000000-0005-0000-0000-0000FD050000}"/>
    <cellStyle name="SAPBEXexcGood2" xfId="586" xr:uid="{00000000-0005-0000-0000-0000FE050000}"/>
    <cellStyle name="SAPBEXexcGood2 2" xfId="1993" xr:uid="{00000000-0005-0000-0000-0000FF050000}"/>
    <cellStyle name="SAPBEXexcGood3" xfId="587" xr:uid="{00000000-0005-0000-0000-000000060000}"/>
    <cellStyle name="SAPBEXexcGood3 2" xfId="1994" xr:uid="{00000000-0005-0000-0000-000001060000}"/>
    <cellStyle name="SAPBEXfilterDrill" xfId="588" xr:uid="{00000000-0005-0000-0000-000002060000}"/>
    <cellStyle name="SAPBEXfilterDrill 2" xfId="1995" xr:uid="{00000000-0005-0000-0000-000003060000}"/>
    <cellStyle name="SAPBEXfilterItem" xfId="589" xr:uid="{00000000-0005-0000-0000-000004060000}"/>
    <cellStyle name="SAPBEXfilterItem 2" xfId="1996" xr:uid="{00000000-0005-0000-0000-000005060000}"/>
    <cellStyle name="SAPBEXfilterText" xfId="590" xr:uid="{00000000-0005-0000-0000-000006060000}"/>
    <cellStyle name="SAPBEXfilterText 2" xfId="1997" xr:uid="{00000000-0005-0000-0000-000007060000}"/>
    <cellStyle name="SAPBEXformats" xfId="591" xr:uid="{00000000-0005-0000-0000-000008060000}"/>
    <cellStyle name="SAPBEXformats 2" xfId="1998" xr:uid="{00000000-0005-0000-0000-000009060000}"/>
    <cellStyle name="SAPBEXheaderItem" xfId="592" xr:uid="{00000000-0005-0000-0000-00000A060000}"/>
    <cellStyle name="SAPBEXheaderItem 2" xfId="1999" xr:uid="{00000000-0005-0000-0000-00000B060000}"/>
    <cellStyle name="SAPBEXheaderText" xfId="593" xr:uid="{00000000-0005-0000-0000-00000C060000}"/>
    <cellStyle name="SAPBEXheaderText 2" xfId="2000" xr:uid="{00000000-0005-0000-0000-00000D060000}"/>
    <cellStyle name="SAPBEXHLevel0" xfId="594" xr:uid="{00000000-0005-0000-0000-00000E060000}"/>
    <cellStyle name="SAPBEXHLevel0 2" xfId="2001" xr:uid="{00000000-0005-0000-0000-00000F060000}"/>
    <cellStyle name="SAPBEXHLevel0X" xfId="595" xr:uid="{00000000-0005-0000-0000-000010060000}"/>
    <cellStyle name="SAPBEXHLevel0X 2" xfId="2002" xr:uid="{00000000-0005-0000-0000-000011060000}"/>
    <cellStyle name="SAPBEXHLevel1" xfId="596" xr:uid="{00000000-0005-0000-0000-000012060000}"/>
    <cellStyle name="SAPBEXHLevel1 2" xfId="2003" xr:uid="{00000000-0005-0000-0000-000013060000}"/>
    <cellStyle name="SAPBEXHLevel1X" xfId="597" xr:uid="{00000000-0005-0000-0000-000014060000}"/>
    <cellStyle name="SAPBEXHLevel1X 2" xfId="2004" xr:uid="{00000000-0005-0000-0000-000015060000}"/>
    <cellStyle name="SAPBEXHLevel2" xfId="598" xr:uid="{00000000-0005-0000-0000-000016060000}"/>
    <cellStyle name="SAPBEXHLevel2 2" xfId="2005" xr:uid="{00000000-0005-0000-0000-000017060000}"/>
    <cellStyle name="SAPBEXHLevel2X" xfId="599" xr:uid="{00000000-0005-0000-0000-000018060000}"/>
    <cellStyle name="SAPBEXHLevel2X 2" xfId="2006" xr:uid="{00000000-0005-0000-0000-000019060000}"/>
    <cellStyle name="SAPBEXHLevel3" xfId="600" xr:uid="{00000000-0005-0000-0000-00001A060000}"/>
    <cellStyle name="SAPBEXHLevel3 2" xfId="2007" xr:uid="{00000000-0005-0000-0000-00001B060000}"/>
    <cellStyle name="SAPBEXHLevel3X" xfId="601" xr:uid="{00000000-0005-0000-0000-00001C060000}"/>
    <cellStyle name="SAPBEXHLevel3X 2" xfId="2008" xr:uid="{00000000-0005-0000-0000-00001D060000}"/>
    <cellStyle name="SAPBEXinputData" xfId="602" xr:uid="{00000000-0005-0000-0000-00001E060000}"/>
    <cellStyle name="SAPBEXinputData 2" xfId="2009" xr:uid="{00000000-0005-0000-0000-00001F060000}"/>
    <cellStyle name="SAPBEXresData" xfId="603" xr:uid="{00000000-0005-0000-0000-000020060000}"/>
    <cellStyle name="SAPBEXresData 2" xfId="2010" xr:uid="{00000000-0005-0000-0000-000021060000}"/>
    <cellStyle name="SAPBEXresDataEmph" xfId="604" xr:uid="{00000000-0005-0000-0000-000022060000}"/>
    <cellStyle name="SAPBEXresDataEmph 2" xfId="2011" xr:uid="{00000000-0005-0000-0000-000023060000}"/>
    <cellStyle name="SAPBEXresItem" xfId="605" xr:uid="{00000000-0005-0000-0000-000024060000}"/>
    <cellStyle name="SAPBEXresItem 2" xfId="2012" xr:uid="{00000000-0005-0000-0000-000025060000}"/>
    <cellStyle name="SAPBEXresItemX" xfId="606" xr:uid="{00000000-0005-0000-0000-000026060000}"/>
    <cellStyle name="SAPBEXresItemX 2" xfId="2013" xr:uid="{00000000-0005-0000-0000-000027060000}"/>
    <cellStyle name="SAPBEXstdData" xfId="607" xr:uid="{00000000-0005-0000-0000-000028060000}"/>
    <cellStyle name="SAPBEXstdData 2" xfId="2014" xr:uid="{00000000-0005-0000-0000-000029060000}"/>
    <cellStyle name="SAPBEXstdDataEmph" xfId="608" xr:uid="{00000000-0005-0000-0000-00002A060000}"/>
    <cellStyle name="SAPBEXstdDataEmph 2" xfId="2015" xr:uid="{00000000-0005-0000-0000-00002B060000}"/>
    <cellStyle name="SAPBEXstdItem" xfId="609" xr:uid="{00000000-0005-0000-0000-00002C060000}"/>
    <cellStyle name="SAPBEXstdItem 2" xfId="2016" xr:uid="{00000000-0005-0000-0000-00002D060000}"/>
    <cellStyle name="SAPBEXstdItemX" xfId="610" xr:uid="{00000000-0005-0000-0000-00002E060000}"/>
    <cellStyle name="SAPBEXstdItemX 2" xfId="2017" xr:uid="{00000000-0005-0000-0000-00002F060000}"/>
    <cellStyle name="SAPBEXtitle" xfId="611" xr:uid="{00000000-0005-0000-0000-000030060000}"/>
    <cellStyle name="SAPBEXtitle 2" xfId="2018" xr:uid="{00000000-0005-0000-0000-000031060000}"/>
    <cellStyle name="SAPBEXundefined" xfId="612" xr:uid="{00000000-0005-0000-0000-000032060000}"/>
    <cellStyle name="SAPBEXundefined 2" xfId="2019" xr:uid="{00000000-0005-0000-0000-000033060000}"/>
    <cellStyle name="SAPOutput" xfId="613" xr:uid="{00000000-0005-0000-0000-000034060000}"/>
    <cellStyle name="SB_Normal" xfId="614" xr:uid="{00000000-0005-0000-0000-000035060000}"/>
    <cellStyle name="Schlecht" xfId="615" xr:uid="{00000000-0005-0000-0000-000036060000}"/>
    <cellStyle name="ScripFactor" xfId="616" xr:uid="{00000000-0005-0000-0000-000037060000}"/>
    <cellStyle name="SectionHeading" xfId="617" xr:uid="{00000000-0005-0000-0000-000038060000}"/>
    <cellStyle name="SEM-BPS-data" xfId="2020" xr:uid="{00000000-0005-0000-0000-000039060000}"/>
    <cellStyle name="SEM-BPS-head" xfId="2021" xr:uid="{00000000-0005-0000-0000-00003A060000}"/>
    <cellStyle name="SEM-BPS-headdata" xfId="2022" xr:uid="{00000000-0005-0000-0000-00003B060000}"/>
    <cellStyle name="SEM-BPS-headkey" xfId="2023" xr:uid="{00000000-0005-0000-0000-00003C060000}"/>
    <cellStyle name="SEM-BPS-input-on" xfId="2024" xr:uid="{00000000-0005-0000-0000-00003D060000}"/>
    <cellStyle name="SEM-BPS-key" xfId="2025" xr:uid="{00000000-0005-0000-0000-00003E060000}"/>
    <cellStyle name="SEM-BPS-sub1" xfId="2026" xr:uid="{00000000-0005-0000-0000-00003F060000}"/>
    <cellStyle name="SEM-BPS-sub2" xfId="2027" xr:uid="{00000000-0005-0000-0000-000040060000}"/>
    <cellStyle name="SEM-BPS-total" xfId="2028" xr:uid="{00000000-0005-0000-0000-000041060000}"/>
    <cellStyle name="Shade" xfId="618" xr:uid="{00000000-0005-0000-0000-000042060000}"/>
    <cellStyle name="ShadedCells_Database" xfId="619" xr:uid="{00000000-0005-0000-0000-000043060000}"/>
    <cellStyle name="Share" xfId="620" xr:uid="{00000000-0005-0000-0000-000044060000}"/>
    <cellStyle name="Shares" xfId="621" xr:uid="{00000000-0005-0000-0000-000045060000}"/>
    <cellStyle name="Sheet Title" xfId="622" xr:uid="{00000000-0005-0000-0000-000046060000}"/>
    <cellStyle name="Short $" xfId="2029" xr:uid="{00000000-0005-0000-0000-000047060000}"/>
    <cellStyle name="Show_Sell" xfId="623" xr:uid="{00000000-0005-0000-0000-000048060000}"/>
    <cellStyle name="Single Accounting" xfId="624" xr:uid="{00000000-0005-0000-0000-000049060000}"/>
    <cellStyle name="Size" xfId="2030" xr:uid="{00000000-0005-0000-0000-00004A060000}"/>
    <cellStyle name="Source" xfId="625" xr:uid="{00000000-0005-0000-0000-00004B060000}"/>
    <cellStyle name="SS1000" xfId="626" xr:uid="{00000000-0005-0000-0000-00004C060000}"/>
    <cellStyle name="stand_bord" xfId="2031" xr:uid="{00000000-0005-0000-0000-00004D060000}"/>
    <cellStyle name="Standard_Anpassen der Amortisation" xfId="627" xr:uid="{00000000-0005-0000-0000-00004E060000}"/>
    <cellStyle name="Style 1" xfId="628" xr:uid="{00000000-0005-0000-0000-00004F060000}"/>
    <cellStyle name="Style D" xfId="629" xr:uid="{00000000-0005-0000-0000-000050060000}"/>
    <cellStyle name="Style D green" xfId="630" xr:uid="{00000000-0005-0000-0000-000051060000}"/>
    <cellStyle name="Style D_BPCitigroupWIP" xfId="631" xr:uid="{00000000-0005-0000-0000-000052060000}"/>
    <cellStyle name="Style E" xfId="632" xr:uid="{00000000-0005-0000-0000-000053060000}"/>
    <cellStyle name="Style G" xfId="633" xr:uid="{00000000-0005-0000-0000-000054060000}"/>
    <cellStyle name="STYLE1 - Style1" xfId="634" xr:uid="{00000000-0005-0000-0000-000055060000}"/>
    <cellStyle name="Styles" xfId="2032" xr:uid="{00000000-0005-0000-0000-000056060000}"/>
    <cellStyle name="Sub - Style3" xfId="635" xr:uid="{00000000-0005-0000-0000-000057060000}"/>
    <cellStyle name="Sub Category Title" xfId="636" xr:uid="{00000000-0005-0000-0000-000058060000}"/>
    <cellStyle name="Sub total" xfId="637" xr:uid="{00000000-0005-0000-0000-000059060000}"/>
    <cellStyle name="Subhead" xfId="638" xr:uid="{00000000-0005-0000-0000-00005A060000}"/>
    <cellStyle name="Subheadbldun" xfId="639" xr:uid="{00000000-0005-0000-0000-00005B060000}"/>
    <cellStyle name="Subtitle" xfId="640" xr:uid="{00000000-0005-0000-0000-00005C060000}"/>
    <cellStyle name="Subtotal_left" xfId="641" xr:uid="{00000000-0005-0000-0000-00005D060000}"/>
    <cellStyle name="SubtotalData" xfId="642" xr:uid="{00000000-0005-0000-0000-00005E060000}"/>
    <cellStyle name="SymbolBlue" xfId="643" xr:uid="{00000000-0005-0000-0000-00005F060000}"/>
    <cellStyle name="Synopsis" xfId="644" xr:uid="{00000000-0005-0000-0000-000060060000}"/>
    <cellStyle name="tabel" xfId="2033" xr:uid="{00000000-0005-0000-0000-000061060000}"/>
    <cellStyle name="Table" xfId="645" xr:uid="{00000000-0005-0000-0000-000062060000}"/>
    <cellStyle name="Table end" xfId="646" xr:uid="{00000000-0005-0000-0000-000063060000}"/>
    <cellStyle name="Table Head" xfId="647" xr:uid="{00000000-0005-0000-0000-000064060000}"/>
    <cellStyle name="Table Head Aligned" xfId="648" xr:uid="{00000000-0005-0000-0000-000065060000}"/>
    <cellStyle name="Table Head Blue" xfId="649" xr:uid="{00000000-0005-0000-0000-000066060000}"/>
    <cellStyle name="Table Head Green" xfId="650" xr:uid="{00000000-0005-0000-0000-000067060000}"/>
    <cellStyle name="Table head_BANE model1-RAVE" xfId="651" xr:uid="{00000000-0005-0000-0000-000068060000}"/>
    <cellStyle name="Table Heading" xfId="2034" xr:uid="{00000000-0005-0000-0000-000069060000}"/>
    <cellStyle name="Table Heading 2" xfId="2399" xr:uid="{00000000-0005-0000-0000-00006A060000}"/>
    <cellStyle name="Table Source" xfId="652" xr:uid="{00000000-0005-0000-0000-00006B060000}"/>
    <cellStyle name="Table Text" xfId="653" xr:uid="{00000000-0005-0000-0000-00006C060000}"/>
    <cellStyle name="Table Title" xfId="654" xr:uid="{00000000-0005-0000-0000-00006D060000}"/>
    <cellStyle name="Table Units" xfId="655" xr:uid="{00000000-0005-0000-0000-00006E060000}"/>
    <cellStyle name="Table-#" xfId="656" xr:uid="{00000000-0005-0000-0000-00006F060000}"/>
    <cellStyle name="TableBody" xfId="657" xr:uid="{00000000-0005-0000-0000-000070060000}"/>
    <cellStyle name="TableBodyR" xfId="658" xr:uid="{00000000-0005-0000-0000-000071060000}"/>
    <cellStyle name="TableColHeads" xfId="659" xr:uid="{00000000-0005-0000-0000-000072060000}"/>
    <cellStyle name="Table-Headings" xfId="660" xr:uid="{00000000-0005-0000-0000-000073060000}"/>
    <cellStyle name="Table-Titles" xfId="661" xr:uid="{00000000-0005-0000-0000-000074060000}"/>
    <cellStyle name="Telbook" xfId="662" xr:uid="{00000000-0005-0000-0000-000075060000}"/>
    <cellStyle name="Term" xfId="2035" xr:uid="{00000000-0005-0000-0000-000076060000}"/>
    <cellStyle name="Text" xfId="663" xr:uid="{00000000-0005-0000-0000-000077060000}"/>
    <cellStyle name="Text _Titles" xfId="664" xr:uid="{00000000-0005-0000-0000-000078060000}"/>
    <cellStyle name="Text 1" xfId="665" xr:uid="{00000000-0005-0000-0000-000079060000}"/>
    <cellStyle name="Text 2" xfId="666" xr:uid="{00000000-0005-0000-0000-00007A060000}"/>
    <cellStyle name="Text Head 1" xfId="667" xr:uid="{00000000-0005-0000-0000-00007B060000}"/>
    <cellStyle name="Text Head 2" xfId="668" xr:uid="{00000000-0005-0000-0000-00007C060000}"/>
    <cellStyle name="Text Indent 1" xfId="669" xr:uid="{00000000-0005-0000-0000-00007D060000}"/>
    <cellStyle name="Text Indent 2" xfId="670" xr:uid="{00000000-0005-0000-0000-00007E060000}"/>
    <cellStyle name="Text Indent A" xfId="2036" xr:uid="{00000000-0005-0000-0000-00007F060000}"/>
    <cellStyle name="Text Indent B" xfId="2037" xr:uid="{00000000-0005-0000-0000-000080060000}"/>
    <cellStyle name="Text Indent C" xfId="2038" xr:uid="{00000000-0005-0000-0000-000081060000}"/>
    <cellStyle name="Text_Indent" xfId="671" xr:uid="{00000000-0005-0000-0000-000082060000}"/>
    <cellStyle name="threedecplace" xfId="672" xr:uid="{00000000-0005-0000-0000-000083060000}"/>
    <cellStyle name="Times" xfId="673" xr:uid="{00000000-0005-0000-0000-000084060000}"/>
    <cellStyle name="Times 10" xfId="674" xr:uid="{00000000-0005-0000-0000-000085060000}"/>
    <cellStyle name="Times 12" xfId="675" xr:uid="{00000000-0005-0000-0000-000086060000}"/>
    <cellStyle name="Times New Roman" xfId="676" xr:uid="{00000000-0005-0000-0000-000087060000}"/>
    <cellStyle name="Timesdec1" xfId="677" xr:uid="{00000000-0005-0000-0000-000088060000}"/>
    <cellStyle name="Timesdec2" xfId="678" xr:uid="{00000000-0005-0000-0000-000089060000}"/>
    <cellStyle name="Title" xfId="679" xr:uid="{00000000-0005-0000-0000-00008A060000}"/>
    <cellStyle name="Title 10" xfId="2039" xr:uid="{00000000-0005-0000-0000-00008B060000}"/>
    <cellStyle name="Title 11" xfId="2040" xr:uid="{00000000-0005-0000-0000-00008C060000}"/>
    <cellStyle name="Title 12" xfId="2041" xr:uid="{00000000-0005-0000-0000-00008D060000}"/>
    <cellStyle name="Title 13" xfId="2042" xr:uid="{00000000-0005-0000-0000-00008E060000}"/>
    <cellStyle name="Title 14" xfId="2043" xr:uid="{00000000-0005-0000-0000-00008F060000}"/>
    <cellStyle name="Title 2" xfId="2044" xr:uid="{00000000-0005-0000-0000-000090060000}"/>
    <cellStyle name="Title 3" xfId="2045" xr:uid="{00000000-0005-0000-0000-000091060000}"/>
    <cellStyle name="Title 4" xfId="2046" xr:uid="{00000000-0005-0000-0000-000092060000}"/>
    <cellStyle name="Title 5" xfId="2047" xr:uid="{00000000-0005-0000-0000-000093060000}"/>
    <cellStyle name="Title 6" xfId="2048" xr:uid="{00000000-0005-0000-0000-000094060000}"/>
    <cellStyle name="Title 7" xfId="2049" xr:uid="{00000000-0005-0000-0000-000095060000}"/>
    <cellStyle name="Title 8" xfId="2050" xr:uid="{00000000-0005-0000-0000-000096060000}"/>
    <cellStyle name="Title 9" xfId="2051" xr:uid="{00000000-0005-0000-0000-000097060000}"/>
    <cellStyle name="Title_1" xfId="2052" xr:uid="{00000000-0005-0000-0000-000098060000}"/>
    <cellStyle name="title1" xfId="680" xr:uid="{00000000-0005-0000-0000-000099060000}"/>
    <cellStyle name="title2" xfId="681" xr:uid="{00000000-0005-0000-0000-00009A060000}"/>
    <cellStyle name="Titles" xfId="682" xr:uid="{00000000-0005-0000-0000-00009B060000}"/>
    <cellStyle name="To" xfId="683" xr:uid="{00000000-0005-0000-0000-00009C060000}"/>
    <cellStyle name="TOC 1" xfId="684" xr:uid="{00000000-0005-0000-0000-00009D060000}"/>
    <cellStyle name="TOC 2" xfId="685" xr:uid="{00000000-0005-0000-0000-00009E060000}"/>
    <cellStyle name="TopGrey" xfId="686" xr:uid="{00000000-0005-0000-0000-00009F060000}"/>
    <cellStyle name="Total" xfId="687" xr:uid="{00000000-0005-0000-0000-0000A0060000}"/>
    <cellStyle name="Total 10" xfId="2053" xr:uid="{00000000-0005-0000-0000-0000A1060000}"/>
    <cellStyle name="Total 11" xfId="2054" xr:uid="{00000000-0005-0000-0000-0000A2060000}"/>
    <cellStyle name="Total 12" xfId="2055" xr:uid="{00000000-0005-0000-0000-0000A3060000}"/>
    <cellStyle name="Total 13" xfId="2056" xr:uid="{00000000-0005-0000-0000-0000A4060000}"/>
    <cellStyle name="Total 14" xfId="2057" xr:uid="{00000000-0005-0000-0000-0000A5060000}"/>
    <cellStyle name="Total 2" xfId="2058" xr:uid="{00000000-0005-0000-0000-0000A6060000}"/>
    <cellStyle name="Total 3" xfId="2059" xr:uid="{00000000-0005-0000-0000-0000A7060000}"/>
    <cellStyle name="Total 4" xfId="2060" xr:uid="{00000000-0005-0000-0000-0000A8060000}"/>
    <cellStyle name="Total 5" xfId="2061" xr:uid="{00000000-0005-0000-0000-0000A9060000}"/>
    <cellStyle name="Total 6" xfId="2062" xr:uid="{00000000-0005-0000-0000-0000AA060000}"/>
    <cellStyle name="Total 7" xfId="2063" xr:uid="{00000000-0005-0000-0000-0000AB060000}"/>
    <cellStyle name="Total 8" xfId="2064" xr:uid="{00000000-0005-0000-0000-0000AC060000}"/>
    <cellStyle name="Total 9" xfId="2065" xr:uid="{00000000-0005-0000-0000-0000AD060000}"/>
    <cellStyle name="Total_ФП после оптимизации" xfId="2066" xr:uid="{00000000-0005-0000-0000-0000AE060000}"/>
    <cellStyle name="twodecplace" xfId="688" xr:uid="{00000000-0005-0000-0000-0000AF060000}"/>
    <cellStyle name="Twodig" xfId="689" xr:uid="{00000000-0005-0000-0000-0000B0060000}"/>
    <cellStyle name="TypeNote" xfId="2067" xr:uid="{00000000-0005-0000-0000-0000B1060000}"/>
    <cellStyle name="Überschrift" xfId="690" xr:uid="{00000000-0005-0000-0000-0000B2060000}"/>
    <cellStyle name="Überschrift 1" xfId="691" xr:uid="{00000000-0005-0000-0000-0000B3060000}"/>
    <cellStyle name="Überschrift 2" xfId="692" xr:uid="{00000000-0005-0000-0000-0000B4060000}"/>
    <cellStyle name="Überschrift 3" xfId="693" xr:uid="{00000000-0005-0000-0000-0000B5060000}"/>
    <cellStyle name="Überschrift 4" xfId="694" xr:uid="{00000000-0005-0000-0000-0000B6060000}"/>
    <cellStyle name="Ugly" xfId="695" xr:uid="{00000000-0005-0000-0000-0000B7060000}"/>
    <cellStyle name="ul" xfId="696" xr:uid="{00000000-0005-0000-0000-0000B8060000}"/>
    <cellStyle name="Underline" xfId="697" xr:uid="{00000000-0005-0000-0000-0000B9060000}"/>
    <cellStyle name="Unit" xfId="2068" xr:uid="{00000000-0005-0000-0000-0000BA060000}"/>
    <cellStyle name="UnitOfMeasure" xfId="2069" xr:uid="{00000000-0005-0000-0000-0000BB060000}"/>
    <cellStyle name="Unsure" xfId="698" xr:uid="{00000000-0005-0000-0000-0000BC060000}"/>
    <cellStyle name="Update" xfId="699" xr:uid="{00000000-0005-0000-0000-0000BD060000}"/>
    <cellStyle name="Upload Only" xfId="700" xr:uid="{00000000-0005-0000-0000-0000BE060000}"/>
    <cellStyle name="USD" xfId="2070" xr:uid="{00000000-0005-0000-0000-0000BF060000}"/>
    <cellStyle name="Use_1dp" xfId="701" xr:uid="{00000000-0005-0000-0000-0000C0060000}"/>
    <cellStyle name="UseB_1dp" xfId="702" xr:uid="{00000000-0005-0000-0000-0000C1060000}"/>
    <cellStyle name="utilisation time" xfId="703" xr:uid="{00000000-0005-0000-0000-0000C2060000}"/>
    <cellStyle name="Validation" xfId="704" xr:uid="{00000000-0005-0000-0000-0000C3060000}"/>
    <cellStyle name="Value" xfId="2071" xr:uid="{00000000-0005-0000-0000-0000C4060000}"/>
    <cellStyle name="Verknüpfte Zelle" xfId="705" xr:uid="{00000000-0005-0000-0000-0000C5060000}"/>
    <cellStyle name="Vertical" xfId="2072" xr:uid="{00000000-0005-0000-0000-0000C6060000}"/>
    <cellStyle name="Währung [0]_Ergebnis" xfId="706" xr:uid="{00000000-0005-0000-0000-0000C7060000}"/>
    <cellStyle name="Währung_BackSheet" xfId="707" xr:uid="{00000000-0005-0000-0000-0000C8060000}"/>
    <cellStyle name="Walutowy [0]_1" xfId="708" xr:uid="{00000000-0005-0000-0000-0000C9060000}"/>
    <cellStyle name="Walutowy_1" xfId="709" xr:uid="{00000000-0005-0000-0000-0000CA060000}"/>
    <cellStyle name="Warnender Text" xfId="710" xr:uid="{00000000-0005-0000-0000-0000CB060000}"/>
    <cellStyle name="Warning Text" xfId="711" xr:uid="{00000000-0005-0000-0000-0000CC060000}"/>
    <cellStyle name="Warning Text 10" xfId="2073" xr:uid="{00000000-0005-0000-0000-0000CD060000}"/>
    <cellStyle name="Warning Text 11" xfId="2074" xr:uid="{00000000-0005-0000-0000-0000CE060000}"/>
    <cellStyle name="Warning Text 12" xfId="2075" xr:uid="{00000000-0005-0000-0000-0000CF060000}"/>
    <cellStyle name="Warning Text 13" xfId="2076" xr:uid="{00000000-0005-0000-0000-0000D0060000}"/>
    <cellStyle name="Warning Text 2" xfId="2077" xr:uid="{00000000-0005-0000-0000-0000D1060000}"/>
    <cellStyle name="Warning Text 3" xfId="2078" xr:uid="{00000000-0005-0000-0000-0000D2060000}"/>
    <cellStyle name="Warning Text 4" xfId="2079" xr:uid="{00000000-0005-0000-0000-0000D3060000}"/>
    <cellStyle name="Warning Text 5" xfId="2080" xr:uid="{00000000-0005-0000-0000-0000D4060000}"/>
    <cellStyle name="Warning Text 6" xfId="2081" xr:uid="{00000000-0005-0000-0000-0000D5060000}"/>
    <cellStyle name="Warning Text 7" xfId="2082" xr:uid="{00000000-0005-0000-0000-0000D6060000}"/>
    <cellStyle name="Warning Text 8" xfId="2083" xr:uid="{00000000-0005-0000-0000-0000D7060000}"/>
    <cellStyle name="Warning Text 9" xfId="2084" xr:uid="{00000000-0005-0000-0000-0000D8060000}"/>
    <cellStyle name="white" xfId="712" xr:uid="{00000000-0005-0000-0000-0000D9060000}"/>
    <cellStyle name="WingdingsBlack" xfId="713" xr:uid="{00000000-0005-0000-0000-0000DA060000}"/>
    <cellStyle name="WingdingsRed" xfId="714" xr:uid="{00000000-0005-0000-0000-0000DB060000}"/>
    <cellStyle name="WingdingsWhite" xfId="715" xr:uid="{00000000-0005-0000-0000-0000DC060000}"/>
    <cellStyle name="WIP" xfId="716" xr:uid="{00000000-0005-0000-0000-0000DD060000}"/>
    <cellStyle name="WP" xfId="717" xr:uid="{00000000-0005-0000-0000-0000DE060000}"/>
    <cellStyle name="Wдhrung [0]_Compiling Utility Macros" xfId="718" xr:uid="{00000000-0005-0000-0000-0000DF060000}"/>
    <cellStyle name="Wдhrung_Compiling Utility Macros" xfId="719" xr:uid="{00000000-0005-0000-0000-0000E0060000}"/>
    <cellStyle name="x Men" xfId="720" xr:uid="{00000000-0005-0000-0000-0000E1060000}"/>
    <cellStyle name="xstyle" xfId="721" xr:uid="{00000000-0005-0000-0000-0000E2060000}"/>
    <cellStyle name="Y/N" xfId="722" xr:uid="{00000000-0005-0000-0000-0000E3060000}"/>
    <cellStyle name="Year" xfId="723" xr:uid="{00000000-0005-0000-0000-0000E4060000}"/>
    <cellStyle name="YearEnd" xfId="724" xr:uid="{00000000-0005-0000-0000-0000E5060000}"/>
    <cellStyle name="years" xfId="725" xr:uid="{00000000-0005-0000-0000-0000E6060000}"/>
    <cellStyle name="YelNumbersCurr" xfId="726" xr:uid="{00000000-0005-0000-0000-0000E7060000}"/>
    <cellStyle name="Yen" xfId="727" xr:uid="{00000000-0005-0000-0000-0000E8060000}"/>
    <cellStyle name="yyyy" xfId="728" xr:uid="{00000000-0005-0000-0000-0000E9060000}"/>
    <cellStyle name="Zelle überprüfen" xfId="729" xr:uid="{00000000-0005-0000-0000-0000EA060000}"/>
    <cellStyle name="Zero" xfId="730" xr:uid="{00000000-0005-0000-0000-0000EB060000}"/>
    <cellStyle name="Акцент1 10" xfId="2085" xr:uid="{00000000-0005-0000-0000-0000EC060000}"/>
    <cellStyle name="Акцент1 2" xfId="731" xr:uid="{00000000-0005-0000-0000-0000ED060000}"/>
    <cellStyle name="Акцент1 2 2" xfId="732" xr:uid="{00000000-0005-0000-0000-0000EE060000}"/>
    <cellStyle name="Акцент1 3" xfId="733" xr:uid="{00000000-0005-0000-0000-0000EF060000}"/>
    <cellStyle name="Акцент1 3 2" xfId="2086" xr:uid="{00000000-0005-0000-0000-0000F0060000}"/>
    <cellStyle name="Акцент1 4" xfId="2087" xr:uid="{00000000-0005-0000-0000-0000F1060000}"/>
    <cellStyle name="Акцент1 5" xfId="2088" xr:uid="{00000000-0005-0000-0000-0000F2060000}"/>
    <cellStyle name="Акцент1 6" xfId="2089" xr:uid="{00000000-0005-0000-0000-0000F3060000}"/>
    <cellStyle name="Акцент1 7" xfId="2090" xr:uid="{00000000-0005-0000-0000-0000F4060000}"/>
    <cellStyle name="Акцент1 8" xfId="2091" xr:uid="{00000000-0005-0000-0000-0000F5060000}"/>
    <cellStyle name="Акцент1 9" xfId="2092" xr:uid="{00000000-0005-0000-0000-0000F6060000}"/>
    <cellStyle name="Акцент2 10" xfId="2093" xr:uid="{00000000-0005-0000-0000-0000F7060000}"/>
    <cellStyle name="Акцент2 2" xfId="734" xr:uid="{00000000-0005-0000-0000-0000F8060000}"/>
    <cellStyle name="Акцент2 2 2" xfId="735" xr:uid="{00000000-0005-0000-0000-0000F9060000}"/>
    <cellStyle name="Акцент2 3" xfId="736" xr:uid="{00000000-0005-0000-0000-0000FA060000}"/>
    <cellStyle name="Акцент2 3 2" xfId="2094" xr:uid="{00000000-0005-0000-0000-0000FB060000}"/>
    <cellStyle name="Акцент2 4" xfId="2095" xr:uid="{00000000-0005-0000-0000-0000FC060000}"/>
    <cellStyle name="Акцент2 5" xfId="2096" xr:uid="{00000000-0005-0000-0000-0000FD060000}"/>
    <cellStyle name="Акцент2 6" xfId="2097" xr:uid="{00000000-0005-0000-0000-0000FE060000}"/>
    <cellStyle name="Акцент2 7" xfId="2098" xr:uid="{00000000-0005-0000-0000-0000FF060000}"/>
    <cellStyle name="Акцент2 8" xfId="2099" xr:uid="{00000000-0005-0000-0000-000000070000}"/>
    <cellStyle name="Акцент2 9" xfId="2100" xr:uid="{00000000-0005-0000-0000-000001070000}"/>
    <cellStyle name="Акцент3 10" xfId="2101" xr:uid="{00000000-0005-0000-0000-000002070000}"/>
    <cellStyle name="Акцент3 2" xfId="737" xr:uid="{00000000-0005-0000-0000-000003070000}"/>
    <cellStyle name="Акцент3 2 2" xfId="738" xr:uid="{00000000-0005-0000-0000-000004070000}"/>
    <cellStyle name="Акцент3 3" xfId="739" xr:uid="{00000000-0005-0000-0000-000005070000}"/>
    <cellStyle name="Акцент3 3 2" xfId="2102" xr:uid="{00000000-0005-0000-0000-000006070000}"/>
    <cellStyle name="Акцент3 4" xfId="2103" xr:uid="{00000000-0005-0000-0000-000007070000}"/>
    <cellStyle name="Акцент3 5" xfId="2104" xr:uid="{00000000-0005-0000-0000-000008070000}"/>
    <cellStyle name="Акцент3 6" xfId="2105" xr:uid="{00000000-0005-0000-0000-000009070000}"/>
    <cellStyle name="Акцент3 7" xfId="2106" xr:uid="{00000000-0005-0000-0000-00000A070000}"/>
    <cellStyle name="Акцент3 8" xfId="2107" xr:uid="{00000000-0005-0000-0000-00000B070000}"/>
    <cellStyle name="Акцент3 9" xfId="2108" xr:uid="{00000000-0005-0000-0000-00000C070000}"/>
    <cellStyle name="Акцент4 10" xfId="2109" xr:uid="{00000000-0005-0000-0000-00000D070000}"/>
    <cellStyle name="Акцент4 2" xfId="740" xr:uid="{00000000-0005-0000-0000-00000E070000}"/>
    <cellStyle name="Акцент4 2 2" xfId="741" xr:uid="{00000000-0005-0000-0000-00000F070000}"/>
    <cellStyle name="Акцент4 3" xfId="742" xr:uid="{00000000-0005-0000-0000-000010070000}"/>
    <cellStyle name="Акцент4 3 2" xfId="2110" xr:uid="{00000000-0005-0000-0000-000011070000}"/>
    <cellStyle name="Акцент4 4" xfId="2111" xr:uid="{00000000-0005-0000-0000-000012070000}"/>
    <cellStyle name="Акцент4 5" xfId="2112" xr:uid="{00000000-0005-0000-0000-000013070000}"/>
    <cellStyle name="Акцент4 6" xfId="2113" xr:uid="{00000000-0005-0000-0000-000014070000}"/>
    <cellStyle name="Акцент4 7" xfId="2114" xr:uid="{00000000-0005-0000-0000-000015070000}"/>
    <cellStyle name="Акцент4 8" xfId="2115" xr:uid="{00000000-0005-0000-0000-000016070000}"/>
    <cellStyle name="Акцент4 9" xfId="2116" xr:uid="{00000000-0005-0000-0000-000017070000}"/>
    <cellStyle name="Акцент5 10" xfId="2117" xr:uid="{00000000-0005-0000-0000-000018070000}"/>
    <cellStyle name="Акцент5 2" xfId="743" xr:uid="{00000000-0005-0000-0000-000019070000}"/>
    <cellStyle name="Акцент5 2 2" xfId="744" xr:uid="{00000000-0005-0000-0000-00001A070000}"/>
    <cellStyle name="Акцент5 3" xfId="745" xr:uid="{00000000-0005-0000-0000-00001B070000}"/>
    <cellStyle name="Акцент5 3 2" xfId="2118" xr:uid="{00000000-0005-0000-0000-00001C070000}"/>
    <cellStyle name="Акцент5 4" xfId="2119" xr:uid="{00000000-0005-0000-0000-00001D070000}"/>
    <cellStyle name="Акцент5 5" xfId="2120" xr:uid="{00000000-0005-0000-0000-00001E070000}"/>
    <cellStyle name="Акцент5 6" xfId="2121" xr:uid="{00000000-0005-0000-0000-00001F070000}"/>
    <cellStyle name="Акцент5 7" xfId="2122" xr:uid="{00000000-0005-0000-0000-000020070000}"/>
    <cellStyle name="Акцент5 8" xfId="2123" xr:uid="{00000000-0005-0000-0000-000021070000}"/>
    <cellStyle name="Акцент5 9" xfId="2124" xr:uid="{00000000-0005-0000-0000-000022070000}"/>
    <cellStyle name="Акцент6 10" xfId="2125" xr:uid="{00000000-0005-0000-0000-000023070000}"/>
    <cellStyle name="Акцент6 2" xfId="746" xr:uid="{00000000-0005-0000-0000-000024070000}"/>
    <cellStyle name="Акцент6 2 2" xfId="747" xr:uid="{00000000-0005-0000-0000-000025070000}"/>
    <cellStyle name="Акцент6 3" xfId="748" xr:uid="{00000000-0005-0000-0000-000026070000}"/>
    <cellStyle name="Акцент6 3 2" xfId="2126" xr:uid="{00000000-0005-0000-0000-000027070000}"/>
    <cellStyle name="Акцент6 4" xfId="2127" xr:uid="{00000000-0005-0000-0000-000028070000}"/>
    <cellStyle name="Акцент6 5" xfId="2128" xr:uid="{00000000-0005-0000-0000-000029070000}"/>
    <cellStyle name="Акцент6 6" xfId="2129" xr:uid="{00000000-0005-0000-0000-00002A070000}"/>
    <cellStyle name="Акцент6 7" xfId="2130" xr:uid="{00000000-0005-0000-0000-00002B070000}"/>
    <cellStyle name="Акцент6 8" xfId="2131" xr:uid="{00000000-0005-0000-0000-00002C070000}"/>
    <cellStyle name="Акцент6 9" xfId="2132" xr:uid="{00000000-0005-0000-0000-00002D070000}"/>
    <cellStyle name="Беззащитный" xfId="749" xr:uid="{00000000-0005-0000-0000-00002E070000}"/>
    <cellStyle name="Ввод  10" xfId="2133" xr:uid="{00000000-0005-0000-0000-00002F070000}"/>
    <cellStyle name="Ввод  2" xfId="750" xr:uid="{00000000-0005-0000-0000-000030070000}"/>
    <cellStyle name="Ввод  2 2" xfId="751" xr:uid="{00000000-0005-0000-0000-000031070000}"/>
    <cellStyle name="Ввод  3" xfId="752" xr:uid="{00000000-0005-0000-0000-000032070000}"/>
    <cellStyle name="Ввод  3 2" xfId="2134" xr:uid="{00000000-0005-0000-0000-000033070000}"/>
    <cellStyle name="Ввод  4" xfId="2135" xr:uid="{00000000-0005-0000-0000-000034070000}"/>
    <cellStyle name="Ввод  5" xfId="2136" xr:uid="{00000000-0005-0000-0000-000035070000}"/>
    <cellStyle name="Ввод  6" xfId="2137" xr:uid="{00000000-0005-0000-0000-000036070000}"/>
    <cellStyle name="Ввод  7" xfId="2138" xr:uid="{00000000-0005-0000-0000-000037070000}"/>
    <cellStyle name="Ввод  8" xfId="2139" xr:uid="{00000000-0005-0000-0000-000038070000}"/>
    <cellStyle name="Ввод  9" xfId="2140" xr:uid="{00000000-0005-0000-0000-000039070000}"/>
    <cellStyle name="Внешняя сылка" xfId="2141" xr:uid="{00000000-0005-0000-0000-00003A070000}"/>
    <cellStyle name="Вывод 10" xfId="2142" xr:uid="{00000000-0005-0000-0000-00003B070000}"/>
    <cellStyle name="Вывод 2" xfId="753" xr:uid="{00000000-0005-0000-0000-00003C070000}"/>
    <cellStyle name="Вывод 2 2" xfId="754" xr:uid="{00000000-0005-0000-0000-00003D070000}"/>
    <cellStyle name="Вывод 3" xfId="755" xr:uid="{00000000-0005-0000-0000-00003E070000}"/>
    <cellStyle name="Вывод 3 2" xfId="2143" xr:uid="{00000000-0005-0000-0000-00003F070000}"/>
    <cellStyle name="Вывод 4" xfId="2144" xr:uid="{00000000-0005-0000-0000-000040070000}"/>
    <cellStyle name="Вывод 5" xfId="2145" xr:uid="{00000000-0005-0000-0000-000041070000}"/>
    <cellStyle name="Вывод 6" xfId="2146" xr:uid="{00000000-0005-0000-0000-000042070000}"/>
    <cellStyle name="Вывод 7" xfId="2147" xr:uid="{00000000-0005-0000-0000-000043070000}"/>
    <cellStyle name="Вывод 8" xfId="2148" xr:uid="{00000000-0005-0000-0000-000044070000}"/>
    <cellStyle name="Вывод 9" xfId="2149" xr:uid="{00000000-0005-0000-0000-000045070000}"/>
    <cellStyle name="Вычисление 10" xfId="2150" xr:uid="{00000000-0005-0000-0000-000046070000}"/>
    <cellStyle name="Вычисление 2" xfId="756" xr:uid="{00000000-0005-0000-0000-000047070000}"/>
    <cellStyle name="Вычисление 2 2" xfId="757" xr:uid="{00000000-0005-0000-0000-000048070000}"/>
    <cellStyle name="Вычисление 3" xfId="758" xr:uid="{00000000-0005-0000-0000-000049070000}"/>
    <cellStyle name="Вычисление 3 2" xfId="2151" xr:uid="{00000000-0005-0000-0000-00004A070000}"/>
    <cellStyle name="Вычисление 4" xfId="2152" xr:uid="{00000000-0005-0000-0000-00004B070000}"/>
    <cellStyle name="Вычисление 5" xfId="2153" xr:uid="{00000000-0005-0000-0000-00004C070000}"/>
    <cellStyle name="Вычисление 6" xfId="2154" xr:uid="{00000000-0005-0000-0000-00004D070000}"/>
    <cellStyle name="Вычисление 7" xfId="2155" xr:uid="{00000000-0005-0000-0000-00004E070000}"/>
    <cellStyle name="Вычисление 8" xfId="2156" xr:uid="{00000000-0005-0000-0000-00004F070000}"/>
    <cellStyle name="Вычисление 9" xfId="2157" xr:uid="{00000000-0005-0000-0000-000050070000}"/>
    <cellStyle name="Гиперссылка" xfId="2" builtinId="8"/>
    <cellStyle name="Гиперссылка 2" xfId="759" xr:uid="{00000000-0005-0000-0000-000052070000}"/>
    <cellStyle name="Гиперссылка 3" xfId="760" xr:uid="{00000000-0005-0000-0000-000053070000}"/>
    <cellStyle name="Гиперссылка 4" xfId="2356" xr:uid="{00000000-0005-0000-0000-000054070000}"/>
    <cellStyle name="Гиперссылка 5" xfId="2375" xr:uid="{00000000-0005-0000-0000-000055070000}"/>
    <cellStyle name="Денежный [0] 2" xfId="761" xr:uid="{00000000-0005-0000-0000-000056070000}"/>
    <cellStyle name="Денежный [0] 3" xfId="762" xr:uid="{00000000-0005-0000-0000-000057070000}"/>
    <cellStyle name="Денежный 2" xfId="763" xr:uid="{00000000-0005-0000-0000-000058070000}"/>
    <cellStyle name="Денежный 2 10" xfId="764" xr:uid="{00000000-0005-0000-0000-000059070000}"/>
    <cellStyle name="Денежный 2 2" xfId="765" xr:uid="{00000000-0005-0000-0000-00005A070000}"/>
    <cellStyle name="Денежный 2 3" xfId="766" xr:uid="{00000000-0005-0000-0000-00005B070000}"/>
    <cellStyle name="Денежный 2 4" xfId="767" xr:uid="{00000000-0005-0000-0000-00005C070000}"/>
    <cellStyle name="Денежный 2 5" xfId="768" xr:uid="{00000000-0005-0000-0000-00005D070000}"/>
    <cellStyle name="Денежный 2 6" xfId="769" xr:uid="{00000000-0005-0000-0000-00005E070000}"/>
    <cellStyle name="Денежный 2 7" xfId="770" xr:uid="{00000000-0005-0000-0000-00005F070000}"/>
    <cellStyle name="Денежный 2 8" xfId="771" xr:uid="{00000000-0005-0000-0000-000060070000}"/>
    <cellStyle name="Денежный 2 9" xfId="772" xr:uid="{00000000-0005-0000-0000-000061070000}"/>
    <cellStyle name="Денежный 3" xfId="773" xr:uid="{00000000-0005-0000-0000-000062070000}"/>
    <cellStyle name="Денежный 3 10" xfId="774" xr:uid="{00000000-0005-0000-0000-000063070000}"/>
    <cellStyle name="Денежный 3 2" xfId="775" xr:uid="{00000000-0005-0000-0000-000064070000}"/>
    <cellStyle name="Денежный 3 3" xfId="776" xr:uid="{00000000-0005-0000-0000-000065070000}"/>
    <cellStyle name="Денежный 3 4" xfId="777" xr:uid="{00000000-0005-0000-0000-000066070000}"/>
    <cellStyle name="Денежный 3 5" xfId="778" xr:uid="{00000000-0005-0000-0000-000067070000}"/>
    <cellStyle name="Денежный 3 6" xfId="779" xr:uid="{00000000-0005-0000-0000-000068070000}"/>
    <cellStyle name="Денежный 3 7" xfId="780" xr:uid="{00000000-0005-0000-0000-000069070000}"/>
    <cellStyle name="Денежный 3 8" xfId="781" xr:uid="{00000000-0005-0000-0000-00006A070000}"/>
    <cellStyle name="Денежный 3 9" xfId="782" xr:uid="{00000000-0005-0000-0000-00006B070000}"/>
    <cellStyle name="Денежный 4" xfId="783" xr:uid="{00000000-0005-0000-0000-00006C070000}"/>
    <cellStyle name="Денежный 5" xfId="784" xr:uid="{00000000-0005-0000-0000-00006D070000}"/>
    <cellStyle name="Заголовок" xfId="785" xr:uid="{00000000-0005-0000-0000-00006E070000}"/>
    <cellStyle name="Заголовок 1 10" xfId="2158" xr:uid="{00000000-0005-0000-0000-00006F070000}"/>
    <cellStyle name="Заголовок 1 2" xfId="786" xr:uid="{00000000-0005-0000-0000-000070070000}"/>
    <cellStyle name="Заголовок 1 2 2" xfId="787" xr:uid="{00000000-0005-0000-0000-000071070000}"/>
    <cellStyle name="Заголовок 1 3" xfId="788" xr:uid="{00000000-0005-0000-0000-000072070000}"/>
    <cellStyle name="Заголовок 1 3 2" xfId="2159" xr:uid="{00000000-0005-0000-0000-000073070000}"/>
    <cellStyle name="Заголовок 1 4" xfId="2160" xr:uid="{00000000-0005-0000-0000-000074070000}"/>
    <cellStyle name="Заголовок 1 5" xfId="2161" xr:uid="{00000000-0005-0000-0000-000075070000}"/>
    <cellStyle name="Заголовок 1 6" xfId="2162" xr:uid="{00000000-0005-0000-0000-000076070000}"/>
    <cellStyle name="Заголовок 1 7" xfId="2163" xr:uid="{00000000-0005-0000-0000-000077070000}"/>
    <cellStyle name="Заголовок 1 8" xfId="2164" xr:uid="{00000000-0005-0000-0000-000078070000}"/>
    <cellStyle name="Заголовок 1 9" xfId="2165" xr:uid="{00000000-0005-0000-0000-000079070000}"/>
    <cellStyle name="Заголовок 2 10" xfId="2166" xr:uid="{00000000-0005-0000-0000-00007A070000}"/>
    <cellStyle name="Заголовок 2 2" xfId="789" xr:uid="{00000000-0005-0000-0000-00007B070000}"/>
    <cellStyle name="Заголовок 2 2 2" xfId="790" xr:uid="{00000000-0005-0000-0000-00007C070000}"/>
    <cellStyle name="Заголовок 2 3" xfId="791" xr:uid="{00000000-0005-0000-0000-00007D070000}"/>
    <cellStyle name="Заголовок 2 3 2" xfId="2167" xr:uid="{00000000-0005-0000-0000-00007E070000}"/>
    <cellStyle name="Заголовок 2 4" xfId="2168" xr:uid="{00000000-0005-0000-0000-00007F070000}"/>
    <cellStyle name="Заголовок 2 5" xfId="2169" xr:uid="{00000000-0005-0000-0000-000080070000}"/>
    <cellStyle name="Заголовок 2 6" xfId="2170" xr:uid="{00000000-0005-0000-0000-000081070000}"/>
    <cellStyle name="Заголовок 2 7" xfId="2171" xr:uid="{00000000-0005-0000-0000-000082070000}"/>
    <cellStyle name="Заголовок 2 8" xfId="2172" xr:uid="{00000000-0005-0000-0000-000083070000}"/>
    <cellStyle name="Заголовок 2 9" xfId="2173" xr:uid="{00000000-0005-0000-0000-000084070000}"/>
    <cellStyle name="Заголовок 3 10" xfId="2174" xr:uid="{00000000-0005-0000-0000-000085070000}"/>
    <cellStyle name="Заголовок 3 2" xfId="792" xr:uid="{00000000-0005-0000-0000-000086070000}"/>
    <cellStyle name="Заголовок 3 2 2" xfId="793" xr:uid="{00000000-0005-0000-0000-000087070000}"/>
    <cellStyle name="Заголовок 3 3" xfId="794" xr:uid="{00000000-0005-0000-0000-000088070000}"/>
    <cellStyle name="Заголовок 3 3 2" xfId="2175" xr:uid="{00000000-0005-0000-0000-000089070000}"/>
    <cellStyle name="Заголовок 3 4" xfId="2176" xr:uid="{00000000-0005-0000-0000-00008A070000}"/>
    <cellStyle name="Заголовок 3 5" xfId="2177" xr:uid="{00000000-0005-0000-0000-00008B070000}"/>
    <cellStyle name="Заголовок 3 6" xfId="2178" xr:uid="{00000000-0005-0000-0000-00008C070000}"/>
    <cellStyle name="Заголовок 3 7" xfId="2179" xr:uid="{00000000-0005-0000-0000-00008D070000}"/>
    <cellStyle name="Заголовок 3 8" xfId="2180" xr:uid="{00000000-0005-0000-0000-00008E070000}"/>
    <cellStyle name="Заголовок 3 9" xfId="2181" xr:uid="{00000000-0005-0000-0000-00008F070000}"/>
    <cellStyle name="Заголовок 4 10" xfId="2182" xr:uid="{00000000-0005-0000-0000-000090070000}"/>
    <cellStyle name="Заголовок 4 2" xfId="795" xr:uid="{00000000-0005-0000-0000-000091070000}"/>
    <cellStyle name="Заголовок 4 2 2" xfId="796" xr:uid="{00000000-0005-0000-0000-000092070000}"/>
    <cellStyle name="Заголовок 4 3" xfId="797" xr:uid="{00000000-0005-0000-0000-000093070000}"/>
    <cellStyle name="Заголовок 4 3 2" xfId="2183" xr:uid="{00000000-0005-0000-0000-000094070000}"/>
    <cellStyle name="Заголовок 4 4" xfId="2184" xr:uid="{00000000-0005-0000-0000-000095070000}"/>
    <cellStyle name="Заголовок 4 5" xfId="2185" xr:uid="{00000000-0005-0000-0000-000096070000}"/>
    <cellStyle name="Заголовок 4 6" xfId="2186" xr:uid="{00000000-0005-0000-0000-000097070000}"/>
    <cellStyle name="Заголовок 4 7" xfId="2187" xr:uid="{00000000-0005-0000-0000-000098070000}"/>
    <cellStyle name="Заголовок 4 8" xfId="2188" xr:uid="{00000000-0005-0000-0000-000099070000}"/>
    <cellStyle name="Заголовок 4 9" xfId="2189" xr:uid="{00000000-0005-0000-0000-00009A070000}"/>
    <cellStyle name="Заголовок таблицы" xfId="2190" xr:uid="{00000000-0005-0000-0000-00009B070000}"/>
    <cellStyle name="ЗаголовокСтолбца" xfId="798" xr:uid="{00000000-0005-0000-0000-00009C070000}"/>
    <cellStyle name="Защитный" xfId="799" xr:uid="{00000000-0005-0000-0000-00009D070000}"/>
    <cellStyle name="Значение" xfId="800" xr:uid="{00000000-0005-0000-0000-00009E070000}"/>
    <cellStyle name="Зоголовок" xfId="2191" xr:uid="{00000000-0005-0000-0000-00009F070000}"/>
    <cellStyle name="зфпуруфвштп" xfId="801" xr:uid="{00000000-0005-0000-0000-0000A0070000}"/>
    <cellStyle name="Итог 10" xfId="2192" xr:uid="{00000000-0005-0000-0000-0000A1070000}"/>
    <cellStyle name="Итог 2" xfId="802" xr:uid="{00000000-0005-0000-0000-0000A2070000}"/>
    <cellStyle name="Итог 2 2" xfId="803" xr:uid="{00000000-0005-0000-0000-0000A3070000}"/>
    <cellStyle name="Итог 3" xfId="804" xr:uid="{00000000-0005-0000-0000-0000A4070000}"/>
    <cellStyle name="Итог 3 2" xfId="2193" xr:uid="{00000000-0005-0000-0000-0000A5070000}"/>
    <cellStyle name="Итог 4" xfId="2194" xr:uid="{00000000-0005-0000-0000-0000A6070000}"/>
    <cellStyle name="Итог 5" xfId="2195" xr:uid="{00000000-0005-0000-0000-0000A7070000}"/>
    <cellStyle name="Итог 6" xfId="2196" xr:uid="{00000000-0005-0000-0000-0000A8070000}"/>
    <cellStyle name="Итог 7" xfId="2197" xr:uid="{00000000-0005-0000-0000-0000A9070000}"/>
    <cellStyle name="Итог 8" xfId="2198" xr:uid="{00000000-0005-0000-0000-0000AA070000}"/>
    <cellStyle name="Итог 9" xfId="2199" xr:uid="{00000000-0005-0000-0000-0000AB070000}"/>
    <cellStyle name="Итого" xfId="2200" xr:uid="{00000000-0005-0000-0000-0000AC070000}"/>
    <cellStyle name="йешеду" xfId="805" xr:uid="{00000000-0005-0000-0000-0000AD070000}"/>
    <cellStyle name="Контрольная ячейка 10" xfId="2201" xr:uid="{00000000-0005-0000-0000-0000AE070000}"/>
    <cellStyle name="Контрольная ячейка 2" xfId="806" xr:uid="{00000000-0005-0000-0000-0000AF070000}"/>
    <cellStyle name="Контрольная ячейка 2 2" xfId="807" xr:uid="{00000000-0005-0000-0000-0000B0070000}"/>
    <cellStyle name="Контрольная ячейка 3" xfId="808" xr:uid="{00000000-0005-0000-0000-0000B1070000}"/>
    <cellStyle name="Контрольная ячейка 3 2" xfId="2202" xr:uid="{00000000-0005-0000-0000-0000B2070000}"/>
    <cellStyle name="Контрольная ячейка 4" xfId="2203" xr:uid="{00000000-0005-0000-0000-0000B3070000}"/>
    <cellStyle name="Контрольная ячейка 5" xfId="2204" xr:uid="{00000000-0005-0000-0000-0000B4070000}"/>
    <cellStyle name="Контрольная ячейка 6" xfId="2205" xr:uid="{00000000-0005-0000-0000-0000B5070000}"/>
    <cellStyle name="Контрольная ячейка 7" xfId="2206" xr:uid="{00000000-0005-0000-0000-0000B6070000}"/>
    <cellStyle name="Контрольная ячейка 8" xfId="2207" xr:uid="{00000000-0005-0000-0000-0000B7070000}"/>
    <cellStyle name="Контрольная ячейка 9" xfId="2208" xr:uid="{00000000-0005-0000-0000-0000B8070000}"/>
    <cellStyle name="Мои наименования показателей" xfId="809" xr:uid="{00000000-0005-0000-0000-0000B9070000}"/>
    <cellStyle name="Мои наименования показателей 2" xfId="2209" xr:uid="{00000000-0005-0000-0000-0000BA070000}"/>
    <cellStyle name="Мои наименования показателей 3" xfId="2210" xr:uid="{00000000-0005-0000-0000-0000BB070000}"/>
    <cellStyle name="Мои наименования показателей 4" xfId="2211" xr:uid="{00000000-0005-0000-0000-0000BC070000}"/>
    <cellStyle name="Мой заголовок" xfId="810" xr:uid="{00000000-0005-0000-0000-0000BD070000}"/>
    <cellStyle name="Мой заголовок листа" xfId="811" xr:uid="{00000000-0005-0000-0000-0000BE070000}"/>
    <cellStyle name="Мой заголовок листа 2" xfId="2212" xr:uid="{00000000-0005-0000-0000-0000BF070000}"/>
    <cellStyle name="Название 10" xfId="2213" xr:uid="{00000000-0005-0000-0000-0000C0070000}"/>
    <cellStyle name="Название 2" xfId="812" xr:uid="{00000000-0005-0000-0000-0000C1070000}"/>
    <cellStyle name="Название 2 2" xfId="813" xr:uid="{00000000-0005-0000-0000-0000C2070000}"/>
    <cellStyle name="Название 3" xfId="814" xr:uid="{00000000-0005-0000-0000-0000C3070000}"/>
    <cellStyle name="Название 3 2" xfId="2214" xr:uid="{00000000-0005-0000-0000-0000C4070000}"/>
    <cellStyle name="Название 4" xfId="2215" xr:uid="{00000000-0005-0000-0000-0000C5070000}"/>
    <cellStyle name="Название 5" xfId="2216" xr:uid="{00000000-0005-0000-0000-0000C6070000}"/>
    <cellStyle name="Название 6" xfId="2217" xr:uid="{00000000-0005-0000-0000-0000C7070000}"/>
    <cellStyle name="Название 7" xfId="2218" xr:uid="{00000000-0005-0000-0000-0000C8070000}"/>
    <cellStyle name="Название 8" xfId="2219" xr:uid="{00000000-0005-0000-0000-0000C9070000}"/>
    <cellStyle name="Название 9" xfId="2220" xr:uid="{00000000-0005-0000-0000-0000CA070000}"/>
    <cellStyle name="Нейтральный 10" xfId="2221" xr:uid="{00000000-0005-0000-0000-0000CB070000}"/>
    <cellStyle name="Нейтральный 2" xfId="815" xr:uid="{00000000-0005-0000-0000-0000CC070000}"/>
    <cellStyle name="Нейтральный 2 2" xfId="816" xr:uid="{00000000-0005-0000-0000-0000CD070000}"/>
    <cellStyle name="Нейтральный 3" xfId="817" xr:uid="{00000000-0005-0000-0000-0000CE070000}"/>
    <cellStyle name="Нейтральный 3 2" xfId="2222" xr:uid="{00000000-0005-0000-0000-0000CF070000}"/>
    <cellStyle name="Нейтральный 4" xfId="2223" xr:uid="{00000000-0005-0000-0000-0000D0070000}"/>
    <cellStyle name="Нейтральный 5" xfId="2224" xr:uid="{00000000-0005-0000-0000-0000D1070000}"/>
    <cellStyle name="Нейтральный 6" xfId="2225" xr:uid="{00000000-0005-0000-0000-0000D2070000}"/>
    <cellStyle name="Нейтральный 7" xfId="2226" xr:uid="{00000000-0005-0000-0000-0000D3070000}"/>
    <cellStyle name="Нейтральный 8" xfId="2227" xr:uid="{00000000-0005-0000-0000-0000D4070000}"/>
    <cellStyle name="Нейтральный 9" xfId="2228" xr:uid="{00000000-0005-0000-0000-0000D5070000}"/>
    <cellStyle name="Обычный" xfId="0" builtinId="0"/>
    <cellStyle name="Обычный 10" xfId="818" xr:uid="{00000000-0005-0000-0000-0000D7070000}"/>
    <cellStyle name="Обычный 10 2" xfId="819" xr:uid="{00000000-0005-0000-0000-0000D8070000}"/>
    <cellStyle name="Обычный 10 2 2" xfId="820" xr:uid="{00000000-0005-0000-0000-0000D9070000}"/>
    <cellStyle name="Обычный 10 3" xfId="821" xr:uid="{00000000-0005-0000-0000-0000DA070000}"/>
    <cellStyle name="Обычный 11" xfId="822" xr:uid="{00000000-0005-0000-0000-0000DB070000}"/>
    <cellStyle name="Обычный 11 2" xfId="823" xr:uid="{00000000-0005-0000-0000-0000DC070000}"/>
    <cellStyle name="Обычный 11 2 2" xfId="824" xr:uid="{00000000-0005-0000-0000-0000DD070000}"/>
    <cellStyle name="Обычный 11 3" xfId="825" xr:uid="{00000000-0005-0000-0000-0000DE070000}"/>
    <cellStyle name="Обычный 11 4" xfId="826" xr:uid="{00000000-0005-0000-0000-0000DF070000}"/>
    <cellStyle name="Обычный 11 5" xfId="827" xr:uid="{00000000-0005-0000-0000-0000E0070000}"/>
    <cellStyle name="Обычный 12" xfId="828" xr:uid="{00000000-0005-0000-0000-0000E1070000}"/>
    <cellStyle name="Обычный 12 2" xfId="829" xr:uid="{00000000-0005-0000-0000-0000E2070000}"/>
    <cellStyle name="Обычный 12 2 2" xfId="2229" xr:uid="{00000000-0005-0000-0000-0000E3070000}"/>
    <cellStyle name="Обычный 13" xfId="830" xr:uid="{00000000-0005-0000-0000-0000E4070000}"/>
    <cellStyle name="Обычный 13 2" xfId="831" xr:uid="{00000000-0005-0000-0000-0000E5070000}"/>
    <cellStyle name="Обычный 14" xfId="832" xr:uid="{00000000-0005-0000-0000-0000E6070000}"/>
    <cellStyle name="Обычный 14 2" xfId="833" xr:uid="{00000000-0005-0000-0000-0000E7070000}"/>
    <cellStyle name="Обычный 14 2 2" xfId="834" xr:uid="{00000000-0005-0000-0000-0000E8070000}"/>
    <cellStyle name="Обычный 14 2 2 2" xfId="835" xr:uid="{00000000-0005-0000-0000-0000E9070000}"/>
    <cellStyle name="Обычный 14 2 3" xfId="836" xr:uid="{00000000-0005-0000-0000-0000EA070000}"/>
    <cellStyle name="Обычный 14 3" xfId="2230" xr:uid="{00000000-0005-0000-0000-0000EB070000}"/>
    <cellStyle name="Обычный 15" xfId="837" xr:uid="{00000000-0005-0000-0000-0000EC070000}"/>
    <cellStyle name="Обычный 15 2" xfId="838" xr:uid="{00000000-0005-0000-0000-0000ED070000}"/>
    <cellStyle name="Обычный 16" xfId="839" xr:uid="{00000000-0005-0000-0000-0000EE070000}"/>
    <cellStyle name="Обычный 17" xfId="840" xr:uid="{00000000-0005-0000-0000-0000EF070000}"/>
    <cellStyle name="Обычный 18" xfId="841" xr:uid="{00000000-0005-0000-0000-0000F0070000}"/>
    <cellStyle name="Обычный 18 2" xfId="842" xr:uid="{00000000-0005-0000-0000-0000F1070000}"/>
    <cellStyle name="Обычный 18 3" xfId="843" xr:uid="{00000000-0005-0000-0000-0000F2070000}"/>
    <cellStyle name="Обычный 19" xfId="844" xr:uid="{00000000-0005-0000-0000-0000F3070000}"/>
    <cellStyle name="Обычный 19 2" xfId="845" xr:uid="{00000000-0005-0000-0000-0000F4070000}"/>
    <cellStyle name="Обычный 2" xfId="846" xr:uid="{00000000-0005-0000-0000-0000F5070000}"/>
    <cellStyle name="Обычный 2 10" xfId="847" xr:uid="{00000000-0005-0000-0000-0000F6070000}"/>
    <cellStyle name="Обычный 2 10 2" xfId="848" xr:uid="{00000000-0005-0000-0000-0000F7070000}"/>
    <cellStyle name="Обычный 2 10 3" xfId="2231" xr:uid="{00000000-0005-0000-0000-0000F8070000}"/>
    <cellStyle name="Обычный 2 11" xfId="849" xr:uid="{00000000-0005-0000-0000-0000F9070000}"/>
    <cellStyle name="Обычный 2 11 2" xfId="2232" xr:uid="{00000000-0005-0000-0000-0000FA070000}"/>
    <cellStyle name="Обычный 2 12" xfId="850" xr:uid="{00000000-0005-0000-0000-0000FB070000}"/>
    <cellStyle name="Обычный 2 13" xfId="851" xr:uid="{00000000-0005-0000-0000-0000FC070000}"/>
    <cellStyle name="Обычный 2 14" xfId="852" xr:uid="{00000000-0005-0000-0000-0000FD070000}"/>
    <cellStyle name="Обычный 2 15" xfId="853" xr:uid="{00000000-0005-0000-0000-0000FE070000}"/>
    <cellStyle name="Обычный 2 15 2" xfId="854" xr:uid="{00000000-0005-0000-0000-0000FF070000}"/>
    <cellStyle name="Обычный 2 16" xfId="855" xr:uid="{00000000-0005-0000-0000-000000080000}"/>
    <cellStyle name="Обычный 2 2" xfId="856" xr:uid="{00000000-0005-0000-0000-000001080000}"/>
    <cellStyle name="Обычный 2 2 2" xfId="857" xr:uid="{00000000-0005-0000-0000-000002080000}"/>
    <cellStyle name="Обычный 2 2 2 2" xfId="858" xr:uid="{00000000-0005-0000-0000-000003080000}"/>
    <cellStyle name="Обычный 2 2 2 2 2" xfId="859" xr:uid="{00000000-0005-0000-0000-000004080000}"/>
    <cellStyle name="Обычный 2 2 2 2 2 2" xfId="2233" xr:uid="{00000000-0005-0000-0000-000005080000}"/>
    <cellStyle name="Обычный 2 2 2 2 2 2 2" xfId="2234" xr:uid="{00000000-0005-0000-0000-000006080000}"/>
    <cellStyle name="Обычный 2 2 2 2 2 2 3" xfId="2235" xr:uid="{00000000-0005-0000-0000-000007080000}"/>
    <cellStyle name="Обычный 2 2 2 2 2 3" xfId="2236" xr:uid="{00000000-0005-0000-0000-000008080000}"/>
    <cellStyle name="Обычный 2 2 2 2 2 4" xfId="2237" xr:uid="{00000000-0005-0000-0000-000009080000}"/>
    <cellStyle name="Обычный 2 2 2 2 3" xfId="2238" xr:uid="{00000000-0005-0000-0000-00000A080000}"/>
    <cellStyle name="Обычный 2 2 2 2 4" xfId="2239" xr:uid="{00000000-0005-0000-0000-00000B080000}"/>
    <cellStyle name="Обычный 2 2 2 2 5" xfId="2240" xr:uid="{00000000-0005-0000-0000-00000C080000}"/>
    <cellStyle name="Обычный 2 2 2 3" xfId="860" xr:uid="{00000000-0005-0000-0000-00000D080000}"/>
    <cellStyle name="Обычный 2 2 2 3 2" xfId="2241" xr:uid="{00000000-0005-0000-0000-00000E080000}"/>
    <cellStyle name="Обычный 2 2 2 4" xfId="2242" xr:uid="{00000000-0005-0000-0000-00000F080000}"/>
    <cellStyle name="Обычный 2 2 3" xfId="861" xr:uid="{00000000-0005-0000-0000-000010080000}"/>
    <cellStyle name="Обычный 2 2 3 2" xfId="2243" xr:uid="{00000000-0005-0000-0000-000011080000}"/>
    <cellStyle name="Обычный 2 2 4" xfId="2244" xr:uid="{00000000-0005-0000-0000-000012080000}"/>
    <cellStyle name="Обычный 2 2 5" xfId="2245" xr:uid="{00000000-0005-0000-0000-000013080000}"/>
    <cellStyle name="Обычный 2 3" xfId="862" xr:uid="{00000000-0005-0000-0000-000014080000}"/>
    <cellStyle name="Обычный 2 3 2" xfId="863" xr:uid="{00000000-0005-0000-0000-000015080000}"/>
    <cellStyle name="Обычный 2 3 3" xfId="2246" xr:uid="{00000000-0005-0000-0000-000016080000}"/>
    <cellStyle name="Обычный 2 4" xfId="864" xr:uid="{00000000-0005-0000-0000-000017080000}"/>
    <cellStyle name="Обычный 2 4 2" xfId="865" xr:uid="{00000000-0005-0000-0000-000018080000}"/>
    <cellStyle name="Обычный 2 4 3" xfId="2247" xr:uid="{00000000-0005-0000-0000-000019080000}"/>
    <cellStyle name="Обычный 2 5" xfId="866" xr:uid="{00000000-0005-0000-0000-00001A080000}"/>
    <cellStyle name="Обычный 2 5 2" xfId="867" xr:uid="{00000000-0005-0000-0000-00001B080000}"/>
    <cellStyle name="Обычный 2 6" xfId="868" xr:uid="{00000000-0005-0000-0000-00001C080000}"/>
    <cellStyle name="Обычный 2 6 2" xfId="2248" xr:uid="{00000000-0005-0000-0000-00001D080000}"/>
    <cellStyle name="Обычный 2 7" xfId="869" xr:uid="{00000000-0005-0000-0000-00001E080000}"/>
    <cellStyle name="Обычный 2 7 2" xfId="2249" xr:uid="{00000000-0005-0000-0000-00001F080000}"/>
    <cellStyle name="Обычный 2 8" xfId="870" xr:uid="{00000000-0005-0000-0000-000020080000}"/>
    <cellStyle name="Обычный 2 8 2" xfId="2250" xr:uid="{00000000-0005-0000-0000-000021080000}"/>
    <cellStyle name="Обычный 2 9" xfId="871" xr:uid="{00000000-0005-0000-0000-000022080000}"/>
    <cellStyle name="Обычный 2 9 2" xfId="2251" xr:uid="{00000000-0005-0000-0000-000023080000}"/>
    <cellStyle name="Обычный 2_Xl0000159" xfId="2252" xr:uid="{00000000-0005-0000-0000-000024080000}"/>
    <cellStyle name="Обычный 20" xfId="872" xr:uid="{00000000-0005-0000-0000-000025080000}"/>
    <cellStyle name="Обычный 20 2" xfId="873" xr:uid="{00000000-0005-0000-0000-000026080000}"/>
    <cellStyle name="Обычный 21" xfId="874" xr:uid="{00000000-0005-0000-0000-000027080000}"/>
    <cellStyle name="Обычный 22" xfId="2253" xr:uid="{00000000-0005-0000-0000-000028080000}"/>
    <cellStyle name="Обычный 23" xfId="2254" xr:uid="{00000000-0005-0000-0000-000029080000}"/>
    <cellStyle name="Обычный 24" xfId="2255" xr:uid="{00000000-0005-0000-0000-00002A080000}"/>
    <cellStyle name="Обычный 25" xfId="875" xr:uid="{00000000-0005-0000-0000-00002B080000}"/>
    <cellStyle name="Обычный 26" xfId="2403" xr:uid="{00000000-0005-0000-0000-00002C080000}"/>
    <cellStyle name="Обычный 27" xfId="5" xr:uid="{00000000-0005-0000-0000-00002D080000}"/>
    <cellStyle name="Обычный 3" xfId="876" xr:uid="{00000000-0005-0000-0000-00002E080000}"/>
    <cellStyle name="Обычный 3 10" xfId="877" xr:uid="{00000000-0005-0000-0000-00002F080000}"/>
    <cellStyle name="Обычный 3 2" xfId="878" xr:uid="{00000000-0005-0000-0000-000030080000}"/>
    <cellStyle name="Обычный 3 2 2" xfId="879" xr:uid="{00000000-0005-0000-0000-000031080000}"/>
    <cellStyle name="Обычный 3 3" xfId="880" xr:uid="{00000000-0005-0000-0000-000032080000}"/>
    <cellStyle name="Обычный 3 3 2" xfId="881" xr:uid="{00000000-0005-0000-0000-000033080000}"/>
    <cellStyle name="Обычный 3 3 3" xfId="2256" xr:uid="{00000000-0005-0000-0000-000034080000}"/>
    <cellStyle name="Обычный 3 4" xfId="882" xr:uid="{00000000-0005-0000-0000-000035080000}"/>
    <cellStyle name="Обычный 3 4 2" xfId="2257" xr:uid="{00000000-0005-0000-0000-000036080000}"/>
    <cellStyle name="Обычный 3 5" xfId="883" xr:uid="{00000000-0005-0000-0000-000037080000}"/>
    <cellStyle name="Обычный 3 6" xfId="884" xr:uid="{00000000-0005-0000-0000-000038080000}"/>
    <cellStyle name="Обычный 3 6 2" xfId="2258" xr:uid="{00000000-0005-0000-0000-000039080000}"/>
    <cellStyle name="Обычный 3 7" xfId="885" xr:uid="{00000000-0005-0000-0000-00003A080000}"/>
    <cellStyle name="Обычный 3 8" xfId="886" xr:uid="{00000000-0005-0000-0000-00003B080000}"/>
    <cellStyle name="Обычный 3 9" xfId="887" xr:uid="{00000000-0005-0000-0000-00003C080000}"/>
    <cellStyle name="Обычный 3_ИТ бюджет 09 07 09 (2)" xfId="2259" xr:uid="{00000000-0005-0000-0000-00003D080000}"/>
    <cellStyle name="Обычный 4" xfId="888" xr:uid="{00000000-0005-0000-0000-00003E080000}"/>
    <cellStyle name="Обычный 4 10" xfId="889" xr:uid="{00000000-0005-0000-0000-00003F080000}"/>
    <cellStyle name="Обычный 4 2" xfId="890" xr:uid="{00000000-0005-0000-0000-000040080000}"/>
    <cellStyle name="Обычный 4 2 2" xfId="891" xr:uid="{00000000-0005-0000-0000-000041080000}"/>
    <cellStyle name="Обычный 4 2 2 2" xfId="892" xr:uid="{00000000-0005-0000-0000-000042080000}"/>
    <cellStyle name="Обычный 4 2 3" xfId="893" xr:uid="{00000000-0005-0000-0000-000043080000}"/>
    <cellStyle name="Обычный 4 2 4" xfId="2260" xr:uid="{00000000-0005-0000-0000-000044080000}"/>
    <cellStyle name="Обычный 4 3" xfId="894" xr:uid="{00000000-0005-0000-0000-000045080000}"/>
    <cellStyle name="Обычный 4 3 2" xfId="2261" xr:uid="{00000000-0005-0000-0000-000046080000}"/>
    <cellStyle name="Обычный 4 4" xfId="895" xr:uid="{00000000-0005-0000-0000-000047080000}"/>
    <cellStyle name="Обычный 4 4 2" xfId="2262" xr:uid="{00000000-0005-0000-0000-000048080000}"/>
    <cellStyle name="Обычный 4 5" xfId="896" xr:uid="{00000000-0005-0000-0000-000049080000}"/>
    <cellStyle name="Обычный 4 6" xfId="897" xr:uid="{00000000-0005-0000-0000-00004A080000}"/>
    <cellStyle name="Обычный 4 7" xfId="898" xr:uid="{00000000-0005-0000-0000-00004B080000}"/>
    <cellStyle name="Обычный 4 8" xfId="899" xr:uid="{00000000-0005-0000-0000-00004C080000}"/>
    <cellStyle name="Обычный 4 9" xfId="900" xr:uid="{00000000-0005-0000-0000-00004D080000}"/>
    <cellStyle name="Обычный 4_Исходные данные для модели" xfId="2263" xr:uid="{00000000-0005-0000-0000-00004E080000}"/>
    <cellStyle name="Обычный 47" xfId="2264" xr:uid="{00000000-0005-0000-0000-00004F080000}"/>
    <cellStyle name="Обычный 5" xfId="901" xr:uid="{00000000-0005-0000-0000-000050080000}"/>
    <cellStyle name="Обычный 5 10" xfId="902" xr:uid="{00000000-0005-0000-0000-000051080000}"/>
    <cellStyle name="Обычный 5 11" xfId="903" xr:uid="{00000000-0005-0000-0000-000052080000}"/>
    <cellStyle name="Обычный 5 12" xfId="904" xr:uid="{00000000-0005-0000-0000-000053080000}"/>
    <cellStyle name="Обычный 5 13" xfId="2265" xr:uid="{00000000-0005-0000-0000-000054080000}"/>
    <cellStyle name="Обычный 5 2" xfId="905" xr:uid="{00000000-0005-0000-0000-000055080000}"/>
    <cellStyle name="Обычный 5 2 10" xfId="906" xr:uid="{00000000-0005-0000-0000-000056080000}"/>
    <cellStyle name="Обычный 5 2 11" xfId="2266" xr:uid="{00000000-0005-0000-0000-000057080000}"/>
    <cellStyle name="Обычный 5 2 2" xfId="907" xr:uid="{00000000-0005-0000-0000-000058080000}"/>
    <cellStyle name="Обычный 5 2 2 2" xfId="908" xr:uid="{00000000-0005-0000-0000-000059080000}"/>
    <cellStyle name="Обычный 5 2 3" xfId="909" xr:uid="{00000000-0005-0000-0000-00005A080000}"/>
    <cellStyle name="Обычный 5 2 4" xfId="910" xr:uid="{00000000-0005-0000-0000-00005B080000}"/>
    <cellStyle name="Обычный 5 2 5" xfId="911" xr:uid="{00000000-0005-0000-0000-00005C080000}"/>
    <cellStyle name="Обычный 5 2 6" xfId="912" xr:uid="{00000000-0005-0000-0000-00005D080000}"/>
    <cellStyle name="Обычный 5 2 7" xfId="913" xr:uid="{00000000-0005-0000-0000-00005E080000}"/>
    <cellStyle name="Обычный 5 2 8" xfId="914" xr:uid="{00000000-0005-0000-0000-00005F080000}"/>
    <cellStyle name="Обычный 5 2 9" xfId="915" xr:uid="{00000000-0005-0000-0000-000060080000}"/>
    <cellStyle name="Обычный 5 3" xfId="916" xr:uid="{00000000-0005-0000-0000-000061080000}"/>
    <cellStyle name="Обычный 5 3 2" xfId="917" xr:uid="{00000000-0005-0000-0000-000062080000}"/>
    <cellStyle name="Обычный 5 3 3" xfId="2267" xr:uid="{00000000-0005-0000-0000-000063080000}"/>
    <cellStyle name="Обычный 5 4" xfId="918" xr:uid="{00000000-0005-0000-0000-000064080000}"/>
    <cellStyle name="Обычный 5 5" xfId="919" xr:uid="{00000000-0005-0000-0000-000065080000}"/>
    <cellStyle name="Обычный 5 6" xfId="920" xr:uid="{00000000-0005-0000-0000-000066080000}"/>
    <cellStyle name="Обычный 5 7" xfId="921" xr:uid="{00000000-0005-0000-0000-000067080000}"/>
    <cellStyle name="Обычный 5 8" xfId="922" xr:uid="{00000000-0005-0000-0000-000068080000}"/>
    <cellStyle name="Обычный 5 9" xfId="923" xr:uid="{00000000-0005-0000-0000-000069080000}"/>
    <cellStyle name="Обычный 6" xfId="924" xr:uid="{00000000-0005-0000-0000-00006A080000}"/>
    <cellStyle name="Обычный 6 2" xfId="925" xr:uid="{00000000-0005-0000-0000-00006B080000}"/>
    <cellStyle name="Обычный 6 2 10" xfId="926" xr:uid="{00000000-0005-0000-0000-00006C080000}"/>
    <cellStyle name="Обычный 6 2 11" xfId="2268" xr:uid="{00000000-0005-0000-0000-00006D080000}"/>
    <cellStyle name="Обычный 6 2 2" xfId="927" xr:uid="{00000000-0005-0000-0000-00006E080000}"/>
    <cellStyle name="Обычный 6 2 2 2" xfId="928" xr:uid="{00000000-0005-0000-0000-00006F080000}"/>
    <cellStyle name="Обычный 6 2 3" xfId="929" xr:uid="{00000000-0005-0000-0000-000070080000}"/>
    <cellStyle name="Обычный 6 2 4" xfId="930" xr:uid="{00000000-0005-0000-0000-000071080000}"/>
    <cellStyle name="Обычный 6 2 5" xfId="931" xr:uid="{00000000-0005-0000-0000-000072080000}"/>
    <cellStyle name="Обычный 6 2 6" xfId="932" xr:uid="{00000000-0005-0000-0000-000073080000}"/>
    <cellStyle name="Обычный 6 2 7" xfId="933" xr:uid="{00000000-0005-0000-0000-000074080000}"/>
    <cellStyle name="Обычный 6 2 8" xfId="934" xr:uid="{00000000-0005-0000-0000-000075080000}"/>
    <cellStyle name="Обычный 6 2 9" xfId="935" xr:uid="{00000000-0005-0000-0000-000076080000}"/>
    <cellStyle name="Обычный 6 3" xfId="936" xr:uid="{00000000-0005-0000-0000-000077080000}"/>
    <cellStyle name="Обычный 6 3 2" xfId="2269" xr:uid="{00000000-0005-0000-0000-000078080000}"/>
    <cellStyle name="Обычный 6 4" xfId="937" xr:uid="{00000000-0005-0000-0000-000079080000}"/>
    <cellStyle name="Обычный 6 5" xfId="938" xr:uid="{00000000-0005-0000-0000-00007A080000}"/>
    <cellStyle name="Обычный 6 6" xfId="939" xr:uid="{00000000-0005-0000-0000-00007B080000}"/>
    <cellStyle name="Обычный 6 7" xfId="940" xr:uid="{00000000-0005-0000-0000-00007C080000}"/>
    <cellStyle name="Обычный 6 8" xfId="941" xr:uid="{00000000-0005-0000-0000-00007D080000}"/>
    <cellStyle name="Обычный 6 9" xfId="942" xr:uid="{00000000-0005-0000-0000-00007E080000}"/>
    <cellStyle name="Обычный 7" xfId="943" xr:uid="{00000000-0005-0000-0000-00007F080000}"/>
    <cellStyle name="Обычный 7 2" xfId="944" xr:uid="{00000000-0005-0000-0000-000080080000}"/>
    <cellStyle name="Обычный 7 2 2" xfId="2270" xr:uid="{00000000-0005-0000-0000-000081080000}"/>
    <cellStyle name="Обычный 7 3" xfId="2271" xr:uid="{00000000-0005-0000-0000-000082080000}"/>
    <cellStyle name="Обычный 8" xfId="945" xr:uid="{00000000-0005-0000-0000-000083080000}"/>
    <cellStyle name="Обычный 8 2" xfId="946" xr:uid="{00000000-0005-0000-0000-000084080000}"/>
    <cellStyle name="Обычный 9" xfId="947" xr:uid="{00000000-0005-0000-0000-000085080000}"/>
    <cellStyle name="Обычный 9 2" xfId="948" xr:uid="{00000000-0005-0000-0000-000086080000}"/>
    <cellStyle name="Обычный 9 3" xfId="949" xr:uid="{00000000-0005-0000-0000-000087080000}"/>
    <cellStyle name="Обычный 9 4" xfId="2272" xr:uid="{00000000-0005-0000-0000-000088080000}"/>
    <cellStyle name="Обычный1" xfId="2273" xr:uid="{00000000-0005-0000-0000-000089080000}"/>
    <cellStyle name="Открывавшаяся гиперссылка 2" xfId="2357" xr:uid="{00000000-0005-0000-0000-00008A080000}"/>
    <cellStyle name="Плохой 10" xfId="2274" xr:uid="{00000000-0005-0000-0000-00008B080000}"/>
    <cellStyle name="Плохой 2" xfId="950" xr:uid="{00000000-0005-0000-0000-00008C080000}"/>
    <cellStyle name="Плохой 2 2" xfId="951" xr:uid="{00000000-0005-0000-0000-00008D080000}"/>
    <cellStyle name="Плохой 3" xfId="952" xr:uid="{00000000-0005-0000-0000-00008E080000}"/>
    <cellStyle name="Плохой 3 2" xfId="2275" xr:uid="{00000000-0005-0000-0000-00008F080000}"/>
    <cellStyle name="Плохой 4" xfId="2276" xr:uid="{00000000-0005-0000-0000-000090080000}"/>
    <cellStyle name="Плохой 5" xfId="2277" xr:uid="{00000000-0005-0000-0000-000091080000}"/>
    <cellStyle name="Плохой 6" xfId="2278" xr:uid="{00000000-0005-0000-0000-000092080000}"/>
    <cellStyle name="Плохой 7" xfId="2279" xr:uid="{00000000-0005-0000-0000-000093080000}"/>
    <cellStyle name="Плохой 8" xfId="2280" xr:uid="{00000000-0005-0000-0000-000094080000}"/>
    <cellStyle name="Плохой 9" xfId="2281" xr:uid="{00000000-0005-0000-0000-000095080000}"/>
    <cellStyle name="По центру с переносом" xfId="2282" xr:uid="{00000000-0005-0000-0000-000096080000}"/>
    <cellStyle name="По ширине с переносом" xfId="2283" xr:uid="{00000000-0005-0000-0000-000097080000}"/>
    <cellStyle name="Поле ввода" xfId="2284" xr:uid="{00000000-0005-0000-0000-000098080000}"/>
    <cellStyle name="Пояснение 10" xfId="2285" xr:uid="{00000000-0005-0000-0000-000099080000}"/>
    <cellStyle name="Пояснение 2" xfId="953" xr:uid="{00000000-0005-0000-0000-00009A080000}"/>
    <cellStyle name="Пояснение 2 2" xfId="954" xr:uid="{00000000-0005-0000-0000-00009B080000}"/>
    <cellStyle name="Пояснение 3" xfId="955" xr:uid="{00000000-0005-0000-0000-00009C080000}"/>
    <cellStyle name="Пояснение 3 2" xfId="2286" xr:uid="{00000000-0005-0000-0000-00009D080000}"/>
    <cellStyle name="Пояснение 4" xfId="2287" xr:uid="{00000000-0005-0000-0000-00009E080000}"/>
    <cellStyle name="Пояснение 5" xfId="2288" xr:uid="{00000000-0005-0000-0000-00009F080000}"/>
    <cellStyle name="Пояснение 6" xfId="2289" xr:uid="{00000000-0005-0000-0000-0000A0080000}"/>
    <cellStyle name="Пояснение 7" xfId="2290" xr:uid="{00000000-0005-0000-0000-0000A1080000}"/>
    <cellStyle name="Пояснение 8" xfId="2291" xr:uid="{00000000-0005-0000-0000-0000A2080000}"/>
    <cellStyle name="Пояснение 9" xfId="2292" xr:uid="{00000000-0005-0000-0000-0000A3080000}"/>
    <cellStyle name="Примечание 10" xfId="2293" xr:uid="{00000000-0005-0000-0000-0000A4080000}"/>
    <cellStyle name="Примечание 2" xfId="956" xr:uid="{00000000-0005-0000-0000-0000A5080000}"/>
    <cellStyle name="Примечание 2 2" xfId="957" xr:uid="{00000000-0005-0000-0000-0000A6080000}"/>
    <cellStyle name="Примечание 2 2 2" xfId="958" xr:uid="{00000000-0005-0000-0000-0000A7080000}"/>
    <cellStyle name="Примечание 2 2 2 2" xfId="959" xr:uid="{00000000-0005-0000-0000-0000A8080000}"/>
    <cellStyle name="Примечание 2 2 3" xfId="960" xr:uid="{00000000-0005-0000-0000-0000A9080000}"/>
    <cellStyle name="Примечание 2 3" xfId="961" xr:uid="{00000000-0005-0000-0000-0000AA080000}"/>
    <cellStyle name="Примечание 2 3 2" xfId="962" xr:uid="{00000000-0005-0000-0000-0000AB080000}"/>
    <cellStyle name="Примечание 2 4" xfId="963" xr:uid="{00000000-0005-0000-0000-0000AC080000}"/>
    <cellStyle name="Примечание 3" xfId="964" xr:uid="{00000000-0005-0000-0000-0000AD080000}"/>
    <cellStyle name="Примечание 3 2" xfId="965" xr:uid="{00000000-0005-0000-0000-0000AE080000}"/>
    <cellStyle name="Примечание 3 3" xfId="2294" xr:uid="{00000000-0005-0000-0000-0000AF080000}"/>
    <cellStyle name="Примечание 4" xfId="2295" xr:uid="{00000000-0005-0000-0000-0000B0080000}"/>
    <cellStyle name="Примечание 5" xfId="2296" xr:uid="{00000000-0005-0000-0000-0000B1080000}"/>
    <cellStyle name="Примечание 6" xfId="2297" xr:uid="{00000000-0005-0000-0000-0000B2080000}"/>
    <cellStyle name="Примечание 7" xfId="2298" xr:uid="{00000000-0005-0000-0000-0000B3080000}"/>
    <cellStyle name="Примечание 8" xfId="2299" xr:uid="{00000000-0005-0000-0000-0000B4080000}"/>
    <cellStyle name="Примечание 9" xfId="2300" xr:uid="{00000000-0005-0000-0000-0000B5080000}"/>
    <cellStyle name="Процентный" xfId="3" builtinId="5"/>
    <cellStyle name="Процентный 10" xfId="966" xr:uid="{00000000-0005-0000-0000-0000B7080000}"/>
    <cellStyle name="Процентный 11" xfId="967" xr:uid="{00000000-0005-0000-0000-0000B8080000}"/>
    <cellStyle name="Процентный 11 2 2" xfId="2404" xr:uid="{00000000-0005-0000-0000-0000B9080000}"/>
    <cellStyle name="Процентный 12" xfId="968" xr:uid="{00000000-0005-0000-0000-0000BA080000}"/>
    <cellStyle name="Процентный 13" xfId="969" xr:uid="{00000000-0005-0000-0000-0000BB080000}"/>
    <cellStyle name="Процентный 14" xfId="970" xr:uid="{00000000-0005-0000-0000-0000BC080000}"/>
    <cellStyle name="Процентный 15" xfId="971" xr:uid="{00000000-0005-0000-0000-0000BD080000}"/>
    <cellStyle name="Процентный 15 2" xfId="972" xr:uid="{00000000-0005-0000-0000-0000BE080000}"/>
    <cellStyle name="Процентный 15 3" xfId="973" xr:uid="{00000000-0005-0000-0000-0000BF080000}"/>
    <cellStyle name="Процентный 16" xfId="974" xr:uid="{00000000-0005-0000-0000-0000C0080000}"/>
    <cellStyle name="Процентный 17" xfId="975" xr:uid="{00000000-0005-0000-0000-0000C1080000}"/>
    <cellStyle name="Процентный 18" xfId="976" xr:uid="{00000000-0005-0000-0000-0000C2080000}"/>
    <cellStyle name="Процентный 19" xfId="2301" xr:uid="{00000000-0005-0000-0000-0000C3080000}"/>
    <cellStyle name="Процентный 2" xfId="977" xr:uid="{00000000-0005-0000-0000-0000C4080000}"/>
    <cellStyle name="Процентный 2 10" xfId="978" xr:uid="{00000000-0005-0000-0000-0000C5080000}"/>
    <cellStyle name="Процентный 2 11" xfId="979" xr:uid="{00000000-0005-0000-0000-0000C6080000}"/>
    <cellStyle name="Процентный 2 12" xfId="980" xr:uid="{00000000-0005-0000-0000-0000C7080000}"/>
    <cellStyle name="Процентный 2 13" xfId="981" xr:uid="{00000000-0005-0000-0000-0000C8080000}"/>
    <cellStyle name="Процентный 2 2" xfId="982" xr:uid="{00000000-0005-0000-0000-0000C9080000}"/>
    <cellStyle name="Процентный 2 2 2" xfId="983" xr:uid="{00000000-0005-0000-0000-0000CA080000}"/>
    <cellStyle name="Процентный 2 2 3" xfId="984" xr:uid="{00000000-0005-0000-0000-0000CB080000}"/>
    <cellStyle name="Процентный 2 3" xfId="985" xr:uid="{00000000-0005-0000-0000-0000CC080000}"/>
    <cellStyle name="Процентный 2 4" xfId="986" xr:uid="{00000000-0005-0000-0000-0000CD080000}"/>
    <cellStyle name="Процентный 2 4 2" xfId="987" xr:uid="{00000000-0005-0000-0000-0000CE080000}"/>
    <cellStyle name="Процентный 2 4 3" xfId="2302" xr:uid="{00000000-0005-0000-0000-0000CF080000}"/>
    <cellStyle name="Процентный 2 5" xfId="988" xr:uid="{00000000-0005-0000-0000-0000D0080000}"/>
    <cellStyle name="Процентный 2 6" xfId="989" xr:uid="{00000000-0005-0000-0000-0000D1080000}"/>
    <cellStyle name="Процентный 2 7" xfId="990" xr:uid="{00000000-0005-0000-0000-0000D2080000}"/>
    <cellStyle name="Процентный 2 8" xfId="991" xr:uid="{00000000-0005-0000-0000-0000D3080000}"/>
    <cellStyle name="Процентный 2 9" xfId="992" xr:uid="{00000000-0005-0000-0000-0000D4080000}"/>
    <cellStyle name="Процентный 20" xfId="6" xr:uid="{00000000-0005-0000-0000-0000D5080000}"/>
    <cellStyle name="Процентный 3" xfId="993" xr:uid="{00000000-0005-0000-0000-0000D6080000}"/>
    <cellStyle name="Процентный 3 10" xfId="994" xr:uid="{00000000-0005-0000-0000-0000D7080000}"/>
    <cellStyle name="Процентный 3 11" xfId="995" xr:uid="{00000000-0005-0000-0000-0000D8080000}"/>
    <cellStyle name="Процентный 3 12" xfId="2303" xr:uid="{00000000-0005-0000-0000-0000D9080000}"/>
    <cellStyle name="Процентный 3 2" xfId="996" xr:uid="{00000000-0005-0000-0000-0000DA080000}"/>
    <cellStyle name="Процентный 3 3" xfId="997" xr:uid="{00000000-0005-0000-0000-0000DB080000}"/>
    <cellStyle name="Процентный 3 3 2" xfId="2304" xr:uid="{00000000-0005-0000-0000-0000DC080000}"/>
    <cellStyle name="Процентный 3 4" xfId="998" xr:uid="{00000000-0005-0000-0000-0000DD080000}"/>
    <cellStyle name="Процентный 3 5" xfId="999" xr:uid="{00000000-0005-0000-0000-0000DE080000}"/>
    <cellStyle name="Процентный 3 6" xfId="1000" xr:uid="{00000000-0005-0000-0000-0000DF080000}"/>
    <cellStyle name="Процентный 3 7" xfId="1001" xr:uid="{00000000-0005-0000-0000-0000E0080000}"/>
    <cellStyle name="Процентный 3 8" xfId="1002" xr:uid="{00000000-0005-0000-0000-0000E1080000}"/>
    <cellStyle name="Процентный 3 9" xfId="1003" xr:uid="{00000000-0005-0000-0000-0000E2080000}"/>
    <cellStyle name="Процентный 4" xfId="1004" xr:uid="{00000000-0005-0000-0000-0000E3080000}"/>
    <cellStyle name="Процентный 4 2" xfId="1005" xr:uid="{00000000-0005-0000-0000-0000E4080000}"/>
    <cellStyle name="Процентный 4 2 2" xfId="2305" xr:uid="{00000000-0005-0000-0000-0000E5080000}"/>
    <cellStyle name="Процентный 5" xfId="1006" xr:uid="{00000000-0005-0000-0000-0000E6080000}"/>
    <cellStyle name="Процентный 6" xfId="1007" xr:uid="{00000000-0005-0000-0000-0000E7080000}"/>
    <cellStyle name="Процентный 7" xfId="1008" xr:uid="{00000000-0005-0000-0000-0000E8080000}"/>
    <cellStyle name="Процентный 8" xfId="1009" xr:uid="{00000000-0005-0000-0000-0000E9080000}"/>
    <cellStyle name="Процентный 8 2" xfId="1010" xr:uid="{00000000-0005-0000-0000-0000EA080000}"/>
    <cellStyle name="Процентный 9" xfId="1011" xr:uid="{00000000-0005-0000-0000-0000EB080000}"/>
    <cellStyle name="Процентный 9 2" xfId="2425" xr:uid="{00000000-0005-0000-0000-0000EC080000}"/>
    <cellStyle name="Связанная ячейка 10" xfId="2306" xr:uid="{00000000-0005-0000-0000-0000ED080000}"/>
    <cellStyle name="Связанная ячейка 2" xfId="1012" xr:uid="{00000000-0005-0000-0000-0000EE080000}"/>
    <cellStyle name="Связанная ячейка 2 2" xfId="1013" xr:uid="{00000000-0005-0000-0000-0000EF080000}"/>
    <cellStyle name="Связанная ячейка 3" xfId="1014" xr:uid="{00000000-0005-0000-0000-0000F0080000}"/>
    <cellStyle name="Связанная ячейка 3 2" xfId="2307" xr:uid="{00000000-0005-0000-0000-0000F1080000}"/>
    <cellStyle name="Связанная ячейка 4" xfId="2308" xr:uid="{00000000-0005-0000-0000-0000F2080000}"/>
    <cellStyle name="Связанная ячейка 5" xfId="2309" xr:uid="{00000000-0005-0000-0000-0000F3080000}"/>
    <cellStyle name="Связанная ячейка 6" xfId="2310" xr:uid="{00000000-0005-0000-0000-0000F4080000}"/>
    <cellStyle name="Связанная ячейка 7" xfId="2311" xr:uid="{00000000-0005-0000-0000-0000F5080000}"/>
    <cellStyle name="Связанная ячейка 8" xfId="2312" xr:uid="{00000000-0005-0000-0000-0000F6080000}"/>
    <cellStyle name="Связанная ячейка 9" xfId="2313" xr:uid="{00000000-0005-0000-0000-0000F7080000}"/>
    <cellStyle name="Стиль 1" xfId="1015" xr:uid="{00000000-0005-0000-0000-0000F8080000}"/>
    <cellStyle name="Стиль 1 2" xfId="1016" xr:uid="{00000000-0005-0000-0000-0000F9080000}"/>
    <cellStyle name="Стиль 1 2 2" xfId="2314" xr:uid="{00000000-0005-0000-0000-0000FA080000}"/>
    <cellStyle name="Стиль 1 2 2 2" xfId="2401" xr:uid="{00000000-0005-0000-0000-0000FB080000}"/>
    <cellStyle name="Стиль 1 3" xfId="1017" xr:uid="{00000000-0005-0000-0000-0000FC080000}"/>
    <cellStyle name="Стиль 1 3 2" xfId="2315" xr:uid="{00000000-0005-0000-0000-0000FD080000}"/>
    <cellStyle name="Стиль 1 4" xfId="1018" xr:uid="{00000000-0005-0000-0000-0000FE080000}"/>
    <cellStyle name="Стиль 1 5" xfId="2316" xr:uid="{00000000-0005-0000-0000-0000FF080000}"/>
    <cellStyle name="Стиль 1 5 2" xfId="2402" xr:uid="{00000000-0005-0000-0000-000000090000}"/>
    <cellStyle name="Стиль 1_Xl0000159" xfId="2317" xr:uid="{00000000-0005-0000-0000-000001090000}"/>
    <cellStyle name="Стиль_названий" xfId="2318" xr:uid="{00000000-0005-0000-0000-000002090000}"/>
    <cellStyle name="ТЕКСТ" xfId="2319" xr:uid="{00000000-0005-0000-0000-000003090000}"/>
    <cellStyle name="Текст предупреждения 10" xfId="2320" xr:uid="{00000000-0005-0000-0000-000004090000}"/>
    <cellStyle name="Текст предупреждения 2" xfId="1019" xr:uid="{00000000-0005-0000-0000-000005090000}"/>
    <cellStyle name="Текст предупреждения 2 2" xfId="1020" xr:uid="{00000000-0005-0000-0000-000006090000}"/>
    <cellStyle name="Текст предупреждения 3" xfId="1021" xr:uid="{00000000-0005-0000-0000-000007090000}"/>
    <cellStyle name="Текст предупреждения 3 2" xfId="2321" xr:uid="{00000000-0005-0000-0000-000008090000}"/>
    <cellStyle name="Текст предупреждения 4" xfId="2322" xr:uid="{00000000-0005-0000-0000-000009090000}"/>
    <cellStyle name="Текст предупреждения 5" xfId="2323" xr:uid="{00000000-0005-0000-0000-00000A090000}"/>
    <cellStyle name="Текст предупреждения 6" xfId="2324" xr:uid="{00000000-0005-0000-0000-00000B090000}"/>
    <cellStyle name="Текст предупреждения 7" xfId="2325" xr:uid="{00000000-0005-0000-0000-00000C090000}"/>
    <cellStyle name="Текст предупреждения 8" xfId="2326" xr:uid="{00000000-0005-0000-0000-00000D090000}"/>
    <cellStyle name="Текст предупреждения 9" xfId="2327" xr:uid="{00000000-0005-0000-0000-00000E090000}"/>
    <cellStyle name="Текстовый" xfId="1022" xr:uid="{00000000-0005-0000-0000-00000F090000}"/>
    <cellStyle name="Тысячи [0]_22гк" xfId="2328" xr:uid="{00000000-0005-0000-0000-000010090000}"/>
    <cellStyle name="Тысячи_22гк" xfId="2329" xr:uid="{00000000-0005-0000-0000-000011090000}"/>
    <cellStyle name="Финансовый" xfId="1" builtinId="3"/>
    <cellStyle name="Финансовый [0] 2" xfId="1023" xr:uid="{00000000-0005-0000-0000-000013090000}"/>
    <cellStyle name="Финансовый [0] 3" xfId="1024" xr:uid="{00000000-0005-0000-0000-000014090000}"/>
    <cellStyle name="Финансовый 10" xfId="1025" xr:uid="{00000000-0005-0000-0000-000015090000}"/>
    <cellStyle name="Финансовый 11" xfId="1026" xr:uid="{00000000-0005-0000-0000-000016090000}"/>
    <cellStyle name="Финансовый 12" xfId="1027" xr:uid="{00000000-0005-0000-0000-000017090000}"/>
    <cellStyle name="Финансовый 13" xfId="1028" xr:uid="{00000000-0005-0000-0000-000018090000}"/>
    <cellStyle name="Финансовый 14" xfId="1029" xr:uid="{00000000-0005-0000-0000-000019090000}"/>
    <cellStyle name="Финансовый 15" xfId="1030" xr:uid="{00000000-0005-0000-0000-00001A090000}"/>
    <cellStyle name="Финансовый 16" xfId="1031" xr:uid="{00000000-0005-0000-0000-00001B090000}"/>
    <cellStyle name="Финансовый 16 2" xfId="1032" xr:uid="{00000000-0005-0000-0000-00001C090000}"/>
    <cellStyle name="Финансовый 17" xfId="1033" xr:uid="{00000000-0005-0000-0000-00001D090000}"/>
    <cellStyle name="Финансовый 18" xfId="2358" xr:uid="{00000000-0005-0000-0000-00001E090000}"/>
    <cellStyle name="Финансовый 19" xfId="2853" xr:uid="{00000000-0005-0000-0000-00001F090000}"/>
    <cellStyle name="Финансовый 2" xfId="4" xr:uid="{00000000-0005-0000-0000-000020090000}"/>
    <cellStyle name="Финансовый 2 10" xfId="1035" xr:uid="{00000000-0005-0000-0000-000021090000}"/>
    <cellStyle name="Финансовый 2 10 2" xfId="1036" xr:uid="{00000000-0005-0000-0000-000022090000}"/>
    <cellStyle name="Финансовый 2 10 3" xfId="2330" xr:uid="{00000000-0005-0000-0000-000023090000}"/>
    <cellStyle name="Финансовый 2 11" xfId="1037" xr:uid="{00000000-0005-0000-0000-000024090000}"/>
    <cellStyle name="Финансовый 2 12" xfId="1038" xr:uid="{00000000-0005-0000-0000-000025090000}"/>
    <cellStyle name="Финансовый 2 13" xfId="1039" xr:uid="{00000000-0005-0000-0000-000026090000}"/>
    <cellStyle name="Финансовый 2 14" xfId="1034" xr:uid="{00000000-0005-0000-0000-000027090000}"/>
    <cellStyle name="Финансовый 2 2" xfId="1040" xr:uid="{00000000-0005-0000-0000-000028090000}"/>
    <cellStyle name="Финансовый 2 2 10" xfId="1041" xr:uid="{00000000-0005-0000-0000-000029090000}"/>
    <cellStyle name="Финансовый 2 2 11" xfId="2331" xr:uid="{00000000-0005-0000-0000-00002A090000}"/>
    <cellStyle name="Финансовый 2 2 2" xfId="1042" xr:uid="{00000000-0005-0000-0000-00002B090000}"/>
    <cellStyle name="Финансовый 2 2 2 2" xfId="1043" xr:uid="{00000000-0005-0000-0000-00002C090000}"/>
    <cellStyle name="Финансовый 2 2 3" xfId="1044" xr:uid="{00000000-0005-0000-0000-00002D090000}"/>
    <cellStyle name="Финансовый 2 2 4" xfId="1045" xr:uid="{00000000-0005-0000-0000-00002E090000}"/>
    <cellStyle name="Финансовый 2 2 5" xfId="1046" xr:uid="{00000000-0005-0000-0000-00002F090000}"/>
    <cellStyle name="Финансовый 2 2 6" xfId="1047" xr:uid="{00000000-0005-0000-0000-000030090000}"/>
    <cellStyle name="Финансовый 2 2 7" xfId="1048" xr:uid="{00000000-0005-0000-0000-000031090000}"/>
    <cellStyle name="Финансовый 2 2 8" xfId="1049" xr:uid="{00000000-0005-0000-0000-000032090000}"/>
    <cellStyle name="Финансовый 2 2 9" xfId="1050" xr:uid="{00000000-0005-0000-0000-000033090000}"/>
    <cellStyle name="Финансовый 2 3" xfId="1051" xr:uid="{00000000-0005-0000-0000-000034090000}"/>
    <cellStyle name="Финансовый 2 3 10" xfId="1052" xr:uid="{00000000-0005-0000-0000-000035090000}"/>
    <cellStyle name="Финансовый 2 3 2" xfId="1053" xr:uid="{00000000-0005-0000-0000-000036090000}"/>
    <cellStyle name="Финансовый 2 3 2 2" xfId="2380" xr:uid="{00000000-0005-0000-0000-000037090000}"/>
    <cellStyle name="Финансовый 2 3 2 2 2" xfId="2428" xr:uid="{00000000-0005-0000-0000-000038090000}"/>
    <cellStyle name="Финансовый 2 3 2 2 2 2" xfId="2469" xr:uid="{00000000-0005-0000-0000-000039090000}"/>
    <cellStyle name="Финансовый 2 3 2 2 2 2 2" xfId="2616" xr:uid="{00000000-0005-0000-0000-00003A090000}"/>
    <cellStyle name="Финансовый 2 3 2 2 2 2 2 2" xfId="2820" xr:uid="{00000000-0005-0000-0000-00003B090000}"/>
    <cellStyle name="Финансовый 2 3 2 2 2 2 3" xfId="2549" xr:uid="{00000000-0005-0000-0000-00003C090000}"/>
    <cellStyle name="Финансовый 2 3 2 2 2 2 3 2" xfId="2756" xr:uid="{00000000-0005-0000-0000-00003D090000}"/>
    <cellStyle name="Финансовый 2 3 2 2 2 2 4" xfId="2692" xr:uid="{00000000-0005-0000-0000-00003E090000}"/>
    <cellStyle name="Финансовый 2 3 2 2 2 3" xfId="2584" xr:uid="{00000000-0005-0000-0000-00003F090000}"/>
    <cellStyle name="Финансовый 2 3 2 2 2 3 2" xfId="2788" xr:uid="{00000000-0005-0000-0000-000040090000}"/>
    <cellStyle name="Финансовый 2 3 2 2 2 4" xfId="2517" xr:uid="{00000000-0005-0000-0000-000041090000}"/>
    <cellStyle name="Финансовый 2 3 2 2 2 4 2" xfId="2724" xr:uid="{00000000-0005-0000-0000-000042090000}"/>
    <cellStyle name="Финансовый 2 3 2 2 2 5" xfId="2660" xr:uid="{00000000-0005-0000-0000-000043090000}"/>
    <cellStyle name="Финансовый 2 3 2 2 3" xfId="2417" xr:uid="{00000000-0005-0000-0000-000044090000}"/>
    <cellStyle name="Финансовый 2 3 2 2 3 2" xfId="2461" xr:uid="{00000000-0005-0000-0000-000045090000}"/>
    <cellStyle name="Финансовый 2 3 2 2 3 2 2" xfId="2608" xr:uid="{00000000-0005-0000-0000-000046090000}"/>
    <cellStyle name="Финансовый 2 3 2 2 3 2 2 2" xfId="2812" xr:uid="{00000000-0005-0000-0000-000047090000}"/>
    <cellStyle name="Финансовый 2 3 2 2 3 2 3" xfId="2541" xr:uid="{00000000-0005-0000-0000-000048090000}"/>
    <cellStyle name="Финансовый 2 3 2 2 3 2 3 2" xfId="2748" xr:uid="{00000000-0005-0000-0000-000049090000}"/>
    <cellStyle name="Финансовый 2 3 2 2 3 2 4" xfId="2684" xr:uid="{00000000-0005-0000-0000-00004A090000}"/>
    <cellStyle name="Финансовый 2 3 2 2 3 3" xfId="2576" xr:uid="{00000000-0005-0000-0000-00004B090000}"/>
    <cellStyle name="Финансовый 2 3 2 2 3 3 2" xfId="2780" xr:uid="{00000000-0005-0000-0000-00004C090000}"/>
    <cellStyle name="Финансовый 2 3 2 2 3 4" xfId="2509" xr:uid="{00000000-0005-0000-0000-00004D090000}"/>
    <cellStyle name="Финансовый 2 3 2 2 3 4 2" xfId="2716" xr:uid="{00000000-0005-0000-0000-00004E090000}"/>
    <cellStyle name="Финансовый 2 3 2 2 3 5" xfId="2652" xr:uid="{00000000-0005-0000-0000-00004F090000}"/>
    <cellStyle name="Финансовый 2 3 2 2 4" xfId="2442" xr:uid="{00000000-0005-0000-0000-000050090000}"/>
    <cellStyle name="Финансовый 2 3 2 2 4 2" xfId="2477" xr:uid="{00000000-0005-0000-0000-000051090000}"/>
    <cellStyle name="Финансовый 2 3 2 2 4 2 2" xfId="2624" xr:uid="{00000000-0005-0000-0000-000052090000}"/>
    <cellStyle name="Финансовый 2 3 2 2 4 2 2 2" xfId="2828" xr:uid="{00000000-0005-0000-0000-000053090000}"/>
    <cellStyle name="Финансовый 2 3 2 2 4 2 3" xfId="2557" xr:uid="{00000000-0005-0000-0000-000054090000}"/>
    <cellStyle name="Финансовый 2 3 2 2 4 2 3 2" xfId="2764" xr:uid="{00000000-0005-0000-0000-000055090000}"/>
    <cellStyle name="Финансовый 2 3 2 2 4 2 4" xfId="2700" xr:uid="{00000000-0005-0000-0000-000056090000}"/>
    <cellStyle name="Финансовый 2 3 2 2 4 3" xfId="2592" xr:uid="{00000000-0005-0000-0000-000057090000}"/>
    <cellStyle name="Финансовый 2 3 2 2 4 3 2" xfId="2796" xr:uid="{00000000-0005-0000-0000-000058090000}"/>
    <cellStyle name="Финансовый 2 3 2 2 4 4" xfId="2525" xr:uid="{00000000-0005-0000-0000-000059090000}"/>
    <cellStyle name="Финансовый 2 3 2 2 4 4 2" xfId="2732" xr:uid="{00000000-0005-0000-0000-00005A090000}"/>
    <cellStyle name="Финансовый 2 3 2 2 4 5" xfId="2668" xr:uid="{00000000-0005-0000-0000-00005B090000}"/>
    <cellStyle name="Финансовый 2 3 2 2 5" xfId="2453" xr:uid="{00000000-0005-0000-0000-00005C090000}"/>
    <cellStyle name="Финансовый 2 3 2 2 5 2" xfId="2600" xr:uid="{00000000-0005-0000-0000-00005D090000}"/>
    <cellStyle name="Финансовый 2 3 2 2 5 2 2" xfId="2804" xr:uid="{00000000-0005-0000-0000-00005E090000}"/>
    <cellStyle name="Финансовый 2 3 2 2 5 3" xfId="2533" xr:uid="{00000000-0005-0000-0000-00005F090000}"/>
    <cellStyle name="Финансовый 2 3 2 2 5 3 2" xfId="2740" xr:uid="{00000000-0005-0000-0000-000060090000}"/>
    <cellStyle name="Финансовый 2 3 2 2 5 4" xfId="2676" xr:uid="{00000000-0005-0000-0000-000061090000}"/>
    <cellStyle name="Финансовый 2 3 2 2 6" xfId="2407" xr:uid="{00000000-0005-0000-0000-000062090000}"/>
    <cellStyle name="Финансовый 2 3 2 2 6 2" xfId="2568" xr:uid="{00000000-0005-0000-0000-000063090000}"/>
    <cellStyle name="Финансовый 2 3 2 2 6 2 2" xfId="2772" xr:uid="{00000000-0005-0000-0000-000064090000}"/>
    <cellStyle name="Финансовый 2 3 2 2 6 3" xfId="2644" xr:uid="{00000000-0005-0000-0000-000065090000}"/>
    <cellStyle name="Финансовый 2 3 2 2 7" xfId="2501" xr:uid="{00000000-0005-0000-0000-000066090000}"/>
    <cellStyle name="Финансовый 2 3 2 2 7 2" xfId="2708" xr:uid="{00000000-0005-0000-0000-000067090000}"/>
    <cellStyle name="Финансовый 2 3 2 2 8" xfId="2636" xr:uid="{00000000-0005-0000-0000-000068090000}"/>
    <cellStyle name="Финансовый 2 3 3" xfId="1054" xr:uid="{00000000-0005-0000-0000-000069090000}"/>
    <cellStyle name="Финансовый 2 3 3 2" xfId="2381" xr:uid="{00000000-0005-0000-0000-00006A090000}"/>
    <cellStyle name="Финансовый 2 3 3 2 2" xfId="2429" xr:uid="{00000000-0005-0000-0000-00006B090000}"/>
    <cellStyle name="Финансовый 2 3 3 2 2 2" xfId="2470" xr:uid="{00000000-0005-0000-0000-00006C090000}"/>
    <cellStyle name="Финансовый 2 3 3 2 2 2 2" xfId="2617" xr:uid="{00000000-0005-0000-0000-00006D090000}"/>
    <cellStyle name="Финансовый 2 3 3 2 2 2 2 2" xfId="2821" xr:uid="{00000000-0005-0000-0000-00006E090000}"/>
    <cellStyle name="Финансовый 2 3 3 2 2 2 3" xfId="2550" xr:uid="{00000000-0005-0000-0000-00006F090000}"/>
    <cellStyle name="Финансовый 2 3 3 2 2 2 3 2" xfId="2757" xr:uid="{00000000-0005-0000-0000-000070090000}"/>
    <cellStyle name="Финансовый 2 3 3 2 2 2 4" xfId="2693" xr:uid="{00000000-0005-0000-0000-000071090000}"/>
    <cellStyle name="Финансовый 2 3 3 2 2 3" xfId="2585" xr:uid="{00000000-0005-0000-0000-000072090000}"/>
    <cellStyle name="Финансовый 2 3 3 2 2 3 2" xfId="2789" xr:uid="{00000000-0005-0000-0000-000073090000}"/>
    <cellStyle name="Финансовый 2 3 3 2 2 4" xfId="2518" xr:uid="{00000000-0005-0000-0000-000074090000}"/>
    <cellStyle name="Финансовый 2 3 3 2 2 4 2" xfId="2725" xr:uid="{00000000-0005-0000-0000-000075090000}"/>
    <cellStyle name="Финансовый 2 3 3 2 2 5" xfId="2661" xr:uid="{00000000-0005-0000-0000-000076090000}"/>
    <cellStyle name="Финансовый 2 3 3 2 3" xfId="2418" xr:uid="{00000000-0005-0000-0000-000077090000}"/>
    <cellStyle name="Финансовый 2 3 3 2 3 2" xfId="2462" xr:uid="{00000000-0005-0000-0000-000078090000}"/>
    <cellStyle name="Финансовый 2 3 3 2 3 2 2" xfId="2609" xr:uid="{00000000-0005-0000-0000-000079090000}"/>
    <cellStyle name="Финансовый 2 3 3 2 3 2 2 2" xfId="2813" xr:uid="{00000000-0005-0000-0000-00007A090000}"/>
    <cellStyle name="Финансовый 2 3 3 2 3 2 3" xfId="2542" xr:uid="{00000000-0005-0000-0000-00007B090000}"/>
    <cellStyle name="Финансовый 2 3 3 2 3 2 3 2" xfId="2749" xr:uid="{00000000-0005-0000-0000-00007C090000}"/>
    <cellStyle name="Финансовый 2 3 3 2 3 2 4" xfId="2685" xr:uid="{00000000-0005-0000-0000-00007D090000}"/>
    <cellStyle name="Финансовый 2 3 3 2 3 3" xfId="2577" xr:uid="{00000000-0005-0000-0000-00007E090000}"/>
    <cellStyle name="Финансовый 2 3 3 2 3 3 2" xfId="2781" xr:uid="{00000000-0005-0000-0000-00007F090000}"/>
    <cellStyle name="Финансовый 2 3 3 2 3 4" xfId="2510" xr:uid="{00000000-0005-0000-0000-000080090000}"/>
    <cellStyle name="Финансовый 2 3 3 2 3 4 2" xfId="2717" xr:uid="{00000000-0005-0000-0000-000081090000}"/>
    <cellStyle name="Финансовый 2 3 3 2 3 5" xfId="2653" xr:uid="{00000000-0005-0000-0000-000082090000}"/>
    <cellStyle name="Финансовый 2 3 3 2 4" xfId="2443" xr:uid="{00000000-0005-0000-0000-000083090000}"/>
    <cellStyle name="Финансовый 2 3 3 2 4 2" xfId="2478" xr:uid="{00000000-0005-0000-0000-000084090000}"/>
    <cellStyle name="Финансовый 2 3 3 2 4 2 2" xfId="2625" xr:uid="{00000000-0005-0000-0000-000085090000}"/>
    <cellStyle name="Финансовый 2 3 3 2 4 2 2 2" xfId="2829" xr:uid="{00000000-0005-0000-0000-000086090000}"/>
    <cellStyle name="Финансовый 2 3 3 2 4 2 3" xfId="2558" xr:uid="{00000000-0005-0000-0000-000087090000}"/>
    <cellStyle name="Финансовый 2 3 3 2 4 2 3 2" xfId="2765" xr:uid="{00000000-0005-0000-0000-000088090000}"/>
    <cellStyle name="Финансовый 2 3 3 2 4 2 4" xfId="2701" xr:uid="{00000000-0005-0000-0000-000089090000}"/>
    <cellStyle name="Финансовый 2 3 3 2 4 3" xfId="2593" xr:uid="{00000000-0005-0000-0000-00008A090000}"/>
    <cellStyle name="Финансовый 2 3 3 2 4 3 2" xfId="2797" xr:uid="{00000000-0005-0000-0000-00008B090000}"/>
    <cellStyle name="Финансовый 2 3 3 2 4 4" xfId="2526" xr:uid="{00000000-0005-0000-0000-00008C090000}"/>
    <cellStyle name="Финансовый 2 3 3 2 4 4 2" xfId="2733" xr:uid="{00000000-0005-0000-0000-00008D090000}"/>
    <cellStyle name="Финансовый 2 3 3 2 4 5" xfId="2669" xr:uid="{00000000-0005-0000-0000-00008E090000}"/>
    <cellStyle name="Финансовый 2 3 3 2 5" xfId="2454" xr:uid="{00000000-0005-0000-0000-00008F090000}"/>
    <cellStyle name="Финансовый 2 3 3 2 5 2" xfId="2601" xr:uid="{00000000-0005-0000-0000-000090090000}"/>
    <cellStyle name="Финансовый 2 3 3 2 5 2 2" xfId="2805" xr:uid="{00000000-0005-0000-0000-000091090000}"/>
    <cellStyle name="Финансовый 2 3 3 2 5 3" xfId="2534" xr:uid="{00000000-0005-0000-0000-000092090000}"/>
    <cellStyle name="Финансовый 2 3 3 2 5 3 2" xfId="2741" xr:uid="{00000000-0005-0000-0000-000093090000}"/>
    <cellStyle name="Финансовый 2 3 3 2 5 4" xfId="2677" xr:uid="{00000000-0005-0000-0000-000094090000}"/>
    <cellStyle name="Финансовый 2 3 3 2 6" xfId="2408" xr:uid="{00000000-0005-0000-0000-000095090000}"/>
    <cellStyle name="Финансовый 2 3 3 2 6 2" xfId="2569" xr:uid="{00000000-0005-0000-0000-000096090000}"/>
    <cellStyle name="Финансовый 2 3 3 2 6 2 2" xfId="2773" xr:uid="{00000000-0005-0000-0000-000097090000}"/>
    <cellStyle name="Финансовый 2 3 3 2 6 3" xfId="2645" xr:uid="{00000000-0005-0000-0000-000098090000}"/>
    <cellStyle name="Финансовый 2 3 3 2 7" xfId="2502" xr:uid="{00000000-0005-0000-0000-000099090000}"/>
    <cellStyle name="Финансовый 2 3 3 2 7 2" xfId="2709" xr:uid="{00000000-0005-0000-0000-00009A090000}"/>
    <cellStyle name="Финансовый 2 3 3 2 8" xfId="2637" xr:uid="{00000000-0005-0000-0000-00009B090000}"/>
    <cellStyle name="Финансовый 2 3 4" xfId="1055" xr:uid="{00000000-0005-0000-0000-00009C090000}"/>
    <cellStyle name="Финансовый 2 3 4 2" xfId="2382" xr:uid="{00000000-0005-0000-0000-00009D090000}"/>
    <cellStyle name="Финансовый 2 3 4 2 2" xfId="2430" xr:uid="{00000000-0005-0000-0000-00009E090000}"/>
    <cellStyle name="Финансовый 2 3 4 2 2 2" xfId="2471" xr:uid="{00000000-0005-0000-0000-00009F090000}"/>
    <cellStyle name="Финансовый 2 3 4 2 2 2 2" xfId="2618" xr:uid="{00000000-0005-0000-0000-0000A0090000}"/>
    <cellStyle name="Финансовый 2 3 4 2 2 2 2 2" xfId="2822" xr:uid="{00000000-0005-0000-0000-0000A1090000}"/>
    <cellStyle name="Финансовый 2 3 4 2 2 2 3" xfId="2551" xr:uid="{00000000-0005-0000-0000-0000A2090000}"/>
    <cellStyle name="Финансовый 2 3 4 2 2 2 3 2" xfId="2758" xr:uid="{00000000-0005-0000-0000-0000A3090000}"/>
    <cellStyle name="Финансовый 2 3 4 2 2 2 4" xfId="2694" xr:uid="{00000000-0005-0000-0000-0000A4090000}"/>
    <cellStyle name="Финансовый 2 3 4 2 2 3" xfId="2586" xr:uid="{00000000-0005-0000-0000-0000A5090000}"/>
    <cellStyle name="Финансовый 2 3 4 2 2 3 2" xfId="2790" xr:uid="{00000000-0005-0000-0000-0000A6090000}"/>
    <cellStyle name="Финансовый 2 3 4 2 2 4" xfId="2519" xr:uid="{00000000-0005-0000-0000-0000A7090000}"/>
    <cellStyle name="Финансовый 2 3 4 2 2 4 2" xfId="2726" xr:uid="{00000000-0005-0000-0000-0000A8090000}"/>
    <cellStyle name="Финансовый 2 3 4 2 2 5" xfId="2662" xr:uid="{00000000-0005-0000-0000-0000A9090000}"/>
    <cellStyle name="Финансовый 2 3 4 2 3" xfId="2419" xr:uid="{00000000-0005-0000-0000-0000AA090000}"/>
    <cellStyle name="Финансовый 2 3 4 2 3 2" xfId="2463" xr:uid="{00000000-0005-0000-0000-0000AB090000}"/>
    <cellStyle name="Финансовый 2 3 4 2 3 2 2" xfId="2610" xr:uid="{00000000-0005-0000-0000-0000AC090000}"/>
    <cellStyle name="Финансовый 2 3 4 2 3 2 2 2" xfId="2814" xr:uid="{00000000-0005-0000-0000-0000AD090000}"/>
    <cellStyle name="Финансовый 2 3 4 2 3 2 3" xfId="2543" xr:uid="{00000000-0005-0000-0000-0000AE090000}"/>
    <cellStyle name="Финансовый 2 3 4 2 3 2 3 2" xfId="2750" xr:uid="{00000000-0005-0000-0000-0000AF090000}"/>
    <cellStyle name="Финансовый 2 3 4 2 3 2 4" xfId="2686" xr:uid="{00000000-0005-0000-0000-0000B0090000}"/>
    <cellStyle name="Финансовый 2 3 4 2 3 3" xfId="2578" xr:uid="{00000000-0005-0000-0000-0000B1090000}"/>
    <cellStyle name="Финансовый 2 3 4 2 3 3 2" xfId="2782" xr:uid="{00000000-0005-0000-0000-0000B2090000}"/>
    <cellStyle name="Финансовый 2 3 4 2 3 4" xfId="2511" xr:uid="{00000000-0005-0000-0000-0000B3090000}"/>
    <cellStyle name="Финансовый 2 3 4 2 3 4 2" xfId="2718" xr:uid="{00000000-0005-0000-0000-0000B4090000}"/>
    <cellStyle name="Финансовый 2 3 4 2 3 5" xfId="2654" xr:uid="{00000000-0005-0000-0000-0000B5090000}"/>
    <cellStyle name="Финансовый 2 3 4 2 4" xfId="2444" xr:uid="{00000000-0005-0000-0000-0000B6090000}"/>
    <cellStyle name="Финансовый 2 3 4 2 4 2" xfId="2479" xr:uid="{00000000-0005-0000-0000-0000B7090000}"/>
    <cellStyle name="Финансовый 2 3 4 2 4 2 2" xfId="2626" xr:uid="{00000000-0005-0000-0000-0000B8090000}"/>
    <cellStyle name="Финансовый 2 3 4 2 4 2 2 2" xfId="2830" xr:uid="{00000000-0005-0000-0000-0000B9090000}"/>
    <cellStyle name="Финансовый 2 3 4 2 4 2 3" xfId="2559" xr:uid="{00000000-0005-0000-0000-0000BA090000}"/>
    <cellStyle name="Финансовый 2 3 4 2 4 2 3 2" xfId="2766" xr:uid="{00000000-0005-0000-0000-0000BB090000}"/>
    <cellStyle name="Финансовый 2 3 4 2 4 2 4" xfId="2702" xr:uid="{00000000-0005-0000-0000-0000BC090000}"/>
    <cellStyle name="Финансовый 2 3 4 2 4 3" xfId="2594" xr:uid="{00000000-0005-0000-0000-0000BD090000}"/>
    <cellStyle name="Финансовый 2 3 4 2 4 3 2" xfId="2798" xr:uid="{00000000-0005-0000-0000-0000BE090000}"/>
    <cellStyle name="Финансовый 2 3 4 2 4 4" xfId="2527" xr:uid="{00000000-0005-0000-0000-0000BF090000}"/>
    <cellStyle name="Финансовый 2 3 4 2 4 4 2" xfId="2734" xr:uid="{00000000-0005-0000-0000-0000C0090000}"/>
    <cellStyle name="Финансовый 2 3 4 2 4 5" xfId="2670" xr:uid="{00000000-0005-0000-0000-0000C1090000}"/>
    <cellStyle name="Финансовый 2 3 4 2 5" xfId="2455" xr:uid="{00000000-0005-0000-0000-0000C2090000}"/>
    <cellStyle name="Финансовый 2 3 4 2 5 2" xfId="2602" xr:uid="{00000000-0005-0000-0000-0000C3090000}"/>
    <cellStyle name="Финансовый 2 3 4 2 5 2 2" xfId="2806" xr:uid="{00000000-0005-0000-0000-0000C4090000}"/>
    <cellStyle name="Финансовый 2 3 4 2 5 3" xfId="2535" xr:uid="{00000000-0005-0000-0000-0000C5090000}"/>
    <cellStyle name="Финансовый 2 3 4 2 5 3 2" xfId="2742" xr:uid="{00000000-0005-0000-0000-0000C6090000}"/>
    <cellStyle name="Финансовый 2 3 4 2 5 4" xfId="2678" xr:uid="{00000000-0005-0000-0000-0000C7090000}"/>
    <cellStyle name="Финансовый 2 3 4 2 6" xfId="2409" xr:uid="{00000000-0005-0000-0000-0000C8090000}"/>
    <cellStyle name="Финансовый 2 3 4 2 6 2" xfId="2570" xr:uid="{00000000-0005-0000-0000-0000C9090000}"/>
    <cellStyle name="Финансовый 2 3 4 2 6 2 2" xfId="2774" xr:uid="{00000000-0005-0000-0000-0000CA090000}"/>
    <cellStyle name="Финансовый 2 3 4 2 6 3" xfId="2646" xr:uid="{00000000-0005-0000-0000-0000CB090000}"/>
    <cellStyle name="Финансовый 2 3 4 2 7" xfId="2503" xr:uid="{00000000-0005-0000-0000-0000CC090000}"/>
    <cellStyle name="Финансовый 2 3 4 2 7 2" xfId="2710" xr:uid="{00000000-0005-0000-0000-0000CD090000}"/>
    <cellStyle name="Финансовый 2 3 4 2 8" xfId="2638" xr:uid="{00000000-0005-0000-0000-0000CE090000}"/>
    <cellStyle name="Финансовый 2 3 5" xfId="1056" xr:uid="{00000000-0005-0000-0000-0000CF090000}"/>
    <cellStyle name="Финансовый 2 3 5 2" xfId="2383" xr:uid="{00000000-0005-0000-0000-0000D0090000}"/>
    <cellStyle name="Финансовый 2 3 5 2 2" xfId="2431" xr:uid="{00000000-0005-0000-0000-0000D1090000}"/>
    <cellStyle name="Финансовый 2 3 5 2 2 2" xfId="2472" xr:uid="{00000000-0005-0000-0000-0000D2090000}"/>
    <cellStyle name="Финансовый 2 3 5 2 2 2 2" xfId="2619" xr:uid="{00000000-0005-0000-0000-0000D3090000}"/>
    <cellStyle name="Финансовый 2 3 5 2 2 2 2 2" xfId="2823" xr:uid="{00000000-0005-0000-0000-0000D4090000}"/>
    <cellStyle name="Финансовый 2 3 5 2 2 2 3" xfId="2552" xr:uid="{00000000-0005-0000-0000-0000D5090000}"/>
    <cellStyle name="Финансовый 2 3 5 2 2 2 3 2" xfId="2759" xr:uid="{00000000-0005-0000-0000-0000D6090000}"/>
    <cellStyle name="Финансовый 2 3 5 2 2 2 4" xfId="2695" xr:uid="{00000000-0005-0000-0000-0000D7090000}"/>
    <cellStyle name="Финансовый 2 3 5 2 2 3" xfId="2587" xr:uid="{00000000-0005-0000-0000-0000D8090000}"/>
    <cellStyle name="Финансовый 2 3 5 2 2 3 2" xfId="2791" xr:uid="{00000000-0005-0000-0000-0000D9090000}"/>
    <cellStyle name="Финансовый 2 3 5 2 2 4" xfId="2520" xr:uid="{00000000-0005-0000-0000-0000DA090000}"/>
    <cellStyle name="Финансовый 2 3 5 2 2 4 2" xfId="2727" xr:uid="{00000000-0005-0000-0000-0000DB090000}"/>
    <cellStyle name="Финансовый 2 3 5 2 2 5" xfId="2663" xr:uid="{00000000-0005-0000-0000-0000DC090000}"/>
    <cellStyle name="Финансовый 2 3 5 2 3" xfId="2420" xr:uid="{00000000-0005-0000-0000-0000DD090000}"/>
    <cellStyle name="Финансовый 2 3 5 2 3 2" xfId="2464" xr:uid="{00000000-0005-0000-0000-0000DE090000}"/>
    <cellStyle name="Финансовый 2 3 5 2 3 2 2" xfId="2611" xr:uid="{00000000-0005-0000-0000-0000DF090000}"/>
    <cellStyle name="Финансовый 2 3 5 2 3 2 2 2" xfId="2815" xr:uid="{00000000-0005-0000-0000-0000E0090000}"/>
    <cellStyle name="Финансовый 2 3 5 2 3 2 3" xfId="2544" xr:uid="{00000000-0005-0000-0000-0000E1090000}"/>
    <cellStyle name="Финансовый 2 3 5 2 3 2 3 2" xfId="2751" xr:uid="{00000000-0005-0000-0000-0000E2090000}"/>
    <cellStyle name="Финансовый 2 3 5 2 3 2 4" xfId="2687" xr:uid="{00000000-0005-0000-0000-0000E3090000}"/>
    <cellStyle name="Финансовый 2 3 5 2 3 3" xfId="2579" xr:uid="{00000000-0005-0000-0000-0000E4090000}"/>
    <cellStyle name="Финансовый 2 3 5 2 3 3 2" xfId="2783" xr:uid="{00000000-0005-0000-0000-0000E5090000}"/>
    <cellStyle name="Финансовый 2 3 5 2 3 4" xfId="2512" xr:uid="{00000000-0005-0000-0000-0000E6090000}"/>
    <cellStyle name="Финансовый 2 3 5 2 3 4 2" xfId="2719" xr:uid="{00000000-0005-0000-0000-0000E7090000}"/>
    <cellStyle name="Финансовый 2 3 5 2 3 5" xfId="2655" xr:uid="{00000000-0005-0000-0000-0000E8090000}"/>
    <cellStyle name="Финансовый 2 3 5 2 4" xfId="2445" xr:uid="{00000000-0005-0000-0000-0000E9090000}"/>
    <cellStyle name="Финансовый 2 3 5 2 4 2" xfId="2480" xr:uid="{00000000-0005-0000-0000-0000EA090000}"/>
    <cellStyle name="Финансовый 2 3 5 2 4 2 2" xfId="2627" xr:uid="{00000000-0005-0000-0000-0000EB090000}"/>
    <cellStyle name="Финансовый 2 3 5 2 4 2 2 2" xfId="2831" xr:uid="{00000000-0005-0000-0000-0000EC090000}"/>
    <cellStyle name="Финансовый 2 3 5 2 4 2 3" xfId="2560" xr:uid="{00000000-0005-0000-0000-0000ED090000}"/>
    <cellStyle name="Финансовый 2 3 5 2 4 2 3 2" xfId="2767" xr:uid="{00000000-0005-0000-0000-0000EE090000}"/>
    <cellStyle name="Финансовый 2 3 5 2 4 2 4" xfId="2703" xr:uid="{00000000-0005-0000-0000-0000EF090000}"/>
    <cellStyle name="Финансовый 2 3 5 2 4 3" xfId="2595" xr:uid="{00000000-0005-0000-0000-0000F0090000}"/>
    <cellStyle name="Финансовый 2 3 5 2 4 3 2" xfId="2799" xr:uid="{00000000-0005-0000-0000-0000F1090000}"/>
    <cellStyle name="Финансовый 2 3 5 2 4 4" xfId="2528" xr:uid="{00000000-0005-0000-0000-0000F2090000}"/>
    <cellStyle name="Финансовый 2 3 5 2 4 4 2" xfId="2735" xr:uid="{00000000-0005-0000-0000-0000F3090000}"/>
    <cellStyle name="Финансовый 2 3 5 2 4 5" xfId="2671" xr:uid="{00000000-0005-0000-0000-0000F4090000}"/>
    <cellStyle name="Финансовый 2 3 5 2 5" xfId="2456" xr:uid="{00000000-0005-0000-0000-0000F5090000}"/>
    <cellStyle name="Финансовый 2 3 5 2 5 2" xfId="2603" xr:uid="{00000000-0005-0000-0000-0000F6090000}"/>
    <cellStyle name="Финансовый 2 3 5 2 5 2 2" xfId="2807" xr:uid="{00000000-0005-0000-0000-0000F7090000}"/>
    <cellStyle name="Финансовый 2 3 5 2 5 3" xfId="2536" xr:uid="{00000000-0005-0000-0000-0000F8090000}"/>
    <cellStyle name="Финансовый 2 3 5 2 5 3 2" xfId="2743" xr:uid="{00000000-0005-0000-0000-0000F9090000}"/>
    <cellStyle name="Финансовый 2 3 5 2 5 4" xfId="2679" xr:uid="{00000000-0005-0000-0000-0000FA090000}"/>
    <cellStyle name="Финансовый 2 3 5 2 6" xfId="2410" xr:uid="{00000000-0005-0000-0000-0000FB090000}"/>
    <cellStyle name="Финансовый 2 3 5 2 6 2" xfId="2571" xr:uid="{00000000-0005-0000-0000-0000FC090000}"/>
    <cellStyle name="Финансовый 2 3 5 2 6 2 2" xfId="2775" xr:uid="{00000000-0005-0000-0000-0000FD090000}"/>
    <cellStyle name="Финансовый 2 3 5 2 6 3" xfId="2647" xr:uid="{00000000-0005-0000-0000-0000FE090000}"/>
    <cellStyle name="Финансовый 2 3 5 2 7" xfId="2504" xr:uid="{00000000-0005-0000-0000-0000FF090000}"/>
    <cellStyle name="Финансовый 2 3 5 2 7 2" xfId="2711" xr:uid="{00000000-0005-0000-0000-0000000A0000}"/>
    <cellStyle name="Финансовый 2 3 5 2 8" xfId="2639" xr:uid="{00000000-0005-0000-0000-0000010A0000}"/>
    <cellStyle name="Финансовый 2 3 6" xfId="1057" xr:uid="{00000000-0005-0000-0000-0000020A0000}"/>
    <cellStyle name="Финансовый 2 3 6 2" xfId="2384" xr:uid="{00000000-0005-0000-0000-0000030A0000}"/>
    <cellStyle name="Финансовый 2 3 6 2 2" xfId="2432" xr:uid="{00000000-0005-0000-0000-0000040A0000}"/>
    <cellStyle name="Финансовый 2 3 6 2 2 2" xfId="2473" xr:uid="{00000000-0005-0000-0000-0000050A0000}"/>
    <cellStyle name="Финансовый 2 3 6 2 2 2 2" xfId="2620" xr:uid="{00000000-0005-0000-0000-0000060A0000}"/>
    <cellStyle name="Финансовый 2 3 6 2 2 2 2 2" xfId="2824" xr:uid="{00000000-0005-0000-0000-0000070A0000}"/>
    <cellStyle name="Финансовый 2 3 6 2 2 2 3" xfId="2553" xr:uid="{00000000-0005-0000-0000-0000080A0000}"/>
    <cellStyle name="Финансовый 2 3 6 2 2 2 3 2" xfId="2760" xr:uid="{00000000-0005-0000-0000-0000090A0000}"/>
    <cellStyle name="Финансовый 2 3 6 2 2 2 4" xfId="2696" xr:uid="{00000000-0005-0000-0000-00000A0A0000}"/>
    <cellStyle name="Финансовый 2 3 6 2 2 3" xfId="2588" xr:uid="{00000000-0005-0000-0000-00000B0A0000}"/>
    <cellStyle name="Финансовый 2 3 6 2 2 3 2" xfId="2792" xr:uid="{00000000-0005-0000-0000-00000C0A0000}"/>
    <cellStyle name="Финансовый 2 3 6 2 2 4" xfId="2521" xr:uid="{00000000-0005-0000-0000-00000D0A0000}"/>
    <cellStyle name="Финансовый 2 3 6 2 2 4 2" xfId="2728" xr:uid="{00000000-0005-0000-0000-00000E0A0000}"/>
    <cellStyle name="Финансовый 2 3 6 2 2 5" xfId="2664" xr:uid="{00000000-0005-0000-0000-00000F0A0000}"/>
    <cellStyle name="Финансовый 2 3 6 2 3" xfId="2421" xr:uid="{00000000-0005-0000-0000-0000100A0000}"/>
    <cellStyle name="Финансовый 2 3 6 2 3 2" xfId="2465" xr:uid="{00000000-0005-0000-0000-0000110A0000}"/>
    <cellStyle name="Финансовый 2 3 6 2 3 2 2" xfId="2612" xr:uid="{00000000-0005-0000-0000-0000120A0000}"/>
    <cellStyle name="Финансовый 2 3 6 2 3 2 2 2" xfId="2816" xr:uid="{00000000-0005-0000-0000-0000130A0000}"/>
    <cellStyle name="Финансовый 2 3 6 2 3 2 3" xfId="2545" xr:uid="{00000000-0005-0000-0000-0000140A0000}"/>
    <cellStyle name="Финансовый 2 3 6 2 3 2 3 2" xfId="2752" xr:uid="{00000000-0005-0000-0000-0000150A0000}"/>
    <cellStyle name="Финансовый 2 3 6 2 3 2 4" xfId="2688" xr:uid="{00000000-0005-0000-0000-0000160A0000}"/>
    <cellStyle name="Финансовый 2 3 6 2 3 3" xfId="2580" xr:uid="{00000000-0005-0000-0000-0000170A0000}"/>
    <cellStyle name="Финансовый 2 3 6 2 3 3 2" xfId="2784" xr:uid="{00000000-0005-0000-0000-0000180A0000}"/>
    <cellStyle name="Финансовый 2 3 6 2 3 4" xfId="2513" xr:uid="{00000000-0005-0000-0000-0000190A0000}"/>
    <cellStyle name="Финансовый 2 3 6 2 3 4 2" xfId="2720" xr:uid="{00000000-0005-0000-0000-00001A0A0000}"/>
    <cellStyle name="Финансовый 2 3 6 2 3 5" xfId="2656" xr:uid="{00000000-0005-0000-0000-00001B0A0000}"/>
    <cellStyle name="Финансовый 2 3 6 2 4" xfId="2446" xr:uid="{00000000-0005-0000-0000-00001C0A0000}"/>
    <cellStyle name="Финансовый 2 3 6 2 4 2" xfId="2481" xr:uid="{00000000-0005-0000-0000-00001D0A0000}"/>
    <cellStyle name="Финансовый 2 3 6 2 4 2 2" xfId="2628" xr:uid="{00000000-0005-0000-0000-00001E0A0000}"/>
    <cellStyle name="Финансовый 2 3 6 2 4 2 2 2" xfId="2832" xr:uid="{00000000-0005-0000-0000-00001F0A0000}"/>
    <cellStyle name="Финансовый 2 3 6 2 4 2 3" xfId="2561" xr:uid="{00000000-0005-0000-0000-0000200A0000}"/>
    <cellStyle name="Финансовый 2 3 6 2 4 2 3 2" xfId="2768" xr:uid="{00000000-0005-0000-0000-0000210A0000}"/>
    <cellStyle name="Финансовый 2 3 6 2 4 2 4" xfId="2704" xr:uid="{00000000-0005-0000-0000-0000220A0000}"/>
    <cellStyle name="Финансовый 2 3 6 2 4 3" xfId="2596" xr:uid="{00000000-0005-0000-0000-0000230A0000}"/>
    <cellStyle name="Финансовый 2 3 6 2 4 3 2" xfId="2800" xr:uid="{00000000-0005-0000-0000-0000240A0000}"/>
    <cellStyle name="Финансовый 2 3 6 2 4 4" xfId="2529" xr:uid="{00000000-0005-0000-0000-0000250A0000}"/>
    <cellStyle name="Финансовый 2 3 6 2 4 4 2" xfId="2736" xr:uid="{00000000-0005-0000-0000-0000260A0000}"/>
    <cellStyle name="Финансовый 2 3 6 2 4 5" xfId="2672" xr:uid="{00000000-0005-0000-0000-0000270A0000}"/>
    <cellStyle name="Финансовый 2 3 6 2 5" xfId="2457" xr:uid="{00000000-0005-0000-0000-0000280A0000}"/>
    <cellStyle name="Финансовый 2 3 6 2 5 2" xfId="2604" xr:uid="{00000000-0005-0000-0000-0000290A0000}"/>
    <cellStyle name="Финансовый 2 3 6 2 5 2 2" xfId="2808" xr:uid="{00000000-0005-0000-0000-00002A0A0000}"/>
    <cellStyle name="Финансовый 2 3 6 2 5 3" xfId="2537" xr:uid="{00000000-0005-0000-0000-00002B0A0000}"/>
    <cellStyle name="Финансовый 2 3 6 2 5 3 2" xfId="2744" xr:uid="{00000000-0005-0000-0000-00002C0A0000}"/>
    <cellStyle name="Финансовый 2 3 6 2 5 4" xfId="2680" xr:uid="{00000000-0005-0000-0000-00002D0A0000}"/>
    <cellStyle name="Финансовый 2 3 6 2 6" xfId="2411" xr:uid="{00000000-0005-0000-0000-00002E0A0000}"/>
    <cellStyle name="Финансовый 2 3 6 2 6 2" xfId="2572" xr:uid="{00000000-0005-0000-0000-00002F0A0000}"/>
    <cellStyle name="Финансовый 2 3 6 2 6 2 2" xfId="2776" xr:uid="{00000000-0005-0000-0000-0000300A0000}"/>
    <cellStyle name="Финансовый 2 3 6 2 6 3" xfId="2648" xr:uid="{00000000-0005-0000-0000-0000310A0000}"/>
    <cellStyle name="Финансовый 2 3 6 2 7" xfId="2505" xr:uid="{00000000-0005-0000-0000-0000320A0000}"/>
    <cellStyle name="Финансовый 2 3 6 2 7 2" xfId="2712" xr:uid="{00000000-0005-0000-0000-0000330A0000}"/>
    <cellStyle name="Финансовый 2 3 6 2 8" xfId="2640" xr:uid="{00000000-0005-0000-0000-0000340A0000}"/>
    <cellStyle name="Финансовый 2 3 7" xfId="1058" xr:uid="{00000000-0005-0000-0000-0000350A0000}"/>
    <cellStyle name="Финансовый 2 3 7 2" xfId="2385" xr:uid="{00000000-0005-0000-0000-0000360A0000}"/>
    <cellStyle name="Финансовый 2 3 7 2 2" xfId="2433" xr:uid="{00000000-0005-0000-0000-0000370A0000}"/>
    <cellStyle name="Финансовый 2 3 7 2 2 2" xfId="2474" xr:uid="{00000000-0005-0000-0000-0000380A0000}"/>
    <cellStyle name="Финансовый 2 3 7 2 2 2 2" xfId="2621" xr:uid="{00000000-0005-0000-0000-0000390A0000}"/>
    <cellStyle name="Финансовый 2 3 7 2 2 2 2 2" xfId="2825" xr:uid="{00000000-0005-0000-0000-00003A0A0000}"/>
    <cellStyle name="Финансовый 2 3 7 2 2 2 3" xfId="2554" xr:uid="{00000000-0005-0000-0000-00003B0A0000}"/>
    <cellStyle name="Финансовый 2 3 7 2 2 2 3 2" xfId="2761" xr:uid="{00000000-0005-0000-0000-00003C0A0000}"/>
    <cellStyle name="Финансовый 2 3 7 2 2 2 4" xfId="2697" xr:uid="{00000000-0005-0000-0000-00003D0A0000}"/>
    <cellStyle name="Финансовый 2 3 7 2 2 3" xfId="2589" xr:uid="{00000000-0005-0000-0000-00003E0A0000}"/>
    <cellStyle name="Финансовый 2 3 7 2 2 3 2" xfId="2793" xr:uid="{00000000-0005-0000-0000-00003F0A0000}"/>
    <cellStyle name="Финансовый 2 3 7 2 2 4" xfId="2522" xr:uid="{00000000-0005-0000-0000-0000400A0000}"/>
    <cellStyle name="Финансовый 2 3 7 2 2 4 2" xfId="2729" xr:uid="{00000000-0005-0000-0000-0000410A0000}"/>
    <cellStyle name="Финансовый 2 3 7 2 2 5" xfId="2665" xr:uid="{00000000-0005-0000-0000-0000420A0000}"/>
    <cellStyle name="Финансовый 2 3 7 2 3" xfId="2422" xr:uid="{00000000-0005-0000-0000-0000430A0000}"/>
    <cellStyle name="Финансовый 2 3 7 2 3 2" xfId="2466" xr:uid="{00000000-0005-0000-0000-0000440A0000}"/>
    <cellStyle name="Финансовый 2 3 7 2 3 2 2" xfId="2613" xr:uid="{00000000-0005-0000-0000-0000450A0000}"/>
    <cellStyle name="Финансовый 2 3 7 2 3 2 2 2" xfId="2817" xr:uid="{00000000-0005-0000-0000-0000460A0000}"/>
    <cellStyle name="Финансовый 2 3 7 2 3 2 3" xfId="2546" xr:uid="{00000000-0005-0000-0000-0000470A0000}"/>
    <cellStyle name="Финансовый 2 3 7 2 3 2 3 2" xfId="2753" xr:uid="{00000000-0005-0000-0000-0000480A0000}"/>
    <cellStyle name="Финансовый 2 3 7 2 3 2 4" xfId="2689" xr:uid="{00000000-0005-0000-0000-0000490A0000}"/>
    <cellStyle name="Финансовый 2 3 7 2 3 3" xfId="2581" xr:uid="{00000000-0005-0000-0000-00004A0A0000}"/>
    <cellStyle name="Финансовый 2 3 7 2 3 3 2" xfId="2785" xr:uid="{00000000-0005-0000-0000-00004B0A0000}"/>
    <cellStyle name="Финансовый 2 3 7 2 3 4" xfId="2514" xr:uid="{00000000-0005-0000-0000-00004C0A0000}"/>
    <cellStyle name="Финансовый 2 3 7 2 3 4 2" xfId="2721" xr:uid="{00000000-0005-0000-0000-00004D0A0000}"/>
    <cellStyle name="Финансовый 2 3 7 2 3 5" xfId="2657" xr:uid="{00000000-0005-0000-0000-00004E0A0000}"/>
    <cellStyle name="Финансовый 2 3 7 2 4" xfId="2447" xr:uid="{00000000-0005-0000-0000-00004F0A0000}"/>
    <cellStyle name="Финансовый 2 3 7 2 4 2" xfId="2482" xr:uid="{00000000-0005-0000-0000-0000500A0000}"/>
    <cellStyle name="Финансовый 2 3 7 2 4 2 2" xfId="2629" xr:uid="{00000000-0005-0000-0000-0000510A0000}"/>
    <cellStyle name="Финансовый 2 3 7 2 4 2 2 2" xfId="2833" xr:uid="{00000000-0005-0000-0000-0000520A0000}"/>
    <cellStyle name="Финансовый 2 3 7 2 4 2 3" xfId="2562" xr:uid="{00000000-0005-0000-0000-0000530A0000}"/>
    <cellStyle name="Финансовый 2 3 7 2 4 2 3 2" xfId="2769" xr:uid="{00000000-0005-0000-0000-0000540A0000}"/>
    <cellStyle name="Финансовый 2 3 7 2 4 2 4" xfId="2705" xr:uid="{00000000-0005-0000-0000-0000550A0000}"/>
    <cellStyle name="Финансовый 2 3 7 2 4 3" xfId="2597" xr:uid="{00000000-0005-0000-0000-0000560A0000}"/>
    <cellStyle name="Финансовый 2 3 7 2 4 3 2" xfId="2801" xr:uid="{00000000-0005-0000-0000-0000570A0000}"/>
    <cellStyle name="Финансовый 2 3 7 2 4 4" xfId="2530" xr:uid="{00000000-0005-0000-0000-0000580A0000}"/>
    <cellStyle name="Финансовый 2 3 7 2 4 4 2" xfId="2737" xr:uid="{00000000-0005-0000-0000-0000590A0000}"/>
    <cellStyle name="Финансовый 2 3 7 2 4 5" xfId="2673" xr:uid="{00000000-0005-0000-0000-00005A0A0000}"/>
    <cellStyle name="Финансовый 2 3 7 2 5" xfId="2458" xr:uid="{00000000-0005-0000-0000-00005B0A0000}"/>
    <cellStyle name="Финансовый 2 3 7 2 5 2" xfId="2605" xr:uid="{00000000-0005-0000-0000-00005C0A0000}"/>
    <cellStyle name="Финансовый 2 3 7 2 5 2 2" xfId="2809" xr:uid="{00000000-0005-0000-0000-00005D0A0000}"/>
    <cellStyle name="Финансовый 2 3 7 2 5 3" xfId="2538" xr:uid="{00000000-0005-0000-0000-00005E0A0000}"/>
    <cellStyle name="Финансовый 2 3 7 2 5 3 2" xfId="2745" xr:uid="{00000000-0005-0000-0000-00005F0A0000}"/>
    <cellStyle name="Финансовый 2 3 7 2 5 4" xfId="2681" xr:uid="{00000000-0005-0000-0000-0000600A0000}"/>
    <cellStyle name="Финансовый 2 3 7 2 6" xfId="2412" xr:uid="{00000000-0005-0000-0000-0000610A0000}"/>
    <cellStyle name="Финансовый 2 3 7 2 6 2" xfId="2573" xr:uid="{00000000-0005-0000-0000-0000620A0000}"/>
    <cellStyle name="Финансовый 2 3 7 2 6 2 2" xfId="2777" xr:uid="{00000000-0005-0000-0000-0000630A0000}"/>
    <cellStyle name="Финансовый 2 3 7 2 6 3" xfId="2649" xr:uid="{00000000-0005-0000-0000-0000640A0000}"/>
    <cellStyle name="Финансовый 2 3 7 2 7" xfId="2506" xr:uid="{00000000-0005-0000-0000-0000650A0000}"/>
    <cellStyle name="Финансовый 2 3 7 2 7 2" xfId="2713" xr:uid="{00000000-0005-0000-0000-0000660A0000}"/>
    <cellStyle name="Финансовый 2 3 7 2 8" xfId="2641" xr:uid="{00000000-0005-0000-0000-0000670A0000}"/>
    <cellStyle name="Финансовый 2 3 8" xfId="1059" xr:uid="{00000000-0005-0000-0000-0000680A0000}"/>
    <cellStyle name="Финансовый 2 3 8 2" xfId="2386" xr:uid="{00000000-0005-0000-0000-0000690A0000}"/>
    <cellStyle name="Финансовый 2 3 8 2 2" xfId="2434" xr:uid="{00000000-0005-0000-0000-00006A0A0000}"/>
    <cellStyle name="Финансовый 2 3 8 2 2 2" xfId="2475" xr:uid="{00000000-0005-0000-0000-00006B0A0000}"/>
    <cellStyle name="Финансовый 2 3 8 2 2 2 2" xfId="2622" xr:uid="{00000000-0005-0000-0000-00006C0A0000}"/>
    <cellStyle name="Финансовый 2 3 8 2 2 2 2 2" xfId="2826" xr:uid="{00000000-0005-0000-0000-00006D0A0000}"/>
    <cellStyle name="Финансовый 2 3 8 2 2 2 3" xfId="2555" xr:uid="{00000000-0005-0000-0000-00006E0A0000}"/>
    <cellStyle name="Финансовый 2 3 8 2 2 2 3 2" xfId="2762" xr:uid="{00000000-0005-0000-0000-00006F0A0000}"/>
    <cellStyle name="Финансовый 2 3 8 2 2 2 4" xfId="2698" xr:uid="{00000000-0005-0000-0000-0000700A0000}"/>
    <cellStyle name="Финансовый 2 3 8 2 2 3" xfId="2590" xr:uid="{00000000-0005-0000-0000-0000710A0000}"/>
    <cellStyle name="Финансовый 2 3 8 2 2 3 2" xfId="2794" xr:uid="{00000000-0005-0000-0000-0000720A0000}"/>
    <cellStyle name="Финансовый 2 3 8 2 2 4" xfId="2523" xr:uid="{00000000-0005-0000-0000-0000730A0000}"/>
    <cellStyle name="Финансовый 2 3 8 2 2 4 2" xfId="2730" xr:uid="{00000000-0005-0000-0000-0000740A0000}"/>
    <cellStyle name="Финансовый 2 3 8 2 2 5" xfId="2666" xr:uid="{00000000-0005-0000-0000-0000750A0000}"/>
    <cellStyle name="Финансовый 2 3 8 2 3" xfId="2423" xr:uid="{00000000-0005-0000-0000-0000760A0000}"/>
    <cellStyle name="Финансовый 2 3 8 2 3 2" xfId="2467" xr:uid="{00000000-0005-0000-0000-0000770A0000}"/>
    <cellStyle name="Финансовый 2 3 8 2 3 2 2" xfId="2614" xr:uid="{00000000-0005-0000-0000-0000780A0000}"/>
    <cellStyle name="Финансовый 2 3 8 2 3 2 2 2" xfId="2818" xr:uid="{00000000-0005-0000-0000-0000790A0000}"/>
    <cellStyle name="Финансовый 2 3 8 2 3 2 3" xfId="2547" xr:uid="{00000000-0005-0000-0000-00007A0A0000}"/>
    <cellStyle name="Финансовый 2 3 8 2 3 2 3 2" xfId="2754" xr:uid="{00000000-0005-0000-0000-00007B0A0000}"/>
    <cellStyle name="Финансовый 2 3 8 2 3 2 4" xfId="2690" xr:uid="{00000000-0005-0000-0000-00007C0A0000}"/>
    <cellStyle name="Финансовый 2 3 8 2 3 3" xfId="2582" xr:uid="{00000000-0005-0000-0000-00007D0A0000}"/>
    <cellStyle name="Финансовый 2 3 8 2 3 3 2" xfId="2786" xr:uid="{00000000-0005-0000-0000-00007E0A0000}"/>
    <cellStyle name="Финансовый 2 3 8 2 3 4" xfId="2515" xr:uid="{00000000-0005-0000-0000-00007F0A0000}"/>
    <cellStyle name="Финансовый 2 3 8 2 3 4 2" xfId="2722" xr:uid="{00000000-0005-0000-0000-0000800A0000}"/>
    <cellStyle name="Финансовый 2 3 8 2 3 5" xfId="2658" xr:uid="{00000000-0005-0000-0000-0000810A0000}"/>
    <cellStyle name="Финансовый 2 3 8 2 4" xfId="2448" xr:uid="{00000000-0005-0000-0000-0000820A0000}"/>
    <cellStyle name="Финансовый 2 3 8 2 4 2" xfId="2483" xr:uid="{00000000-0005-0000-0000-0000830A0000}"/>
    <cellStyle name="Финансовый 2 3 8 2 4 2 2" xfId="2630" xr:uid="{00000000-0005-0000-0000-0000840A0000}"/>
    <cellStyle name="Финансовый 2 3 8 2 4 2 2 2" xfId="2834" xr:uid="{00000000-0005-0000-0000-0000850A0000}"/>
    <cellStyle name="Финансовый 2 3 8 2 4 2 3" xfId="2563" xr:uid="{00000000-0005-0000-0000-0000860A0000}"/>
    <cellStyle name="Финансовый 2 3 8 2 4 2 3 2" xfId="2770" xr:uid="{00000000-0005-0000-0000-0000870A0000}"/>
    <cellStyle name="Финансовый 2 3 8 2 4 2 4" xfId="2706" xr:uid="{00000000-0005-0000-0000-0000880A0000}"/>
    <cellStyle name="Финансовый 2 3 8 2 4 3" xfId="2598" xr:uid="{00000000-0005-0000-0000-0000890A0000}"/>
    <cellStyle name="Финансовый 2 3 8 2 4 3 2" xfId="2802" xr:uid="{00000000-0005-0000-0000-00008A0A0000}"/>
    <cellStyle name="Финансовый 2 3 8 2 4 4" xfId="2531" xr:uid="{00000000-0005-0000-0000-00008B0A0000}"/>
    <cellStyle name="Финансовый 2 3 8 2 4 4 2" xfId="2738" xr:uid="{00000000-0005-0000-0000-00008C0A0000}"/>
    <cellStyle name="Финансовый 2 3 8 2 4 5" xfId="2674" xr:uid="{00000000-0005-0000-0000-00008D0A0000}"/>
    <cellStyle name="Финансовый 2 3 8 2 5" xfId="2459" xr:uid="{00000000-0005-0000-0000-00008E0A0000}"/>
    <cellStyle name="Финансовый 2 3 8 2 5 2" xfId="2606" xr:uid="{00000000-0005-0000-0000-00008F0A0000}"/>
    <cellStyle name="Финансовый 2 3 8 2 5 2 2" xfId="2810" xr:uid="{00000000-0005-0000-0000-0000900A0000}"/>
    <cellStyle name="Финансовый 2 3 8 2 5 3" xfId="2539" xr:uid="{00000000-0005-0000-0000-0000910A0000}"/>
    <cellStyle name="Финансовый 2 3 8 2 5 3 2" xfId="2746" xr:uid="{00000000-0005-0000-0000-0000920A0000}"/>
    <cellStyle name="Финансовый 2 3 8 2 5 4" xfId="2682" xr:uid="{00000000-0005-0000-0000-0000930A0000}"/>
    <cellStyle name="Финансовый 2 3 8 2 6" xfId="2413" xr:uid="{00000000-0005-0000-0000-0000940A0000}"/>
    <cellStyle name="Финансовый 2 3 8 2 6 2" xfId="2574" xr:uid="{00000000-0005-0000-0000-0000950A0000}"/>
    <cellStyle name="Финансовый 2 3 8 2 6 2 2" xfId="2778" xr:uid="{00000000-0005-0000-0000-0000960A0000}"/>
    <cellStyle name="Финансовый 2 3 8 2 6 3" xfId="2650" xr:uid="{00000000-0005-0000-0000-0000970A0000}"/>
    <cellStyle name="Финансовый 2 3 8 2 7" xfId="2507" xr:uid="{00000000-0005-0000-0000-0000980A0000}"/>
    <cellStyle name="Финансовый 2 3 8 2 7 2" xfId="2714" xr:uid="{00000000-0005-0000-0000-0000990A0000}"/>
    <cellStyle name="Финансовый 2 3 8 2 8" xfId="2642" xr:uid="{00000000-0005-0000-0000-00009A0A0000}"/>
    <cellStyle name="Финансовый 2 3 9" xfId="1060" xr:uid="{00000000-0005-0000-0000-00009B0A0000}"/>
    <cellStyle name="Финансовый 2 3 9 2" xfId="2387" xr:uid="{00000000-0005-0000-0000-00009C0A0000}"/>
    <cellStyle name="Финансовый 2 3 9 2 2" xfId="2435" xr:uid="{00000000-0005-0000-0000-00009D0A0000}"/>
    <cellStyle name="Финансовый 2 3 9 2 2 2" xfId="2476" xr:uid="{00000000-0005-0000-0000-00009E0A0000}"/>
    <cellStyle name="Финансовый 2 3 9 2 2 2 2" xfId="2623" xr:uid="{00000000-0005-0000-0000-00009F0A0000}"/>
    <cellStyle name="Финансовый 2 3 9 2 2 2 2 2" xfId="2827" xr:uid="{00000000-0005-0000-0000-0000A00A0000}"/>
    <cellStyle name="Финансовый 2 3 9 2 2 2 3" xfId="2556" xr:uid="{00000000-0005-0000-0000-0000A10A0000}"/>
    <cellStyle name="Финансовый 2 3 9 2 2 2 3 2" xfId="2763" xr:uid="{00000000-0005-0000-0000-0000A20A0000}"/>
    <cellStyle name="Финансовый 2 3 9 2 2 2 4" xfId="2699" xr:uid="{00000000-0005-0000-0000-0000A30A0000}"/>
    <cellStyle name="Финансовый 2 3 9 2 2 3" xfId="2591" xr:uid="{00000000-0005-0000-0000-0000A40A0000}"/>
    <cellStyle name="Финансовый 2 3 9 2 2 3 2" xfId="2795" xr:uid="{00000000-0005-0000-0000-0000A50A0000}"/>
    <cellStyle name="Финансовый 2 3 9 2 2 4" xfId="2524" xr:uid="{00000000-0005-0000-0000-0000A60A0000}"/>
    <cellStyle name="Финансовый 2 3 9 2 2 4 2" xfId="2731" xr:uid="{00000000-0005-0000-0000-0000A70A0000}"/>
    <cellStyle name="Финансовый 2 3 9 2 2 5" xfId="2667" xr:uid="{00000000-0005-0000-0000-0000A80A0000}"/>
    <cellStyle name="Финансовый 2 3 9 2 3" xfId="2424" xr:uid="{00000000-0005-0000-0000-0000A90A0000}"/>
    <cellStyle name="Финансовый 2 3 9 2 3 2" xfId="2468" xr:uid="{00000000-0005-0000-0000-0000AA0A0000}"/>
    <cellStyle name="Финансовый 2 3 9 2 3 2 2" xfId="2615" xr:uid="{00000000-0005-0000-0000-0000AB0A0000}"/>
    <cellStyle name="Финансовый 2 3 9 2 3 2 2 2" xfId="2819" xr:uid="{00000000-0005-0000-0000-0000AC0A0000}"/>
    <cellStyle name="Финансовый 2 3 9 2 3 2 3" xfId="2548" xr:uid="{00000000-0005-0000-0000-0000AD0A0000}"/>
    <cellStyle name="Финансовый 2 3 9 2 3 2 3 2" xfId="2755" xr:uid="{00000000-0005-0000-0000-0000AE0A0000}"/>
    <cellStyle name="Финансовый 2 3 9 2 3 2 4" xfId="2691" xr:uid="{00000000-0005-0000-0000-0000AF0A0000}"/>
    <cellStyle name="Финансовый 2 3 9 2 3 3" xfId="2583" xr:uid="{00000000-0005-0000-0000-0000B00A0000}"/>
    <cellStyle name="Финансовый 2 3 9 2 3 3 2" xfId="2787" xr:uid="{00000000-0005-0000-0000-0000B10A0000}"/>
    <cellStyle name="Финансовый 2 3 9 2 3 4" xfId="2516" xr:uid="{00000000-0005-0000-0000-0000B20A0000}"/>
    <cellStyle name="Финансовый 2 3 9 2 3 4 2" xfId="2723" xr:uid="{00000000-0005-0000-0000-0000B30A0000}"/>
    <cellStyle name="Финансовый 2 3 9 2 3 5" xfId="2659" xr:uid="{00000000-0005-0000-0000-0000B40A0000}"/>
    <cellStyle name="Финансовый 2 3 9 2 4" xfId="2449" xr:uid="{00000000-0005-0000-0000-0000B50A0000}"/>
    <cellStyle name="Финансовый 2 3 9 2 4 2" xfId="2484" xr:uid="{00000000-0005-0000-0000-0000B60A0000}"/>
    <cellStyle name="Финансовый 2 3 9 2 4 2 2" xfId="2631" xr:uid="{00000000-0005-0000-0000-0000B70A0000}"/>
    <cellStyle name="Финансовый 2 3 9 2 4 2 2 2" xfId="2835" xr:uid="{00000000-0005-0000-0000-0000B80A0000}"/>
    <cellStyle name="Финансовый 2 3 9 2 4 2 3" xfId="2564" xr:uid="{00000000-0005-0000-0000-0000B90A0000}"/>
    <cellStyle name="Финансовый 2 3 9 2 4 2 3 2" xfId="2771" xr:uid="{00000000-0005-0000-0000-0000BA0A0000}"/>
    <cellStyle name="Финансовый 2 3 9 2 4 2 4" xfId="2707" xr:uid="{00000000-0005-0000-0000-0000BB0A0000}"/>
    <cellStyle name="Финансовый 2 3 9 2 4 3" xfId="2599" xr:uid="{00000000-0005-0000-0000-0000BC0A0000}"/>
    <cellStyle name="Финансовый 2 3 9 2 4 3 2" xfId="2803" xr:uid="{00000000-0005-0000-0000-0000BD0A0000}"/>
    <cellStyle name="Финансовый 2 3 9 2 4 4" xfId="2532" xr:uid="{00000000-0005-0000-0000-0000BE0A0000}"/>
    <cellStyle name="Финансовый 2 3 9 2 4 4 2" xfId="2739" xr:uid="{00000000-0005-0000-0000-0000BF0A0000}"/>
    <cellStyle name="Финансовый 2 3 9 2 4 5" xfId="2675" xr:uid="{00000000-0005-0000-0000-0000C00A0000}"/>
    <cellStyle name="Финансовый 2 3 9 2 5" xfId="2460" xr:uid="{00000000-0005-0000-0000-0000C10A0000}"/>
    <cellStyle name="Финансовый 2 3 9 2 5 2" xfId="2607" xr:uid="{00000000-0005-0000-0000-0000C20A0000}"/>
    <cellStyle name="Финансовый 2 3 9 2 5 2 2" xfId="2811" xr:uid="{00000000-0005-0000-0000-0000C30A0000}"/>
    <cellStyle name="Финансовый 2 3 9 2 5 3" xfId="2540" xr:uid="{00000000-0005-0000-0000-0000C40A0000}"/>
    <cellStyle name="Финансовый 2 3 9 2 5 3 2" xfId="2747" xr:uid="{00000000-0005-0000-0000-0000C50A0000}"/>
    <cellStyle name="Финансовый 2 3 9 2 5 4" xfId="2683" xr:uid="{00000000-0005-0000-0000-0000C60A0000}"/>
    <cellStyle name="Финансовый 2 3 9 2 6" xfId="2414" xr:uid="{00000000-0005-0000-0000-0000C70A0000}"/>
    <cellStyle name="Финансовый 2 3 9 2 6 2" xfId="2575" xr:uid="{00000000-0005-0000-0000-0000C80A0000}"/>
    <cellStyle name="Финансовый 2 3 9 2 6 2 2" xfId="2779" xr:uid="{00000000-0005-0000-0000-0000C90A0000}"/>
    <cellStyle name="Финансовый 2 3 9 2 6 3" xfId="2651" xr:uid="{00000000-0005-0000-0000-0000CA0A0000}"/>
    <cellStyle name="Финансовый 2 3 9 2 7" xfId="2508" xr:uid="{00000000-0005-0000-0000-0000CB0A0000}"/>
    <cellStyle name="Финансовый 2 3 9 2 7 2" xfId="2715" xr:uid="{00000000-0005-0000-0000-0000CC0A0000}"/>
    <cellStyle name="Финансовый 2 3 9 2 8" xfId="2643" xr:uid="{00000000-0005-0000-0000-0000CD0A0000}"/>
    <cellStyle name="Финансовый 2 4" xfId="1061" xr:uid="{00000000-0005-0000-0000-0000CE0A0000}"/>
    <cellStyle name="Финансовый 2 4 2" xfId="1062" xr:uid="{00000000-0005-0000-0000-0000CF0A0000}"/>
    <cellStyle name="Финансовый 2 5" xfId="1063" xr:uid="{00000000-0005-0000-0000-0000D00A0000}"/>
    <cellStyle name="Финансовый 2 6" xfId="1064" xr:uid="{00000000-0005-0000-0000-0000D10A0000}"/>
    <cellStyle name="Финансовый 2 7" xfId="1065" xr:uid="{00000000-0005-0000-0000-0000D20A0000}"/>
    <cellStyle name="Финансовый 2 8" xfId="1066" xr:uid="{00000000-0005-0000-0000-0000D30A0000}"/>
    <cellStyle name="Финансовый 2 9" xfId="1067" xr:uid="{00000000-0005-0000-0000-0000D40A0000}"/>
    <cellStyle name="Финансовый 2_DCF_PLZL_2009-04-07" xfId="1068" xr:uid="{00000000-0005-0000-0000-0000D50A0000}"/>
    <cellStyle name="Финансовый 20" xfId="2842" xr:uid="{00000000-0005-0000-0000-0000D60A0000}"/>
    <cellStyle name="Финансовый 21" xfId="2849" xr:uid="{00000000-0005-0000-0000-0000D70A0000}"/>
    <cellStyle name="Финансовый 22" xfId="2846" xr:uid="{00000000-0005-0000-0000-0000D80A0000}"/>
    <cellStyle name="Финансовый 23" xfId="2838" xr:uid="{00000000-0005-0000-0000-0000D90A0000}"/>
    <cellStyle name="Финансовый 24" xfId="2837" xr:uid="{00000000-0005-0000-0000-0000DA0A0000}"/>
    <cellStyle name="Финансовый 25" xfId="2839" xr:uid="{00000000-0005-0000-0000-0000DB0A0000}"/>
    <cellStyle name="Финансовый 26" xfId="2847" xr:uid="{00000000-0005-0000-0000-0000DC0A0000}"/>
    <cellStyle name="Финансовый 27" xfId="2840" xr:uid="{00000000-0005-0000-0000-0000DD0A0000}"/>
    <cellStyle name="Финансовый 28" xfId="2852" xr:uid="{00000000-0005-0000-0000-0000DE0A0000}"/>
    <cellStyle name="Финансовый 29" xfId="2851" xr:uid="{00000000-0005-0000-0000-0000DF0A0000}"/>
    <cellStyle name="Финансовый 3" xfId="1069" xr:uid="{00000000-0005-0000-0000-0000E00A0000}"/>
    <cellStyle name="Финансовый 3 2" xfId="1070" xr:uid="{00000000-0005-0000-0000-0000E10A0000}"/>
    <cellStyle name="Финансовый 3 3" xfId="1071" xr:uid="{00000000-0005-0000-0000-0000E20A0000}"/>
    <cellStyle name="Финансовый 3 3 2" xfId="1072" xr:uid="{00000000-0005-0000-0000-0000E30A0000}"/>
    <cellStyle name="Финансовый 3 4" xfId="1073" xr:uid="{00000000-0005-0000-0000-0000E40A0000}"/>
    <cellStyle name="Финансовый 3 5" xfId="1074" xr:uid="{00000000-0005-0000-0000-0000E50A0000}"/>
    <cellStyle name="Финансовый 30" xfId="2848" xr:uid="{00000000-0005-0000-0000-0000E60A0000}"/>
    <cellStyle name="Финансовый 31" xfId="2845" xr:uid="{00000000-0005-0000-0000-0000E70A0000}"/>
    <cellStyle name="Финансовый 32" xfId="2844" xr:uid="{00000000-0005-0000-0000-0000E80A0000}"/>
    <cellStyle name="Финансовый 33" xfId="2843" xr:uid="{00000000-0005-0000-0000-0000E90A0000}"/>
    <cellStyle name="Финансовый 34" xfId="2850" xr:uid="{00000000-0005-0000-0000-0000EA0A0000}"/>
    <cellStyle name="Финансовый 35" xfId="2841" xr:uid="{00000000-0005-0000-0000-0000EB0A0000}"/>
    <cellStyle name="Финансовый 36" xfId="2854" xr:uid="{00000000-0005-0000-0000-0000EC0A0000}"/>
    <cellStyle name="Финансовый 37" xfId="2855" xr:uid="{00000000-0005-0000-0000-0000ED0A0000}"/>
    <cellStyle name="Финансовый 4" xfId="1075" xr:uid="{00000000-0005-0000-0000-0000EE0A0000}"/>
    <cellStyle name="Финансовый 4 2" xfId="1076" xr:uid="{00000000-0005-0000-0000-0000EF0A0000}"/>
    <cellStyle name="Финансовый 4 2 2" xfId="2332" xr:uid="{00000000-0005-0000-0000-0000F00A0000}"/>
    <cellStyle name="Финансовый 4 3" xfId="1077" xr:uid="{00000000-0005-0000-0000-0000F10A0000}"/>
    <cellStyle name="Финансовый 4 3 2" xfId="1078" xr:uid="{00000000-0005-0000-0000-0000F20A0000}"/>
    <cellStyle name="Финансовый 4 3 3" xfId="2333" xr:uid="{00000000-0005-0000-0000-0000F30A0000}"/>
    <cellStyle name="Финансовый 4 4" xfId="1079" xr:uid="{00000000-0005-0000-0000-0000F40A0000}"/>
    <cellStyle name="Финансовый 5" xfId="1080" xr:uid="{00000000-0005-0000-0000-0000F50A0000}"/>
    <cellStyle name="Финансовый 5 2" xfId="2334" xr:uid="{00000000-0005-0000-0000-0000F60A0000}"/>
    <cellStyle name="Финансовый 6" xfId="1081" xr:uid="{00000000-0005-0000-0000-0000F70A0000}"/>
    <cellStyle name="Финансовый 7" xfId="1082" xr:uid="{00000000-0005-0000-0000-0000F80A0000}"/>
    <cellStyle name="Финансовый 8" xfId="1083" xr:uid="{00000000-0005-0000-0000-0000F90A0000}"/>
    <cellStyle name="Финансовый 8 2" xfId="2426" xr:uid="{00000000-0005-0000-0000-0000FA0A0000}"/>
    <cellStyle name="Финансовый 9" xfId="1084" xr:uid="{00000000-0005-0000-0000-0000FB0A0000}"/>
    <cellStyle name="Формула" xfId="1085" xr:uid="{00000000-0005-0000-0000-0000FC0A0000}"/>
    <cellStyle name="Формула 2" xfId="2335" xr:uid="{00000000-0005-0000-0000-0000FD0A0000}"/>
    <cellStyle name="Формула 3" xfId="2336" xr:uid="{00000000-0005-0000-0000-0000FE0A0000}"/>
    <cellStyle name="Формула 4" xfId="2337" xr:uid="{00000000-0005-0000-0000-0000FF0A0000}"/>
    <cellStyle name="Формула_5" xfId="2338" xr:uid="{00000000-0005-0000-0000-0000000B0000}"/>
    <cellStyle name="ФормулаВБ" xfId="1086" xr:uid="{00000000-0005-0000-0000-0000010B0000}"/>
    <cellStyle name="ФормулаВБ 2" xfId="2339" xr:uid="{00000000-0005-0000-0000-0000020B0000}"/>
    <cellStyle name="ФормулаВБ 3" xfId="2340" xr:uid="{00000000-0005-0000-0000-0000030B0000}"/>
    <cellStyle name="ФормулаНаКонтроль" xfId="1087" xr:uid="{00000000-0005-0000-0000-0000040B0000}"/>
    <cellStyle name="ФормулаНаКонтроль 2" xfId="2341" xr:uid="{00000000-0005-0000-0000-0000050B0000}"/>
    <cellStyle name="ФормулаНаКонтроль 3" xfId="2342" xr:uid="{00000000-0005-0000-0000-0000060B0000}"/>
    <cellStyle name="ФормулаНаКонтроль_GRES.2007.5" xfId="2343" xr:uid="{00000000-0005-0000-0000-0000070B0000}"/>
    <cellStyle name="Хороший 10" xfId="2344" xr:uid="{00000000-0005-0000-0000-0000080B0000}"/>
    <cellStyle name="Хороший 2" xfId="1088" xr:uid="{00000000-0005-0000-0000-0000090B0000}"/>
    <cellStyle name="Хороший 2 2" xfId="1089" xr:uid="{00000000-0005-0000-0000-00000A0B0000}"/>
    <cellStyle name="Хороший 3" xfId="1090" xr:uid="{00000000-0005-0000-0000-00000B0B0000}"/>
    <cellStyle name="Хороший 3 2" xfId="2345" xr:uid="{00000000-0005-0000-0000-00000C0B0000}"/>
    <cellStyle name="Хороший 4" xfId="2346" xr:uid="{00000000-0005-0000-0000-00000D0B0000}"/>
    <cellStyle name="Хороший 5" xfId="2347" xr:uid="{00000000-0005-0000-0000-00000E0B0000}"/>
    <cellStyle name="Хороший 6" xfId="2348" xr:uid="{00000000-0005-0000-0000-00000F0B0000}"/>
    <cellStyle name="Хороший 7" xfId="2349" xr:uid="{00000000-0005-0000-0000-0000100B0000}"/>
    <cellStyle name="Хороший 8" xfId="2350" xr:uid="{00000000-0005-0000-0000-0000110B0000}"/>
    <cellStyle name="Хороший 9" xfId="2351" xr:uid="{00000000-0005-0000-0000-0000120B0000}"/>
    <cellStyle name="Цифры по центру с десятыми" xfId="2352" xr:uid="{00000000-0005-0000-0000-0000130B0000}"/>
    <cellStyle name="Числовой" xfId="2353" xr:uid="{00000000-0005-0000-0000-0000140B0000}"/>
    <cellStyle name="Џђћ–…ќ’ќ›‰" xfId="2354" xr:uid="{00000000-0005-0000-0000-0000150B0000}"/>
    <cellStyle name="Шапка таблицы" xfId="2355" xr:uid="{00000000-0005-0000-0000-0000160B0000}"/>
    <cellStyle name="똿뗦먛귟 [0.00]_PRODUCT DETAIL Q1_x0013_" xfId="1091" xr:uid="{00000000-0005-0000-0000-0000170B0000}"/>
    <cellStyle name="똿뗦먛귟_PRODUCT DETAIL Q1TAIL" xfId="1092" xr:uid="{00000000-0005-0000-0000-0000180B0000}"/>
    <cellStyle name="믅됞 [0.00]_PRODUCT DETAIL Q1Q3" xfId="1093" xr:uid="{00000000-0005-0000-0000-0000190B0000}"/>
    <cellStyle name="믅됞_PRODUCT DETAIL Q1TA" xfId="1094" xr:uid="{00000000-0005-0000-0000-00001A0B0000}"/>
    <cellStyle name="뷭?_BOOKSHIP_상세일정 (2) (2) " xfId="1095" xr:uid="{00000000-0005-0000-0000-00001B0B0000}"/>
    <cellStyle name="콤마 [0]_10월2주 " xfId="1096" xr:uid="{00000000-0005-0000-0000-00001C0B0000}"/>
    <cellStyle name="콤마_10월2주 " xfId="1097" xr:uid="{00000000-0005-0000-0000-00001D0B0000}"/>
    <cellStyle name="통화 [0]_10월2주 " xfId="1098" xr:uid="{00000000-0005-0000-0000-00001E0B0000}"/>
    <cellStyle name="통화_10월2주 " xfId="1099" xr:uid="{00000000-0005-0000-0000-00001F0B0000}"/>
    <cellStyle name="표준_97년 프로젝트 현황) (2) (2)" xfId="1100" xr:uid="{00000000-0005-0000-0000-0000200B0000}"/>
    <cellStyle name="一般_2839.xls 圖表 1" xfId="1101" xr:uid="{00000000-0005-0000-0000-0000210B0000}"/>
    <cellStyle name="千分位[0]_2839.xls 圖表 1" xfId="1102" xr:uid="{00000000-0005-0000-0000-0000220B0000}"/>
    <cellStyle name="千分位_2839.xls 圖表 1" xfId="1103" xr:uid="{00000000-0005-0000-0000-0000230B0000}"/>
    <cellStyle name="桁区切り [0.00]_Driver Model" xfId="1104" xr:uid="{00000000-0005-0000-0000-0000240B0000}"/>
    <cellStyle name="標準_Driver Model" xfId="1105" xr:uid="{00000000-0005-0000-0000-0000250B0000}"/>
    <cellStyle name="貨幣 [0]_2839.xls 圖表 1" xfId="1106" xr:uid="{00000000-0005-0000-0000-0000260B0000}"/>
    <cellStyle name="貨幣_2839.xls 圖表 1" xfId="1107" xr:uid="{00000000-0005-0000-0000-0000270B0000}"/>
  </cellStyles>
  <dxfs count="0"/>
  <tableStyles count="0" defaultTableStyle="TableStyleMedium2" defaultPivotStyle="PivotStyleLight16"/>
  <colors>
    <mruColors>
      <color rgb="FF1B68AE"/>
      <color rgb="FFE9E0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23585</xdr:colOff>
      <xdr:row>10</xdr:row>
      <xdr:rowOff>266700</xdr:rowOff>
    </xdr:from>
    <xdr:to>
      <xdr:col>3</xdr:col>
      <xdr:colOff>161925</xdr:colOff>
      <xdr:row>12</xdr:row>
      <xdr:rowOff>168375</xdr:rowOff>
    </xdr:to>
    <xdr:pic>
      <xdr:nvPicPr>
        <xdr:cNvPr id="3" name="Рисунок 2">
          <a:extLst>
            <a:ext uri="{FF2B5EF4-FFF2-40B4-BE49-F238E27FC236}">
              <a16:creationId xmlns:a16="http://schemas.microsoft.com/office/drawing/2014/main" id="{2A32E285-33C2-3AAE-CFA4-05F35FFE6A8F}"/>
            </a:ext>
          </a:extLst>
        </xdr:cNvPr>
        <xdr:cNvPicPr>
          <a:picLocks noChangeAspect="1"/>
        </xdr:cNvPicPr>
      </xdr:nvPicPr>
      <xdr:blipFill>
        <a:blip xmlns:r="http://schemas.openxmlformats.org/officeDocument/2006/relationships" r:embed="rId1"/>
        <a:stretch>
          <a:fillRect/>
        </a:stretch>
      </xdr:blipFill>
      <xdr:spPr>
        <a:xfrm>
          <a:off x="804635" y="2619375"/>
          <a:ext cx="1700440" cy="701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mrsk-1.ru/investors/indicators/credit-rate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hyperlink" Target="http://ssl.rosstat.gov.ru/storage/mediabank/88_18-06-2025.html" TargetMode="External"/><Relationship Id="rId2" Type="http://schemas.openxmlformats.org/officeDocument/2006/relationships/hyperlink" Target="https://www.mrsk-1.ru/investors/indicators/rates/rates_transmission/" TargetMode="External"/><Relationship Id="rId1" Type="http://schemas.openxmlformats.org/officeDocument/2006/relationships/hyperlink" Target="https://www.cbr.ru/hd_base/infl/" TargetMode="Externa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rsk-1.ru/investors/indicators/grid-connection/" TargetMode="External"/><Relationship Id="rId7" Type="http://schemas.openxmlformats.org/officeDocument/2006/relationships/printerSettings" Target="../printerSettings/printerSettings2.bin"/><Relationship Id="rId2" Type="http://schemas.openxmlformats.org/officeDocument/2006/relationships/hyperlink" Target="https://www.mrsk-1.ru/investors/indicators/production-potential/" TargetMode="External"/><Relationship Id="rId1" Type="http://schemas.openxmlformats.org/officeDocument/2006/relationships/hyperlink" Target="https://www.mrsk-1.ru/investors/indicators/electrical-energy-transmission/" TargetMode="External"/><Relationship Id="rId6" Type="http://schemas.openxmlformats.org/officeDocument/2006/relationships/hyperlink" Target="https://www.mrsk-1.ru/investors/indicators/activity/2025/" TargetMode="External"/><Relationship Id="rId5" Type="http://schemas.openxmlformats.org/officeDocument/2006/relationships/hyperlink" Target="https://www.mrsk-1.ru/investors/indicators/repair-program/" TargetMode="External"/><Relationship Id="rId4" Type="http://schemas.openxmlformats.org/officeDocument/2006/relationships/hyperlink" Target="https://www.mrsk-1.ru/investors/indicators/reliability-power-supply-indicator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mrsk-1.ru/investors/indicators/financial/" TargetMode="External"/><Relationship Id="rId1" Type="http://schemas.openxmlformats.org/officeDocument/2006/relationships/hyperlink" Target="https://www.mrsk-1.ru/investors/indicators/financia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rsk-1.ru/investors/indicators/financial/" TargetMode="External"/><Relationship Id="rId2" Type="http://schemas.openxmlformats.org/officeDocument/2006/relationships/hyperlink" Target="https://www.mrsk-1.ru/investors/indicators/financial/" TargetMode="External"/><Relationship Id="rId1" Type="http://schemas.openxmlformats.org/officeDocument/2006/relationships/hyperlink" Target="https://www.mrsk-1.ru/investors/indicators/financial/" TargetMode="External"/><Relationship Id="rId5" Type="http://schemas.openxmlformats.org/officeDocument/2006/relationships/printerSettings" Target="../printerSettings/printerSettings4.bin"/><Relationship Id="rId4" Type="http://schemas.openxmlformats.org/officeDocument/2006/relationships/hyperlink" Target="https://www.mrsk-1.ru/investors/indicators/investment_activit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mrsk-1.ru/investors/dividend/dividend_history/" TargetMode="External"/><Relationship Id="rId1" Type="http://schemas.openxmlformats.org/officeDocument/2006/relationships/hyperlink" Target="https://www.moex.com/s14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13"/>
  <sheetViews>
    <sheetView tabSelected="1" zoomScaleNormal="100" workbookViewId="0"/>
  </sheetViews>
  <sheetFormatPr defaultColWidth="9.125" defaultRowHeight="15.4"/>
  <cols>
    <col min="1" max="6" width="9.125" style="6"/>
    <col min="7" max="7" width="3" style="6" customWidth="1"/>
    <col min="8" max="8" width="4.4375" style="6" customWidth="1"/>
    <col min="9" max="9" width="1.125" style="6" customWidth="1"/>
    <col min="10" max="10" width="3.125" style="6" customWidth="1"/>
    <col min="11" max="11" width="2.125" style="6" customWidth="1"/>
    <col min="12" max="18" width="9.125" style="155"/>
    <col min="19" max="16384" width="9.125" style="6"/>
  </cols>
  <sheetData>
    <row r="1" spans="2:17" ht="3.95" customHeight="1"/>
    <row r="2" spans="2:17" ht="22.9">
      <c r="B2" s="8" t="s">
        <v>258</v>
      </c>
      <c r="C2" s="9"/>
    </row>
    <row r="3" spans="2:17" ht="22.9">
      <c r="B3" s="8" t="s">
        <v>259</v>
      </c>
      <c r="C3" s="9"/>
      <c r="L3" s="156" t="s">
        <v>260</v>
      </c>
    </row>
    <row r="4" spans="2:17" ht="22.9">
      <c r="B4" s="8" t="s">
        <v>186</v>
      </c>
      <c r="C4" s="9"/>
      <c r="L4" s="157" t="s">
        <v>179</v>
      </c>
    </row>
    <row r="5" spans="2:17" ht="35.25" customHeight="1">
      <c r="B5" s="62" t="s">
        <v>276</v>
      </c>
      <c r="C5" s="7"/>
      <c r="L5" s="199" t="s">
        <v>261</v>
      </c>
      <c r="M5" s="199"/>
      <c r="N5" s="199"/>
      <c r="O5" s="199"/>
      <c r="P5" s="199"/>
      <c r="Q5" s="199"/>
    </row>
    <row r="6" spans="2:17" ht="14.25" customHeight="1">
      <c r="B6" s="10"/>
      <c r="C6" s="9"/>
      <c r="L6" s="158" t="s">
        <v>180</v>
      </c>
    </row>
    <row r="7" spans="2:17" ht="17.25" customHeight="1">
      <c r="B7" s="10"/>
      <c r="C7" s="9"/>
      <c r="L7" s="159" t="s">
        <v>181</v>
      </c>
      <c r="M7" s="160"/>
    </row>
    <row r="8" spans="2:17" ht="7.7" customHeight="1">
      <c r="B8" s="10"/>
      <c r="C8" s="9"/>
    </row>
    <row r="9" spans="2:17" ht="22.9">
      <c r="C9" s="9"/>
      <c r="L9" s="157" t="s">
        <v>182</v>
      </c>
    </row>
    <row r="10" spans="2:17" ht="14.85" customHeight="1">
      <c r="B10" s="10"/>
      <c r="C10" s="9"/>
      <c r="L10" s="157" t="s">
        <v>183</v>
      </c>
      <c r="M10" s="157"/>
      <c r="N10" s="157"/>
      <c r="O10" s="157"/>
      <c r="P10" s="157"/>
      <c r="Q10" s="157"/>
    </row>
    <row r="11" spans="2:17" ht="49.35" customHeight="1">
      <c r="B11" s="10"/>
      <c r="C11" s="9"/>
      <c r="L11" s="199" t="s">
        <v>262</v>
      </c>
      <c r="M11" s="199"/>
      <c r="N11" s="199"/>
      <c r="O11" s="199"/>
      <c r="P11" s="199"/>
      <c r="Q11" s="199"/>
    </row>
    <row r="12" spans="2:17" ht="14.85" customHeight="1">
      <c r="C12" s="9"/>
      <c r="L12" s="158" t="s">
        <v>184</v>
      </c>
    </row>
    <row r="13" spans="2:17">
      <c r="L13" s="159" t="s">
        <v>185</v>
      </c>
      <c r="M13" s="160"/>
      <c r="N13" s="160"/>
    </row>
  </sheetData>
  <mergeCells count="2">
    <mergeCell ref="L5:Q5"/>
    <mergeCell ref="L11:Q1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3"/>
  <sheetViews>
    <sheetView zoomScaleNormal="100" workbookViewId="0"/>
  </sheetViews>
  <sheetFormatPr defaultColWidth="14.875" defaultRowHeight="13.9"/>
  <cols>
    <col min="1" max="1" width="24.75" style="1" customWidth="1"/>
    <col min="2" max="16384" width="14.875" style="1"/>
  </cols>
  <sheetData>
    <row r="1" spans="1:19" ht="16.7" customHeight="1">
      <c r="A1" s="23" t="s">
        <v>190</v>
      </c>
      <c r="B1" s="23"/>
      <c r="C1" s="23"/>
      <c r="D1" s="23"/>
      <c r="E1" s="23"/>
      <c r="Q1" s="39"/>
      <c r="R1" s="28"/>
      <c r="S1" s="28"/>
    </row>
    <row r="2" spans="1:19" ht="16.7" customHeight="1">
      <c r="A2" s="23"/>
      <c r="B2" s="23"/>
      <c r="C2" s="23"/>
      <c r="D2" s="23"/>
      <c r="E2" s="23"/>
      <c r="Q2" s="39"/>
      <c r="R2" s="28"/>
      <c r="S2" s="28"/>
    </row>
    <row r="3" spans="1:19">
      <c r="A3" s="47" t="s">
        <v>41</v>
      </c>
      <c r="B3" s="40"/>
      <c r="C3" s="40"/>
      <c r="D3" s="40"/>
    </row>
    <row r="4" spans="1:19" ht="43.35" customHeight="1">
      <c r="A4" s="57" t="s">
        <v>42</v>
      </c>
      <c r="B4" s="58" t="s">
        <v>43</v>
      </c>
      <c r="C4" s="58" t="s">
        <v>44</v>
      </c>
      <c r="D4" s="59" t="s">
        <v>45</v>
      </c>
    </row>
    <row r="5" spans="1:19">
      <c r="A5" s="48" t="s">
        <v>46</v>
      </c>
      <c r="B5" s="91" t="s">
        <v>47</v>
      </c>
      <c r="C5" s="49">
        <v>45993</v>
      </c>
      <c r="D5" s="50" t="s">
        <v>48</v>
      </c>
    </row>
    <row r="6" spans="1:19">
      <c r="A6" s="51" t="s">
        <v>46</v>
      </c>
      <c r="B6" s="92" t="s">
        <v>47</v>
      </c>
      <c r="C6" s="52">
        <v>45636</v>
      </c>
      <c r="D6" s="53" t="s">
        <v>48</v>
      </c>
    </row>
    <row r="7" spans="1:19">
      <c r="A7" s="51" t="s">
        <v>46</v>
      </c>
      <c r="B7" s="92" t="s">
        <v>47</v>
      </c>
      <c r="C7" s="52">
        <v>45273</v>
      </c>
      <c r="D7" s="53" t="s">
        <v>49</v>
      </c>
    </row>
    <row r="8" spans="1:19">
      <c r="A8" s="51" t="s">
        <v>50</v>
      </c>
      <c r="B8" s="92" t="s">
        <v>47</v>
      </c>
      <c r="C8" s="52">
        <v>44911</v>
      </c>
      <c r="D8" s="53" t="s">
        <v>48</v>
      </c>
    </row>
    <row r="9" spans="1:19">
      <c r="A9" s="51" t="s">
        <v>50</v>
      </c>
      <c r="B9" s="92" t="s">
        <v>47</v>
      </c>
      <c r="C9" s="52">
        <v>44547</v>
      </c>
      <c r="D9" s="53" t="s">
        <v>49</v>
      </c>
    </row>
    <row r="10" spans="1:19">
      <c r="A10" s="51" t="s">
        <v>51</v>
      </c>
      <c r="B10" s="92" t="s">
        <v>47</v>
      </c>
      <c r="C10" s="52">
        <v>44183</v>
      </c>
      <c r="D10" s="53" t="s">
        <v>48</v>
      </c>
    </row>
    <row r="11" spans="1:19">
      <c r="A11" s="51" t="s">
        <v>51</v>
      </c>
      <c r="B11" s="92" t="s">
        <v>47</v>
      </c>
      <c r="C11" s="52">
        <v>43818</v>
      </c>
      <c r="D11" s="53" t="s">
        <v>48</v>
      </c>
    </row>
    <row r="12" spans="1:19">
      <c r="A12" s="51" t="s">
        <v>51</v>
      </c>
      <c r="B12" s="92" t="s">
        <v>47</v>
      </c>
      <c r="C12" s="52">
        <v>43462</v>
      </c>
      <c r="D12" s="53" t="s">
        <v>48</v>
      </c>
    </row>
    <row r="13" spans="1:19">
      <c r="A13" s="54" t="s">
        <v>51</v>
      </c>
      <c r="B13" s="93" t="s">
        <v>47</v>
      </c>
      <c r="C13" s="55">
        <v>43150</v>
      </c>
      <c r="D13" s="56" t="s">
        <v>49</v>
      </c>
    </row>
  </sheetData>
  <hyperlinks>
    <hyperlink ref="A3" r:id="rId1" xr:uid="{00000000-0004-0000-0900-000000000000}"/>
    <hyperlink ref="A1" location="Содержание!A1" display="← К СОДЕРЖАНИЮ" xr:uid="{00000000-0004-0000-0900-000001000000}"/>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9"/>
  <sheetViews>
    <sheetView zoomScaleNormal="100" workbookViewId="0">
      <pane xSplit="2" topLeftCell="C1" activePane="topRight" state="frozen"/>
      <selection pane="topRight" activeCell="C1" sqref="C1"/>
    </sheetView>
  </sheetViews>
  <sheetFormatPr defaultColWidth="10.875" defaultRowHeight="13.9"/>
  <cols>
    <col min="1" max="1" width="61.4375" style="1" customWidth="1"/>
    <col min="2" max="2" width="19" style="1" customWidth="1"/>
    <col min="3" max="5" width="10.875" style="113"/>
    <col min="6" max="6" width="14.3125" style="113" customWidth="1"/>
    <col min="7" max="13" width="10.875" style="113"/>
    <col min="14" max="14" width="12" style="113" bestFit="1" customWidth="1"/>
    <col min="15" max="16" width="10.875" style="113"/>
    <col min="17" max="17" width="10.875" style="1"/>
    <col min="18" max="18" width="12" style="1" bestFit="1" customWidth="1"/>
    <col min="19" max="16384" width="10.875" style="1"/>
  </cols>
  <sheetData>
    <row r="1" spans="1:19" ht="16.7" customHeight="1">
      <c r="A1" s="23" t="s">
        <v>190</v>
      </c>
      <c r="B1" s="23"/>
      <c r="C1" s="68"/>
      <c r="D1" s="68"/>
      <c r="E1" s="68"/>
      <c r="Q1" s="39"/>
      <c r="R1" s="28"/>
      <c r="S1" s="28"/>
    </row>
    <row r="2" spans="1:19">
      <c r="A2" s="30"/>
      <c r="B2" s="61"/>
    </row>
    <row r="3" spans="1:19" s="14" customFormat="1">
      <c r="A3" s="111" t="s">
        <v>129</v>
      </c>
      <c r="B3" s="112" t="s">
        <v>256</v>
      </c>
      <c r="C3" s="114">
        <v>2023</v>
      </c>
      <c r="D3" s="114">
        <v>2024</v>
      </c>
      <c r="E3" s="114">
        <v>2025</v>
      </c>
      <c r="F3" s="114" t="s">
        <v>157</v>
      </c>
      <c r="G3" s="115"/>
      <c r="H3" s="114" t="s">
        <v>0</v>
      </c>
      <c r="I3" s="114" t="s">
        <v>1</v>
      </c>
      <c r="J3" s="114" t="s">
        <v>157</v>
      </c>
      <c r="K3" s="115"/>
      <c r="L3" s="114" t="s">
        <v>2</v>
      </c>
      <c r="M3" s="114" t="s">
        <v>3</v>
      </c>
      <c r="N3" s="114" t="s">
        <v>157</v>
      </c>
      <c r="O3" s="115"/>
      <c r="P3" s="114" t="s">
        <v>4</v>
      </c>
      <c r="Q3" s="64" t="s">
        <v>5</v>
      </c>
      <c r="R3" s="114" t="s">
        <v>157</v>
      </c>
    </row>
    <row r="4" spans="1:19">
      <c r="A4" s="30" t="s">
        <v>159</v>
      </c>
      <c r="B4" s="61"/>
    </row>
    <row r="5" spans="1:19">
      <c r="A5" s="108" t="s">
        <v>128</v>
      </c>
      <c r="B5" s="61" t="s">
        <v>280</v>
      </c>
      <c r="C5" s="116">
        <v>51677.2</v>
      </c>
      <c r="D5" s="116">
        <v>49188</v>
      </c>
      <c r="E5" s="116">
        <v>48339</v>
      </c>
      <c r="F5" s="117">
        <f>E5/D5-1</f>
        <v>-1.726030739204687E-2</v>
      </c>
      <c r="H5" s="116">
        <v>12060.9</v>
      </c>
      <c r="I5" s="116">
        <v>11817.8</v>
      </c>
      <c r="J5" s="117">
        <f>I5/H5-1</f>
        <v>-2.0156041423111115E-2</v>
      </c>
      <c r="K5" s="116"/>
      <c r="L5" s="116">
        <v>23923.200000000001</v>
      </c>
      <c r="M5" s="116">
        <v>24032</v>
      </c>
      <c r="N5" s="117">
        <f>M5/L5-1</f>
        <v>4.5478865703585392E-3</v>
      </c>
      <c r="O5" s="116"/>
      <c r="P5" s="116">
        <v>36127.300000000003</v>
      </c>
      <c r="Q5" s="179">
        <v>35910.199999999997</v>
      </c>
      <c r="R5" s="180">
        <f>Q5/P5-1</f>
        <v>-6.0093059819030792E-3</v>
      </c>
    </row>
    <row r="6" spans="1:19">
      <c r="A6" s="108" t="s">
        <v>127</v>
      </c>
      <c r="B6" s="61" t="s">
        <v>280</v>
      </c>
      <c r="C6" s="116">
        <v>69015.3</v>
      </c>
      <c r="D6" s="116">
        <v>69096.899999999994</v>
      </c>
      <c r="E6" s="116">
        <v>63561.599999999999</v>
      </c>
      <c r="F6" s="117">
        <f t="shared" ref="F6:F14" si="0">E6/D6-1</f>
        <v>-8.0109237896345498E-2</v>
      </c>
      <c r="H6" s="116">
        <v>32338.7</v>
      </c>
      <c r="I6" s="116">
        <v>28723.599999999999</v>
      </c>
      <c r="J6" s="117">
        <f>I6/H6-1</f>
        <v>-0.11178866188189385</v>
      </c>
      <c r="K6" s="116"/>
      <c r="L6" s="116">
        <v>39984.699999999997</v>
      </c>
      <c r="M6" s="116">
        <v>36522.1</v>
      </c>
      <c r="N6" s="117">
        <f>M6/L6-1</f>
        <v>-8.659812378234677E-2</v>
      </c>
      <c r="O6" s="116"/>
      <c r="P6" s="116">
        <v>44485.599999999999</v>
      </c>
      <c r="Q6" s="179">
        <v>40998.300000000003</v>
      </c>
      <c r="R6" s="180">
        <f>Q6/P6-1</f>
        <v>-7.8391659323466367E-2</v>
      </c>
    </row>
    <row r="7" spans="1:19">
      <c r="A7" s="30" t="s">
        <v>160</v>
      </c>
      <c r="B7" s="61" t="s">
        <v>124</v>
      </c>
      <c r="C7" s="118">
        <v>1248000</v>
      </c>
      <c r="D7" s="118">
        <v>1198000</v>
      </c>
      <c r="E7" s="118">
        <v>1162000</v>
      </c>
      <c r="F7" s="117">
        <f t="shared" si="0"/>
        <v>-3.0050083472454081E-2</v>
      </c>
      <c r="Q7" s="179"/>
      <c r="R7" s="180"/>
    </row>
    <row r="8" spans="1:19">
      <c r="A8" s="36" t="s">
        <v>126</v>
      </c>
      <c r="B8" s="61" t="s">
        <v>161</v>
      </c>
      <c r="C8" s="119">
        <v>42947.6</v>
      </c>
      <c r="D8" s="119">
        <v>43850.2</v>
      </c>
      <c r="E8" s="119">
        <v>42537.7</v>
      </c>
      <c r="F8" s="117">
        <f t="shared" si="0"/>
        <v>-2.9931448431250063E-2</v>
      </c>
      <c r="Q8" s="179"/>
      <c r="R8" s="180"/>
    </row>
    <row r="9" spans="1:19">
      <c r="A9" s="36" t="s">
        <v>125</v>
      </c>
      <c r="B9" s="61" t="s">
        <v>162</v>
      </c>
      <c r="C9" s="113">
        <v>107.2</v>
      </c>
      <c r="D9" s="113">
        <v>102.5</v>
      </c>
      <c r="E9" s="113">
        <v>97.6</v>
      </c>
      <c r="F9" s="117">
        <f t="shared" si="0"/>
        <v>-4.780487804878053E-2</v>
      </c>
      <c r="Q9" s="179"/>
      <c r="R9" s="180"/>
    </row>
    <row r="10" spans="1:19">
      <c r="A10" s="109" t="s">
        <v>156</v>
      </c>
      <c r="B10" s="61" t="s">
        <v>122</v>
      </c>
      <c r="C10" s="120">
        <v>186.29999999999998</v>
      </c>
      <c r="D10" s="120">
        <v>194.1</v>
      </c>
      <c r="E10" s="120">
        <v>208</v>
      </c>
      <c r="F10" s="117">
        <f t="shared" si="0"/>
        <v>7.1612570839773237E-2</v>
      </c>
      <c r="Q10" s="179"/>
      <c r="R10" s="180"/>
    </row>
    <row r="11" spans="1:19">
      <c r="A11" s="1" t="s">
        <v>123</v>
      </c>
      <c r="B11" s="2" t="s">
        <v>122</v>
      </c>
      <c r="C11" s="113">
        <v>1.4</v>
      </c>
      <c r="D11" s="113">
        <v>1.4</v>
      </c>
      <c r="E11" s="113">
        <v>0</v>
      </c>
      <c r="F11" s="117">
        <f t="shared" si="0"/>
        <v>-1</v>
      </c>
      <c r="Q11" s="179"/>
      <c r="R11" s="180"/>
    </row>
    <row r="12" spans="1:19">
      <c r="A12" s="30" t="s">
        <v>170</v>
      </c>
      <c r="B12" s="61" t="s">
        <v>158</v>
      </c>
      <c r="C12" s="120">
        <v>9482.2999999999993</v>
      </c>
      <c r="D12" s="120">
        <v>9293.7000000000007</v>
      </c>
      <c r="E12" s="120">
        <v>8903</v>
      </c>
      <c r="F12" s="117">
        <f t="shared" si="0"/>
        <v>-4.2039230876830591E-2</v>
      </c>
      <c r="Q12" s="179"/>
      <c r="R12" s="180"/>
    </row>
    <row r="13" spans="1:19">
      <c r="A13" s="30" t="s">
        <v>121</v>
      </c>
      <c r="B13" s="61" t="s">
        <v>120</v>
      </c>
      <c r="C13" s="121">
        <v>1002.5</v>
      </c>
      <c r="D13" s="121">
        <v>1072.5</v>
      </c>
      <c r="E13" s="121">
        <v>1211.0999999999999</v>
      </c>
      <c r="F13" s="117">
        <f t="shared" si="0"/>
        <v>0.12923076923076904</v>
      </c>
      <c r="Q13" s="179"/>
      <c r="R13" s="180"/>
    </row>
    <row r="14" spans="1:19">
      <c r="A14" s="30" t="s">
        <v>163</v>
      </c>
      <c r="B14" s="2" t="s">
        <v>130</v>
      </c>
      <c r="C14" s="116">
        <v>42.3</v>
      </c>
      <c r="D14" s="116">
        <v>45.5</v>
      </c>
      <c r="E14" s="116">
        <v>56.1</v>
      </c>
      <c r="F14" s="117">
        <f t="shared" si="0"/>
        <v>0.23296703296703303</v>
      </c>
      <c r="H14" s="116">
        <v>4.2</v>
      </c>
      <c r="I14" s="116">
        <v>10</v>
      </c>
      <c r="J14" s="117">
        <f>I14/H14-1</f>
        <v>1.3809523809523809</v>
      </c>
      <c r="K14" s="116"/>
      <c r="L14" s="116">
        <v>17.100000000000001</v>
      </c>
      <c r="M14" s="116">
        <v>31.8</v>
      </c>
      <c r="N14" s="117">
        <f>M14/L14-1</f>
        <v>0.85964912280701733</v>
      </c>
      <c r="O14" s="116"/>
      <c r="P14" s="116">
        <v>25.7</v>
      </c>
      <c r="Q14" s="179">
        <v>44.4</v>
      </c>
      <c r="R14" s="180">
        <f>Q14/P14-1</f>
        <v>0.72762645914396895</v>
      </c>
    </row>
    <row r="15" spans="1:19">
      <c r="A15" s="30" t="s">
        <v>278</v>
      </c>
      <c r="B15" s="2" t="s">
        <v>277</v>
      </c>
      <c r="C15" s="190">
        <v>0</v>
      </c>
      <c r="D15" s="190">
        <v>0</v>
      </c>
      <c r="E15" s="190">
        <v>0</v>
      </c>
      <c r="F15" s="117">
        <v>0</v>
      </c>
      <c r="H15" s="116"/>
      <c r="I15" s="116"/>
      <c r="J15" s="117"/>
      <c r="K15" s="116"/>
      <c r="L15" s="116"/>
      <c r="M15" s="116"/>
      <c r="N15" s="117"/>
      <c r="O15" s="116"/>
      <c r="P15" s="116"/>
      <c r="Q15" s="179"/>
      <c r="R15" s="180"/>
    </row>
    <row r="16" spans="1:19">
      <c r="A16" s="30" t="s">
        <v>279</v>
      </c>
      <c r="B16" s="2" t="s">
        <v>277</v>
      </c>
      <c r="C16" s="190">
        <v>0</v>
      </c>
      <c r="D16" s="190">
        <v>0</v>
      </c>
      <c r="E16" s="190">
        <v>0</v>
      </c>
      <c r="F16" s="117">
        <v>0</v>
      </c>
      <c r="H16" s="116"/>
      <c r="I16" s="116"/>
      <c r="J16" s="117"/>
      <c r="K16" s="116"/>
      <c r="L16" s="116"/>
      <c r="M16" s="116"/>
      <c r="N16" s="117"/>
      <c r="O16" s="116"/>
      <c r="P16" s="116"/>
      <c r="Q16" s="179"/>
      <c r="R16" s="180"/>
    </row>
    <row r="17" spans="1:18">
      <c r="A17" s="30"/>
      <c r="B17" s="2"/>
      <c r="C17" s="116"/>
      <c r="D17" s="116"/>
      <c r="E17" s="116"/>
      <c r="F17" s="117"/>
      <c r="H17" s="116"/>
      <c r="I17" s="116"/>
      <c r="J17" s="117"/>
      <c r="K17" s="116"/>
      <c r="L17" s="116"/>
      <c r="M17" s="116"/>
      <c r="N17" s="117"/>
      <c r="O17" s="116"/>
      <c r="P17" s="116"/>
    </row>
    <row r="19" spans="1:18" s="14" customFormat="1">
      <c r="A19" s="111" t="s">
        <v>155</v>
      </c>
      <c r="B19" s="112" t="s">
        <v>256</v>
      </c>
      <c r="C19" s="114">
        <v>2023</v>
      </c>
      <c r="D19" s="114">
        <v>2024</v>
      </c>
      <c r="E19" s="114">
        <v>2025</v>
      </c>
      <c r="F19" s="114" t="s">
        <v>157</v>
      </c>
      <c r="G19" s="115"/>
      <c r="H19" s="114"/>
      <c r="I19" s="114"/>
      <c r="J19" s="114"/>
      <c r="K19" s="115"/>
      <c r="L19" s="114"/>
      <c r="M19" s="114"/>
      <c r="N19" s="114"/>
      <c r="O19" s="115"/>
      <c r="P19" s="114"/>
      <c r="Q19" s="64"/>
      <c r="R19" s="114"/>
    </row>
    <row r="20" spans="1:18">
      <c r="A20" s="30" t="s">
        <v>154</v>
      </c>
      <c r="B20" s="2" t="s">
        <v>130</v>
      </c>
      <c r="C20" s="118">
        <v>20334</v>
      </c>
      <c r="D20" s="118">
        <v>23293</v>
      </c>
      <c r="E20" s="118">
        <v>27868</v>
      </c>
      <c r="F20" s="122">
        <f>E20/D20-1</f>
        <v>0.196410938908685</v>
      </c>
      <c r="N20" s="123"/>
    </row>
    <row r="21" spans="1:18">
      <c r="A21" s="30" t="s">
        <v>153</v>
      </c>
      <c r="B21" s="2" t="s">
        <v>135</v>
      </c>
      <c r="C21" s="118">
        <v>27305</v>
      </c>
      <c r="D21" s="118">
        <v>26387</v>
      </c>
      <c r="E21" s="118">
        <v>26153</v>
      </c>
      <c r="F21" s="122">
        <f t="shared" ref="F21:F37" si="1">E21/D21-1</f>
        <v>-8.8680031833857642E-3</v>
      </c>
      <c r="N21" s="123"/>
    </row>
    <row r="22" spans="1:18">
      <c r="A22" s="30" t="s">
        <v>152</v>
      </c>
      <c r="B22" s="2" t="s">
        <v>151</v>
      </c>
      <c r="C22" s="118">
        <v>62008</v>
      </c>
      <c r="D22" s="118">
        <v>73478</v>
      </c>
      <c r="E22" s="118">
        <v>87722</v>
      </c>
      <c r="F22" s="122">
        <f t="shared" si="1"/>
        <v>0.19385394267671963</v>
      </c>
      <c r="N22" s="123"/>
    </row>
    <row r="23" spans="1:18">
      <c r="A23" s="30" t="s">
        <v>150</v>
      </c>
      <c r="B23" s="2"/>
      <c r="C23" s="118"/>
      <c r="D23" s="118"/>
      <c r="E23" s="118"/>
      <c r="F23" s="122"/>
      <c r="N23" s="123"/>
    </row>
    <row r="24" spans="1:18" ht="18" customHeight="1">
      <c r="A24" s="36" t="s">
        <v>149</v>
      </c>
      <c r="B24" s="61" t="s">
        <v>132</v>
      </c>
      <c r="C24" s="121">
        <v>21.3</v>
      </c>
      <c r="D24" s="121">
        <v>19.2</v>
      </c>
      <c r="E24" s="121">
        <v>18.2</v>
      </c>
      <c r="F24" s="122">
        <f t="shared" si="1"/>
        <v>-5.208333333333337E-2</v>
      </c>
      <c r="N24" s="123"/>
    </row>
    <row r="25" spans="1:18" ht="18" customHeight="1">
      <c r="A25" s="36" t="s">
        <v>148</v>
      </c>
      <c r="B25" s="61" t="s">
        <v>132</v>
      </c>
      <c r="C25" s="121">
        <v>44.4</v>
      </c>
      <c r="D25" s="121">
        <v>47.1</v>
      </c>
      <c r="E25" s="121">
        <v>43.2</v>
      </c>
      <c r="F25" s="122">
        <f t="shared" si="1"/>
        <v>-8.2802547770700619E-2</v>
      </c>
      <c r="N25" s="123"/>
    </row>
    <row r="26" spans="1:18" ht="18" customHeight="1">
      <c r="A26" s="36" t="s">
        <v>147</v>
      </c>
      <c r="B26" s="61" t="s">
        <v>132</v>
      </c>
      <c r="C26" s="121">
        <v>34.299999999999997</v>
      </c>
      <c r="D26" s="121">
        <v>33.700000000000003</v>
      </c>
      <c r="E26" s="121">
        <v>38.6</v>
      </c>
      <c r="F26" s="122">
        <f t="shared" si="1"/>
        <v>0.14540059347181011</v>
      </c>
      <c r="N26" s="123"/>
    </row>
    <row r="27" spans="1:18" ht="18" customHeight="1">
      <c r="A27" s="30" t="s">
        <v>146</v>
      </c>
      <c r="B27" s="61"/>
      <c r="C27" s="121"/>
      <c r="D27" s="121"/>
      <c r="E27" s="121"/>
      <c r="F27" s="122"/>
      <c r="N27" s="123"/>
    </row>
    <row r="28" spans="1:18" ht="18" customHeight="1">
      <c r="A28" s="36" t="s">
        <v>145</v>
      </c>
      <c r="B28" s="61" t="s">
        <v>132</v>
      </c>
      <c r="C28" s="121">
        <v>76.900000000000006</v>
      </c>
      <c r="D28" s="121">
        <v>75.900000000000006</v>
      </c>
      <c r="E28" s="121">
        <v>75.3</v>
      </c>
      <c r="F28" s="122">
        <f t="shared" si="1"/>
        <v>-7.905138339921014E-3</v>
      </c>
      <c r="N28" s="123"/>
    </row>
    <row r="29" spans="1:18" ht="18" customHeight="1">
      <c r="A29" s="36" t="s">
        <v>144</v>
      </c>
      <c r="B29" s="61" t="s">
        <v>132</v>
      </c>
      <c r="C29" s="121">
        <v>23.1</v>
      </c>
      <c r="D29" s="121">
        <v>24.1</v>
      </c>
      <c r="E29" s="121">
        <v>24.7</v>
      </c>
      <c r="F29" s="122">
        <f t="shared" si="1"/>
        <v>2.4896265560165887E-2</v>
      </c>
      <c r="N29" s="123"/>
    </row>
    <row r="30" spans="1:18" ht="18" customHeight="1">
      <c r="A30" s="109" t="s">
        <v>143</v>
      </c>
      <c r="B30" s="61" t="s">
        <v>132</v>
      </c>
      <c r="C30" s="121">
        <v>4.5</v>
      </c>
      <c r="D30" s="121">
        <v>3.3</v>
      </c>
      <c r="E30" s="121">
        <v>2.2000000000000002</v>
      </c>
      <c r="F30" s="122">
        <f t="shared" si="1"/>
        <v>-0.33333333333333326</v>
      </c>
      <c r="N30" s="123"/>
    </row>
    <row r="31" spans="1:18" ht="20.100000000000001" customHeight="1">
      <c r="A31" s="109" t="s">
        <v>142</v>
      </c>
      <c r="B31" s="2" t="s">
        <v>130</v>
      </c>
      <c r="C31" s="121">
        <v>96.8</v>
      </c>
      <c r="D31" s="121">
        <v>115.7</v>
      </c>
      <c r="E31" s="121">
        <v>124.3</v>
      </c>
      <c r="F31" s="122">
        <f t="shared" si="1"/>
        <v>7.4330164217804695E-2</v>
      </c>
      <c r="N31" s="123"/>
    </row>
    <row r="32" spans="1:18">
      <c r="A32" s="30" t="s">
        <v>141</v>
      </c>
      <c r="B32" s="2"/>
      <c r="F32" s="122"/>
      <c r="N32" s="123"/>
    </row>
    <row r="33" spans="1:18" ht="27.75">
      <c r="A33" s="108" t="s">
        <v>140</v>
      </c>
      <c r="B33" s="61" t="s">
        <v>137</v>
      </c>
      <c r="C33" s="113">
        <v>0</v>
      </c>
      <c r="D33" s="113">
        <v>0</v>
      </c>
      <c r="E33" s="113">
        <v>0</v>
      </c>
      <c r="F33" s="122">
        <v>0</v>
      </c>
      <c r="N33" s="123"/>
    </row>
    <row r="34" spans="1:18" ht="27.75">
      <c r="A34" s="108" t="s">
        <v>139</v>
      </c>
      <c r="B34" s="61" t="s">
        <v>137</v>
      </c>
      <c r="C34" s="113">
        <v>0.22</v>
      </c>
      <c r="D34" s="113">
        <v>0.56899999999999995</v>
      </c>
      <c r="E34" s="123">
        <v>0.38200000000000001</v>
      </c>
      <c r="F34" s="122">
        <f t="shared" si="1"/>
        <v>-0.32864674868189803</v>
      </c>
      <c r="N34" s="123"/>
    </row>
    <row r="35" spans="1:18" ht="27.75">
      <c r="A35" s="108" t="s">
        <v>138</v>
      </c>
      <c r="B35" s="61" t="s">
        <v>137</v>
      </c>
      <c r="C35" s="192">
        <v>0</v>
      </c>
      <c r="D35" s="192">
        <v>0</v>
      </c>
      <c r="E35" s="191">
        <v>0.191</v>
      </c>
      <c r="F35" s="122">
        <f>E35/E35</f>
        <v>1</v>
      </c>
      <c r="N35" s="123"/>
    </row>
    <row r="36" spans="1:18">
      <c r="A36" s="30" t="s">
        <v>136</v>
      </c>
      <c r="B36" s="61" t="s">
        <v>133</v>
      </c>
      <c r="C36" s="113">
        <v>0.18310000000000001</v>
      </c>
      <c r="D36" s="194">
        <v>0.49299999999999999</v>
      </c>
      <c r="E36" s="193">
        <v>0.45900000000000002</v>
      </c>
      <c r="F36" s="195">
        <f>E36/D36-1</f>
        <v>-6.8965517241379226E-2</v>
      </c>
      <c r="N36" s="123"/>
    </row>
    <row r="37" spans="1:18" ht="27.75">
      <c r="A37" s="110" t="s">
        <v>134</v>
      </c>
      <c r="B37" s="61" t="s">
        <v>257</v>
      </c>
      <c r="C37" s="113">
        <v>0.1235</v>
      </c>
      <c r="D37" s="113">
        <v>0.315</v>
      </c>
      <c r="E37" s="123">
        <v>0.31900000000000001</v>
      </c>
      <c r="F37" s="122">
        <f t="shared" si="1"/>
        <v>1.2698412698412653E-2</v>
      </c>
      <c r="N37" s="123"/>
    </row>
    <row r="38" spans="1:18">
      <c r="A38" s="110" t="s">
        <v>131</v>
      </c>
      <c r="B38" s="2" t="s">
        <v>130</v>
      </c>
      <c r="C38" s="113">
        <v>950.8</v>
      </c>
      <c r="D38" s="119">
        <v>1082.5</v>
      </c>
      <c r="E38" s="119">
        <v>1169.8</v>
      </c>
      <c r="F38" s="124">
        <f>E38/D38-1</f>
        <v>8.0646651270207759E-2</v>
      </c>
      <c r="N38" s="123"/>
    </row>
    <row r="39" spans="1:18" ht="27.75">
      <c r="A39" s="110" t="s">
        <v>164</v>
      </c>
      <c r="B39" s="2" t="s">
        <v>130</v>
      </c>
      <c r="C39" s="116">
        <v>1499.4</v>
      </c>
      <c r="D39" s="116">
        <v>2677.1</v>
      </c>
      <c r="E39" s="116">
        <v>2710.4</v>
      </c>
      <c r="F39" s="117">
        <f>E39/D39-1</f>
        <v>1.2438833065630872E-2</v>
      </c>
      <c r="H39" s="116">
        <v>330.8</v>
      </c>
      <c r="I39" s="116">
        <v>182.4</v>
      </c>
      <c r="J39" s="117">
        <f>I39/H39-1</f>
        <v>-0.44860943168077383</v>
      </c>
      <c r="K39" s="116"/>
      <c r="L39" s="116">
        <v>917.2</v>
      </c>
      <c r="M39" s="116">
        <v>892.2</v>
      </c>
      <c r="N39" s="125">
        <f>M39/L39-1</f>
        <v>-2.7256868730920147E-2</v>
      </c>
      <c r="O39" s="116"/>
      <c r="P39" s="116">
        <v>1778.6</v>
      </c>
      <c r="Q39" s="179">
        <v>1524.3</v>
      </c>
      <c r="R39" s="180">
        <f>Q39/P39-1</f>
        <v>-0.14297762284943216</v>
      </c>
    </row>
    <row r="40" spans="1:18" ht="27.75">
      <c r="A40" s="110" t="s">
        <v>165</v>
      </c>
      <c r="B40" s="2" t="s">
        <v>130</v>
      </c>
      <c r="C40" s="116">
        <v>205.8</v>
      </c>
      <c r="D40" s="116">
        <v>231</v>
      </c>
      <c r="E40" s="116">
        <v>268.10000000000002</v>
      </c>
      <c r="F40" s="117">
        <f>E40/D40-1</f>
        <v>0.16060606060606064</v>
      </c>
      <c r="H40" s="116">
        <v>14.8</v>
      </c>
      <c r="I40" s="116">
        <v>19.8</v>
      </c>
      <c r="J40" s="117">
        <f>I40/H40-1</f>
        <v>0.33783783783783772</v>
      </c>
      <c r="K40" s="116"/>
      <c r="L40" s="116">
        <v>98.4</v>
      </c>
      <c r="M40" s="116">
        <v>135.69999999999999</v>
      </c>
      <c r="N40" s="125">
        <f>M40/L40-1</f>
        <v>0.37906504065040636</v>
      </c>
      <c r="O40" s="116"/>
      <c r="P40" s="116">
        <v>219.8</v>
      </c>
      <c r="Q40" s="179">
        <v>238.2</v>
      </c>
      <c r="R40" s="180">
        <f>Q40/P40-1</f>
        <v>8.3712465878070796E-2</v>
      </c>
    </row>
    <row r="41" spans="1:18">
      <c r="A41" s="110"/>
      <c r="B41" s="2"/>
      <c r="C41" s="116"/>
      <c r="D41" s="116"/>
      <c r="E41" s="116"/>
      <c r="F41" s="117"/>
      <c r="H41" s="116"/>
      <c r="I41" s="116"/>
      <c r="J41" s="117"/>
      <c r="K41" s="116"/>
      <c r="L41" s="116"/>
      <c r="M41" s="116"/>
      <c r="N41" s="125"/>
      <c r="O41" s="116"/>
      <c r="P41" s="116"/>
    </row>
    <row r="42" spans="1:18">
      <c r="A42" s="110"/>
      <c r="B42" s="2"/>
      <c r="C42" s="116"/>
      <c r="D42" s="116"/>
      <c r="E42" s="116"/>
      <c r="F42" s="117"/>
    </row>
    <row r="43" spans="1:18" s="14" customFormat="1">
      <c r="A43" s="111" t="s">
        <v>274</v>
      </c>
      <c r="B43" s="112" t="s">
        <v>256</v>
      </c>
      <c r="C43" s="114">
        <v>2023</v>
      </c>
      <c r="D43" s="114">
        <v>2024</v>
      </c>
      <c r="E43" s="114">
        <v>2025</v>
      </c>
      <c r="F43" s="114" t="s">
        <v>157</v>
      </c>
      <c r="G43" s="115"/>
      <c r="H43" s="115"/>
      <c r="I43" s="115"/>
      <c r="J43" s="115"/>
      <c r="K43" s="115"/>
      <c r="L43" s="115"/>
      <c r="M43" s="115"/>
      <c r="N43" s="115"/>
      <c r="O43" s="115"/>
      <c r="P43" s="115"/>
    </row>
    <row r="44" spans="1:18">
      <c r="A44" s="30" t="s">
        <v>166</v>
      </c>
      <c r="B44" s="2" t="s">
        <v>130</v>
      </c>
      <c r="C44" s="121">
        <f>SUM(C45:C47)</f>
        <v>21845.3</v>
      </c>
      <c r="D44" s="121">
        <f>SUM(D45:D47)</f>
        <v>22578.899999999998</v>
      </c>
      <c r="E44" s="121">
        <v>21775.3</v>
      </c>
      <c r="F44" s="122">
        <f>D44/C44-1</f>
        <v>3.3581594210196242E-2</v>
      </c>
    </row>
    <row r="45" spans="1:18">
      <c r="A45" s="36" t="s">
        <v>167</v>
      </c>
      <c r="B45" s="2" t="s">
        <v>130</v>
      </c>
      <c r="C45" s="121">
        <v>18366.099999999999</v>
      </c>
      <c r="D45" s="121">
        <v>19609.599999999999</v>
      </c>
      <c r="E45" s="121">
        <v>21540.799999999999</v>
      </c>
      <c r="F45" s="122">
        <f>D45/C45-1</f>
        <v>6.7706263169644121E-2</v>
      </c>
    </row>
    <row r="46" spans="1:18">
      <c r="A46" s="36" t="s">
        <v>168</v>
      </c>
      <c r="B46" s="2" t="s">
        <v>130</v>
      </c>
      <c r="C46" s="121">
        <v>3443.5</v>
      </c>
      <c r="D46" s="121">
        <v>2947.5</v>
      </c>
      <c r="E46" s="121">
        <v>223.5</v>
      </c>
      <c r="F46" s="122">
        <f>D46/C46-1</f>
        <v>-0.14403949470015975</v>
      </c>
    </row>
    <row r="47" spans="1:18">
      <c r="A47" s="36" t="s">
        <v>169</v>
      </c>
      <c r="B47" s="2" t="s">
        <v>130</v>
      </c>
      <c r="C47" s="121">
        <v>35.700000000000003</v>
      </c>
      <c r="D47" s="121">
        <v>21.8</v>
      </c>
      <c r="E47" s="121">
        <v>11</v>
      </c>
      <c r="F47" s="122">
        <f>D47/C47-1</f>
        <v>-0.38935574229691883</v>
      </c>
    </row>
    <row r="49" spans="1:1">
      <c r="A49" s="198" t="s">
        <v>281</v>
      </c>
    </row>
  </sheetData>
  <hyperlinks>
    <hyperlink ref="A1" location="Содержание!A1" display="← К СОДЕРЖАНИЮ" xr:uid="{00000000-0004-0000-0A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8"/>
  <sheetViews>
    <sheetView zoomScaleNormal="100" workbookViewId="0"/>
  </sheetViews>
  <sheetFormatPr defaultColWidth="9.125" defaultRowHeight="15.4"/>
  <cols>
    <col min="1" max="1" width="2.4375" style="4" customWidth="1"/>
    <col min="2" max="2" width="111.25" style="4" customWidth="1"/>
    <col min="3" max="16384" width="9.125" style="4"/>
  </cols>
  <sheetData>
    <row r="1" spans="2:2" ht="39" customHeight="1">
      <c r="B1" s="5" t="s">
        <v>177</v>
      </c>
    </row>
    <row r="2" spans="2:2" ht="12.95" customHeight="1"/>
    <row r="3" spans="2:2" ht="144" customHeight="1">
      <c r="B3" s="3" t="s">
        <v>175</v>
      </c>
    </row>
    <row r="4" spans="2:2" ht="140.85" customHeight="1">
      <c r="B4" s="3" t="s">
        <v>171</v>
      </c>
    </row>
    <row r="5" spans="2:2" ht="68.25" customHeight="1">
      <c r="B5" s="3" t="s">
        <v>172</v>
      </c>
    </row>
    <row r="6" spans="2:2" ht="53.85" customHeight="1">
      <c r="B6" s="3" t="s">
        <v>173</v>
      </c>
    </row>
    <row r="7" spans="2:2" ht="55.7" customHeight="1">
      <c r="B7" s="3" t="s">
        <v>174</v>
      </c>
    </row>
    <row r="8" spans="2:2">
      <c r="B8" s="3" t="s">
        <v>176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2"/>
  <sheetViews>
    <sheetView zoomScaleNormal="100" workbookViewId="0">
      <selection sqref="A1:M1"/>
    </sheetView>
  </sheetViews>
  <sheetFormatPr defaultColWidth="9.125" defaultRowHeight="15.4"/>
  <cols>
    <col min="1" max="1" width="5.125" style="4" customWidth="1"/>
    <col min="2" max="2" width="39.875" style="4" customWidth="1"/>
    <col min="3" max="16384" width="9.125" style="4"/>
  </cols>
  <sheetData>
    <row r="1" spans="1:13" ht="39" customHeight="1">
      <c r="A1" s="202" t="s">
        <v>178</v>
      </c>
      <c r="B1" s="202"/>
      <c r="C1" s="202"/>
      <c r="D1" s="202"/>
      <c r="E1" s="202"/>
      <c r="F1" s="202"/>
      <c r="G1" s="202"/>
      <c r="H1" s="202"/>
      <c r="I1" s="202"/>
      <c r="J1" s="202"/>
      <c r="K1" s="202"/>
      <c r="L1" s="202"/>
      <c r="M1" s="202"/>
    </row>
    <row r="2" spans="1:13" s="1" customFormat="1" ht="20.100000000000001" customHeight="1">
      <c r="A2" s="60"/>
      <c r="B2" s="201" t="s">
        <v>187</v>
      </c>
      <c r="C2" s="201"/>
      <c r="D2" s="201"/>
      <c r="E2" s="201"/>
      <c r="F2" s="201"/>
      <c r="G2" s="201"/>
      <c r="H2" s="201"/>
      <c r="I2" s="201"/>
      <c r="J2" s="201"/>
      <c r="K2" s="201"/>
      <c r="L2" s="201"/>
      <c r="M2" s="201"/>
    </row>
    <row r="3" spans="1:13" s="1" customFormat="1" ht="20.100000000000001" customHeight="1">
      <c r="B3" s="201" t="s">
        <v>188</v>
      </c>
      <c r="C3" s="201"/>
      <c r="D3" s="201"/>
      <c r="E3" s="201"/>
      <c r="F3" s="201"/>
      <c r="G3" s="201"/>
      <c r="H3" s="201"/>
      <c r="I3" s="201"/>
      <c r="J3" s="201"/>
      <c r="K3" s="201"/>
      <c r="L3" s="201"/>
      <c r="M3" s="201"/>
    </row>
    <row r="4" spans="1:13" s="1" customFormat="1" ht="20.100000000000001" customHeight="1">
      <c r="B4" s="201" t="s">
        <v>252</v>
      </c>
      <c r="C4" s="201"/>
      <c r="D4" s="201"/>
      <c r="E4" s="201"/>
      <c r="F4" s="201"/>
      <c r="G4" s="201"/>
      <c r="H4" s="201"/>
      <c r="I4" s="201"/>
      <c r="J4" s="201"/>
      <c r="K4" s="201"/>
      <c r="L4" s="201"/>
      <c r="M4" s="201"/>
    </row>
    <row r="5" spans="1:13" s="1" customFormat="1" ht="20.100000000000001" customHeight="1">
      <c r="B5" s="201" t="s">
        <v>253</v>
      </c>
      <c r="C5" s="201"/>
      <c r="D5" s="201"/>
      <c r="E5" s="201"/>
      <c r="F5" s="201"/>
      <c r="G5" s="201"/>
      <c r="H5" s="201"/>
      <c r="I5" s="201"/>
      <c r="J5" s="201"/>
      <c r="K5" s="201"/>
      <c r="L5" s="201"/>
      <c r="M5" s="201"/>
    </row>
    <row r="6" spans="1:13" s="1" customFormat="1" ht="20.100000000000001" customHeight="1">
      <c r="B6" s="201" t="s">
        <v>254</v>
      </c>
      <c r="C6" s="201"/>
      <c r="D6" s="201"/>
      <c r="E6" s="201"/>
      <c r="F6" s="201"/>
      <c r="G6" s="201"/>
      <c r="H6" s="201"/>
      <c r="I6" s="201"/>
      <c r="J6" s="201"/>
      <c r="K6" s="201"/>
      <c r="L6" s="201"/>
      <c r="M6" s="201"/>
    </row>
    <row r="7" spans="1:13" s="1" customFormat="1" ht="20.100000000000001" customHeight="1">
      <c r="B7" s="201" t="s">
        <v>89</v>
      </c>
      <c r="C7" s="201"/>
      <c r="D7" s="201"/>
      <c r="E7" s="201"/>
      <c r="F7" s="201"/>
      <c r="G7" s="201"/>
      <c r="H7" s="201"/>
      <c r="I7" s="201"/>
      <c r="J7" s="201"/>
      <c r="K7" s="201"/>
      <c r="L7" s="201"/>
      <c r="M7" s="201"/>
    </row>
    <row r="8" spans="1:13" s="1" customFormat="1" ht="20.100000000000001" customHeight="1">
      <c r="B8" s="201" t="s">
        <v>255</v>
      </c>
      <c r="C8" s="201"/>
      <c r="D8" s="201"/>
      <c r="E8" s="201"/>
      <c r="F8" s="201"/>
      <c r="G8" s="201"/>
      <c r="H8" s="201"/>
      <c r="I8" s="201"/>
      <c r="J8" s="201"/>
      <c r="K8" s="201"/>
      <c r="L8" s="201"/>
      <c r="M8" s="201"/>
    </row>
    <row r="9" spans="1:13" s="1" customFormat="1" ht="20.100000000000001" customHeight="1">
      <c r="B9" s="201" t="s">
        <v>263</v>
      </c>
      <c r="C9" s="201"/>
      <c r="D9" s="201"/>
      <c r="E9" s="201"/>
      <c r="F9" s="201"/>
      <c r="G9" s="201"/>
      <c r="H9" s="201"/>
      <c r="I9" s="201"/>
      <c r="J9" s="201"/>
      <c r="K9" s="201"/>
      <c r="L9" s="201"/>
      <c r="M9" s="201"/>
    </row>
    <row r="10" spans="1:13" ht="30" customHeight="1">
      <c r="B10" s="200"/>
      <c r="C10" s="200"/>
      <c r="D10" s="200"/>
      <c r="E10" s="200"/>
      <c r="F10" s="200"/>
      <c r="G10" s="200"/>
      <c r="H10" s="200"/>
      <c r="I10" s="200"/>
      <c r="J10" s="200"/>
      <c r="K10" s="200"/>
      <c r="L10" s="200"/>
      <c r="M10" s="200"/>
    </row>
    <row r="11" spans="1:13" ht="30" customHeight="1">
      <c r="B11" s="200"/>
      <c r="C11" s="200"/>
      <c r="D11" s="200"/>
      <c r="E11" s="200"/>
      <c r="F11" s="200"/>
      <c r="G11" s="200"/>
      <c r="H11" s="200"/>
      <c r="I11" s="200"/>
      <c r="J11" s="200"/>
      <c r="K11" s="200"/>
      <c r="L11" s="200"/>
      <c r="M11" s="200"/>
    </row>
    <row r="12" spans="1:13" ht="30" customHeight="1">
      <c r="B12" s="200"/>
      <c r="C12" s="200"/>
      <c r="D12" s="200"/>
      <c r="E12" s="200"/>
      <c r="F12" s="200"/>
      <c r="G12" s="200"/>
      <c r="H12" s="200"/>
      <c r="I12" s="200"/>
      <c r="J12" s="200"/>
      <c r="K12" s="200"/>
      <c r="L12" s="200"/>
      <c r="M12" s="200"/>
    </row>
    <row r="13" spans="1:13" ht="30" customHeight="1">
      <c r="B13" s="200"/>
      <c r="C13" s="200"/>
      <c r="D13" s="200"/>
      <c r="E13" s="200"/>
      <c r="F13" s="200"/>
      <c r="G13" s="200"/>
      <c r="H13" s="200"/>
      <c r="I13" s="200"/>
      <c r="J13" s="200"/>
      <c r="K13" s="200"/>
      <c r="L13" s="200"/>
      <c r="M13" s="200"/>
    </row>
    <row r="14" spans="1:13" ht="30" customHeight="1"/>
    <row r="15" spans="1:13" ht="30" customHeight="1"/>
    <row r="16" spans="1:13" ht="30" customHeight="1"/>
    <row r="17" ht="30" customHeight="1"/>
    <row r="18" ht="30" customHeight="1"/>
    <row r="19" ht="30" customHeight="1"/>
    <row r="20" ht="30" customHeight="1"/>
    <row r="21" ht="30" customHeight="1"/>
    <row r="22" ht="30" customHeight="1"/>
  </sheetData>
  <mergeCells count="13">
    <mergeCell ref="B2:M2"/>
    <mergeCell ref="B3:M3"/>
    <mergeCell ref="A1:M1"/>
    <mergeCell ref="B4:M4"/>
    <mergeCell ref="B5:M5"/>
    <mergeCell ref="B12:M12"/>
    <mergeCell ref="B13:M13"/>
    <mergeCell ref="B6:M6"/>
    <mergeCell ref="B7:M7"/>
    <mergeCell ref="B8:M8"/>
    <mergeCell ref="B9:M9"/>
    <mergeCell ref="B10:M10"/>
    <mergeCell ref="B11:M11"/>
  </mergeCells>
  <hyperlinks>
    <hyperlink ref="B2" location="'Макроэкономические показатели '!A1" display="Макроэкономические показатели " xr:uid="{00000000-0004-0000-0200-000000000000}"/>
    <hyperlink ref="B3:M3" location="'Операционные показатели'!A1" display="'Операционные показатели'!A1" xr:uid="{00000000-0004-0000-0200-000001000000}"/>
    <hyperlink ref="B4:M4" location="'Финансовые показатели (МСФО)'!A1" display="Финансовые показатели (МСФО)" xr:uid="{00000000-0004-0000-0200-000002000000}"/>
    <hyperlink ref="B5:M5" location="'Финансовые показатели (РСБУ)'!A1" display="'Финансовые показатели (РСБУ)'!A1" xr:uid="{00000000-0004-0000-0200-000003000000}"/>
    <hyperlink ref="B6:M6" location="'Акционерный капитал'!A1" display="'Акционерный капитал'!A1" xr:uid="{00000000-0004-0000-0200-000004000000}"/>
    <hyperlink ref="B7:M7" location="Дивиденды!A1" display="Дивиденды!A1" xr:uid="{00000000-0004-0000-0200-000005000000}"/>
    <hyperlink ref="B8:M8" location="'Кредитные рейтинги '!A1" display="'Кредитные рейтинги '!A1" xr:uid="{00000000-0004-0000-0200-000006000000}"/>
    <hyperlink ref="B9:M9" location="'Основные ESG-показатели'!A1" display="Основные ESG-показатели" xr:uid="{00000000-0004-0000-0200-000007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5"/>
  <sheetViews>
    <sheetView zoomScaleNormal="100" workbookViewId="0">
      <pane xSplit="2" topLeftCell="C1" activePane="topRight" state="frozen"/>
      <selection pane="topRight" activeCell="C1" sqref="C1"/>
    </sheetView>
  </sheetViews>
  <sheetFormatPr defaultColWidth="10.875" defaultRowHeight="13.9"/>
  <cols>
    <col min="1" max="1" width="61.75" style="1" customWidth="1"/>
    <col min="2" max="2" width="12.125" style="2" customWidth="1"/>
    <col min="3" max="4" width="16.3125" style="63" bestFit="1" customWidth="1"/>
    <col min="5" max="5" width="14.6875" style="63" bestFit="1" customWidth="1"/>
    <col min="6" max="6" width="14.6875" style="63" customWidth="1"/>
    <col min="7" max="8" width="14.875" style="63" bestFit="1" customWidth="1"/>
    <col min="9" max="9" width="14.875" style="63" customWidth="1"/>
    <col min="10" max="10" width="10.875" style="63"/>
    <col min="11" max="12" width="14.875" style="63" bestFit="1" customWidth="1"/>
    <col min="13" max="13" width="14.875" style="63" customWidth="1"/>
    <col min="14" max="14" width="10.875" style="63"/>
    <col min="15" max="15" width="14.875" style="63" bestFit="1" customWidth="1"/>
    <col min="16" max="16" width="14.875" style="63" customWidth="1"/>
    <col min="17" max="17" width="11.4375" style="1" bestFit="1" customWidth="1"/>
    <col min="18" max="16384" width="10.875" style="1"/>
  </cols>
  <sheetData>
    <row r="1" spans="1:16" ht="16.7" customHeight="1">
      <c r="A1" s="23" t="s">
        <v>190</v>
      </c>
      <c r="B1" s="24"/>
    </row>
    <row r="2" spans="1:16" ht="16.7" customHeight="1">
      <c r="A2" s="23"/>
      <c r="B2" s="24"/>
    </row>
    <row r="3" spans="1:16" s="14" customFormat="1">
      <c r="A3" s="162" t="s">
        <v>16</v>
      </c>
      <c r="B3" s="12" t="s">
        <v>193</v>
      </c>
      <c r="C3" s="64">
        <v>2023</v>
      </c>
      <c r="D3" s="64">
        <v>2024</v>
      </c>
      <c r="E3" s="64">
        <v>2025</v>
      </c>
      <c r="F3" s="67"/>
      <c r="G3" s="64" t="s">
        <v>0</v>
      </c>
      <c r="H3" s="64" t="s">
        <v>1</v>
      </c>
      <c r="I3" s="64"/>
      <c r="J3" s="67"/>
      <c r="K3" s="64" t="s">
        <v>2</v>
      </c>
      <c r="L3" s="64" t="s">
        <v>3</v>
      </c>
      <c r="M3" s="64"/>
      <c r="N3" s="67"/>
      <c r="O3" s="64" t="s">
        <v>4</v>
      </c>
      <c r="P3" s="64" t="s">
        <v>5</v>
      </c>
    </row>
    <row r="4" spans="1:16">
      <c r="A4" s="15" t="s">
        <v>271</v>
      </c>
      <c r="B4" s="16" t="s">
        <v>192</v>
      </c>
      <c r="C4" s="88">
        <v>0.16</v>
      </c>
      <c r="D4" s="88">
        <v>0.21</v>
      </c>
      <c r="E4" s="88">
        <v>0.16</v>
      </c>
      <c r="F4" s="88"/>
      <c r="G4" s="88">
        <v>0.16</v>
      </c>
      <c r="H4" s="88">
        <v>0.21</v>
      </c>
      <c r="I4" s="88"/>
      <c r="J4" s="88"/>
      <c r="K4" s="88">
        <v>0.16</v>
      </c>
      <c r="L4" s="88">
        <v>0.2</v>
      </c>
      <c r="M4" s="88"/>
      <c r="N4" s="88"/>
      <c r="O4" s="88">
        <v>0.19</v>
      </c>
      <c r="P4" s="88">
        <v>0.17</v>
      </c>
    </row>
    <row r="5" spans="1:16">
      <c r="A5" s="15" t="s">
        <v>194</v>
      </c>
      <c r="B5" s="16" t="s">
        <v>195</v>
      </c>
      <c r="C5" s="88">
        <v>7.4200000000000002E-2</v>
      </c>
      <c r="D5" s="88">
        <v>9.5200000000000007E-2</v>
      </c>
      <c r="E5" s="88">
        <v>5.5899999999999998E-2</v>
      </c>
      <c r="F5" s="88"/>
      <c r="G5" s="88">
        <v>7.7200000000000005E-2</v>
      </c>
      <c r="H5" s="88">
        <v>0.10340000000000001</v>
      </c>
      <c r="I5" s="88"/>
      <c r="J5" s="88"/>
      <c r="K5" s="88">
        <v>8.5900000000000004E-2</v>
      </c>
      <c r="L5" s="88">
        <v>9.4E-2</v>
      </c>
      <c r="M5" s="88"/>
      <c r="N5" s="88"/>
      <c r="O5" s="88">
        <v>8.6300000000000002E-2</v>
      </c>
      <c r="P5" s="88">
        <v>7.9799999999999996E-2</v>
      </c>
    </row>
    <row r="6" spans="1:16">
      <c r="A6" s="15"/>
      <c r="B6" s="16"/>
      <c r="C6" s="89"/>
      <c r="D6" s="89"/>
      <c r="E6" s="89"/>
      <c r="F6" s="89"/>
      <c r="G6" s="89"/>
      <c r="H6" s="89"/>
      <c r="I6" s="89"/>
      <c r="J6" s="89"/>
      <c r="K6" s="89"/>
      <c r="L6" s="89"/>
      <c r="M6" s="89"/>
      <c r="N6" s="89"/>
      <c r="O6" s="89"/>
      <c r="P6" s="89"/>
    </row>
    <row r="7" spans="1:16" s="14" customFormat="1">
      <c r="A7" s="162" t="s">
        <v>191</v>
      </c>
      <c r="B7" s="25"/>
      <c r="C7" s="64">
        <v>2023</v>
      </c>
      <c r="D7" s="64">
        <v>2024</v>
      </c>
      <c r="E7" s="64">
        <v>2025</v>
      </c>
      <c r="F7" s="67"/>
      <c r="G7" s="64" t="s">
        <v>0</v>
      </c>
      <c r="H7" s="64" t="s">
        <v>1</v>
      </c>
      <c r="I7" s="64"/>
      <c r="J7" s="67"/>
      <c r="K7" s="64" t="s">
        <v>2</v>
      </c>
      <c r="L7" s="64" t="s">
        <v>3</v>
      </c>
      <c r="M7" s="64"/>
      <c r="N7" s="67"/>
      <c r="O7" s="64" t="s">
        <v>4</v>
      </c>
      <c r="P7" s="64" t="s">
        <v>5</v>
      </c>
    </row>
    <row r="8" spans="1:16">
      <c r="A8" s="15" t="s">
        <v>196</v>
      </c>
      <c r="B8" s="16" t="s">
        <v>132</v>
      </c>
      <c r="C8" s="65">
        <v>4.1000000000000002E-2</v>
      </c>
      <c r="D8" s="65">
        <v>4.9000000000000002E-2</v>
      </c>
      <c r="E8" s="65">
        <v>0.01</v>
      </c>
      <c r="G8" s="65">
        <v>5.3999999999999999E-2</v>
      </c>
      <c r="H8" s="65">
        <v>1.4E-2</v>
      </c>
      <c r="I8" s="90"/>
      <c r="J8" s="90"/>
      <c r="K8" s="65">
        <v>4.7E-2</v>
      </c>
      <c r="L8" s="65">
        <v>1.2E-2</v>
      </c>
      <c r="M8" s="90"/>
      <c r="N8" s="90"/>
      <c r="O8" s="65">
        <v>4.2000000000000003E-2</v>
      </c>
      <c r="P8" s="65">
        <v>0.01</v>
      </c>
    </row>
    <row r="9" spans="1:16">
      <c r="A9" s="15"/>
      <c r="B9" s="16"/>
      <c r="C9" s="65"/>
      <c r="D9" s="65"/>
      <c r="G9" s="65"/>
      <c r="H9" s="65"/>
      <c r="I9" s="90"/>
      <c r="J9" s="90"/>
      <c r="K9" s="65"/>
      <c r="L9" s="65"/>
      <c r="M9" s="90"/>
      <c r="N9" s="90"/>
      <c r="O9" s="65"/>
      <c r="P9" s="65"/>
    </row>
    <row r="10" spans="1:16" s="14" customFormat="1">
      <c r="A10" s="162" t="s">
        <v>35</v>
      </c>
      <c r="B10" s="25"/>
      <c r="C10" s="64">
        <v>2023</v>
      </c>
      <c r="D10" s="64">
        <v>2024</v>
      </c>
      <c r="E10" s="64">
        <v>2025</v>
      </c>
      <c r="F10" s="64"/>
      <c r="G10" s="67"/>
      <c r="H10" s="67"/>
      <c r="I10" s="67"/>
      <c r="J10" s="67"/>
      <c r="K10" s="67"/>
      <c r="L10" s="67"/>
      <c r="M10" s="67"/>
      <c r="N10" s="67"/>
      <c r="O10" s="67"/>
      <c r="P10" s="67"/>
    </row>
    <row r="11" spans="1:16">
      <c r="A11" s="17" t="s">
        <v>197</v>
      </c>
      <c r="B11" s="18" t="s">
        <v>198</v>
      </c>
      <c r="C11" s="75">
        <v>240.14</v>
      </c>
      <c r="D11" s="75">
        <v>255.69</v>
      </c>
      <c r="E11" s="75">
        <v>293.82</v>
      </c>
      <c r="F11" s="71"/>
    </row>
    <row r="12" spans="1:16">
      <c r="A12" s="17" t="s">
        <v>199</v>
      </c>
      <c r="B12" s="18" t="s">
        <v>130</v>
      </c>
      <c r="C12" s="75">
        <v>113569</v>
      </c>
      <c r="D12" s="75">
        <v>119566</v>
      </c>
      <c r="E12" s="75">
        <v>140009</v>
      </c>
      <c r="F12" s="71"/>
    </row>
    <row r="13" spans="1:16">
      <c r="A13" s="17" t="s">
        <v>200</v>
      </c>
      <c r="B13" s="18" t="s">
        <v>201</v>
      </c>
      <c r="C13" s="75">
        <v>58061</v>
      </c>
      <c r="D13" s="75">
        <v>59699</v>
      </c>
      <c r="E13" s="75">
        <v>71316</v>
      </c>
      <c r="F13" s="71"/>
    </row>
    <row r="15" spans="1:16">
      <c r="A15" s="26"/>
      <c r="B15" s="27"/>
    </row>
  </sheetData>
  <hyperlinks>
    <hyperlink ref="A3" r:id="rId1" display="Банк России" xr:uid="{00000000-0004-0000-0300-000000000000}"/>
    <hyperlink ref="A10" r:id="rId2" xr:uid="{00000000-0004-0000-0300-000001000000}"/>
    <hyperlink ref="A1" location="Содержание!A1" display="← К СОДЕРЖАНИЮ" xr:uid="{00000000-0004-0000-0300-000002000000}"/>
    <hyperlink ref="A7" r:id="rId3" xr:uid="{00000000-0004-0000-0300-000003000000}"/>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0"/>
  <sheetViews>
    <sheetView zoomScale="97" zoomScaleNormal="97" workbookViewId="0">
      <pane xSplit="2" topLeftCell="C1" activePane="topRight" state="frozen"/>
      <selection pane="topRight" activeCell="C1" sqref="C1"/>
    </sheetView>
  </sheetViews>
  <sheetFormatPr defaultColWidth="10.875" defaultRowHeight="13.9"/>
  <cols>
    <col min="1" max="1" width="63.125" style="136" customWidth="1"/>
    <col min="2" max="2" width="15.875" style="136" customWidth="1"/>
    <col min="3" max="4" width="16.3125" style="113" bestFit="1" customWidth="1"/>
    <col min="5" max="5" width="15.3125" style="113" customWidth="1"/>
    <col min="6" max="6" width="16.3125" style="113" customWidth="1"/>
    <col min="7" max="7" width="10.875" style="113"/>
    <col min="8" max="9" width="14.875" style="113" bestFit="1" customWidth="1"/>
    <col min="10" max="10" width="14.875" style="113" customWidth="1"/>
    <col min="11" max="11" width="10.875" style="113"/>
    <col min="12" max="13" width="14.875" style="113" bestFit="1" customWidth="1"/>
    <col min="14" max="14" width="14.875" style="113" customWidth="1"/>
    <col min="15" max="15" width="10.875" style="113"/>
    <col min="16" max="16" width="14.875" style="113" bestFit="1" customWidth="1"/>
    <col min="17" max="17" width="14.875" style="113" customWidth="1"/>
    <col min="18" max="18" width="14.6875" style="136" bestFit="1" customWidth="1"/>
    <col min="19" max="16384" width="10.875" style="136"/>
  </cols>
  <sheetData>
    <row r="1" spans="1:18" ht="16.7" customHeight="1">
      <c r="A1" s="23" t="s">
        <v>190</v>
      </c>
      <c r="B1" s="23"/>
      <c r="O1" s="126"/>
    </row>
    <row r="2" spans="1:18" ht="16.7" customHeight="1">
      <c r="A2" s="23"/>
      <c r="B2" s="23"/>
      <c r="O2" s="126"/>
    </row>
    <row r="3" spans="1:18" s="138" customFormat="1">
      <c r="A3" s="163" t="s">
        <v>13</v>
      </c>
      <c r="B3" s="128" t="s">
        <v>193</v>
      </c>
      <c r="C3" s="114">
        <v>2023</v>
      </c>
      <c r="D3" s="114">
        <v>2024</v>
      </c>
      <c r="E3" s="114">
        <v>2025</v>
      </c>
      <c r="F3" s="114" t="s">
        <v>38</v>
      </c>
      <c r="G3" s="115"/>
      <c r="H3" s="114" t="s">
        <v>0</v>
      </c>
      <c r="I3" s="114" t="s">
        <v>1</v>
      </c>
      <c r="J3" s="114" t="s">
        <v>38</v>
      </c>
      <c r="K3" s="115"/>
      <c r="L3" s="114" t="s">
        <v>2</v>
      </c>
      <c r="M3" s="114" t="s">
        <v>3</v>
      </c>
      <c r="N3" s="114" t="s">
        <v>38</v>
      </c>
      <c r="O3" s="115"/>
      <c r="P3" s="114" t="s">
        <v>4</v>
      </c>
      <c r="Q3" s="114" t="s">
        <v>5</v>
      </c>
      <c r="R3" s="114" t="s">
        <v>38</v>
      </c>
    </row>
    <row r="4" spans="1:18">
      <c r="A4" s="21" t="s">
        <v>203</v>
      </c>
      <c r="B4" s="139" t="s">
        <v>202</v>
      </c>
      <c r="C4" s="140">
        <v>54042</v>
      </c>
      <c r="D4" s="140">
        <v>55090.2</v>
      </c>
      <c r="E4" s="140">
        <v>54020.5</v>
      </c>
      <c r="F4" s="141">
        <f>E4/D4-1</f>
        <v>-1.9417246624626516E-2</v>
      </c>
      <c r="G4" s="142"/>
      <c r="H4" s="140">
        <v>15694.8</v>
      </c>
      <c r="I4" s="140">
        <v>14821.3</v>
      </c>
      <c r="J4" s="141">
        <f>I4/H4-1</f>
        <v>-5.5655376302979342E-2</v>
      </c>
      <c r="K4" s="142"/>
      <c r="L4" s="140">
        <v>28122.9</v>
      </c>
      <c r="M4" s="140">
        <v>27162.1</v>
      </c>
      <c r="N4" s="141">
        <f>M4/L4-1</f>
        <v>-3.4164328714321845E-2</v>
      </c>
      <c r="O4" s="142"/>
      <c r="P4" s="140">
        <v>40461.599999999999</v>
      </c>
      <c r="Q4" s="140">
        <v>39421.1</v>
      </c>
      <c r="R4" s="169">
        <f>Q4/P4-1</f>
        <v>-2.571574035628843E-2</v>
      </c>
    </row>
    <row r="5" spans="1:18">
      <c r="A5" s="21" t="s">
        <v>204</v>
      </c>
      <c r="B5" s="139" t="s">
        <v>202</v>
      </c>
      <c r="C5" s="140">
        <v>48482.3</v>
      </c>
      <c r="D5" s="140">
        <v>49584.7</v>
      </c>
      <c r="E5" s="140">
        <v>48390.5</v>
      </c>
      <c r="F5" s="141">
        <f>E5/D5-1</f>
        <v>-2.4084042053294619E-2</v>
      </c>
      <c r="G5" s="142"/>
      <c r="H5" s="140">
        <v>13848.1</v>
      </c>
      <c r="I5" s="140">
        <v>13132.2</v>
      </c>
      <c r="J5" s="141">
        <f>I5/H5-1</f>
        <v>-5.1696622641373202E-2</v>
      </c>
      <c r="K5" s="142"/>
      <c r="L5" s="140">
        <v>25300.3</v>
      </c>
      <c r="M5" s="140">
        <v>24416.799999999999</v>
      </c>
      <c r="N5" s="141">
        <f>M5/L5-1</f>
        <v>-3.4920534539116144E-2</v>
      </c>
      <c r="O5" s="142"/>
      <c r="P5" s="140">
        <v>36660.699999999997</v>
      </c>
      <c r="Q5" s="140">
        <v>35571.800000000003</v>
      </c>
      <c r="R5" s="169">
        <f>Q5/P5-1</f>
        <v>-2.9702106069987577E-2</v>
      </c>
    </row>
    <row r="6" spans="1:18">
      <c r="A6" s="21" t="s">
        <v>205</v>
      </c>
      <c r="B6" s="139" t="s">
        <v>202</v>
      </c>
      <c r="C6" s="140">
        <v>5559.6</v>
      </c>
      <c r="D6" s="140">
        <v>5505.5</v>
      </c>
      <c r="E6" s="140">
        <v>5630</v>
      </c>
      <c r="F6" s="141">
        <f>E6/D6-1</f>
        <v>2.261374988647713E-2</v>
      </c>
      <c r="G6" s="142"/>
      <c r="H6" s="140">
        <v>1846.7</v>
      </c>
      <c r="I6" s="140">
        <v>1689.1</v>
      </c>
      <c r="J6" s="141">
        <f>I6/H6-1</f>
        <v>-8.5341419829967013E-2</v>
      </c>
      <c r="K6" s="142"/>
      <c r="L6" s="140">
        <v>2822.6</v>
      </c>
      <c r="M6" s="140">
        <v>2745.3</v>
      </c>
      <c r="N6" s="141">
        <f>M6/L6-1</f>
        <v>-2.7386097923899899E-2</v>
      </c>
      <c r="O6" s="142"/>
      <c r="P6" s="140">
        <v>3800.9</v>
      </c>
      <c r="Q6" s="140">
        <v>3849.3</v>
      </c>
      <c r="R6" s="169">
        <f>Q6/P6-1</f>
        <v>1.2733826199058162E-2</v>
      </c>
    </row>
    <row r="7" spans="1:18">
      <c r="A7" s="21" t="s">
        <v>205</v>
      </c>
      <c r="B7" s="139" t="s">
        <v>132</v>
      </c>
      <c r="C7" s="127">
        <v>0.10290000000000001</v>
      </c>
      <c r="D7" s="127">
        <v>9.9900000000000003E-2</v>
      </c>
      <c r="E7" s="127">
        <v>0.1042</v>
      </c>
      <c r="F7" s="141">
        <f>E7/D7-1</f>
        <v>4.3043043043043072E-2</v>
      </c>
      <c r="G7" s="126"/>
      <c r="H7" s="127">
        <v>0.1177</v>
      </c>
      <c r="I7" s="127">
        <v>0.114</v>
      </c>
      <c r="J7" s="143">
        <f>I7/H7-1</f>
        <v>-3.143585386576031E-2</v>
      </c>
      <c r="K7" s="126"/>
      <c r="L7" s="127">
        <v>0.1004</v>
      </c>
      <c r="M7" s="127">
        <v>0.1011</v>
      </c>
      <c r="N7" s="143">
        <f>M7/L7-1</f>
        <v>6.9721115537848544E-3</v>
      </c>
      <c r="O7" s="144"/>
      <c r="P7" s="127">
        <v>9.3899999999999997E-2</v>
      </c>
      <c r="Q7" s="127">
        <v>9.7600000000000006E-2</v>
      </c>
      <c r="R7" s="169">
        <f>Q7/P7-1</f>
        <v>3.940362087326954E-2</v>
      </c>
    </row>
    <row r="8" spans="1:18">
      <c r="A8" s="21" t="s">
        <v>206</v>
      </c>
      <c r="B8" s="139" t="s">
        <v>202</v>
      </c>
      <c r="C8" s="140">
        <v>47291.6</v>
      </c>
      <c r="D8" s="140">
        <v>48434.1</v>
      </c>
      <c r="E8" s="188">
        <v>47270.2</v>
      </c>
      <c r="F8" s="141">
        <f>E8/D8-1</f>
        <v>-2.4030590018189746E-2</v>
      </c>
      <c r="G8" s="142"/>
      <c r="H8" s="140">
        <v>13474.4</v>
      </c>
      <c r="I8" s="140">
        <v>12801</v>
      </c>
      <c r="J8" s="141">
        <f>I8/H8-1</f>
        <v>-4.9976251261651727E-2</v>
      </c>
      <c r="K8" s="142"/>
      <c r="L8" s="140">
        <v>24743.599999999999</v>
      </c>
      <c r="M8" s="140">
        <v>23897.8</v>
      </c>
      <c r="N8" s="141">
        <f>M8/L8-1</f>
        <v>-3.4182576504631523E-2</v>
      </c>
      <c r="O8" s="142"/>
      <c r="P8" s="140">
        <v>35916.800000000003</v>
      </c>
      <c r="Q8" s="140">
        <v>34843.5</v>
      </c>
      <c r="R8" s="169">
        <f>Q8/P8-1</f>
        <v>-2.9882951710620165E-2</v>
      </c>
    </row>
    <row r="9" spans="1:18">
      <c r="A9" s="21"/>
      <c r="B9" s="21"/>
      <c r="C9" s="145"/>
      <c r="D9" s="145"/>
      <c r="E9" s="145"/>
      <c r="F9" s="145"/>
      <c r="G9" s="142"/>
      <c r="H9" s="145"/>
      <c r="I9" s="145"/>
      <c r="J9" s="145"/>
      <c r="K9" s="142"/>
      <c r="L9" s="145"/>
      <c r="M9" s="145"/>
      <c r="N9" s="145"/>
      <c r="O9" s="142"/>
      <c r="P9" s="145"/>
      <c r="Q9" s="145"/>
    </row>
    <row r="10" spans="1:18" s="138" customFormat="1">
      <c r="A10" s="163" t="s">
        <v>14</v>
      </c>
      <c r="B10" s="137"/>
      <c r="C10" s="114">
        <v>2023</v>
      </c>
      <c r="D10" s="114">
        <v>2024</v>
      </c>
      <c r="E10" s="114">
        <v>2025</v>
      </c>
      <c r="F10" s="114" t="s">
        <v>38</v>
      </c>
      <c r="G10" s="115"/>
      <c r="H10" s="114" t="s">
        <v>0</v>
      </c>
      <c r="I10" s="114" t="s">
        <v>1</v>
      </c>
      <c r="J10" s="114" t="s">
        <v>38</v>
      </c>
      <c r="K10" s="115"/>
      <c r="L10" s="114" t="s">
        <v>2</v>
      </c>
      <c r="M10" s="114" t="s">
        <v>3</v>
      </c>
      <c r="N10" s="114" t="s">
        <v>38</v>
      </c>
      <c r="O10" s="115"/>
      <c r="P10" s="114" t="s">
        <v>4</v>
      </c>
      <c r="Q10" s="114" t="s">
        <v>5</v>
      </c>
      <c r="R10" s="114" t="s">
        <v>38</v>
      </c>
    </row>
    <row r="11" spans="1:18">
      <c r="A11" s="21" t="s">
        <v>265</v>
      </c>
      <c r="B11" s="139" t="s">
        <v>207</v>
      </c>
      <c r="C11" s="146">
        <v>404551</v>
      </c>
      <c r="D11" s="146">
        <v>407256</v>
      </c>
      <c r="E11" s="197">
        <v>407256</v>
      </c>
      <c r="F11" s="141">
        <f>E11/D11-1</f>
        <v>0</v>
      </c>
      <c r="G11" s="147"/>
      <c r="H11" s="146">
        <v>405650</v>
      </c>
      <c r="I11" s="146">
        <v>410415</v>
      </c>
      <c r="J11" s="141">
        <f>I11/H11-1</f>
        <v>1.1746579563663317E-2</v>
      </c>
      <c r="K11" s="147"/>
      <c r="L11" s="146">
        <v>406011</v>
      </c>
      <c r="M11" s="146">
        <v>411026</v>
      </c>
      <c r="N11" s="141">
        <f>M11/L11-1</f>
        <v>1.2351882091864441E-2</v>
      </c>
      <c r="O11" s="147"/>
      <c r="P11" s="146">
        <v>406438</v>
      </c>
      <c r="Q11" s="146">
        <v>410962</v>
      </c>
      <c r="R11" s="169">
        <f>Q11/P11-1</f>
        <v>1.1130848985577035E-2</v>
      </c>
    </row>
    <row r="12" spans="1:18">
      <c r="A12" s="21" t="s">
        <v>208</v>
      </c>
      <c r="B12" s="139" t="s">
        <v>209</v>
      </c>
      <c r="C12" s="146">
        <v>56589</v>
      </c>
      <c r="D12" s="146">
        <v>57337</v>
      </c>
      <c r="E12" s="197">
        <v>58604</v>
      </c>
      <c r="F12" s="141">
        <f>E12/D12-1</f>
        <v>2.2097424001953359E-2</v>
      </c>
      <c r="G12" s="147"/>
      <c r="H12" s="146">
        <v>57893</v>
      </c>
      <c r="I12" s="146">
        <v>58155</v>
      </c>
      <c r="J12" s="141">
        <f>I12/H12-1</f>
        <v>4.5255903131640185E-3</v>
      </c>
      <c r="K12" s="147"/>
      <c r="L12" s="146">
        <v>57165</v>
      </c>
      <c r="M12" s="146">
        <v>58594</v>
      </c>
      <c r="N12" s="141">
        <f>M12/L12-1</f>
        <v>2.4997813347327869E-2</v>
      </c>
      <c r="O12" s="147"/>
      <c r="P12" s="146">
        <v>57122</v>
      </c>
      <c r="Q12" s="146">
        <v>58626</v>
      </c>
      <c r="R12" s="169">
        <f>Q12/P12-1</f>
        <v>2.6329610307762374E-2</v>
      </c>
    </row>
    <row r="13" spans="1:18">
      <c r="A13" s="21" t="s">
        <v>211</v>
      </c>
      <c r="B13" s="139" t="s">
        <v>210</v>
      </c>
      <c r="C13" s="146">
        <v>107692</v>
      </c>
      <c r="D13" s="146">
        <v>108973</v>
      </c>
      <c r="E13" s="197">
        <v>111221</v>
      </c>
      <c r="F13" s="141">
        <f>E13/D13-1</f>
        <v>2.0628963137657941E-2</v>
      </c>
      <c r="G13" s="147"/>
      <c r="H13" s="146">
        <v>108050</v>
      </c>
      <c r="I13" s="146">
        <v>110295</v>
      </c>
      <c r="J13" s="141">
        <f>I13/H13-1</f>
        <v>2.0777417862100966E-2</v>
      </c>
      <c r="K13" s="147"/>
      <c r="L13" s="146">
        <v>108239</v>
      </c>
      <c r="M13" s="146">
        <v>110724</v>
      </c>
      <c r="N13" s="141">
        <f>M13/L13-1</f>
        <v>2.2958453052966066E-2</v>
      </c>
      <c r="O13" s="147"/>
      <c r="P13" s="146">
        <v>108519</v>
      </c>
      <c r="Q13" s="146">
        <v>111035</v>
      </c>
      <c r="R13" s="169">
        <f>Q13/P13-1</f>
        <v>2.3184880067085079E-2</v>
      </c>
    </row>
    <row r="14" spans="1:18">
      <c r="A14" s="148"/>
      <c r="B14" s="148"/>
    </row>
    <row r="15" spans="1:18" s="138" customFormat="1">
      <c r="A15" s="163" t="s">
        <v>15</v>
      </c>
      <c r="B15" s="137"/>
      <c r="C15" s="114">
        <v>2023</v>
      </c>
      <c r="D15" s="114">
        <v>2024</v>
      </c>
      <c r="E15" s="114">
        <v>2025</v>
      </c>
      <c r="F15" s="114" t="s">
        <v>38</v>
      </c>
      <c r="G15" s="115"/>
      <c r="H15" s="114" t="s">
        <v>0</v>
      </c>
      <c r="I15" s="114" t="s">
        <v>1</v>
      </c>
      <c r="J15" s="114" t="s">
        <v>38</v>
      </c>
      <c r="K15" s="115"/>
      <c r="L15" s="114" t="s">
        <v>2</v>
      </c>
      <c r="M15" s="114" t="s">
        <v>3</v>
      </c>
      <c r="N15" s="114" t="s">
        <v>38</v>
      </c>
      <c r="O15" s="115"/>
      <c r="P15" s="114" t="s">
        <v>4</v>
      </c>
      <c r="Q15" s="114" t="s">
        <v>5</v>
      </c>
      <c r="R15" s="114" t="s">
        <v>38</v>
      </c>
    </row>
    <row r="16" spans="1:18">
      <c r="A16" s="21" t="s">
        <v>266</v>
      </c>
      <c r="B16" s="139" t="s">
        <v>212</v>
      </c>
      <c r="C16" s="146">
        <v>1103.7</v>
      </c>
      <c r="D16" s="146">
        <v>869.5</v>
      </c>
      <c r="E16" s="146">
        <v>911</v>
      </c>
      <c r="F16" s="141">
        <f>E16/D16-1</f>
        <v>4.7728579643473212E-2</v>
      </c>
      <c r="G16" s="147"/>
      <c r="H16" s="146">
        <v>167.4</v>
      </c>
      <c r="I16" s="146">
        <v>202.1</v>
      </c>
      <c r="J16" s="141">
        <f>I16/H16-1</f>
        <v>0.20728793309438465</v>
      </c>
      <c r="K16" s="147"/>
      <c r="L16" s="146">
        <v>349.6</v>
      </c>
      <c r="M16" s="146">
        <v>406.3</v>
      </c>
      <c r="N16" s="141">
        <f>M16/L16-1</f>
        <v>0.16218535469107542</v>
      </c>
      <c r="O16" s="147"/>
      <c r="P16" s="146">
        <v>610.4</v>
      </c>
      <c r="Q16" s="146">
        <v>596.20000000000005</v>
      </c>
      <c r="R16" s="169">
        <f>Q16/P16-1</f>
        <v>-2.3263433813892398E-2</v>
      </c>
    </row>
    <row r="17" spans="1:18">
      <c r="A17" s="21" t="s">
        <v>215</v>
      </c>
      <c r="B17" s="139" t="s">
        <v>210</v>
      </c>
      <c r="C17" s="146">
        <v>38470</v>
      </c>
      <c r="D17" s="146">
        <v>38314</v>
      </c>
      <c r="E17" s="146">
        <v>38750</v>
      </c>
      <c r="F17" s="141">
        <f>E17/D17-1</f>
        <v>1.1379652346400704E-2</v>
      </c>
      <c r="G17" s="147"/>
      <c r="H17" s="146">
        <v>7654</v>
      </c>
      <c r="I17" s="146">
        <v>7897</v>
      </c>
      <c r="J17" s="141">
        <f>I17/H17-1</f>
        <v>3.1748105565717166E-2</v>
      </c>
      <c r="K17" s="147"/>
      <c r="L17" s="146">
        <v>17893</v>
      </c>
      <c r="M17" s="146">
        <v>18105</v>
      </c>
      <c r="N17" s="141">
        <f>M17/L17-1</f>
        <v>1.1848208796736204E-2</v>
      </c>
      <c r="O17" s="147"/>
      <c r="P17" s="146">
        <v>28466</v>
      </c>
      <c r="Q17" s="146">
        <v>28511</v>
      </c>
      <c r="R17" s="169">
        <f>Q17/P17-1</f>
        <v>1.5808332747839771E-3</v>
      </c>
    </row>
    <row r="18" spans="1:18">
      <c r="A18" s="21" t="s">
        <v>214</v>
      </c>
      <c r="B18" s="139" t="s">
        <v>210</v>
      </c>
      <c r="C18" s="146">
        <v>50745</v>
      </c>
      <c r="D18" s="146">
        <v>37692</v>
      </c>
      <c r="E18" s="146">
        <v>39617</v>
      </c>
      <c r="F18" s="141">
        <f>E18/D18-1</f>
        <v>5.1071845484452982E-2</v>
      </c>
      <c r="G18" s="147"/>
      <c r="H18" s="146">
        <v>7884</v>
      </c>
      <c r="I18" s="146">
        <v>8950</v>
      </c>
      <c r="J18" s="141">
        <f>I18/H18-1</f>
        <v>0.13521055301877216</v>
      </c>
      <c r="K18" s="147"/>
      <c r="L18" s="146">
        <v>18114</v>
      </c>
      <c r="M18" s="146">
        <v>17256</v>
      </c>
      <c r="N18" s="141">
        <f>M18/L18-1</f>
        <v>-4.7366677707850302E-2</v>
      </c>
      <c r="O18" s="147"/>
      <c r="P18" s="146">
        <v>27689</v>
      </c>
      <c r="Q18" s="146">
        <v>26882</v>
      </c>
      <c r="R18" s="169">
        <f>Q18/P18-1</f>
        <v>-2.914514789266498E-2</v>
      </c>
    </row>
    <row r="19" spans="1:18">
      <c r="A19" s="166" t="s">
        <v>213</v>
      </c>
      <c r="B19" s="139" t="s">
        <v>210</v>
      </c>
      <c r="C19" s="146">
        <v>46930</v>
      </c>
      <c r="D19" s="146">
        <v>35124</v>
      </c>
      <c r="E19" s="146">
        <v>37013</v>
      </c>
      <c r="F19" s="141">
        <f>E19/D19-1</f>
        <v>5.3780890559161909E-2</v>
      </c>
      <c r="G19" s="147"/>
      <c r="H19" s="146">
        <v>7309</v>
      </c>
      <c r="I19" s="146">
        <v>8404</v>
      </c>
      <c r="J19" s="141">
        <f>I19/H19-1</f>
        <v>0.14981529621015177</v>
      </c>
      <c r="K19" s="147"/>
      <c r="L19" s="146">
        <v>16944</v>
      </c>
      <c r="M19" s="146">
        <v>16160</v>
      </c>
      <c r="N19" s="141">
        <f>M19/L19-1</f>
        <v>-4.6270066100094431E-2</v>
      </c>
      <c r="O19" s="147"/>
      <c r="P19" s="146">
        <v>25895</v>
      </c>
      <c r="Q19" s="146">
        <v>25140</v>
      </c>
      <c r="R19" s="169">
        <f>Q19/P19-1</f>
        <v>-2.9156207762116249E-2</v>
      </c>
    </row>
    <row r="20" spans="1:18">
      <c r="R20" s="170"/>
    </row>
    <row r="21" spans="1:18" s="138" customFormat="1">
      <c r="A21" s="163" t="s">
        <v>17</v>
      </c>
      <c r="B21" s="137"/>
      <c r="C21" s="114">
        <v>2023</v>
      </c>
      <c r="D21" s="114">
        <v>2024</v>
      </c>
      <c r="E21" s="114">
        <v>2025</v>
      </c>
      <c r="F21" s="114" t="s">
        <v>38</v>
      </c>
      <c r="G21" s="115"/>
      <c r="H21" s="114" t="s">
        <v>0</v>
      </c>
      <c r="I21" s="114" t="s">
        <v>1</v>
      </c>
      <c r="J21" s="114" t="s">
        <v>38</v>
      </c>
      <c r="K21" s="115"/>
      <c r="L21" s="114" t="s">
        <v>2</v>
      </c>
      <c r="M21" s="114" t="s">
        <v>3</v>
      </c>
      <c r="N21" s="114" t="s">
        <v>38</v>
      </c>
      <c r="O21" s="115"/>
      <c r="P21" s="114" t="s">
        <v>4</v>
      </c>
      <c r="Q21" s="114" t="s">
        <v>5</v>
      </c>
      <c r="R21" s="114" t="s">
        <v>38</v>
      </c>
    </row>
    <row r="22" spans="1:18">
      <c r="A22" s="21" t="s">
        <v>219</v>
      </c>
      <c r="B22" s="139" t="s">
        <v>210</v>
      </c>
      <c r="C22" s="146">
        <v>44535</v>
      </c>
      <c r="D22" s="146">
        <v>37971</v>
      </c>
      <c r="E22" s="146">
        <v>34586</v>
      </c>
      <c r="F22" s="141">
        <f>E22/D22-1</f>
        <v>-8.9146980590450564E-2</v>
      </c>
      <c r="G22" s="147"/>
      <c r="H22" s="146">
        <v>6240</v>
      </c>
      <c r="I22" s="146">
        <v>4999</v>
      </c>
      <c r="J22" s="141">
        <f>I22/H22-1</f>
        <v>-0.19887820512820509</v>
      </c>
      <c r="K22" s="147"/>
      <c r="L22" s="146">
        <v>17599</v>
      </c>
      <c r="M22" s="146">
        <v>15005</v>
      </c>
      <c r="N22" s="141">
        <f>M22/L22-1</f>
        <v>-0.14739473833740557</v>
      </c>
      <c r="O22" s="147"/>
      <c r="P22" s="146">
        <v>30905</v>
      </c>
      <c r="Q22" s="146">
        <v>26511</v>
      </c>
      <c r="R22" s="169">
        <f>Q22/P22-1</f>
        <v>-0.1421776411583886</v>
      </c>
    </row>
    <row r="23" spans="1:18" ht="27.75">
      <c r="A23" s="21" t="s">
        <v>218</v>
      </c>
      <c r="B23" s="22" t="s">
        <v>217</v>
      </c>
      <c r="C23" s="140">
        <v>15.5</v>
      </c>
      <c r="D23" s="140">
        <v>12.9</v>
      </c>
      <c r="E23" s="140">
        <v>11.6</v>
      </c>
      <c r="F23" s="141">
        <f>E23/D23-1</f>
        <v>-0.10077519379844968</v>
      </c>
      <c r="G23" s="142"/>
      <c r="H23" s="140">
        <v>2.2000000000000002</v>
      </c>
      <c r="I23" s="140">
        <v>1.7</v>
      </c>
      <c r="J23" s="141">
        <f>I23/H23-1</f>
        <v>-0.2272727272727274</v>
      </c>
      <c r="K23" s="142"/>
      <c r="L23" s="140">
        <v>6.1</v>
      </c>
      <c r="M23" s="140">
        <v>5.0999999999999996</v>
      </c>
      <c r="N23" s="141">
        <f>M23/L23-1</f>
        <v>-0.16393442622950816</v>
      </c>
      <c r="O23" s="142"/>
      <c r="P23" s="140">
        <v>10.7</v>
      </c>
      <c r="Q23" s="140">
        <v>8.9</v>
      </c>
      <c r="R23" s="169">
        <f>Q23/P23-1</f>
        <v>-0.16822429906542047</v>
      </c>
    </row>
    <row r="24" spans="1:18" ht="42.95" customHeight="1">
      <c r="A24" s="22" t="s">
        <v>221</v>
      </c>
      <c r="B24" s="22" t="s">
        <v>220</v>
      </c>
      <c r="C24" s="140">
        <v>1.1000000000000001</v>
      </c>
      <c r="D24" s="140">
        <v>1.2</v>
      </c>
      <c r="E24" s="140">
        <v>1.4</v>
      </c>
      <c r="F24" s="141">
        <f>E24/D24-1</f>
        <v>0.16666666666666674</v>
      </c>
      <c r="G24" s="142"/>
      <c r="H24" s="140">
        <v>0.8</v>
      </c>
      <c r="I24" s="140">
        <v>0.7</v>
      </c>
      <c r="J24" s="141">
        <f>I24/H24-1</f>
        <v>-0.12500000000000011</v>
      </c>
      <c r="K24" s="142"/>
      <c r="L24" s="140">
        <v>1.1000000000000001</v>
      </c>
      <c r="M24" s="140">
        <v>1</v>
      </c>
      <c r="N24" s="141">
        <f>M24/L24-1</f>
        <v>-9.0909090909090939E-2</v>
      </c>
      <c r="O24" s="142"/>
      <c r="P24" s="140">
        <v>1.1000000000000001</v>
      </c>
      <c r="Q24" s="140">
        <v>1.1000000000000001</v>
      </c>
      <c r="R24" s="169">
        <f>Q24/P24-1</f>
        <v>0</v>
      </c>
    </row>
    <row r="25" spans="1:18">
      <c r="A25" s="21" t="s">
        <v>216</v>
      </c>
      <c r="B25" s="139" t="s">
        <v>210</v>
      </c>
      <c r="C25" s="140">
        <v>0.8</v>
      </c>
      <c r="D25" s="140">
        <v>0.7</v>
      </c>
      <c r="E25" s="140">
        <v>0.9</v>
      </c>
      <c r="F25" s="141">
        <f>E25/D25-1</f>
        <v>0.28571428571428581</v>
      </c>
      <c r="G25" s="142"/>
      <c r="H25" s="140">
        <v>0.5</v>
      </c>
      <c r="I25" s="140">
        <v>0.5</v>
      </c>
      <c r="J25" s="141">
        <f>I25/H25-1</f>
        <v>0</v>
      </c>
      <c r="K25" s="142"/>
      <c r="L25" s="140">
        <v>0.7</v>
      </c>
      <c r="M25" s="140">
        <v>0.7</v>
      </c>
      <c r="N25" s="141">
        <f>M25/L25-1</f>
        <v>0</v>
      </c>
      <c r="O25" s="142"/>
      <c r="P25" s="140">
        <v>0.7</v>
      </c>
      <c r="Q25" s="140">
        <v>0.7</v>
      </c>
      <c r="R25" s="169">
        <f>Q25/P25-1</f>
        <v>0</v>
      </c>
    </row>
    <row r="26" spans="1:18">
      <c r="A26" s="21"/>
      <c r="B26" s="21"/>
    </row>
    <row r="27" spans="1:18" s="138" customFormat="1">
      <c r="A27" s="163" t="s">
        <v>40</v>
      </c>
      <c r="B27" s="137"/>
      <c r="C27" s="114">
        <v>2023</v>
      </c>
      <c r="D27" s="114">
        <v>2024</v>
      </c>
      <c r="E27" s="114">
        <v>2025</v>
      </c>
      <c r="F27" s="114" t="s">
        <v>38</v>
      </c>
      <c r="G27" s="115"/>
      <c r="H27" s="114" t="s">
        <v>0</v>
      </c>
      <c r="I27" s="114" t="s">
        <v>1</v>
      </c>
      <c r="J27" s="114" t="s">
        <v>38</v>
      </c>
      <c r="K27" s="115"/>
      <c r="L27" s="114" t="s">
        <v>2</v>
      </c>
      <c r="M27" s="114" t="s">
        <v>3</v>
      </c>
      <c r="N27" s="114" t="s">
        <v>38</v>
      </c>
      <c r="O27" s="115"/>
      <c r="P27" s="114" t="s">
        <v>4</v>
      </c>
      <c r="Q27" s="114" t="s">
        <v>5</v>
      </c>
      <c r="R27" s="114" t="s">
        <v>38</v>
      </c>
    </row>
    <row r="28" spans="1:18" ht="15.95" customHeight="1">
      <c r="A28" s="149" t="s">
        <v>222</v>
      </c>
      <c r="B28" s="139" t="s">
        <v>130</v>
      </c>
      <c r="C28" s="140">
        <v>3438</v>
      </c>
      <c r="D28" s="140">
        <v>3919.2</v>
      </c>
      <c r="E28" s="140">
        <v>4302.6000000000004</v>
      </c>
      <c r="F28" s="141">
        <f>E28/D28-1</f>
        <v>9.7826086956521952E-2</v>
      </c>
      <c r="G28" s="142"/>
      <c r="H28" s="140">
        <v>406.9</v>
      </c>
      <c r="I28" s="140">
        <v>425.8</v>
      </c>
      <c r="J28" s="141">
        <f>I28/H28-1</f>
        <v>4.644875890882294E-2</v>
      </c>
      <c r="K28" s="142"/>
      <c r="L28" s="140">
        <v>1618.2</v>
      </c>
      <c r="M28" s="140">
        <v>1640.2</v>
      </c>
      <c r="N28" s="141">
        <f>M28/L28-1</f>
        <v>1.3595352861203835E-2</v>
      </c>
      <c r="O28" s="142"/>
      <c r="P28" s="140">
        <v>2936.8</v>
      </c>
      <c r="Q28" s="140">
        <v>3306.1</v>
      </c>
      <c r="R28" s="169">
        <f>Q28/P28-1</f>
        <v>0.12574911468264771</v>
      </c>
    </row>
    <row r="29" spans="1:18">
      <c r="C29" s="150"/>
      <c r="D29" s="150"/>
      <c r="E29" s="150"/>
      <c r="F29" s="150"/>
      <c r="G29" s="150"/>
      <c r="H29" s="150"/>
      <c r="I29" s="150"/>
      <c r="J29" s="150"/>
      <c r="K29" s="150"/>
      <c r="L29" s="150"/>
      <c r="M29" s="150"/>
      <c r="N29" s="150"/>
      <c r="O29" s="150"/>
      <c r="P29" s="150"/>
      <c r="Q29" s="150"/>
      <c r="R29" s="151"/>
    </row>
    <row r="31" spans="1:18" s="138" customFormat="1">
      <c r="A31" s="163" t="s">
        <v>61</v>
      </c>
      <c r="B31" s="137"/>
      <c r="C31" s="114">
        <v>2023</v>
      </c>
      <c r="D31" s="114">
        <v>2024</v>
      </c>
      <c r="E31" s="114">
        <v>2025</v>
      </c>
      <c r="G31" s="114"/>
      <c r="H31" s="115"/>
      <c r="I31" s="115"/>
      <c r="J31" s="115"/>
      <c r="K31" s="115"/>
      <c r="L31" s="115"/>
      <c r="M31" s="115"/>
      <c r="N31" s="115"/>
      <c r="O31" s="115"/>
      <c r="P31" s="115"/>
      <c r="Q31" s="115"/>
    </row>
    <row r="32" spans="1:18">
      <c r="A32" s="152" t="s">
        <v>267</v>
      </c>
      <c r="B32" s="153" t="s">
        <v>132</v>
      </c>
      <c r="C32" s="154">
        <v>0.91</v>
      </c>
      <c r="D32" s="122">
        <v>0.91800000000000004</v>
      </c>
      <c r="E32" s="122">
        <v>0.94499999999999995</v>
      </c>
    </row>
    <row r="33" spans="1:9">
      <c r="A33" s="152" t="s">
        <v>36</v>
      </c>
      <c r="B33" s="153" t="s">
        <v>132</v>
      </c>
      <c r="C33" s="122">
        <f>1-C32</f>
        <v>8.9999999999999969E-2</v>
      </c>
      <c r="D33" s="122">
        <f>1-D32</f>
        <v>8.1999999999999962E-2</v>
      </c>
      <c r="E33" s="122">
        <f>1-E32</f>
        <v>5.5000000000000049E-2</v>
      </c>
      <c r="I33" s="113" t="s">
        <v>189</v>
      </c>
    </row>
    <row r="34" spans="1:9">
      <c r="A34" s="152"/>
      <c r="B34" s="152"/>
      <c r="C34" s="122"/>
      <c r="D34" s="122"/>
      <c r="E34" s="122"/>
    </row>
    <row r="35" spans="1:9">
      <c r="A35" s="152" t="s">
        <v>269</v>
      </c>
      <c r="B35" s="153" t="s">
        <v>132</v>
      </c>
      <c r="C35" s="122">
        <v>0.92700000000000005</v>
      </c>
      <c r="D35" s="122">
        <v>0.92700000000000005</v>
      </c>
      <c r="E35" s="154">
        <v>0.93</v>
      </c>
    </row>
    <row r="36" spans="1:9">
      <c r="A36" s="152" t="s">
        <v>37</v>
      </c>
      <c r="B36" s="153" t="s">
        <v>132</v>
      </c>
      <c r="C36" s="122">
        <f>1-C35</f>
        <v>7.2999999999999954E-2</v>
      </c>
      <c r="D36" s="122">
        <f>1-D35</f>
        <v>7.2999999999999954E-2</v>
      </c>
      <c r="E36" s="122">
        <f>1-E35</f>
        <v>6.9999999999999951E-2</v>
      </c>
    </row>
    <row r="39" spans="1:9" ht="34.9">
      <c r="A39" s="165" t="s">
        <v>268</v>
      </c>
    </row>
    <row r="40" spans="1:9" ht="23.25">
      <c r="A40" s="165" t="s">
        <v>270</v>
      </c>
    </row>
  </sheetData>
  <hyperlinks>
    <hyperlink ref="A3" r:id="rId1" xr:uid="{00000000-0004-0000-0400-000000000000}"/>
    <hyperlink ref="A10" r:id="rId2" xr:uid="{00000000-0004-0000-0400-000001000000}"/>
    <hyperlink ref="A15" r:id="rId3" xr:uid="{00000000-0004-0000-0400-000002000000}"/>
    <hyperlink ref="A21" r:id="rId4" xr:uid="{00000000-0004-0000-0400-000003000000}"/>
    <hyperlink ref="A27" r:id="rId5" xr:uid="{00000000-0004-0000-0400-000004000000}"/>
    <hyperlink ref="A31" r:id="rId6" xr:uid="{00000000-0004-0000-0400-000005000000}"/>
    <hyperlink ref="A1" location="Содержание!A1" display="← К СОДЕРЖАНИЮ" xr:uid="{00000000-0004-0000-0400-000006000000}"/>
  </hyperlinks>
  <pageMargins left="0.7" right="0.7" top="0.75" bottom="0.75" header="0.3" footer="0.3"/>
  <pageSetup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62"/>
  <sheetViews>
    <sheetView zoomScaleNormal="100" workbookViewId="0">
      <pane xSplit="1" topLeftCell="B1" activePane="topRight" state="frozen"/>
      <selection activeCell="A6" sqref="A6"/>
      <selection pane="topRight" activeCell="B1" sqref="B1"/>
    </sheetView>
  </sheetViews>
  <sheetFormatPr defaultColWidth="10.875" defaultRowHeight="13.9" outlineLevelRow="1"/>
  <cols>
    <col min="1" max="1" width="58.4375" style="1" customWidth="1"/>
    <col min="2" max="2" width="16.3125" style="63" customWidth="1"/>
    <col min="3" max="3" width="14.875" style="63" customWidth="1"/>
    <col min="4" max="4" width="14.25" style="63" customWidth="1"/>
    <col min="5" max="6" width="14.6875" style="63" customWidth="1"/>
    <col min="7" max="9" width="14.875" style="63" customWidth="1"/>
    <col min="10" max="10" width="10.875" style="63" customWidth="1"/>
    <col min="11" max="13" width="14.875" style="63" customWidth="1"/>
    <col min="14" max="14" width="10.875" style="63" customWidth="1"/>
    <col min="15" max="15" width="14.875" style="78" bestFit="1" customWidth="1"/>
    <col min="16" max="16" width="14.875" style="1" customWidth="1"/>
    <col min="17" max="17" width="14.6875" style="1" bestFit="1" customWidth="1"/>
    <col min="18" max="16384" width="10.875" style="1"/>
  </cols>
  <sheetData>
    <row r="1" spans="1:17" ht="16.7" customHeight="1">
      <c r="A1" s="23" t="s">
        <v>190</v>
      </c>
      <c r="B1" s="68"/>
      <c r="O1" s="69"/>
      <c r="P1" s="28"/>
      <c r="Q1" s="28"/>
    </row>
    <row r="2" spans="1:17" ht="16.7" customHeight="1">
      <c r="A2" s="23"/>
      <c r="B2" s="68"/>
      <c r="O2" s="69"/>
      <c r="P2" s="28"/>
      <c r="Q2" s="28"/>
    </row>
    <row r="3" spans="1:17" s="14" customFormat="1">
      <c r="A3" s="162" t="s">
        <v>264</v>
      </c>
      <c r="B3" s="64">
        <v>2023</v>
      </c>
      <c r="C3" s="64">
        <v>2024</v>
      </c>
      <c r="D3" s="64">
        <v>2025</v>
      </c>
      <c r="E3" s="64" t="s">
        <v>38</v>
      </c>
      <c r="F3" s="67"/>
      <c r="G3" s="64" t="s">
        <v>0</v>
      </c>
      <c r="H3" s="64" t="s">
        <v>1</v>
      </c>
      <c r="I3" s="64" t="s">
        <v>38</v>
      </c>
      <c r="J3" s="67"/>
      <c r="K3" s="64" t="s">
        <v>2</v>
      </c>
      <c r="L3" s="64" t="s">
        <v>3</v>
      </c>
      <c r="M3" s="64" t="s">
        <v>38</v>
      </c>
      <c r="N3" s="67"/>
      <c r="O3" s="77" t="s">
        <v>4</v>
      </c>
      <c r="P3" s="64" t="s">
        <v>5</v>
      </c>
      <c r="Q3" s="64" t="s">
        <v>38</v>
      </c>
    </row>
    <row r="4" spans="1:17">
      <c r="A4" s="15" t="s">
        <v>31</v>
      </c>
      <c r="B4" s="71">
        <v>60644.5</v>
      </c>
      <c r="C4" s="71">
        <v>64818.1</v>
      </c>
      <c r="D4" s="71">
        <v>73237.899999999994</v>
      </c>
      <c r="E4" s="65">
        <f>D4/C4-1</f>
        <v>0.1298989016956682</v>
      </c>
      <c r="F4" s="71"/>
      <c r="G4" s="71">
        <v>63365</v>
      </c>
      <c r="H4" s="71">
        <v>68085.3</v>
      </c>
      <c r="I4" s="65">
        <f>H4/G4-1</f>
        <v>7.4493805728714557E-2</v>
      </c>
      <c r="J4" s="71"/>
      <c r="K4" s="71">
        <v>62420.7</v>
      </c>
      <c r="L4" s="71">
        <v>67190.100000000006</v>
      </c>
      <c r="M4" s="65">
        <f>L4/K4-1</f>
        <v>7.6407345640148394E-2</v>
      </c>
      <c r="N4" s="71"/>
      <c r="O4" s="75">
        <v>65123</v>
      </c>
      <c r="P4" s="19">
        <v>71285.5</v>
      </c>
      <c r="Q4" s="167">
        <f>P4/O4-1</f>
        <v>9.4628625831119528E-2</v>
      </c>
    </row>
    <row r="5" spans="1:17">
      <c r="A5" s="15" t="s">
        <v>32</v>
      </c>
      <c r="B5" s="71">
        <v>148754.29999999999</v>
      </c>
      <c r="C5" s="71">
        <v>158878.39999999999</v>
      </c>
      <c r="D5" s="71">
        <v>173999.4</v>
      </c>
      <c r="E5" s="65">
        <f t="shared" ref="E5:E8" si="0">D5/C5-1</f>
        <v>9.5173415643662107E-2</v>
      </c>
      <c r="F5" s="71"/>
      <c r="G5" s="71">
        <v>151129.60000000001</v>
      </c>
      <c r="H5" s="71">
        <v>161513</v>
      </c>
      <c r="I5" s="65">
        <f>H5/G5-1</f>
        <v>6.8705270178707423E-2</v>
      </c>
      <c r="J5" s="71"/>
      <c r="K5" s="71">
        <v>150862.5</v>
      </c>
      <c r="L5" s="71">
        <v>161299.6</v>
      </c>
      <c r="M5" s="65">
        <f>L5/K5-1</f>
        <v>6.9182865191813825E-2</v>
      </c>
      <c r="N5" s="71"/>
      <c r="O5" s="75">
        <v>154795.70000000001</v>
      </c>
      <c r="P5" s="19">
        <v>167146.70000000001</v>
      </c>
      <c r="Q5" s="167">
        <f>P5/O5-1</f>
        <v>7.9789038067594964E-2</v>
      </c>
    </row>
    <row r="6" spans="1:17">
      <c r="A6" s="15" t="s">
        <v>33</v>
      </c>
      <c r="B6" s="71">
        <v>45443.7</v>
      </c>
      <c r="C6" s="71">
        <v>44265.7</v>
      </c>
      <c r="D6" s="71">
        <v>44146.9</v>
      </c>
      <c r="E6" s="65">
        <f t="shared" si="0"/>
        <v>-2.6837935466963447E-3</v>
      </c>
      <c r="F6" s="71"/>
      <c r="G6" s="71">
        <v>46233.9</v>
      </c>
      <c r="H6" s="71">
        <v>43725.599999999999</v>
      </c>
      <c r="I6" s="65">
        <f>H6/G6-1</f>
        <v>-5.4252399213564173E-2</v>
      </c>
      <c r="J6" s="71"/>
      <c r="K6" s="71">
        <v>44707.5</v>
      </c>
      <c r="L6" s="71">
        <v>43052.1</v>
      </c>
      <c r="M6" s="65">
        <f>L6/K6-1</f>
        <v>-3.7027344405301199E-2</v>
      </c>
      <c r="N6" s="71"/>
      <c r="O6" s="75">
        <v>44976.5</v>
      </c>
      <c r="P6" s="19">
        <v>44307.4</v>
      </c>
      <c r="Q6" s="167">
        <f>P6/O6-1</f>
        <v>-1.4876657810189764E-2</v>
      </c>
    </row>
    <row r="7" spans="1:17">
      <c r="A7" s="15" t="s">
        <v>34</v>
      </c>
      <c r="B7" s="71">
        <v>7809.8</v>
      </c>
      <c r="C7" s="71">
        <v>5089</v>
      </c>
      <c r="D7" s="71">
        <v>7672</v>
      </c>
      <c r="E7" s="65">
        <f t="shared" si="0"/>
        <v>0.50756533700137552</v>
      </c>
      <c r="F7" s="71"/>
      <c r="G7" s="71">
        <v>11980.1</v>
      </c>
      <c r="H7" s="71">
        <v>7337.7</v>
      </c>
      <c r="I7" s="65">
        <f>H7/G7-1</f>
        <v>-0.38750928623300307</v>
      </c>
      <c r="J7" s="71"/>
      <c r="K7" s="71">
        <v>10316.9</v>
      </c>
      <c r="L7" s="71">
        <v>7083.8</v>
      </c>
      <c r="M7" s="65">
        <f>L7/K7-1</f>
        <v>-0.31337901889133357</v>
      </c>
      <c r="N7" s="71"/>
      <c r="O7" s="75">
        <v>9432.9</v>
      </c>
      <c r="P7" s="19">
        <v>7588.9</v>
      </c>
      <c r="Q7" s="167">
        <f>P7/O7-1</f>
        <v>-0.19548601172492019</v>
      </c>
    </row>
    <row r="8" spans="1:17">
      <c r="A8" s="15" t="s">
        <v>6</v>
      </c>
      <c r="B8" s="71">
        <v>37633.9</v>
      </c>
      <c r="C8" s="71">
        <v>39176.699999999997</v>
      </c>
      <c r="D8" s="71">
        <v>36474.6</v>
      </c>
      <c r="E8" s="65">
        <f t="shared" si="0"/>
        <v>-6.8972118631737689E-2</v>
      </c>
      <c r="F8" s="71"/>
      <c r="G8" s="71">
        <v>34253.800000000003</v>
      </c>
      <c r="H8" s="71">
        <v>36387.9</v>
      </c>
      <c r="I8" s="65">
        <f>H8/G8-1</f>
        <v>6.2302576648430197E-2</v>
      </c>
      <c r="J8" s="71"/>
      <c r="K8" s="71">
        <v>34390.699999999997</v>
      </c>
      <c r="L8" s="71">
        <v>35968.300000000003</v>
      </c>
      <c r="M8" s="65">
        <f>L8/K8-1</f>
        <v>4.5872866792476152E-2</v>
      </c>
      <c r="N8" s="71"/>
      <c r="O8" s="75">
        <v>35543.599999999999</v>
      </c>
      <c r="P8" s="19">
        <v>36718.5</v>
      </c>
      <c r="Q8" s="167">
        <f>P8/O8-1</f>
        <v>3.3055177303368266E-2</v>
      </c>
    </row>
    <row r="9" spans="1:17">
      <c r="A9" s="15"/>
      <c r="P9" s="178"/>
    </row>
    <row r="10" spans="1:17" s="14" customFormat="1">
      <c r="A10" s="162" t="s">
        <v>273</v>
      </c>
      <c r="B10" s="64">
        <v>2023</v>
      </c>
      <c r="C10" s="64">
        <v>2024</v>
      </c>
      <c r="D10" s="64">
        <v>2025</v>
      </c>
      <c r="E10" s="64" t="s">
        <v>38</v>
      </c>
      <c r="F10" s="67"/>
      <c r="G10" s="64" t="s">
        <v>0</v>
      </c>
      <c r="H10" s="64" t="s">
        <v>1</v>
      </c>
      <c r="I10" s="64" t="s">
        <v>38</v>
      </c>
      <c r="J10" s="67"/>
      <c r="K10" s="64" t="s">
        <v>2</v>
      </c>
      <c r="L10" s="64" t="s">
        <v>3</v>
      </c>
      <c r="M10" s="64" t="s">
        <v>38</v>
      </c>
      <c r="N10" s="67"/>
      <c r="O10" s="77" t="s">
        <v>4</v>
      </c>
      <c r="P10" s="64" t="s">
        <v>5</v>
      </c>
      <c r="Q10" s="64" t="s">
        <v>38</v>
      </c>
    </row>
    <row r="11" spans="1:17">
      <c r="A11" s="1" t="s">
        <v>62</v>
      </c>
      <c r="B11" s="75">
        <v>128454108</v>
      </c>
      <c r="C11" s="75">
        <v>138151147</v>
      </c>
      <c r="D11" s="75">
        <v>152956712</v>
      </c>
      <c r="E11" s="65">
        <f>D11/C11-1</f>
        <v>0.10716932375523447</v>
      </c>
      <c r="G11" s="75">
        <v>35152597</v>
      </c>
      <c r="H11" s="75">
        <v>37567676</v>
      </c>
      <c r="I11" s="65">
        <f>H11/G11-1</f>
        <v>6.8702719176054083E-2</v>
      </c>
      <c r="K11" s="75">
        <v>65151169</v>
      </c>
      <c r="L11" s="75">
        <v>71007918</v>
      </c>
      <c r="M11" s="65">
        <f>L11/K11-1</f>
        <v>8.9894764589719012E-2</v>
      </c>
      <c r="O11" s="75">
        <v>98085513</v>
      </c>
      <c r="P11" s="171">
        <v>107663420</v>
      </c>
      <c r="Q11" s="167">
        <f>P11/O11-1</f>
        <v>9.7648538576741606E-2</v>
      </c>
    </row>
    <row r="12" spans="1:17" s="29" customFormat="1" outlineLevel="1">
      <c r="A12" s="34" t="s">
        <v>90</v>
      </c>
      <c r="B12" s="79">
        <v>117129049</v>
      </c>
      <c r="C12" s="79">
        <v>126401117</v>
      </c>
      <c r="D12" s="79">
        <v>138230709</v>
      </c>
      <c r="E12" s="65">
        <f t="shared" ref="E12:E75" si="1">D12/C12-1</f>
        <v>9.3587717266770731E-2</v>
      </c>
      <c r="F12" s="79"/>
      <c r="G12" s="79">
        <v>33401941</v>
      </c>
      <c r="H12" s="79">
        <v>35344004</v>
      </c>
      <c r="I12" s="80">
        <f>H12/G12-1</f>
        <v>5.8142219938655648E-2</v>
      </c>
      <c r="J12" s="79"/>
      <c r="K12" s="79">
        <v>61202258</v>
      </c>
      <c r="L12" s="79">
        <v>65619379</v>
      </c>
      <c r="M12" s="80">
        <f>L12/K12-1</f>
        <v>7.2172516902889505E-2</v>
      </c>
      <c r="N12" s="79"/>
      <c r="O12" s="81">
        <v>91927420</v>
      </c>
      <c r="P12" s="172">
        <v>99479040</v>
      </c>
      <c r="Q12" s="167">
        <f t="shared" ref="Q12:Q75" si="2">P12/O12-1</f>
        <v>8.2147633426457478E-2</v>
      </c>
    </row>
    <row r="13" spans="1:17" s="29" customFormat="1" outlineLevel="1">
      <c r="A13" s="34" t="s">
        <v>91</v>
      </c>
      <c r="B13" s="79">
        <v>4988213</v>
      </c>
      <c r="C13" s="79">
        <v>6444322</v>
      </c>
      <c r="D13" s="79">
        <v>8724770</v>
      </c>
      <c r="E13" s="65">
        <f t="shared" si="1"/>
        <v>0.35386934420719518</v>
      </c>
      <c r="F13" s="79"/>
      <c r="G13" s="79">
        <v>956494</v>
      </c>
      <c r="H13" s="79">
        <v>1372796</v>
      </c>
      <c r="I13" s="80">
        <f>H13/G13-1</f>
        <v>0.43523744006758025</v>
      </c>
      <c r="J13" s="79"/>
      <c r="K13" s="79">
        <v>2240710</v>
      </c>
      <c r="L13" s="79">
        <v>3542515</v>
      </c>
      <c r="M13" s="80">
        <f>L13/K13-1</f>
        <v>0.58097879689919707</v>
      </c>
      <c r="N13" s="79"/>
      <c r="O13" s="81">
        <v>3457863</v>
      </c>
      <c r="P13" s="172">
        <v>4880112</v>
      </c>
      <c r="Q13" s="167">
        <f t="shared" si="2"/>
        <v>0.41130866086944451</v>
      </c>
    </row>
    <row r="14" spans="1:17" s="29" customFormat="1" outlineLevel="1">
      <c r="A14" s="34" t="s">
        <v>92</v>
      </c>
      <c r="B14" s="79">
        <v>416789</v>
      </c>
      <c r="C14" s="82">
        <v>0</v>
      </c>
      <c r="D14" s="82">
        <v>0</v>
      </c>
      <c r="E14" s="65"/>
      <c r="F14" s="79"/>
      <c r="G14" s="82">
        <v>0</v>
      </c>
      <c r="H14" s="82">
        <v>0</v>
      </c>
      <c r="I14" s="83" t="s">
        <v>39</v>
      </c>
      <c r="J14" s="79"/>
      <c r="K14" s="82">
        <v>0</v>
      </c>
      <c r="L14" s="82">
        <v>0</v>
      </c>
      <c r="M14" s="83" t="s">
        <v>39</v>
      </c>
      <c r="N14" s="79"/>
      <c r="O14" s="82">
        <v>0</v>
      </c>
      <c r="P14" s="82">
        <v>0</v>
      </c>
      <c r="Q14" s="66" t="s">
        <v>39</v>
      </c>
    </row>
    <row r="15" spans="1:17" s="29" customFormat="1" outlineLevel="1">
      <c r="A15" s="34" t="s">
        <v>93</v>
      </c>
      <c r="B15" s="79">
        <v>5722874</v>
      </c>
      <c r="C15" s="79">
        <v>5188021</v>
      </c>
      <c r="D15" s="79">
        <v>5864556</v>
      </c>
      <c r="E15" s="65">
        <f t="shared" si="1"/>
        <v>0.13040328865284079</v>
      </c>
      <c r="F15" s="79"/>
      <c r="G15" s="79">
        <v>767211</v>
      </c>
      <c r="H15" s="79">
        <v>822199</v>
      </c>
      <c r="I15" s="80">
        <f t="shared" ref="I15:I21" si="3">H15/G15-1</f>
        <v>7.1672590721457263E-2</v>
      </c>
      <c r="J15" s="79"/>
      <c r="K15" s="79">
        <v>1652916</v>
      </c>
      <c r="L15" s="79">
        <v>1781829</v>
      </c>
      <c r="M15" s="80">
        <f t="shared" ref="M15:M21" si="4">L15/K15-1</f>
        <v>7.7991259083946218E-2</v>
      </c>
      <c r="N15" s="79"/>
      <c r="O15" s="81">
        <v>2616854</v>
      </c>
      <c r="P15" s="172">
        <v>3211098</v>
      </c>
      <c r="Q15" s="167">
        <f t="shared" si="2"/>
        <v>0.22708336040145927</v>
      </c>
    </row>
    <row r="16" spans="1:17" s="29" customFormat="1" outlineLevel="1">
      <c r="A16" s="34" t="s">
        <v>94</v>
      </c>
      <c r="B16" s="79">
        <v>197183</v>
      </c>
      <c r="C16" s="79">
        <v>117687</v>
      </c>
      <c r="D16" s="79">
        <v>136677</v>
      </c>
      <c r="E16" s="65">
        <f t="shared" si="1"/>
        <v>0.16136021820591906</v>
      </c>
      <c r="F16" s="79"/>
      <c r="G16" s="79">
        <v>26951</v>
      </c>
      <c r="H16" s="79">
        <v>28677</v>
      </c>
      <c r="I16" s="80">
        <f t="shared" si="3"/>
        <v>6.4042150569552092E-2</v>
      </c>
      <c r="J16" s="79"/>
      <c r="K16" s="79">
        <v>55285</v>
      </c>
      <c r="L16" s="79">
        <v>64195</v>
      </c>
      <c r="M16" s="80">
        <f t="shared" si="4"/>
        <v>0.16116487293117476</v>
      </c>
      <c r="N16" s="79"/>
      <c r="O16" s="81">
        <v>83376</v>
      </c>
      <c r="P16" s="172">
        <v>93170</v>
      </c>
      <c r="Q16" s="167">
        <f t="shared" si="2"/>
        <v>0.1174678564574938</v>
      </c>
    </row>
    <row r="17" spans="1:17">
      <c r="A17" s="1" t="s">
        <v>12</v>
      </c>
      <c r="B17" s="75">
        <v>-115418276</v>
      </c>
      <c r="C17" s="75">
        <v>-122686305</v>
      </c>
      <c r="D17" s="75">
        <v>-129012074</v>
      </c>
      <c r="E17" s="65">
        <f t="shared" si="1"/>
        <v>5.1560514435576188E-2</v>
      </c>
      <c r="G17" s="75">
        <v>-30682502</v>
      </c>
      <c r="H17" s="75">
        <v>-31244885</v>
      </c>
      <c r="I17" s="65">
        <f t="shared" si="3"/>
        <v>1.8329111491624861E-2</v>
      </c>
      <c r="K17" s="75">
        <v>-57998214</v>
      </c>
      <c r="L17" s="75">
        <v>-60487241</v>
      </c>
      <c r="M17" s="65">
        <f t="shared" si="4"/>
        <v>4.291558012458796E-2</v>
      </c>
      <c r="O17" s="75">
        <v>-86228231</v>
      </c>
      <c r="P17" s="171">
        <v>-91107212</v>
      </c>
      <c r="Q17" s="167">
        <f t="shared" si="2"/>
        <v>5.6582176665551653E-2</v>
      </c>
    </row>
    <row r="18" spans="1:17" s="29" customFormat="1" outlineLevel="1">
      <c r="A18" s="35" t="s">
        <v>95</v>
      </c>
      <c r="B18" s="81">
        <v>28527114</v>
      </c>
      <c r="C18" s="81">
        <v>31889220</v>
      </c>
      <c r="D18" s="81">
        <v>37845817</v>
      </c>
      <c r="E18" s="65">
        <f t="shared" si="1"/>
        <v>0.18679030092300786</v>
      </c>
      <c r="F18" s="82"/>
      <c r="G18" s="81">
        <v>7199800</v>
      </c>
      <c r="H18" s="81">
        <v>8511585</v>
      </c>
      <c r="I18" s="80">
        <f t="shared" si="3"/>
        <v>0.1821974221506153</v>
      </c>
      <c r="J18" s="82"/>
      <c r="K18" s="81">
        <v>14545596</v>
      </c>
      <c r="L18" s="81">
        <v>17213935</v>
      </c>
      <c r="M18" s="80">
        <f t="shared" si="4"/>
        <v>0.18344652223257119</v>
      </c>
      <c r="N18" s="82"/>
      <c r="O18" s="81">
        <v>22042131</v>
      </c>
      <c r="P18" s="173">
        <v>26587091</v>
      </c>
      <c r="Q18" s="167">
        <f t="shared" si="2"/>
        <v>0.20619421960608064</v>
      </c>
    </row>
    <row r="19" spans="1:17" s="29" customFormat="1" outlineLevel="1">
      <c r="A19" s="35" t="s">
        <v>96</v>
      </c>
      <c r="B19" s="81">
        <v>11309063</v>
      </c>
      <c r="C19" s="81">
        <v>11842436</v>
      </c>
      <c r="D19" s="81">
        <v>12524571</v>
      </c>
      <c r="E19" s="65">
        <f t="shared" si="1"/>
        <v>5.7600902381908625E-2</v>
      </c>
      <c r="F19" s="82"/>
      <c r="G19" s="81">
        <v>3043935</v>
      </c>
      <c r="H19" s="81">
        <v>3276595</v>
      </c>
      <c r="I19" s="80">
        <f t="shared" si="3"/>
        <v>7.6433958018157444E-2</v>
      </c>
      <c r="J19" s="82"/>
      <c r="K19" s="81">
        <v>6059978</v>
      </c>
      <c r="L19" s="81">
        <v>6519843</v>
      </c>
      <c r="M19" s="80">
        <f t="shared" si="4"/>
        <v>7.5885589023590549E-2</v>
      </c>
      <c r="N19" s="82"/>
      <c r="O19" s="81">
        <v>9095204</v>
      </c>
      <c r="P19" s="173">
        <v>9780875</v>
      </c>
      <c r="Q19" s="167">
        <f t="shared" si="2"/>
        <v>7.5388193601814812E-2</v>
      </c>
    </row>
    <row r="20" spans="1:17" s="29" customFormat="1" outlineLevel="1">
      <c r="A20" s="35" t="s">
        <v>97</v>
      </c>
      <c r="B20" s="81">
        <v>480566</v>
      </c>
      <c r="C20" s="81">
        <v>178247</v>
      </c>
      <c r="D20" s="81">
        <v>207843</v>
      </c>
      <c r="E20" s="65">
        <f t="shared" si="1"/>
        <v>0.16603926012780024</v>
      </c>
      <c r="F20" s="82"/>
      <c r="G20" s="81">
        <v>41856</v>
      </c>
      <c r="H20" s="81">
        <v>45972</v>
      </c>
      <c r="I20" s="80">
        <f t="shared" si="3"/>
        <v>9.8337155963302836E-2</v>
      </c>
      <c r="J20" s="82"/>
      <c r="K20" s="81">
        <v>85636</v>
      </c>
      <c r="L20" s="81">
        <v>93095</v>
      </c>
      <c r="M20" s="80">
        <f t="shared" si="4"/>
        <v>8.7101219113457029E-2</v>
      </c>
      <c r="N20" s="82"/>
      <c r="O20" s="81">
        <v>131301</v>
      </c>
      <c r="P20" s="173">
        <v>149994</v>
      </c>
      <c r="Q20" s="167">
        <f t="shared" si="2"/>
        <v>0.14236753718555084</v>
      </c>
    </row>
    <row r="21" spans="1:17" s="29" customFormat="1" outlineLevel="1">
      <c r="A21" s="35" t="s">
        <v>98</v>
      </c>
      <c r="B21" s="81">
        <v>555883</v>
      </c>
      <c r="C21" s="81">
        <v>594483</v>
      </c>
      <c r="D21" s="81">
        <v>652894</v>
      </c>
      <c r="E21" s="65">
        <f t="shared" si="1"/>
        <v>9.8255122518221771E-2</v>
      </c>
      <c r="F21" s="82"/>
      <c r="G21" s="81">
        <v>143946</v>
      </c>
      <c r="H21" s="81">
        <v>160440</v>
      </c>
      <c r="I21" s="80">
        <f t="shared" si="3"/>
        <v>0.11458463590513102</v>
      </c>
      <c r="J21" s="82"/>
      <c r="K21" s="81">
        <v>287154</v>
      </c>
      <c r="L21" s="81">
        <v>321119</v>
      </c>
      <c r="M21" s="80">
        <f t="shared" si="4"/>
        <v>0.11828147962417379</v>
      </c>
      <c r="N21" s="82"/>
      <c r="O21" s="81">
        <v>437850</v>
      </c>
      <c r="P21" s="173">
        <v>486288</v>
      </c>
      <c r="Q21" s="167">
        <f t="shared" si="2"/>
        <v>0.11062692702980481</v>
      </c>
    </row>
    <row r="22" spans="1:17" s="29" customFormat="1" outlineLevel="1">
      <c r="A22" s="35" t="s">
        <v>99</v>
      </c>
      <c r="B22" s="81"/>
      <c r="C22" s="81"/>
      <c r="D22" s="81"/>
      <c r="E22" s="65"/>
      <c r="F22" s="82"/>
      <c r="G22" s="81"/>
      <c r="H22" s="81"/>
      <c r="I22" s="80"/>
      <c r="J22" s="82"/>
      <c r="K22" s="81"/>
      <c r="L22" s="81"/>
      <c r="M22" s="80"/>
      <c r="N22" s="82"/>
      <c r="O22" s="82"/>
      <c r="P22" s="173"/>
      <c r="Q22" s="167"/>
    </row>
    <row r="23" spans="1:17" s="29" customFormat="1" outlineLevel="1">
      <c r="A23" s="164" t="s">
        <v>100</v>
      </c>
      <c r="B23" s="81">
        <v>21166901</v>
      </c>
      <c r="C23" s="81">
        <v>22616309</v>
      </c>
      <c r="D23" s="81">
        <v>26688519</v>
      </c>
      <c r="E23" s="65">
        <f t="shared" si="1"/>
        <v>0.18005634783288471</v>
      </c>
      <c r="F23" s="82"/>
      <c r="G23" s="81">
        <v>6855249</v>
      </c>
      <c r="H23" s="81">
        <v>7434678</v>
      </c>
      <c r="I23" s="80">
        <f>H23/G23-1</f>
        <v>8.4523406808417967E-2</v>
      </c>
      <c r="J23" s="82"/>
      <c r="K23" s="81">
        <v>10612479</v>
      </c>
      <c r="L23" s="81">
        <v>12081040</v>
      </c>
      <c r="M23" s="80">
        <f>L23/K23-1</f>
        <v>0.1383805800699347</v>
      </c>
      <c r="N23" s="82"/>
      <c r="O23" s="81">
        <v>14988966</v>
      </c>
      <c r="P23" s="173">
        <v>17590944</v>
      </c>
      <c r="Q23" s="167">
        <f t="shared" si="2"/>
        <v>0.17359289493351304</v>
      </c>
    </row>
    <row r="24" spans="1:17" s="29" customFormat="1" outlineLevel="1">
      <c r="A24" s="164" t="s">
        <v>101</v>
      </c>
      <c r="B24" s="81">
        <v>348883</v>
      </c>
      <c r="C24" s="82">
        <v>0</v>
      </c>
      <c r="D24" s="82">
        <v>0</v>
      </c>
      <c r="E24" s="65"/>
      <c r="F24" s="82"/>
      <c r="G24" s="82">
        <v>0</v>
      </c>
      <c r="H24" s="82">
        <v>0</v>
      </c>
      <c r="I24" s="83" t="s">
        <v>39</v>
      </c>
      <c r="J24" s="82"/>
      <c r="K24" s="82">
        <v>0</v>
      </c>
      <c r="L24" s="82">
        <v>0</v>
      </c>
      <c r="M24" s="83" t="s">
        <v>39</v>
      </c>
      <c r="N24" s="82"/>
      <c r="O24" s="82">
        <v>0</v>
      </c>
      <c r="P24" s="82">
        <v>0</v>
      </c>
      <c r="Q24" s="66" t="s">
        <v>39</v>
      </c>
    </row>
    <row r="25" spans="1:17" s="29" customFormat="1" outlineLevel="1">
      <c r="A25" s="164" t="s">
        <v>115</v>
      </c>
      <c r="B25" s="81">
        <v>524611</v>
      </c>
      <c r="C25" s="81">
        <v>525793</v>
      </c>
      <c r="D25" s="81">
        <v>601567</v>
      </c>
      <c r="E25" s="65">
        <f t="shared" si="1"/>
        <v>0.14411374818607325</v>
      </c>
      <c r="F25" s="82"/>
      <c r="G25" s="81">
        <v>239132</v>
      </c>
      <c r="H25" s="81">
        <v>246948</v>
      </c>
      <c r="I25" s="80">
        <f>H25/G25-1</f>
        <v>3.2684876971714294E-2</v>
      </c>
      <c r="J25" s="82"/>
      <c r="K25" s="81">
        <v>298851</v>
      </c>
      <c r="L25" s="81">
        <v>326791</v>
      </c>
      <c r="M25" s="80">
        <f>L25/K25-1</f>
        <v>9.3491405416076923E-2</v>
      </c>
      <c r="N25" s="82"/>
      <c r="O25" s="81">
        <v>338046</v>
      </c>
      <c r="P25" s="173">
        <v>375942</v>
      </c>
      <c r="Q25" s="167">
        <f t="shared" si="2"/>
        <v>0.11210308656218393</v>
      </c>
    </row>
    <row r="26" spans="1:17" s="29" customFormat="1" outlineLevel="1">
      <c r="A26" s="164" t="s">
        <v>102</v>
      </c>
      <c r="B26" s="81">
        <v>4980240</v>
      </c>
      <c r="C26" s="81">
        <v>5356544</v>
      </c>
      <c r="D26" s="81">
        <v>5315337</v>
      </c>
      <c r="E26" s="65">
        <f t="shared" si="1"/>
        <v>-7.6928332895239704E-3</v>
      </c>
      <c r="F26" s="82"/>
      <c r="G26" s="81">
        <v>750753</v>
      </c>
      <c r="H26" s="81">
        <v>768121</v>
      </c>
      <c r="I26" s="80">
        <f>H26/G26-1</f>
        <v>2.3134106690216427E-2</v>
      </c>
      <c r="J26" s="82"/>
      <c r="K26" s="81">
        <v>1968137</v>
      </c>
      <c r="L26" s="81">
        <v>2078362</v>
      </c>
      <c r="M26" s="80">
        <f>L26/K26-1</f>
        <v>5.6004739507463208E-2</v>
      </c>
      <c r="N26" s="82"/>
      <c r="O26" s="81">
        <v>3515531</v>
      </c>
      <c r="P26" s="173">
        <v>3729306</v>
      </c>
      <c r="Q26" s="167">
        <f t="shared" si="2"/>
        <v>6.0808737001607938E-2</v>
      </c>
    </row>
    <row r="27" spans="1:17" s="29" customFormat="1" outlineLevel="1">
      <c r="A27" s="35" t="s">
        <v>116</v>
      </c>
      <c r="B27" s="81"/>
      <c r="C27" s="81"/>
      <c r="D27" s="81"/>
      <c r="E27" s="65"/>
      <c r="F27" s="82"/>
      <c r="G27" s="81"/>
      <c r="H27" s="81"/>
      <c r="I27" s="80"/>
      <c r="J27" s="82"/>
      <c r="K27" s="81"/>
      <c r="L27" s="81"/>
      <c r="M27" s="80"/>
      <c r="N27" s="82"/>
      <c r="O27" s="82"/>
      <c r="P27" s="173"/>
      <c r="Q27" s="167"/>
    </row>
    <row r="28" spans="1:17" s="29" customFormat="1" outlineLevel="1">
      <c r="A28" s="164" t="s">
        <v>103</v>
      </c>
      <c r="B28" s="81">
        <v>33464644</v>
      </c>
      <c r="C28" s="81">
        <v>35728544</v>
      </c>
      <c r="D28" s="81">
        <v>35734111</v>
      </c>
      <c r="E28" s="65">
        <f t="shared" si="1"/>
        <v>1.5581379414730812E-4</v>
      </c>
      <c r="F28" s="82"/>
      <c r="G28" s="81">
        <v>9081586</v>
      </c>
      <c r="H28" s="81">
        <v>8671604</v>
      </c>
      <c r="I28" s="80">
        <f t="shared" ref="I28:I33" si="5">H28/G28-1</f>
        <v>-4.5144317303167036E-2</v>
      </c>
      <c r="J28" s="82"/>
      <c r="K28" s="81">
        <v>17596821</v>
      </c>
      <c r="L28" s="81">
        <v>17061906</v>
      </c>
      <c r="M28" s="80">
        <f t="shared" ref="M28:M33" si="6">L28/K28-1</f>
        <v>-3.0398388436184032E-2</v>
      </c>
      <c r="N28" s="82"/>
      <c r="O28" s="81">
        <v>26593499</v>
      </c>
      <c r="P28" s="173">
        <v>26231781</v>
      </c>
      <c r="Q28" s="167">
        <f t="shared" si="2"/>
        <v>-1.3601745298728818E-2</v>
      </c>
    </row>
    <row r="29" spans="1:17" s="29" customFormat="1" outlineLevel="1">
      <c r="A29" s="164" t="s">
        <v>104</v>
      </c>
      <c r="B29" s="81">
        <v>1032839</v>
      </c>
      <c r="C29" s="81">
        <v>1214401</v>
      </c>
      <c r="D29" s="81">
        <v>1429242</v>
      </c>
      <c r="E29" s="65">
        <f t="shared" si="1"/>
        <v>0.17691108620628615</v>
      </c>
      <c r="F29" s="82"/>
      <c r="G29" s="81">
        <v>139112</v>
      </c>
      <c r="H29" s="81">
        <v>200092</v>
      </c>
      <c r="I29" s="80">
        <f t="shared" si="5"/>
        <v>0.43835183161768931</v>
      </c>
      <c r="J29" s="82"/>
      <c r="K29" s="81">
        <v>396639</v>
      </c>
      <c r="L29" s="81">
        <v>505390</v>
      </c>
      <c r="M29" s="80">
        <f t="shared" si="6"/>
        <v>0.27418130844420241</v>
      </c>
      <c r="N29" s="82"/>
      <c r="O29" s="81">
        <v>728659</v>
      </c>
      <c r="P29" s="173">
        <v>940916</v>
      </c>
      <c r="Q29" s="167">
        <f t="shared" si="2"/>
        <v>0.29129812436269908</v>
      </c>
    </row>
    <row r="30" spans="1:17" s="29" customFormat="1" outlineLevel="1">
      <c r="A30" s="164" t="s">
        <v>105</v>
      </c>
      <c r="B30" s="81">
        <v>3791251</v>
      </c>
      <c r="C30" s="81">
        <v>3223864</v>
      </c>
      <c r="D30" s="81">
        <v>4220536</v>
      </c>
      <c r="E30" s="65">
        <f t="shared" si="1"/>
        <v>0.30915448046195504</v>
      </c>
      <c r="F30" s="82"/>
      <c r="G30" s="81">
        <v>526124</v>
      </c>
      <c r="H30" s="81">
        <v>546607</v>
      </c>
      <c r="I30" s="80">
        <f t="shared" si="5"/>
        <v>3.8931886779542513E-2</v>
      </c>
      <c r="J30" s="82"/>
      <c r="K30" s="81">
        <v>1248953</v>
      </c>
      <c r="L30" s="81">
        <v>1166791</v>
      </c>
      <c r="M30" s="80">
        <f t="shared" si="6"/>
        <v>-6.5784701265780177E-2</v>
      </c>
      <c r="N30" s="82"/>
      <c r="O30" s="81">
        <v>1753533</v>
      </c>
      <c r="P30" s="173">
        <v>2232755</v>
      </c>
      <c r="Q30" s="167">
        <f t="shared" si="2"/>
        <v>0.27328941057852907</v>
      </c>
    </row>
    <row r="31" spans="1:17" s="29" customFormat="1" outlineLevel="1">
      <c r="A31" s="35" t="s">
        <v>106</v>
      </c>
      <c r="B31" s="81">
        <v>2055501</v>
      </c>
      <c r="C31" s="81">
        <v>2159718</v>
      </c>
      <c r="D31" s="81">
        <v>655915</v>
      </c>
      <c r="E31" s="65">
        <f t="shared" si="1"/>
        <v>-0.69629599790343</v>
      </c>
      <c r="F31" s="82"/>
      <c r="G31" s="81">
        <v>523490</v>
      </c>
      <c r="H31" s="81">
        <v>224686</v>
      </c>
      <c r="I31" s="80">
        <f t="shared" si="5"/>
        <v>-0.57079218323177139</v>
      </c>
      <c r="J31" s="82"/>
      <c r="K31" s="81">
        <v>1049308</v>
      </c>
      <c r="L31" s="81">
        <v>446496</v>
      </c>
      <c r="M31" s="80">
        <f t="shared" si="6"/>
        <v>-0.57448527982251152</v>
      </c>
      <c r="N31" s="82"/>
      <c r="O31" s="81">
        <v>1587417</v>
      </c>
      <c r="P31" s="173">
        <v>669489</v>
      </c>
      <c r="Q31" s="167">
        <f t="shared" si="2"/>
        <v>-0.57825259525379913</v>
      </c>
    </row>
    <row r="32" spans="1:17" s="29" customFormat="1" outlineLevel="1">
      <c r="A32" s="35" t="s">
        <v>107</v>
      </c>
      <c r="B32" s="81">
        <v>92156</v>
      </c>
      <c r="C32" s="81">
        <v>91801</v>
      </c>
      <c r="D32" s="81">
        <v>135185</v>
      </c>
      <c r="E32" s="65">
        <f t="shared" si="1"/>
        <v>0.47258744458121371</v>
      </c>
      <c r="F32" s="82"/>
      <c r="G32" s="81">
        <v>7243</v>
      </c>
      <c r="H32" s="81">
        <v>16210</v>
      </c>
      <c r="I32" s="80">
        <f t="shared" si="5"/>
        <v>1.2380229186801048</v>
      </c>
      <c r="J32" s="82"/>
      <c r="K32" s="81">
        <v>24171</v>
      </c>
      <c r="L32" s="81">
        <v>75646</v>
      </c>
      <c r="M32" s="80">
        <f t="shared" si="6"/>
        <v>2.1296181374374252</v>
      </c>
      <c r="N32" s="82"/>
      <c r="O32" s="81">
        <v>43017</v>
      </c>
      <c r="P32" s="173">
        <v>111091</v>
      </c>
      <c r="Q32" s="167">
        <f t="shared" si="2"/>
        <v>1.5824906432340704</v>
      </c>
    </row>
    <row r="33" spans="1:17" s="29" customFormat="1" outlineLevel="1">
      <c r="A33" s="35" t="s">
        <v>108</v>
      </c>
      <c r="B33" s="81">
        <v>126287</v>
      </c>
      <c r="C33" s="81">
        <v>166544</v>
      </c>
      <c r="D33" s="81">
        <v>244534</v>
      </c>
      <c r="E33" s="65">
        <f t="shared" si="1"/>
        <v>0.46828465750792581</v>
      </c>
      <c r="F33" s="82"/>
      <c r="G33" s="81">
        <v>41452</v>
      </c>
      <c r="H33" s="81">
        <v>41476</v>
      </c>
      <c r="I33" s="80">
        <f t="shared" si="5"/>
        <v>5.7898292000380103E-4</v>
      </c>
      <c r="J33" s="82"/>
      <c r="K33" s="81">
        <v>82749</v>
      </c>
      <c r="L33" s="81">
        <v>107445</v>
      </c>
      <c r="M33" s="80">
        <f t="shared" si="6"/>
        <v>0.29844469419570019</v>
      </c>
      <c r="N33" s="82"/>
      <c r="O33" s="81">
        <v>124553</v>
      </c>
      <c r="P33" s="173">
        <v>175117</v>
      </c>
      <c r="Q33" s="167">
        <f t="shared" si="2"/>
        <v>0.40596372628519584</v>
      </c>
    </row>
    <row r="34" spans="1:17" s="29" customFormat="1" outlineLevel="1">
      <c r="A34" s="35" t="s">
        <v>109</v>
      </c>
      <c r="B34" s="81"/>
      <c r="C34" s="81"/>
      <c r="D34" s="81"/>
      <c r="E34" s="65"/>
      <c r="F34" s="82"/>
      <c r="G34" s="81"/>
      <c r="H34" s="81"/>
      <c r="I34" s="80"/>
      <c r="J34" s="82"/>
      <c r="K34" s="81"/>
      <c r="L34" s="81"/>
      <c r="M34" s="80"/>
      <c r="N34" s="82"/>
      <c r="O34" s="82"/>
      <c r="P34" s="173"/>
      <c r="Q34" s="167"/>
    </row>
    <row r="35" spans="1:17" s="29" customFormat="1" outlineLevel="1">
      <c r="A35" s="164" t="s">
        <v>110</v>
      </c>
      <c r="B35" s="81">
        <v>419717</v>
      </c>
      <c r="C35" s="81">
        <v>442976</v>
      </c>
      <c r="D35" s="81">
        <v>449179</v>
      </c>
      <c r="E35" s="65">
        <f t="shared" si="1"/>
        <v>1.4003015964747512E-2</v>
      </c>
      <c r="F35" s="82"/>
      <c r="G35" s="81">
        <v>98710</v>
      </c>
      <c r="H35" s="81">
        <v>108730</v>
      </c>
      <c r="I35" s="80">
        <f t="shared" ref="I35:I41" si="7">H35/G35-1</f>
        <v>0.10150947219126727</v>
      </c>
      <c r="J35" s="82"/>
      <c r="K35" s="81">
        <v>208672</v>
      </c>
      <c r="L35" s="81">
        <v>222148</v>
      </c>
      <c r="M35" s="80">
        <f t="shared" ref="M35:M43" si="8">L35/K35-1</f>
        <v>6.4579819046158615E-2</v>
      </c>
      <c r="N35" s="82"/>
      <c r="O35" s="81">
        <v>325801</v>
      </c>
      <c r="P35" s="173">
        <v>346007</v>
      </c>
      <c r="Q35" s="167">
        <f t="shared" si="2"/>
        <v>6.2019453592837337E-2</v>
      </c>
    </row>
    <row r="36" spans="1:17" s="29" customFormat="1" outlineLevel="1">
      <c r="A36" s="164" t="s">
        <v>111</v>
      </c>
      <c r="B36" s="81">
        <v>461688</v>
      </c>
      <c r="C36" s="81">
        <v>511983</v>
      </c>
      <c r="D36" s="81">
        <v>681975</v>
      </c>
      <c r="E36" s="65">
        <f t="shared" si="1"/>
        <v>0.33202664932234072</v>
      </c>
      <c r="F36" s="82"/>
      <c r="G36" s="81">
        <v>122638</v>
      </c>
      <c r="H36" s="81">
        <v>166285</v>
      </c>
      <c r="I36" s="80">
        <f t="shared" si="7"/>
        <v>0.35590110732399416</v>
      </c>
      <c r="J36" s="82"/>
      <c r="K36" s="81">
        <v>246067</v>
      </c>
      <c r="L36" s="81">
        <v>337938</v>
      </c>
      <c r="M36" s="80">
        <f t="shared" si="8"/>
        <v>0.37335766275038917</v>
      </c>
      <c r="N36" s="82"/>
      <c r="O36" s="81">
        <v>370019</v>
      </c>
      <c r="P36" s="173">
        <v>508022</v>
      </c>
      <c r="Q36" s="167">
        <f t="shared" si="2"/>
        <v>0.37296192898202518</v>
      </c>
    </row>
    <row r="37" spans="1:17" s="29" customFormat="1" outlineLevel="1">
      <c r="A37" s="164" t="s">
        <v>117</v>
      </c>
      <c r="B37" s="81">
        <v>77025</v>
      </c>
      <c r="C37" s="81">
        <v>60778</v>
      </c>
      <c r="D37" s="81">
        <v>44957</v>
      </c>
      <c r="E37" s="65">
        <f t="shared" si="1"/>
        <v>-0.260308006186449</v>
      </c>
      <c r="F37" s="82"/>
      <c r="G37" s="81">
        <v>12398</v>
      </c>
      <c r="H37" s="81">
        <v>12369</v>
      </c>
      <c r="I37" s="80">
        <f t="shared" si="7"/>
        <v>-2.339086949508018E-3</v>
      </c>
      <c r="J37" s="82"/>
      <c r="K37" s="81">
        <v>19258</v>
      </c>
      <c r="L37" s="81">
        <v>21368</v>
      </c>
      <c r="M37" s="80">
        <f t="shared" si="8"/>
        <v>0.10956485616367218</v>
      </c>
      <c r="N37" s="82"/>
      <c r="O37" s="81">
        <v>32256</v>
      </c>
      <c r="P37" s="173">
        <v>29214</v>
      </c>
      <c r="Q37" s="167">
        <f t="shared" si="2"/>
        <v>-9.4308035714285698E-2</v>
      </c>
    </row>
    <row r="38" spans="1:17" s="29" customFormat="1" outlineLevel="1">
      <c r="A38" s="164" t="s">
        <v>118</v>
      </c>
      <c r="B38" s="81">
        <v>235443</v>
      </c>
      <c r="C38" s="81">
        <v>455957</v>
      </c>
      <c r="D38" s="81">
        <v>511249</v>
      </c>
      <c r="E38" s="65">
        <f t="shared" si="1"/>
        <v>0.12126582111909667</v>
      </c>
      <c r="F38" s="82"/>
      <c r="G38" s="81">
        <v>99649</v>
      </c>
      <c r="H38" s="81">
        <v>124929</v>
      </c>
      <c r="I38" s="80">
        <f t="shared" si="7"/>
        <v>0.25369045349175612</v>
      </c>
      <c r="J38" s="82"/>
      <c r="K38" s="81">
        <v>218446</v>
      </c>
      <c r="L38" s="81">
        <v>273656</v>
      </c>
      <c r="M38" s="80">
        <f t="shared" si="8"/>
        <v>0.25273980754969183</v>
      </c>
      <c r="N38" s="82"/>
      <c r="O38" s="81">
        <v>323461</v>
      </c>
      <c r="P38" s="173">
        <v>417180</v>
      </c>
      <c r="Q38" s="167">
        <f t="shared" si="2"/>
        <v>0.28973817554511982</v>
      </c>
    </row>
    <row r="39" spans="1:17" s="29" customFormat="1" outlineLevel="1">
      <c r="A39" s="164" t="s">
        <v>112</v>
      </c>
      <c r="B39" s="81">
        <v>52987</v>
      </c>
      <c r="C39" s="81">
        <v>39078</v>
      </c>
      <c r="D39" s="81">
        <v>36201</v>
      </c>
      <c r="E39" s="65">
        <f t="shared" si="1"/>
        <v>-7.3621986795639471E-2</v>
      </c>
      <c r="F39" s="82"/>
      <c r="G39" s="81">
        <v>5855</v>
      </c>
      <c r="H39" s="81">
        <v>2428</v>
      </c>
      <c r="I39" s="80">
        <f t="shared" si="7"/>
        <v>-0.58531169940222028</v>
      </c>
      <c r="J39" s="82"/>
      <c r="K39" s="81">
        <v>16542</v>
      </c>
      <c r="L39" s="81">
        <v>6337</v>
      </c>
      <c r="M39" s="80">
        <f t="shared" si="8"/>
        <v>-0.61691452061419416</v>
      </c>
      <c r="N39" s="82"/>
      <c r="O39" s="81">
        <v>31413</v>
      </c>
      <c r="P39" s="173">
        <v>19975</v>
      </c>
      <c r="Q39" s="167">
        <f t="shared" si="2"/>
        <v>-0.36411676694362205</v>
      </c>
    </row>
    <row r="40" spans="1:17" s="29" customFormat="1" outlineLevel="1">
      <c r="A40" s="164" t="s">
        <v>113</v>
      </c>
      <c r="B40" s="81">
        <v>756298</v>
      </c>
      <c r="C40" s="81">
        <v>832233</v>
      </c>
      <c r="D40" s="81">
        <v>944295</v>
      </c>
      <c r="E40" s="65">
        <f t="shared" si="1"/>
        <v>0.13465219475795842</v>
      </c>
      <c r="F40" s="82"/>
      <c r="G40" s="81">
        <v>167588</v>
      </c>
      <c r="H40" s="81">
        <v>226026</v>
      </c>
      <c r="I40" s="80">
        <f t="shared" si="7"/>
        <v>0.3487003842757237</v>
      </c>
      <c r="J40" s="82"/>
      <c r="K40" s="81">
        <v>335457</v>
      </c>
      <c r="L40" s="81">
        <v>437925</v>
      </c>
      <c r="M40" s="80">
        <f t="shared" si="8"/>
        <v>0.30545792754361956</v>
      </c>
      <c r="N40" s="82"/>
      <c r="O40" s="81">
        <v>526750</v>
      </c>
      <c r="P40" s="173">
        <v>632622</v>
      </c>
      <c r="Q40" s="167">
        <f t="shared" si="2"/>
        <v>0.20099098243948732</v>
      </c>
    </row>
    <row r="41" spans="1:17" s="29" customFormat="1" outlineLevel="1">
      <c r="A41" s="35" t="s">
        <v>114</v>
      </c>
      <c r="B41" s="81">
        <v>1716887</v>
      </c>
      <c r="C41" s="81">
        <v>300846</v>
      </c>
      <c r="D41" s="81">
        <v>-192040</v>
      </c>
      <c r="E41" s="65">
        <f t="shared" si="1"/>
        <v>-1.6383332336145404</v>
      </c>
      <c r="F41" s="82"/>
      <c r="G41" s="81">
        <v>-4811</v>
      </c>
      <c r="H41" s="81">
        <v>-7978</v>
      </c>
      <c r="I41" s="80">
        <f t="shared" si="7"/>
        <v>0.65828310122635636</v>
      </c>
      <c r="J41" s="82"/>
      <c r="K41" s="81">
        <v>-75862</v>
      </c>
      <c r="L41" s="81">
        <v>-74826</v>
      </c>
      <c r="M41" s="80">
        <f t="shared" si="8"/>
        <v>-1.3656376051250918E-2</v>
      </c>
      <c r="N41" s="82"/>
      <c r="O41" s="81">
        <v>-156617</v>
      </c>
      <c r="P41" s="173">
        <v>-75330</v>
      </c>
      <c r="Q41" s="167">
        <f t="shared" si="2"/>
        <v>-0.51901773115306771</v>
      </c>
    </row>
    <row r="42" spans="1:17" s="29" customFormat="1" ht="41.65" outlineLevel="1">
      <c r="A42" s="36" t="s">
        <v>119</v>
      </c>
      <c r="B42" s="81">
        <v>1185817</v>
      </c>
      <c r="C42" s="81">
        <v>1125357</v>
      </c>
      <c r="D42" s="81">
        <v>284947</v>
      </c>
      <c r="E42" s="65">
        <f t="shared" si="1"/>
        <v>-0.74679412844101911</v>
      </c>
      <c r="F42" s="82"/>
      <c r="G42" s="82">
        <v>0</v>
      </c>
      <c r="H42" s="82">
        <v>0</v>
      </c>
      <c r="I42" s="83" t="s">
        <v>39</v>
      </c>
      <c r="J42" s="82"/>
      <c r="K42" s="81">
        <v>747868</v>
      </c>
      <c r="L42" s="81">
        <v>140741</v>
      </c>
      <c r="M42" s="80">
        <f t="shared" si="8"/>
        <v>-0.81181037295351588</v>
      </c>
      <c r="N42" s="82"/>
      <c r="O42" s="81">
        <v>871804</v>
      </c>
      <c r="P42" s="173">
        <v>284947</v>
      </c>
      <c r="Q42" s="167">
        <f t="shared" si="2"/>
        <v>-0.67315245169785864</v>
      </c>
    </row>
    <row r="43" spans="1:17" s="29" customFormat="1" outlineLevel="1">
      <c r="A43" s="35" t="s">
        <v>64</v>
      </c>
      <c r="B43" s="81">
        <v>2056475</v>
      </c>
      <c r="C43" s="81">
        <v>3329193</v>
      </c>
      <c r="D43" s="81">
        <v>-4760</v>
      </c>
      <c r="E43" s="65">
        <f t="shared" si="1"/>
        <v>-1.001429775924676</v>
      </c>
      <c r="F43" s="82"/>
      <c r="G43" s="81">
        <v>1586797</v>
      </c>
      <c r="H43" s="81">
        <v>467082</v>
      </c>
      <c r="I43" s="80">
        <f>H43/G43-1</f>
        <v>-0.70564476741511362</v>
      </c>
      <c r="J43" s="82"/>
      <c r="K43" s="81">
        <v>2025294</v>
      </c>
      <c r="L43" s="81">
        <v>1124095</v>
      </c>
      <c r="M43" s="80">
        <f t="shared" si="8"/>
        <v>-0.44497193987638339</v>
      </c>
      <c r="N43" s="82"/>
      <c r="O43" s="81">
        <v>2523637</v>
      </c>
      <c r="P43" s="173">
        <v>-117014</v>
      </c>
      <c r="Q43" s="167">
        <f t="shared" si="2"/>
        <v>-1.0463672073281538</v>
      </c>
    </row>
    <row r="44" spans="1:17">
      <c r="A44" s="30" t="s">
        <v>88</v>
      </c>
      <c r="B44" s="75">
        <v>-1012812</v>
      </c>
      <c r="C44" s="75">
        <v>678103</v>
      </c>
      <c r="D44" s="75">
        <v>474280</v>
      </c>
      <c r="E44" s="65">
        <f t="shared" si="1"/>
        <v>-0.30057823074075762</v>
      </c>
      <c r="G44" s="75">
        <v>-54347</v>
      </c>
      <c r="H44" s="75">
        <v>36514</v>
      </c>
      <c r="I44" s="65">
        <f>H44/G44-1</f>
        <v>-1.6718678123907482</v>
      </c>
      <c r="K44" s="75">
        <v>673158</v>
      </c>
      <c r="L44" s="75">
        <v>206587</v>
      </c>
      <c r="M44" s="65">
        <f>L44/K44-1</f>
        <v>-0.69310771022553397</v>
      </c>
      <c r="O44" s="75">
        <v>821077</v>
      </c>
      <c r="P44" s="181">
        <v>352784</v>
      </c>
      <c r="Q44" s="167">
        <f t="shared" si="2"/>
        <v>-0.57033993157767182</v>
      </c>
    </row>
    <row r="45" spans="1:17" ht="27.75">
      <c r="A45" s="30" t="s">
        <v>63</v>
      </c>
      <c r="B45" s="75">
        <v>-1677259</v>
      </c>
      <c r="C45" s="75">
        <v>-861528</v>
      </c>
      <c r="D45" s="75">
        <v>-4219956</v>
      </c>
      <c r="E45" s="65">
        <f t="shared" si="1"/>
        <v>3.8982226927041257</v>
      </c>
      <c r="G45" s="63">
        <v>0</v>
      </c>
      <c r="H45" s="63">
        <v>0</v>
      </c>
      <c r="I45" s="66" t="s">
        <v>39</v>
      </c>
      <c r="K45" s="63">
        <v>0</v>
      </c>
      <c r="L45" s="63">
        <v>0</v>
      </c>
      <c r="M45" s="66" t="s">
        <v>39</v>
      </c>
      <c r="O45" s="63">
        <v>0</v>
      </c>
      <c r="P45" s="63">
        <v>0</v>
      </c>
      <c r="Q45" s="66" t="s">
        <v>39</v>
      </c>
    </row>
    <row r="46" spans="1:17">
      <c r="A46" s="1" t="s">
        <v>30</v>
      </c>
      <c r="B46" s="75">
        <v>3539197</v>
      </c>
      <c r="C46" s="75">
        <v>2466687</v>
      </c>
      <c r="D46" s="75">
        <v>2872709</v>
      </c>
      <c r="E46" s="65">
        <f t="shared" si="1"/>
        <v>0.1646021566578979</v>
      </c>
      <c r="G46" s="75">
        <v>485053</v>
      </c>
      <c r="H46" s="75">
        <v>274386</v>
      </c>
      <c r="I46" s="65">
        <f t="shared" ref="I46:I55" si="9">H46/G46-1</f>
        <v>-0.4343174869550338</v>
      </c>
      <c r="K46" s="75">
        <v>741389</v>
      </c>
      <c r="L46" s="75">
        <v>715406</v>
      </c>
      <c r="M46" s="65">
        <f t="shared" ref="M46:M55" si="10">L46/K46-1</f>
        <v>-3.5046379161277064E-2</v>
      </c>
      <c r="O46" s="75">
        <v>1117580</v>
      </c>
      <c r="P46" s="171">
        <v>1304530</v>
      </c>
      <c r="Q46" s="167">
        <f t="shared" si="2"/>
        <v>0.16728108949694875</v>
      </c>
    </row>
    <row r="47" spans="1:17">
      <c r="A47" s="1" t="s">
        <v>64</v>
      </c>
      <c r="B47" s="75">
        <v>-130127</v>
      </c>
      <c r="C47" s="75">
        <v>-142087</v>
      </c>
      <c r="D47" s="75">
        <v>-262805</v>
      </c>
      <c r="E47" s="65">
        <f t="shared" si="1"/>
        <v>0.84960622717067702</v>
      </c>
      <c r="G47" s="75">
        <v>-3423</v>
      </c>
      <c r="H47" s="75">
        <v>-46598</v>
      </c>
      <c r="I47" s="65">
        <f t="shared" si="9"/>
        <v>12.613204791118902</v>
      </c>
      <c r="K47" s="75">
        <v>-4449</v>
      </c>
      <c r="L47" s="75">
        <v>-58207</v>
      </c>
      <c r="M47" s="65">
        <f t="shared" si="10"/>
        <v>12.083164756124972</v>
      </c>
      <c r="O47" s="75">
        <v>-48940</v>
      </c>
      <c r="P47" s="181">
        <v>-64765</v>
      </c>
      <c r="Q47" s="167">
        <f t="shared" si="2"/>
        <v>0.32335512872905592</v>
      </c>
    </row>
    <row r="48" spans="1:17" s="20" customFormat="1">
      <c r="A48" s="37" t="s">
        <v>9</v>
      </c>
      <c r="B48" s="174">
        <v>29393781</v>
      </c>
      <c r="C48" s="174">
        <v>32558604</v>
      </c>
      <c r="D48" s="174">
        <v>41234451</v>
      </c>
      <c r="E48" s="65">
        <f t="shared" si="1"/>
        <v>0.26646864220591282</v>
      </c>
      <c r="F48" s="174"/>
      <c r="G48" s="174">
        <v>8430364</v>
      </c>
      <c r="H48" s="174">
        <v>10228931</v>
      </c>
      <c r="I48" s="175">
        <f t="shared" si="9"/>
        <v>0.21334393153130748</v>
      </c>
      <c r="J48" s="174"/>
      <c r="K48" s="174">
        <v>15633316</v>
      </c>
      <c r="L48" s="174">
        <v>18630974</v>
      </c>
      <c r="M48" s="175">
        <f t="shared" si="10"/>
        <v>0.19174805908100367</v>
      </c>
      <c r="N48" s="174"/>
      <c r="O48" s="84">
        <v>24284962</v>
      </c>
      <c r="P48" s="182">
        <v>28960306</v>
      </c>
      <c r="Q48" s="167">
        <f t="shared" si="2"/>
        <v>0.19252012829997422</v>
      </c>
    </row>
    <row r="49" spans="1:17">
      <c r="A49" s="20" t="s">
        <v>65</v>
      </c>
      <c r="B49" s="84">
        <f>B11+B17+B44+B45+B46+B47</f>
        <v>13754831</v>
      </c>
      <c r="C49" s="84">
        <f>C11+C17+C44+C45+C46+C47</f>
        <v>17606017</v>
      </c>
      <c r="D49" s="84">
        <v>22808866</v>
      </c>
      <c r="E49" s="65">
        <f t="shared" si="1"/>
        <v>0.29551539113020286</v>
      </c>
      <c r="G49" s="84">
        <f>G11+G17+G44+G45+G46+G47</f>
        <v>4897378</v>
      </c>
      <c r="H49" s="84">
        <f>H11+H17+H44+H45+H46+H47</f>
        <v>6587093</v>
      </c>
      <c r="I49" s="65">
        <f t="shared" si="9"/>
        <v>0.3450244191892069</v>
      </c>
      <c r="K49" s="84">
        <f>K11+K17+K44+K45+K46+K47</f>
        <v>8563053</v>
      </c>
      <c r="L49" s="84">
        <f>L11+L17+L44+L45+L46+L47</f>
        <v>11384463</v>
      </c>
      <c r="M49" s="65">
        <f t="shared" si="10"/>
        <v>0.32948645769213392</v>
      </c>
      <c r="O49" s="84">
        <f>O11+O17+O44+O45+O46+O47</f>
        <v>13746999</v>
      </c>
      <c r="P49" s="176">
        <v>18148757</v>
      </c>
      <c r="Q49" s="167">
        <f t="shared" si="2"/>
        <v>0.32019773915746996</v>
      </c>
    </row>
    <row r="50" spans="1:17">
      <c r="A50" s="1" t="s">
        <v>66</v>
      </c>
      <c r="B50" s="75">
        <v>1577958</v>
      </c>
      <c r="C50" s="75">
        <v>1947497</v>
      </c>
      <c r="D50" s="75">
        <v>1410429</v>
      </c>
      <c r="E50" s="65">
        <f t="shared" si="1"/>
        <v>-0.27577346717350526</v>
      </c>
      <c r="G50" s="75">
        <v>430658</v>
      </c>
      <c r="H50" s="75">
        <v>309033</v>
      </c>
      <c r="I50" s="65">
        <f t="shared" si="9"/>
        <v>-0.28241667401975579</v>
      </c>
      <c r="K50" s="75">
        <v>859881</v>
      </c>
      <c r="L50" s="75">
        <v>610435</v>
      </c>
      <c r="M50" s="65">
        <f t="shared" si="10"/>
        <v>-0.29009362923474291</v>
      </c>
      <c r="O50" s="75">
        <v>1223261</v>
      </c>
      <c r="P50" s="171">
        <v>839027</v>
      </c>
      <c r="Q50" s="167">
        <f t="shared" si="2"/>
        <v>-0.31410631091811148</v>
      </c>
    </row>
    <row r="51" spans="1:17">
      <c r="A51" s="1" t="s">
        <v>67</v>
      </c>
      <c r="B51" s="75">
        <v>-4874692</v>
      </c>
      <c r="C51" s="75">
        <v>-7270344</v>
      </c>
      <c r="D51" s="75">
        <v>-7577200</v>
      </c>
      <c r="E51" s="65">
        <f t="shared" si="1"/>
        <v>4.2206531080235088E-2</v>
      </c>
      <c r="G51" s="75">
        <v>-1786800</v>
      </c>
      <c r="H51" s="75">
        <v>-2000337</v>
      </c>
      <c r="I51" s="65">
        <f t="shared" si="9"/>
        <v>0.11950805910006723</v>
      </c>
      <c r="K51" s="75">
        <v>-3454011</v>
      </c>
      <c r="L51" s="75">
        <v>-3918664</v>
      </c>
      <c r="M51" s="65">
        <f t="shared" si="10"/>
        <v>0.13452562832023407</v>
      </c>
      <c r="O51" s="75">
        <v>-5277261</v>
      </c>
      <c r="P51" s="171">
        <v>-5756451</v>
      </c>
      <c r="Q51" s="167">
        <f t="shared" si="2"/>
        <v>9.0802785763296479E-2</v>
      </c>
    </row>
    <row r="52" spans="1:17">
      <c r="A52" s="20" t="s">
        <v>68</v>
      </c>
      <c r="B52" s="84">
        <f>B50+B51</f>
        <v>-3296734</v>
      </c>
      <c r="C52" s="84">
        <f>C50+C51</f>
        <v>-5322847</v>
      </c>
      <c r="D52" s="84">
        <v>-6166771</v>
      </c>
      <c r="E52" s="65">
        <f t="shared" si="1"/>
        <v>0.15854748408135722</v>
      </c>
      <c r="G52" s="84">
        <f>G50+G51</f>
        <v>-1356142</v>
      </c>
      <c r="H52" s="84">
        <f>H50+H51</f>
        <v>-1691304</v>
      </c>
      <c r="I52" s="65">
        <f t="shared" si="9"/>
        <v>0.24714373568549597</v>
      </c>
      <c r="K52" s="84">
        <f>K50+K51</f>
        <v>-2594130</v>
      </c>
      <c r="L52" s="84">
        <f>L50+L51</f>
        <v>-3308229</v>
      </c>
      <c r="M52" s="65">
        <f t="shared" si="10"/>
        <v>0.27527494767031713</v>
      </c>
      <c r="O52" s="84">
        <f>O50+O51</f>
        <v>-4054000</v>
      </c>
      <c r="P52" s="176">
        <v>-4917424</v>
      </c>
      <c r="Q52" s="167">
        <f t="shared" si="2"/>
        <v>0.2129807597434632</v>
      </c>
    </row>
    <row r="53" spans="1:17">
      <c r="A53" s="1" t="s">
        <v>69</v>
      </c>
      <c r="B53" s="75">
        <v>567897</v>
      </c>
      <c r="C53" s="75">
        <v>78140</v>
      </c>
      <c r="D53" s="75">
        <v>0</v>
      </c>
      <c r="E53" s="65">
        <f t="shared" si="1"/>
        <v>-1</v>
      </c>
      <c r="G53" s="75">
        <v>19602</v>
      </c>
      <c r="H53" s="63">
        <v>0</v>
      </c>
      <c r="I53" s="65">
        <f t="shared" si="9"/>
        <v>-1</v>
      </c>
      <c r="K53" s="75">
        <v>62354</v>
      </c>
      <c r="L53" s="63">
        <v>0</v>
      </c>
      <c r="M53" s="65">
        <f t="shared" si="10"/>
        <v>-1</v>
      </c>
      <c r="O53" s="75">
        <v>80834</v>
      </c>
      <c r="P53" s="63">
        <v>0</v>
      </c>
      <c r="Q53" s="167">
        <f t="shared" si="2"/>
        <v>-1</v>
      </c>
    </row>
    <row r="54" spans="1:17">
      <c r="A54" s="20" t="s">
        <v>70</v>
      </c>
      <c r="B54" s="84">
        <f>B49+B52+B53</f>
        <v>11025994</v>
      </c>
      <c r="C54" s="84">
        <f>C49+C52+C53</f>
        <v>12361310</v>
      </c>
      <c r="D54" s="84">
        <v>16642095</v>
      </c>
      <c r="E54" s="65">
        <f t="shared" si="1"/>
        <v>0.34630512461866902</v>
      </c>
      <c r="G54" s="84">
        <f>G49+G52+G53</f>
        <v>3560838</v>
      </c>
      <c r="H54" s="84">
        <f>H49+H52+H53</f>
        <v>4895789</v>
      </c>
      <c r="I54" s="65">
        <f t="shared" si="9"/>
        <v>0.37489798749620173</v>
      </c>
      <c r="K54" s="84">
        <f>K49+K52+K53</f>
        <v>6031277</v>
      </c>
      <c r="L54" s="84">
        <f>L49+L52+L53</f>
        <v>8076234</v>
      </c>
      <c r="M54" s="65">
        <f t="shared" si="10"/>
        <v>0.33905871012059308</v>
      </c>
      <c r="O54" s="84">
        <f>O49+O52+O53</f>
        <v>9773833</v>
      </c>
      <c r="P54" s="176">
        <v>13231333</v>
      </c>
      <c r="Q54" s="167">
        <f t="shared" si="2"/>
        <v>0.35375067284247641</v>
      </c>
    </row>
    <row r="55" spans="1:17">
      <c r="A55" s="1" t="s">
        <v>71</v>
      </c>
      <c r="B55" s="75">
        <v>-3033568</v>
      </c>
      <c r="C55" s="75">
        <v>-5800683</v>
      </c>
      <c r="D55" s="75">
        <v>-5039706</v>
      </c>
      <c r="E55" s="65">
        <f t="shared" si="1"/>
        <v>-0.13118748257748269</v>
      </c>
      <c r="G55" s="75">
        <v>-1082922</v>
      </c>
      <c r="H55" s="75">
        <v>-1626563</v>
      </c>
      <c r="I55" s="65">
        <f t="shared" si="9"/>
        <v>0.50201307204027623</v>
      </c>
      <c r="K55" s="75">
        <v>-2010816</v>
      </c>
      <c r="L55" s="75">
        <v>-2687805</v>
      </c>
      <c r="M55" s="65">
        <f t="shared" si="10"/>
        <v>0.33667376826124329</v>
      </c>
      <c r="O55" s="75">
        <v>-3168701</v>
      </c>
      <c r="P55" s="171">
        <v>-3836228</v>
      </c>
      <c r="Q55" s="167">
        <f t="shared" si="2"/>
        <v>0.21066266586844251</v>
      </c>
    </row>
    <row r="56" spans="1:17">
      <c r="A56" s="1" t="s">
        <v>72</v>
      </c>
      <c r="B56" s="75">
        <v>-76188</v>
      </c>
      <c r="C56" s="63">
        <v>0</v>
      </c>
      <c r="D56" s="63">
        <v>0</v>
      </c>
      <c r="E56" s="65">
        <v>0</v>
      </c>
      <c r="G56" s="63">
        <v>0</v>
      </c>
      <c r="H56" s="63">
        <v>0</v>
      </c>
      <c r="I56" s="66" t="s">
        <v>39</v>
      </c>
      <c r="K56" s="63">
        <v>0</v>
      </c>
      <c r="L56" s="63">
        <v>0</v>
      </c>
      <c r="M56" s="66" t="s">
        <v>39</v>
      </c>
      <c r="O56" s="63">
        <v>0</v>
      </c>
      <c r="P56" s="63">
        <v>0</v>
      </c>
      <c r="Q56" s="66" t="s">
        <v>39</v>
      </c>
    </row>
    <row r="57" spans="1:17">
      <c r="A57" s="1" t="s">
        <v>73</v>
      </c>
      <c r="B57" s="75">
        <f>B55+B56</f>
        <v>-3109756</v>
      </c>
      <c r="C57" s="75">
        <f>C55+C56</f>
        <v>-5800683</v>
      </c>
      <c r="D57" s="75">
        <v>-5039706</v>
      </c>
      <c r="E57" s="65">
        <f t="shared" si="1"/>
        <v>-0.13118748257748269</v>
      </c>
      <c r="G57" s="84">
        <f>G55+G56</f>
        <v>-1082922</v>
      </c>
      <c r="H57" s="84">
        <f>H55+H56</f>
        <v>-1626563</v>
      </c>
      <c r="I57" s="65">
        <f>H57/G57-1</f>
        <v>0.50201307204027623</v>
      </c>
      <c r="K57" s="84">
        <f>K55+K56</f>
        <v>-2010816</v>
      </c>
      <c r="L57" s="84">
        <f>L55+L56</f>
        <v>-2687805</v>
      </c>
      <c r="M57" s="65">
        <f>L57/K57-1</f>
        <v>0.33667376826124329</v>
      </c>
      <c r="O57" s="84">
        <f>O55+O56</f>
        <v>-3168701</v>
      </c>
      <c r="P57" s="176">
        <v>-3836228</v>
      </c>
      <c r="Q57" s="167">
        <f t="shared" si="2"/>
        <v>0.21066266586844251</v>
      </c>
    </row>
    <row r="58" spans="1:17">
      <c r="A58" s="20" t="s">
        <v>74</v>
      </c>
      <c r="B58" s="84">
        <f>B54+B57</f>
        <v>7916238</v>
      </c>
      <c r="C58" s="84">
        <f>C54+C57</f>
        <v>6560627</v>
      </c>
      <c r="D58" s="84">
        <v>11602389</v>
      </c>
      <c r="E58" s="65">
        <f t="shared" si="1"/>
        <v>0.76848782898341872</v>
      </c>
      <c r="G58" s="84">
        <f>G54+G57</f>
        <v>2477916</v>
      </c>
      <c r="H58" s="84">
        <f>H54+H57</f>
        <v>3269226</v>
      </c>
      <c r="I58" s="65">
        <f>H58/G58-1</f>
        <v>0.31934496568890958</v>
      </c>
      <c r="K58" s="84">
        <f>K54+K57</f>
        <v>4020461</v>
      </c>
      <c r="L58" s="84">
        <f>L54+L57</f>
        <v>5388429</v>
      </c>
      <c r="M58" s="65">
        <f>L58/K58-1</f>
        <v>0.34025152836950778</v>
      </c>
      <c r="O58" s="84">
        <f>O54+O57</f>
        <v>6605132</v>
      </c>
      <c r="P58" s="176">
        <v>9395105</v>
      </c>
      <c r="Q58" s="167">
        <f t="shared" si="2"/>
        <v>0.4223947379098556</v>
      </c>
    </row>
    <row r="59" spans="1:17">
      <c r="C59" s="84"/>
      <c r="D59" s="84"/>
      <c r="E59" s="65"/>
      <c r="G59" s="84"/>
      <c r="H59" s="84"/>
      <c r="L59" s="75"/>
      <c r="O59" s="75"/>
      <c r="P59" s="171"/>
      <c r="Q59" s="167"/>
    </row>
    <row r="60" spans="1:17">
      <c r="A60" s="20" t="s">
        <v>75</v>
      </c>
      <c r="E60" s="65"/>
      <c r="L60" s="75"/>
      <c r="O60" s="75"/>
      <c r="P60" s="171"/>
      <c r="Q60" s="167"/>
    </row>
    <row r="61" spans="1:17" s="29" customFormat="1" ht="27.75">
      <c r="A61" s="32" t="s">
        <v>86</v>
      </c>
      <c r="B61" s="82"/>
      <c r="C61" s="82"/>
      <c r="D61" s="82"/>
      <c r="E61" s="65"/>
      <c r="F61" s="82"/>
      <c r="G61" s="82"/>
      <c r="H61" s="82"/>
      <c r="I61" s="82"/>
      <c r="J61" s="82"/>
      <c r="K61" s="63"/>
      <c r="L61" s="75"/>
      <c r="M61" s="82"/>
      <c r="N61" s="82"/>
      <c r="O61" s="85"/>
      <c r="P61" s="173"/>
      <c r="Q61" s="167"/>
    </row>
    <row r="62" spans="1:17" ht="41.65">
      <c r="A62" s="30" t="s">
        <v>87</v>
      </c>
      <c r="B62" s="75">
        <v>47516</v>
      </c>
      <c r="C62" s="75">
        <v>-13559</v>
      </c>
      <c r="D62" s="75">
        <v>-22680</v>
      </c>
      <c r="E62" s="65">
        <f t="shared" si="1"/>
        <v>0.67268972638100144</v>
      </c>
      <c r="G62" s="75">
        <v>5299</v>
      </c>
      <c r="H62" s="75">
        <v>-2766</v>
      </c>
      <c r="I62" s="65">
        <f t="shared" ref="I62:I68" si="11">H62/G62-1</f>
        <v>-1.521985280241555</v>
      </c>
      <c r="K62" s="86">
        <v>-4837</v>
      </c>
      <c r="L62" s="86">
        <v>-18956</v>
      </c>
      <c r="M62" s="65">
        <f t="shared" ref="M62:M68" si="12">L62/K62-1</f>
        <v>2.9189580318379162</v>
      </c>
      <c r="O62" s="86">
        <v>-19108</v>
      </c>
      <c r="P62" s="171">
        <v>-28318</v>
      </c>
      <c r="Q62" s="167">
        <f t="shared" si="2"/>
        <v>0.48199706929034969</v>
      </c>
    </row>
    <row r="63" spans="1:17" ht="27.75">
      <c r="A63" s="30" t="s">
        <v>76</v>
      </c>
      <c r="B63" s="75">
        <v>344396</v>
      </c>
      <c r="C63" s="75">
        <v>565954</v>
      </c>
      <c r="D63" s="75">
        <v>-404298</v>
      </c>
      <c r="E63" s="65">
        <f t="shared" si="1"/>
        <v>-1.7143654784664477</v>
      </c>
      <c r="G63" s="75">
        <v>269627</v>
      </c>
      <c r="H63" s="63">
        <v>0</v>
      </c>
      <c r="I63" s="66" t="s">
        <v>39</v>
      </c>
      <c r="K63" s="75">
        <v>614054</v>
      </c>
      <c r="L63" s="75">
        <v>-167394</v>
      </c>
      <c r="M63" s="66" t="s">
        <v>39</v>
      </c>
      <c r="O63" s="75">
        <v>760077</v>
      </c>
      <c r="P63" s="171">
        <v>-97843</v>
      </c>
      <c r="Q63" s="167">
        <f t="shared" si="2"/>
        <v>-1.1287277473203372</v>
      </c>
    </row>
    <row r="64" spans="1:17">
      <c r="A64" s="30" t="s">
        <v>272</v>
      </c>
      <c r="B64" s="75">
        <v>-35508</v>
      </c>
      <c r="C64" s="75">
        <v>-35644</v>
      </c>
      <c r="D64" s="75">
        <v>66950</v>
      </c>
      <c r="E64" s="65">
        <f t="shared" si="1"/>
        <v>-2.8782964874873751</v>
      </c>
      <c r="G64" s="75">
        <v>-32361</v>
      </c>
      <c r="H64" s="75">
        <v>692</v>
      </c>
      <c r="I64" s="65">
        <f t="shared" si="11"/>
        <v>-1.0213837644077748</v>
      </c>
      <c r="K64" s="86">
        <v>-70371</v>
      </c>
      <c r="L64" s="86">
        <v>28469</v>
      </c>
      <c r="M64" s="65">
        <f t="shared" si="12"/>
        <v>-1.404555853973938</v>
      </c>
      <c r="O64" s="86">
        <v>-84498</v>
      </c>
      <c r="P64" s="171">
        <v>20953</v>
      </c>
      <c r="Q64" s="167">
        <f t="shared" si="2"/>
        <v>-1.2479703661625128</v>
      </c>
    </row>
    <row r="65" spans="1:17" ht="27.4">
      <c r="A65" s="33" t="s">
        <v>77</v>
      </c>
      <c r="B65" s="84">
        <f>B62+B63+B64</f>
        <v>356404</v>
      </c>
      <c r="C65" s="84">
        <f>C62+C63+C64</f>
        <v>516751</v>
      </c>
      <c r="D65" s="84">
        <v>-360028</v>
      </c>
      <c r="E65" s="65">
        <f t="shared" si="1"/>
        <v>-1.6967146652836667</v>
      </c>
      <c r="G65" s="84">
        <f>G62+G63+G64</f>
        <v>242565</v>
      </c>
      <c r="H65" s="84">
        <f>H62+H63+H64</f>
        <v>-2074</v>
      </c>
      <c r="I65" s="65">
        <f t="shared" si="11"/>
        <v>-1.0085502854904871</v>
      </c>
      <c r="K65" s="84">
        <f>K62+K63+K64</f>
        <v>538846</v>
      </c>
      <c r="L65" s="84">
        <f>L62+L63+L64</f>
        <v>-157881</v>
      </c>
      <c r="M65" s="65">
        <f t="shared" si="12"/>
        <v>-1.2929983705919688</v>
      </c>
      <c r="O65" s="84">
        <f>O62+O63+O64</f>
        <v>656471</v>
      </c>
      <c r="P65" s="176">
        <v>-105208</v>
      </c>
      <c r="Q65" s="167">
        <f t="shared" si="2"/>
        <v>-1.1602629819139003</v>
      </c>
    </row>
    <row r="66" spans="1:17" ht="27.4">
      <c r="A66" s="33" t="s">
        <v>78</v>
      </c>
      <c r="B66" s="84">
        <v>356404</v>
      </c>
      <c r="C66" s="84">
        <v>516751</v>
      </c>
      <c r="D66" s="84">
        <v>-360028</v>
      </c>
      <c r="E66" s="65">
        <f t="shared" si="1"/>
        <v>-1.6967146652836667</v>
      </c>
      <c r="G66" s="84">
        <f>G65</f>
        <v>242565</v>
      </c>
      <c r="H66" s="84">
        <f>H65</f>
        <v>-2074</v>
      </c>
      <c r="I66" s="65">
        <f t="shared" si="11"/>
        <v>-1.0085502854904871</v>
      </c>
      <c r="K66" s="84">
        <f>K65</f>
        <v>538846</v>
      </c>
      <c r="L66" s="84">
        <f>L65</f>
        <v>-157881</v>
      </c>
      <c r="M66" s="65">
        <f t="shared" si="12"/>
        <v>-1.2929983705919688</v>
      </c>
      <c r="O66" s="84">
        <f>O65</f>
        <v>656471</v>
      </c>
      <c r="P66" s="176">
        <v>-105208</v>
      </c>
      <c r="Q66" s="167">
        <f t="shared" si="2"/>
        <v>-1.1602629819139003</v>
      </c>
    </row>
    <row r="67" spans="1:17">
      <c r="A67" s="33"/>
      <c r="E67" s="65"/>
      <c r="I67" s="65"/>
      <c r="M67" s="65"/>
      <c r="P67" s="171"/>
      <c r="Q67" s="167"/>
    </row>
    <row r="68" spans="1:17">
      <c r="A68" s="33" t="s">
        <v>79</v>
      </c>
      <c r="B68" s="84">
        <f>B58+B66</f>
        <v>8272642</v>
      </c>
      <c r="C68" s="84">
        <f>C58+C66</f>
        <v>7077378</v>
      </c>
      <c r="D68" s="84">
        <v>11242361</v>
      </c>
      <c r="E68" s="65">
        <f t="shared" si="1"/>
        <v>0.58849237669656751</v>
      </c>
      <c r="G68" s="84">
        <f>G58+G66</f>
        <v>2720481</v>
      </c>
      <c r="H68" s="84">
        <f>H58+H66</f>
        <v>3267152</v>
      </c>
      <c r="I68" s="65">
        <f t="shared" si="11"/>
        <v>0.2009464502784617</v>
      </c>
      <c r="K68" s="84">
        <f>K58+K66</f>
        <v>4559307</v>
      </c>
      <c r="L68" s="84">
        <f>L58+L66</f>
        <v>5230548</v>
      </c>
      <c r="M68" s="65">
        <f t="shared" si="12"/>
        <v>0.14722434791076799</v>
      </c>
      <c r="O68" s="84">
        <f>O58+O66</f>
        <v>7261603</v>
      </c>
      <c r="P68" s="176">
        <v>9289897</v>
      </c>
      <c r="Q68" s="167">
        <f t="shared" si="2"/>
        <v>0.27931766581015238</v>
      </c>
    </row>
    <row r="69" spans="1:17">
      <c r="A69" s="33"/>
      <c r="E69" s="65"/>
      <c r="P69" s="171"/>
      <c r="Q69" s="167"/>
    </row>
    <row r="70" spans="1:17">
      <c r="A70" s="20" t="s">
        <v>80</v>
      </c>
      <c r="E70" s="65"/>
      <c r="P70" s="171"/>
      <c r="Q70" s="167"/>
    </row>
    <row r="71" spans="1:17">
      <c r="A71" s="1" t="s">
        <v>81</v>
      </c>
      <c r="B71" s="75">
        <v>7881733</v>
      </c>
      <c r="C71" s="75">
        <v>6537471</v>
      </c>
      <c r="D71" s="75">
        <v>11603606</v>
      </c>
      <c r="E71" s="65">
        <f t="shared" si="1"/>
        <v>0.77493804561427493</v>
      </c>
      <c r="G71" s="75">
        <v>2471335</v>
      </c>
      <c r="H71" s="75">
        <v>3270615</v>
      </c>
      <c r="I71" s="65">
        <f>H71/G71-1</f>
        <v>0.32342033759081623</v>
      </c>
      <c r="K71" s="75">
        <v>4007976</v>
      </c>
      <c r="L71" s="75">
        <v>5389818</v>
      </c>
      <c r="M71" s="65">
        <f>L71/K71-1</f>
        <v>0.34477302259294973</v>
      </c>
      <c r="O71" s="75">
        <v>6585979</v>
      </c>
      <c r="P71" s="171">
        <v>9396494</v>
      </c>
      <c r="Q71" s="167"/>
    </row>
    <row r="72" spans="1:17">
      <c r="A72" s="1" t="s">
        <v>82</v>
      </c>
      <c r="B72" s="75">
        <v>34505</v>
      </c>
      <c r="C72" s="75">
        <v>23156</v>
      </c>
      <c r="D72" s="75">
        <v>-1217</v>
      </c>
      <c r="E72" s="65">
        <f t="shared" si="1"/>
        <v>-1.0525565728105026</v>
      </c>
      <c r="G72" s="75">
        <v>6581</v>
      </c>
      <c r="H72" s="75">
        <v>-1389</v>
      </c>
      <c r="I72" s="65">
        <f>H72/G72-1</f>
        <v>-1.2110621486096338</v>
      </c>
      <c r="K72" s="75">
        <v>12485</v>
      </c>
      <c r="L72" s="75">
        <v>-1389</v>
      </c>
      <c r="M72" s="66" t="s">
        <v>39</v>
      </c>
      <c r="O72" s="75">
        <v>19153</v>
      </c>
      <c r="P72" s="171">
        <v>-1389</v>
      </c>
      <c r="Q72" s="167">
        <f t="shared" si="2"/>
        <v>-1.0725212760403071</v>
      </c>
    </row>
    <row r="73" spans="1:17">
      <c r="E73" s="65"/>
      <c r="P73" s="171"/>
      <c r="Q73" s="167"/>
    </row>
    <row r="74" spans="1:17">
      <c r="A74" s="20" t="s">
        <v>83</v>
      </c>
      <c r="E74" s="65"/>
      <c r="P74" s="171"/>
      <c r="Q74" s="167"/>
    </row>
    <row r="75" spans="1:17">
      <c r="A75" s="1" t="s">
        <v>81</v>
      </c>
      <c r="B75" s="75">
        <v>8238137</v>
      </c>
      <c r="C75" s="75">
        <v>7054222</v>
      </c>
      <c r="D75" s="75">
        <v>11243578</v>
      </c>
      <c r="E75" s="65">
        <f t="shared" si="1"/>
        <v>0.59387923997855463</v>
      </c>
      <c r="G75" s="75">
        <v>2713900</v>
      </c>
      <c r="H75" s="75">
        <v>3268541</v>
      </c>
      <c r="I75" s="65">
        <f>H75/G75-1</f>
        <v>0.20437046317108232</v>
      </c>
      <c r="K75" s="75">
        <v>4546822</v>
      </c>
      <c r="L75" s="75">
        <v>5231937</v>
      </c>
      <c r="M75" s="65">
        <f>L75/K75-1</f>
        <v>0.15067996943799433</v>
      </c>
      <c r="O75" s="75">
        <v>7242450</v>
      </c>
      <c r="P75" s="171">
        <v>9291286</v>
      </c>
      <c r="Q75" s="167">
        <f t="shared" si="2"/>
        <v>0.28289266753653797</v>
      </c>
    </row>
    <row r="76" spans="1:17">
      <c r="A76" s="1" t="s">
        <v>82</v>
      </c>
      <c r="B76" s="75">
        <v>34505</v>
      </c>
      <c r="C76" s="75">
        <v>23156</v>
      </c>
      <c r="D76" s="75">
        <v>-1217</v>
      </c>
      <c r="E76" s="65">
        <f t="shared" ref="E76:E79" si="13">D76/C76-1</f>
        <v>-1.0525565728105026</v>
      </c>
      <c r="G76" s="75">
        <v>6581</v>
      </c>
      <c r="H76" s="75">
        <v>-1389</v>
      </c>
      <c r="I76" s="65">
        <f>H76/G76-1</f>
        <v>-1.2110621486096338</v>
      </c>
      <c r="K76" s="75">
        <v>12485</v>
      </c>
      <c r="L76" s="75">
        <v>-1389</v>
      </c>
      <c r="M76" s="66" t="s">
        <v>39</v>
      </c>
      <c r="O76" s="75">
        <v>19153</v>
      </c>
      <c r="P76" s="171">
        <v>-1389</v>
      </c>
      <c r="Q76" s="167">
        <f>P76/O76-1</f>
        <v>-1.0725212760403071</v>
      </c>
    </row>
    <row r="77" spans="1:17">
      <c r="E77" s="65"/>
      <c r="P77" s="171"/>
      <c r="Q77" s="167"/>
    </row>
    <row r="78" spans="1:17">
      <c r="A78" s="20" t="s">
        <v>84</v>
      </c>
      <c r="E78" s="65"/>
      <c r="P78" s="171"/>
      <c r="Q78" s="167"/>
    </row>
    <row r="79" spans="1:17">
      <c r="A79" s="1" t="s">
        <v>85</v>
      </c>
      <c r="B79" s="87">
        <v>0.187</v>
      </c>
      <c r="C79" s="87">
        <v>0.155</v>
      </c>
      <c r="D79" s="87">
        <v>0.28000000000000003</v>
      </c>
      <c r="E79" s="65">
        <f t="shared" si="13"/>
        <v>0.80645161290322598</v>
      </c>
      <c r="G79" s="87">
        <v>5.8999999999999997E-2</v>
      </c>
      <c r="H79" s="87">
        <v>7.6999999999999999E-2</v>
      </c>
      <c r="I79" s="65">
        <f>H79/G79-1</f>
        <v>0.30508474576271194</v>
      </c>
      <c r="K79" s="87">
        <v>9.5000000000000001E-2</v>
      </c>
      <c r="L79" s="87">
        <v>0.128</v>
      </c>
      <c r="M79" s="65">
        <f>L79/K79-1</f>
        <v>0.34736842105263155</v>
      </c>
      <c r="O79" s="87">
        <v>0.156</v>
      </c>
      <c r="P79" s="177">
        <v>0.223</v>
      </c>
      <c r="Q79" s="167">
        <f>P79/O79-1</f>
        <v>0.42948717948717952</v>
      </c>
    </row>
    <row r="80" spans="1:17">
      <c r="Q80" s="29"/>
    </row>
    <row r="81" spans="3:17">
      <c r="Q81" s="29"/>
    </row>
    <row r="82" spans="3:17">
      <c r="Q82" s="29"/>
    </row>
    <row r="83" spans="3:17">
      <c r="C83" s="75"/>
      <c r="D83" s="75"/>
      <c r="H83" s="75"/>
      <c r="K83" s="75"/>
      <c r="L83" s="75"/>
      <c r="Q83" s="29"/>
    </row>
    <row r="84" spans="3:17">
      <c r="C84" s="75"/>
      <c r="D84" s="75"/>
      <c r="H84" s="75"/>
      <c r="K84" s="75"/>
      <c r="L84" s="75"/>
      <c r="Q84" s="29"/>
    </row>
    <row r="85" spans="3:17">
      <c r="C85" s="75"/>
      <c r="D85" s="75"/>
      <c r="H85" s="75"/>
      <c r="K85" s="75"/>
      <c r="L85" s="75"/>
      <c r="Q85" s="29"/>
    </row>
    <row r="86" spans="3:17">
      <c r="C86" s="75"/>
      <c r="D86" s="75"/>
      <c r="H86" s="75"/>
      <c r="K86" s="75"/>
      <c r="L86" s="75"/>
      <c r="Q86" s="29"/>
    </row>
    <row r="87" spans="3:17">
      <c r="C87" s="75"/>
      <c r="D87" s="75"/>
      <c r="H87" s="75"/>
      <c r="K87" s="75"/>
      <c r="L87" s="75"/>
      <c r="Q87" s="29"/>
    </row>
    <row r="88" spans="3:17">
      <c r="C88" s="75"/>
      <c r="D88" s="75"/>
      <c r="H88" s="75"/>
      <c r="K88" s="75"/>
      <c r="L88" s="75"/>
      <c r="Q88" s="29"/>
    </row>
    <row r="89" spans="3:17">
      <c r="C89" s="75"/>
      <c r="D89" s="75"/>
      <c r="H89" s="75"/>
      <c r="K89" s="75"/>
      <c r="L89" s="75"/>
      <c r="Q89" s="29"/>
    </row>
    <row r="90" spans="3:17">
      <c r="C90" s="75"/>
      <c r="D90" s="75"/>
      <c r="H90" s="75"/>
      <c r="K90" s="75"/>
      <c r="L90" s="75"/>
      <c r="Q90" s="29"/>
    </row>
    <row r="91" spans="3:17">
      <c r="C91" s="75"/>
      <c r="D91" s="75"/>
      <c r="H91" s="75"/>
      <c r="K91" s="75"/>
      <c r="L91" s="75"/>
    </row>
    <row r="92" spans="3:17">
      <c r="C92" s="75"/>
      <c r="D92" s="75"/>
      <c r="K92" s="75"/>
      <c r="L92" s="75"/>
    </row>
    <row r="93" spans="3:17">
      <c r="C93" s="75"/>
      <c r="D93" s="75"/>
      <c r="K93" s="75"/>
      <c r="L93" s="75"/>
    </row>
    <row r="94" spans="3:17">
      <c r="C94" s="75"/>
      <c r="D94" s="75"/>
      <c r="K94" s="75"/>
      <c r="L94" s="75"/>
    </row>
    <row r="95" spans="3:17">
      <c r="C95" s="75"/>
      <c r="D95" s="75"/>
      <c r="K95" s="75"/>
      <c r="L95" s="75"/>
      <c r="Q95" s="20"/>
    </row>
    <row r="96" spans="3:17">
      <c r="C96" s="75"/>
      <c r="D96" s="75"/>
      <c r="K96" s="75"/>
      <c r="L96" s="75"/>
    </row>
    <row r="97" spans="3:17">
      <c r="C97" s="75"/>
      <c r="D97" s="75"/>
      <c r="K97" s="75"/>
      <c r="L97" s="75"/>
    </row>
    <row r="98" spans="3:17">
      <c r="K98" s="75"/>
      <c r="L98" s="75"/>
    </row>
    <row r="99" spans="3:17">
      <c r="K99" s="75"/>
      <c r="L99" s="75"/>
    </row>
    <row r="100" spans="3:17">
      <c r="K100" s="75"/>
      <c r="L100" s="75"/>
    </row>
    <row r="101" spans="3:17">
      <c r="K101" s="75"/>
      <c r="L101" s="75"/>
    </row>
    <row r="102" spans="3:17">
      <c r="K102" s="75"/>
      <c r="L102" s="75"/>
    </row>
    <row r="103" spans="3:17">
      <c r="K103" s="75"/>
      <c r="L103" s="75"/>
    </row>
    <row r="104" spans="3:17">
      <c r="K104" s="75"/>
      <c r="L104" s="75"/>
    </row>
    <row r="105" spans="3:17">
      <c r="K105" s="75"/>
      <c r="L105" s="75"/>
    </row>
    <row r="106" spans="3:17">
      <c r="K106" s="75"/>
      <c r="L106" s="75"/>
    </row>
    <row r="107" spans="3:17">
      <c r="K107" s="75"/>
      <c r="L107" s="75"/>
    </row>
    <row r="108" spans="3:17">
      <c r="K108" s="75"/>
      <c r="L108" s="75"/>
      <c r="Q108" s="29"/>
    </row>
    <row r="109" spans="3:17">
      <c r="K109" s="75"/>
      <c r="L109" s="75"/>
    </row>
    <row r="110" spans="3:17">
      <c r="K110" s="75"/>
      <c r="L110" s="75"/>
    </row>
    <row r="111" spans="3:17">
      <c r="K111" s="75"/>
      <c r="L111" s="75"/>
    </row>
    <row r="112" spans="3:17">
      <c r="K112" s="75"/>
      <c r="L112" s="75"/>
    </row>
    <row r="113" spans="11:12">
      <c r="K113" s="75"/>
      <c r="L113" s="75"/>
    </row>
    <row r="114" spans="11:12">
      <c r="K114" s="75"/>
      <c r="L114" s="75"/>
    </row>
    <row r="115" spans="11:12">
      <c r="K115" s="75"/>
      <c r="L115" s="75"/>
    </row>
    <row r="116" spans="11:12">
      <c r="K116" s="75"/>
      <c r="L116" s="75"/>
    </row>
    <row r="117" spans="11:12">
      <c r="K117" s="75"/>
      <c r="L117" s="75"/>
    </row>
    <row r="118" spans="11:12">
      <c r="K118" s="75"/>
      <c r="L118" s="75"/>
    </row>
    <row r="119" spans="11:12">
      <c r="K119" s="75"/>
      <c r="L119" s="75"/>
    </row>
    <row r="120" spans="11:12">
      <c r="K120" s="75"/>
      <c r="L120" s="75"/>
    </row>
    <row r="121" spans="11:12">
      <c r="K121" s="75"/>
      <c r="L121" s="75"/>
    </row>
    <row r="122" spans="11:12">
      <c r="K122" s="75"/>
      <c r="L122" s="75"/>
    </row>
    <row r="123" spans="11:12">
      <c r="K123" s="75"/>
      <c r="L123" s="75"/>
    </row>
    <row r="124" spans="11:12">
      <c r="K124" s="75"/>
      <c r="L124" s="75"/>
    </row>
    <row r="125" spans="11:12">
      <c r="K125" s="75"/>
      <c r="L125" s="75"/>
    </row>
    <row r="126" spans="11:12">
      <c r="K126" s="75"/>
      <c r="L126" s="75"/>
    </row>
    <row r="127" spans="11:12">
      <c r="K127" s="75"/>
      <c r="L127" s="75"/>
    </row>
    <row r="128" spans="11:12">
      <c r="K128" s="75"/>
      <c r="L128" s="75"/>
    </row>
    <row r="129" spans="11:12">
      <c r="K129" s="75"/>
      <c r="L129" s="75"/>
    </row>
    <row r="130" spans="11:12">
      <c r="K130" s="75"/>
      <c r="L130" s="75"/>
    </row>
    <row r="131" spans="11:12">
      <c r="K131" s="75"/>
      <c r="L131" s="75"/>
    </row>
    <row r="132" spans="11:12">
      <c r="K132" s="75"/>
      <c r="L132" s="75"/>
    </row>
    <row r="133" spans="11:12">
      <c r="K133" s="75"/>
      <c r="L133" s="75"/>
    </row>
    <row r="134" spans="11:12">
      <c r="K134" s="75"/>
      <c r="L134" s="75"/>
    </row>
    <row r="135" spans="11:12">
      <c r="K135" s="75"/>
      <c r="L135" s="75"/>
    </row>
    <row r="136" spans="11:12">
      <c r="K136" s="75"/>
      <c r="L136" s="75"/>
    </row>
    <row r="137" spans="11:12">
      <c r="K137" s="75"/>
      <c r="L137" s="75"/>
    </row>
    <row r="138" spans="11:12">
      <c r="K138" s="75"/>
      <c r="L138" s="75"/>
    </row>
    <row r="139" spans="11:12">
      <c r="K139" s="75"/>
      <c r="L139" s="75"/>
    </row>
    <row r="140" spans="11:12">
      <c r="K140" s="75"/>
      <c r="L140" s="75"/>
    </row>
    <row r="147" spans="11:12">
      <c r="K147" s="82"/>
      <c r="L147" s="82"/>
    </row>
    <row r="153" spans="11:12">
      <c r="L153" s="75"/>
    </row>
    <row r="154" spans="11:12">
      <c r="L154" s="75"/>
    </row>
    <row r="155" spans="11:12">
      <c r="L155" s="75"/>
    </row>
    <row r="156" spans="11:12">
      <c r="L156" s="75"/>
    </row>
    <row r="157" spans="11:12">
      <c r="L157" s="75"/>
    </row>
    <row r="158" spans="11:12">
      <c r="L158" s="75"/>
    </row>
    <row r="159" spans="11:12">
      <c r="L159" s="75"/>
    </row>
    <row r="160" spans="11:12">
      <c r="L160" s="75"/>
    </row>
    <row r="161" spans="12:12">
      <c r="L161" s="75"/>
    </row>
    <row r="162" spans="12:12">
      <c r="L162" s="75"/>
    </row>
  </sheetData>
  <hyperlinks>
    <hyperlink ref="A3" r:id="rId1" display="МСФО, млн руб." xr:uid="{00000000-0004-0000-0500-000000000000}"/>
    <hyperlink ref="A10" r:id="rId2" display="МСФО, млн руб." xr:uid="{00000000-0004-0000-0500-000001000000}"/>
    <hyperlink ref="A1" location="Содержание!A1" display="← К СОДЕРЖАНИЮ" xr:uid="{00000000-0004-0000-0500-000002000000}"/>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4"/>
  <sheetViews>
    <sheetView zoomScaleNormal="100" workbookViewId="0">
      <pane xSplit="2" topLeftCell="C1" activePane="topRight" state="frozen"/>
      <selection pane="topRight" activeCell="C1" sqref="C1"/>
    </sheetView>
  </sheetViews>
  <sheetFormatPr defaultColWidth="10.875" defaultRowHeight="13.9" outlineLevelRow="1"/>
  <cols>
    <col min="1" max="1" width="64" style="1" bestFit="1" customWidth="1"/>
    <col min="2" max="2" width="14.4375" style="1" customWidth="1"/>
    <col min="3" max="4" width="16.3125" style="63" bestFit="1" customWidth="1"/>
    <col min="5" max="5" width="16.3125" style="63" customWidth="1"/>
    <col min="6" max="6" width="15.6875" style="63" customWidth="1"/>
    <col min="7" max="7" width="14.6875" style="63" customWidth="1"/>
    <col min="8" max="9" width="14.875" style="63" bestFit="1" customWidth="1"/>
    <col min="10" max="10" width="15.6875" style="63" customWidth="1"/>
    <col min="11" max="11" width="10.875" style="63"/>
    <col min="12" max="13" width="14.875" style="63" bestFit="1" customWidth="1"/>
    <col min="14" max="14" width="16.6875" style="63" customWidth="1"/>
    <col min="15" max="15" width="10.875" style="63"/>
    <col min="16" max="16" width="14.875" style="63" bestFit="1" customWidth="1"/>
    <col min="17" max="17" width="14.875" style="1" customWidth="1"/>
    <col min="18" max="18" width="14.6875" style="1" bestFit="1" customWidth="1"/>
    <col min="19" max="16384" width="10.875" style="1"/>
  </cols>
  <sheetData>
    <row r="1" spans="1:18" ht="16.7" customHeight="1">
      <c r="A1" s="23" t="s">
        <v>190</v>
      </c>
      <c r="B1" s="23"/>
      <c r="C1" s="68"/>
      <c r="P1" s="69"/>
      <c r="Q1" s="28"/>
    </row>
    <row r="2" spans="1:18" ht="16.7" customHeight="1">
      <c r="A2" s="23"/>
      <c r="B2" s="23"/>
      <c r="C2" s="68"/>
      <c r="P2" s="69"/>
      <c r="Q2" s="28"/>
    </row>
    <row r="3" spans="1:18" s="14" customFormat="1">
      <c r="A3" s="162" t="s">
        <v>227</v>
      </c>
      <c r="B3" s="12" t="s">
        <v>193</v>
      </c>
      <c r="C3" s="64">
        <v>2023</v>
      </c>
      <c r="D3" s="64">
        <v>2024</v>
      </c>
      <c r="E3" s="64">
        <v>2025</v>
      </c>
      <c r="F3" s="64" t="s">
        <v>38</v>
      </c>
      <c r="G3" s="64"/>
      <c r="H3" s="64" t="s">
        <v>0</v>
      </c>
      <c r="I3" s="64" t="s">
        <v>1</v>
      </c>
      <c r="J3" s="64" t="s">
        <v>38</v>
      </c>
      <c r="K3" s="67"/>
      <c r="L3" s="64" t="s">
        <v>2</v>
      </c>
      <c r="M3" s="64" t="s">
        <v>3</v>
      </c>
      <c r="N3" s="64" t="s">
        <v>38</v>
      </c>
      <c r="O3" s="67"/>
      <c r="P3" s="64" t="s">
        <v>4</v>
      </c>
      <c r="Q3" s="64" t="s">
        <v>5</v>
      </c>
      <c r="R3" s="64" t="s">
        <v>38</v>
      </c>
    </row>
    <row r="4" spans="1:18">
      <c r="C4" s="70"/>
      <c r="D4" s="70"/>
      <c r="E4" s="70"/>
      <c r="H4" s="70"/>
      <c r="I4" s="70"/>
      <c r="L4" s="70"/>
      <c r="M4" s="70"/>
      <c r="P4" s="70"/>
      <c r="Q4" s="20"/>
    </row>
    <row r="5" spans="1:18">
      <c r="A5" s="15" t="s">
        <v>7</v>
      </c>
      <c r="B5" s="16" t="s">
        <v>130</v>
      </c>
      <c r="C5" s="71">
        <v>123264.9</v>
      </c>
      <c r="D5" s="71">
        <v>132294.20000000001</v>
      </c>
      <c r="E5" s="71">
        <v>149813.20000000001</v>
      </c>
      <c r="F5" s="65">
        <f>E5/D5-1</f>
        <v>0.13242455073616233</v>
      </c>
      <c r="G5" s="66"/>
      <c r="H5" s="71">
        <v>33891.9</v>
      </c>
      <c r="I5" s="71">
        <v>36932.9</v>
      </c>
      <c r="J5" s="65">
        <f>I5/H5-1</f>
        <v>8.9726453813448126E-2</v>
      </c>
      <c r="K5" s="66"/>
      <c r="L5" s="71">
        <v>62557.9</v>
      </c>
      <c r="M5" s="71">
        <v>69627</v>
      </c>
      <c r="N5" s="65">
        <f>M5/L5-1</f>
        <v>0.11300091595146244</v>
      </c>
      <c r="O5" s="66"/>
      <c r="P5" s="71">
        <v>93976.1</v>
      </c>
      <c r="Q5" s="17">
        <v>105533.8</v>
      </c>
      <c r="R5" s="167">
        <f>Q5/P5-1</f>
        <v>0.12298552504306937</v>
      </c>
    </row>
    <row r="6" spans="1:18" hidden="1" outlineLevel="1">
      <c r="A6" s="34" t="s">
        <v>90</v>
      </c>
      <c r="B6" s="16" t="s">
        <v>130</v>
      </c>
      <c r="C6" s="71">
        <v>112578</v>
      </c>
      <c r="D6" s="71">
        <v>121446.5</v>
      </c>
      <c r="E6" s="71"/>
      <c r="F6" s="65">
        <f t="shared" ref="F6:F19" si="0">E6/D6-1</f>
        <v>-1</v>
      </c>
      <c r="G6" s="66"/>
      <c r="H6" s="71">
        <v>32221.5</v>
      </c>
      <c r="I6" s="71">
        <v>34839.199999999997</v>
      </c>
      <c r="J6" s="65">
        <f>I6/H6-1</f>
        <v>8.1240786431419965E-2</v>
      </c>
      <c r="K6" s="66"/>
      <c r="L6" s="71">
        <v>58892.5</v>
      </c>
      <c r="M6" s="71">
        <v>64640.3</v>
      </c>
      <c r="N6" s="65">
        <f>M6/L6-1</f>
        <v>9.7598166150189014E-2</v>
      </c>
      <c r="O6" s="66"/>
      <c r="P6" s="71">
        <v>88347.3</v>
      </c>
      <c r="Q6" s="17"/>
      <c r="R6" s="167">
        <f t="shared" ref="R6:R20" si="1">Q6/P6-1</f>
        <v>-1</v>
      </c>
    </row>
    <row r="7" spans="1:18" hidden="1" outlineLevel="1">
      <c r="A7" s="34" t="s">
        <v>91</v>
      </c>
      <c r="B7" s="16" t="s">
        <v>130</v>
      </c>
      <c r="C7" s="71">
        <v>4548.3</v>
      </c>
      <c r="D7" s="71">
        <v>5692.7</v>
      </c>
      <c r="E7" s="71"/>
      <c r="F7" s="65">
        <f t="shared" si="0"/>
        <v>-1</v>
      </c>
      <c r="G7" s="66"/>
      <c r="H7" s="71">
        <v>871.8</v>
      </c>
      <c r="I7" s="71">
        <v>1285.3</v>
      </c>
      <c r="J7" s="65">
        <f>I7/H7-1</f>
        <v>0.47430603349392064</v>
      </c>
      <c r="K7" s="66"/>
      <c r="L7" s="71">
        <v>1975.5</v>
      </c>
      <c r="M7" s="71">
        <v>3227</v>
      </c>
      <c r="N7" s="65">
        <f>M7/L7-1</f>
        <v>0.63351050366995687</v>
      </c>
      <c r="O7" s="66"/>
      <c r="P7" s="71">
        <v>2996.1</v>
      </c>
      <c r="Q7" s="17"/>
      <c r="R7" s="167">
        <f t="shared" si="1"/>
        <v>-1</v>
      </c>
    </row>
    <row r="8" spans="1:18" hidden="1" outlineLevel="1">
      <c r="A8" s="34" t="s">
        <v>92</v>
      </c>
      <c r="B8" s="16" t="s">
        <v>130</v>
      </c>
      <c r="C8" s="71">
        <v>416.8</v>
      </c>
      <c r="D8" s="63">
        <v>0</v>
      </c>
      <c r="F8" s="65" t="e">
        <f t="shared" si="0"/>
        <v>#DIV/0!</v>
      </c>
      <c r="G8" s="66"/>
      <c r="H8" s="63">
        <v>0</v>
      </c>
      <c r="I8" s="63">
        <v>0</v>
      </c>
      <c r="J8" s="66" t="s">
        <v>39</v>
      </c>
      <c r="K8" s="66"/>
      <c r="L8" s="63">
        <v>0</v>
      </c>
      <c r="M8" s="63">
        <v>0</v>
      </c>
      <c r="N8" s="66" t="s">
        <v>39</v>
      </c>
      <c r="O8" s="66"/>
      <c r="P8" s="63">
        <v>0</v>
      </c>
      <c r="Q8" s="17"/>
      <c r="R8" s="167" t="e">
        <f t="shared" si="1"/>
        <v>#DIV/0!</v>
      </c>
    </row>
    <row r="9" spans="1:18" hidden="1" outlineLevel="1">
      <c r="A9" s="34" t="s">
        <v>93</v>
      </c>
      <c r="B9" s="16" t="s">
        <v>130</v>
      </c>
      <c r="C9" s="71">
        <v>5721.8</v>
      </c>
      <c r="D9" s="71">
        <v>5155</v>
      </c>
      <c r="E9" s="71"/>
      <c r="F9" s="65">
        <f t="shared" si="0"/>
        <v>-1</v>
      </c>
      <c r="G9" s="66"/>
      <c r="H9" s="71">
        <v>798.6</v>
      </c>
      <c r="I9" s="71">
        <v>808.4</v>
      </c>
      <c r="J9" s="65">
        <f>I9/H9-1</f>
        <v>1.2271475081392369E-2</v>
      </c>
      <c r="K9" s="66"/>
      <c r="L9" s="71">
        <v>1689.9</v>
      </c>
      <c r="M9" s="71">
        <v>1759.7</v>
      </c>
      <c r="N9" s="65">
        <f>M9/L9-1</f>
        <v>4.130421918456717E-2</v>
      </c>
      <c r="O9" s="66"/>
      <c r="P9" s="71">
        <v>2632.7</v>
      </c>
      <c r="Q9" s="17"/>
      <c r="R9" s="167">
        <f t="shared" si="1"/>
        <v>-1</v>
      </c>
    </row>
    <row r="10" spans="1:18" collapsed="1">
      <c r="A10" s="15" t="s">
        <v>8</v>
      </c>
      <c r="B10" s="16" t="s">
        <v>130</v>
      </c>
      <c r="C10" s="71">
        <v>105693.3</v>
      </c>
      <c r="D10" s="71">
        <v>112464.2</v>
      </c>
      <c r="E10" s="71">
        <v>126794.4</v>
      </c>
      <c r="F10" s="65">
        <f t="shared" si="0"/>
        <v>0.12742010346403565</v>
      </c>
      <c r="G10" s="66"/>
      <c r="H10" s="71">
        <v>28020.7</v>
      </c>
      <c r="I10" s="71">
        <v>30630.3</v>
      </c>
      <c r="J10" s="65">
        <f>I10/H10-1</f>
        <v>9.3131149471640473E-2</v>
      </c>
      <c r="K10" s="66"/>
      <c r="L10" s="71">
        <v>53335.7</v>
      </c>
      <c r="M10" s="71">
        <v>58987.199999999997</v>
      </c>
      <c r="N10" s="65">
        <f>M10/L10-1</f>
        <v>0.10596092298404258</v>
      </c>
      <c r="O10" s="66"/>
      <c r="P10" s="71">
        <v>79934.600000000006</v>
      </c>
      <c r="Q10" s="17">
        <v>90166.2</v>
      </c>
      <c r="R10" s="167">
        <f t="shared" si="1"/>
        <v>0.12799963970545902</v>
      </c>
    </row>
    <row r="11" spans="1:18">
      <c r="A11" s="15" t="s">
        <v>22</v>
      </c>
      <c r="B11" s="16" t="s">
        <v>130</v>
      </c>
      <c r="C11" s="71">
        <v>15526</v>
      </c>
      <c r="D11" s="71">
        <v>17618.7</v>
      </c>
      <c r="E11" s="71">
        <v>20759.7</v>
      </c>
      <c r="F11" s="65">
        <f t="shared" si="0"/>
        <v>0.17827649031994408</v>
      </c>
      <c r="G11" s="66"/>
      <c r="H11" s="71">
        <v>5466.9</v>
      </c>
      <c r="I11" s="71">
        <v>5908.4</v>
      </c>
      <c r="J11" s="65">
        <f>I11/H11-1</f>
        <v>8.0758748102215172E-2</v>
      </c>
      <c r="K11" s="66"/>
      <c r="L11" s="71">
        <v>8396.5</v>
      </c>
      <c r="M11" s="71">
        <v>9843.2000000000007</v>
      </c>
      <c r="N11" s="65">
        <f>M11/L11-1</f>
        <v>0.17229798130173291</v>
      </c>
      <c r="O11" s="66"/>
      <c r="P11" s="71">
        <v>12809.2</v>
      </c>
      <c r="Q11" s="17">
        <v>14059.2</v>
      </c>
      <c r="R11" s="167">
        <f t="shared" si="1"/>
        <v>9.7586109983449409E-2</v>
      </c>
    </row>
    <row r="12" spans="1:18">
      <c r="A12" s="15" t="s">
        <v>9</v>
      </c>
      <c r="B12" s="16" t="s">
        <v>130</v>
      </c>
      <c r="C12" s="71">
        <v>24896.400000000001</v>
      </c>
      <c r="D12" s="71">
        <v>31278.6</v>
      </c>
      <c r="E12" s="71">
        <v>34213.1</v>
      </c>
      <c r="F12" s="65">
        <f t="shared" si="0"/>
        <v>9.3818137640431454E-2</v>
      </c>
      <c r="G12" s="66"/>
      <c r="H12" s="71">
        <v>8981.7000000000007</v>
      </c>
      <c r="I12" s="71">
        <v>9486.6</v>
      </c>
      <c r="J12" s="65">
        <f>I12/H12-1</f>
        <v>5.6214302414910211E-2</v>
      </c>
      <c r="K12" s="66"/>
      <c r="L12" s="71">
        <v>15582.2</v>
      </c>
      <c r="M12" s="71">
        <v>17105.900000000001</v>
      </c>
      <c r="N12" s="65">
        <f>M12/L12-1</f>
        <v>9.7784651717985893E-2</v>
      </c>
      <c r="O12" s="66"/>
      <c r="P12" s="71">
        <v>23387.5</v>
      </c>
      <c r="Q12" s="17">
        <v>26625.3</v>
      </c>
      <c r="R12" s="167">
        <f t="shared" si="1"/>
        <v>0.13844147514698024</v>
      </c>
    </row>
    <row r="13" spans="1:18">
      <c r="A13" s="15" t="s">
        <v>10</v>
      </c>
      <c r="B13" s="16" t="s">
        <v>130</v>
      </c>
      <c r="C13" s="71">
        <v>6114.8</v>
      </c>
      <c r="D13" s="71">
        <v>7799.8</v>
      </c>
      <c r="E13" s="71">
        <v>10155.799999999999</v>
      </c>
      <c r="F13" s="65">
        <f t="shared" si="0"/>
        <v>0.30205902715454225</v>
      </c>
      <c r="G13" s="66"/>
      <c r="H13" s="71">
        <v>3213.8</v>
      </c>
      <c r="I13" s="71">
        <v>2914.4</v>
      </c>
      <c r="J13" s="65">
        <f>I13/H13-1</f>
        <v>-9.3160744290248343E-2</v>
      </c>
      <c r="K13" s="66"/>
      <c r="L13" s="71">
        <v>4541.3</v>
      </c>
      <c r="M13" s="71">
        <v>4685.6000000000004</v>
      </c>
      <c r="N13" s="65">
        <f>M13/L13-1</f>
        <v>3.1775042388743291E-2</v>
      </c>
      <c r="O13" s="66"/>
      <c r="P13" s="71">
        <v>6722.7</v>
      </c>
      <c r="Q13" s="17">
        <v>8323.2000000000007</v>
      </c>
      <c r="R13" s="167">
        <f t="shared" si="1"/>
        <v>0.23807398812976932</v>
      </c>
    </row>
    <row r="14" spans="1:18">
      <c r="A14" s="15"/>
      <c r="B14" s="16"/>
      <c r="C14" s="71"/>
      <c r="D14" s="71"/>
      <c r="E14" s="71"/>
      <c r="F14" s="65"/>
      <c r="G14" s="66"/>
      <c r="H14" s="71"/>
      <c r="I14" s="71"/>
      <c r="J14" s="66"/>
      <c r="K14" s="66"/>
      <c r="L14" s="71"/>
      <c r="M14" s="71"/>
      <c r="N14" s="66"/>
      <c r="O14" s="66"/>
      <c r="P14" s="71"/>
      <c r="Q14" s="17"/>
      <c r="R14" s="167"/>
    </row>
    <row r="15" spans="1:18">
      <c r="A15" s="15" t="s">
        <v>23</v>
      </c>
      <c r="B15" s="16" t="s">
        <v>130</v>
      </c>
      <c r="C15" s="71">
        <v>148632.4</v>
      </c>
      <c r="D15" s="71">
        <v>158218.5</v>
      </c>
      <c r="E15" s="71">
        <v>170862.8</v>
      </c>
      <c r="F15" s="65">
        <f t="shared" si="0"/>
        <v>7.9916697478487064E-2</v>
      </c>
      <c r="G15" s="66"/>
      <c r="H15" s="71">
        <v>151123.4</v>
      </c>
      <c r="I15" s="71">
        <v>160756.70000000001</v>
      </c>
      <c r="J15" s="65">
        <f>I15/H15-1</f>
        <v>6.3744595476279864E-2</v>
      </c>
      <c r="K15" s="66"/>
      <c r="L15" s="71">
        <v>150047.6</v>
      </c>
      <c r="M15" s="71">
        <v>159813.5</v>
      </c>
      <c r="N15" s="65">
        <f>M15/L15-1</f>
        <v>6.5085346250123299E-2</v>
      </c>
      <c r="O15" s="66"/>
      <c r="P15" s="71">
        <v>152026.1</v>
      </c>
      <c r="Q15" s="17">
        <v>163224.5</v>
      </c>
      <c r="R15" s="167">
        <f t="shared" si="1"/>
        <v>7.3661035835294042E-2</v>
      </c>
    </row>
    <row r="16" spans="1:18">
      <c r="A16" s="15" t="s">
        <v>24</v>
      </c>
      <c r="B16" s="16" t="s">
        <v>130</v>
      </c>
      <c r="C16" s="71">
        <v>60863.7</v>
      </c>
      <c r="D16" s="71">
        <v>65038.5</v>
      </c>
      <c r="E16" s="71">
        <v>72369.600000000006</v>
      </c>
      <c r="F16" s="65">
        <f t="shared" si="0"/>
        <v>0.1127193892848084</v>
      </c>
      <c r="G16" s="66"/>
      <c r="H16" s="71">
        <v>63225.3</v>
      </c>
      <c r="I16" s="71">
        <v>67938.899999999994</v>
      </c>
      <c r="J16" s="65">
        <f>I16/H16-1</f>
        <v>7.4552433914904181E-2</v>
      </c>
      <c r="K16" s="66"/>
      <c r="L16" s="71">
        <v>61757.1</v>
      </c>
      <c r="M16" s="71">
        <v>66840.600000000006</v>
      </c>
      <c r="N16" s="65">
        <f>M16/L16-1</f>
        <v>8.2314422147413024E-2</v>
      </c>
      <c r="O16" s="66"/>
      <c r="P16" s="71">
        <v>63934.5</v>
      </c>
      <c r="Q16" s="17">
        <v>70508.7</v>
      </c>
      <c r="R16" s="167">
        <f t="shared" si="1"/>
        <v>0.10282711212256279</v>
      </c>
    </row>
    <row r="17" spans="1:18">
      <c r="A17" s="15" t="s">
        <v>25</v>
      </c>
      <c r="B17" s="16" t="s">
        <v>130</v>
      </c>
      <c r="C17" s="71">
        <v>38309</v>
      </c>
      <c r="D17" s="71">
        <v>35288.6</v>
      </c>
      <c r="E17" s="71">
        <v>36024.6</v>
      </c>
      <c r="F17" s="65">
        <f t="shared" si="0"/>
        <v>2.085659391418182E-2</v>
      </c>
      <c r="G17" s="66"/>
      <c r="H17" s="71">
        <v>39194.400000000001</v>
      </c>
      <c r="I17" s="71">
        <v>35268.400000000001</v>
      </c>
      <c r="J17" s="65">
        <f>I17/H17-1</f>
        <v>-0.10016737084889682</v>
      </c>
      <c r="K17" s="66"/>
      <c r="L17" s="71">
        <v>37324.9</v>
      </c>
      <c r="M17" s="71">
        <v>35269.599999999999</v>
      </c>
      <c r="N17" s="65">
        <f>M17/L17-1</f>
        <v>-5.5065117388124363E-2</v>
      </c>
      <c r="O17" s="66"/>
      <c r="P17" s="71">
        <v>37004.699999999997</v>
      </c>
      <c r="Q17" s="17">
        <v>35272.9</v>
      </c>
      <c r="R17" s="167">
        <f t="shared" si="1"/>
        <v>-4.6799460609057708E-2</v>
      </c>
    </row>
    <row r="18" spans="1:18">
      <c r="A18" s="15" t="s">
        <v>223</v>
      </c>
      <c r="B18" s="16" t="s">
        <v>130</v>
      </c>
      <c r="C18" s="71">
        <v>7056.3</v>
      </c>
      <c r="D18" s="71">
        <v>4767.1000000000004</v>
      </c>
      <c r="E18" s="71">
        <v>6243.1</v>
      </c>
      <c r="F18" s="65">
        <f t="shared" si="0"/>
        <v>0.30962220217742442</v>
      </c>
      <c r="G18" s="66"/>
      <c r="H18" s="71">
        <v>11267</v>
      </c>
      <c r="I18" s="71">
        <v>7177</v>
      </c>
      <c r="J18" s="65">
        <f>I18/H18-1</f>
        <v>-0.36300701162687499</v>
      </c>
      <c r="K18" s="66"/>
      <c r="L18" s="71">
        <v>9595.9</v>
      </c>
      <c r="M18" s="71">
        <v>6542.1</v>
      </c>
      <c r="N18" s="65">
        <f>M18/L18-1</f>
        <v>-0.31824008170155993</v>
      </c>
      <c r="O18" s="66"/>
      <c r="P18" s="71">
        <v>9273.2999999999993</v>
      </c>
      <c r="Q18" s="17">
        <v>6891.7</v>
      </c>
      <c r="R18" s="167">
        <f t="shared" si="1"/>
        <v>-0.25682335306740856</v>
      </c>
    </row>
    <row r="19" spans="1:18">
      <c r="A19" s="15" t="s">
        <v>6</v>
      </c>
      <c r="B19" s="16" t="s">
        <v>130</v>
      </c>
      <c r="C19" s="71">
        <v>31252.7</v>
      </c>
      <c r="D19" s="71">
        <v>30521.5</v>
      </c>
      <c r="E19" s="71">
        <v>29781.5</v>
      </c>
      <c r="F19" s="65">
        <f t="shared" si="0"/>
        <v>-2.4245204200317838E-2</v>
      </c>
      <c r="G19" s="66"/>
      <c r="H19" s="71">
        <v>27927.4</v>
      </c>
      <c r="I19" s="71">
        <v>28091.4</v>
      </c>
      <c r="J19" s="65">
        <f>I19/H19-1</f>
        <v>5.8723690712347842E-3</v>
      </c>
      <c r="K19" s="66"/>
      <c r="L19" s="71">
        <v>27729</v>
      </c>
      <c r="M19" s="71">
        <v>28727.599999999999</v>
      </c>
      <c r="N19" s="65">
        <f>M19/L19-1</f>
        <v>3.6012838544484005E-2</v>
      </c>
      <c r="O19" s="66"/>
      <c r="P19" s="71">
        <v>27731.4</v>
      </c>
      <c r="Q19" s="17">
        <v>29353.599999999999</v>
      </c>
      <c r="R19" s="167">
        <f t="shared" si="1"/>
        <v>5.8496866368088041E-2</v>
      </c>
    </row>
    <row r="20" spans="1:18">
      <c r="A20" s="15" t="s">
        <v>11</v>
      </c>
      <c r="B20" s="16" t="s">
        <v>228</v>
      </c>
      <c r="C20" s="71">
        <f>C19/C12</f>
        <v>1.2553100046593082</v>
      </c>
      <c r="D20" s="71">
        <f>D19/D12</f>
        <v>0.97579495245950909</v>
      </c>
      <c r="E20" s="71">
        <f>E19/E12</f>
        <v>0.87047066766823233</v>
      </c>
      <c r="F20" s="66">
        <f>E20-D20</f>
        <v>-0.10532428479127676</v>
      </c>
      <c r="G20" s="66"/>
      <c r="H20" s="71">
        <f>H19/H12</f>
        <v>3.1093668236525378</v>
      </c>
      <c r="I20" s="71">
        <f>I19/I12</f>
        <v>2.9611662766428437</v>
      </c>
      <c r="J20" s="66">
        <f>I20-H20</f>
        <v>-0.14820054700969409</v>
      </c>
      <c r="K20" s="66"/>
      <c r="L20" s="71">
        <f>L19/L12</f>
        <v>1.7795304899179833</v>
      </c>
      <c r="M20" s="71">
        <f>M19/M12</f>
        <v>1.6793971670593184</v>
      </c>
      <c r="N20" s="66">
        <f>M20-L20</f>
        <v>-0.10013332285866494</v>
      </c>
      <c r="O20" s="66"/>
      <c r="P20" s="71">
        <f>P19/P12</f>
        <v>1.1857359700694816</v>
      </c>
      <c r="Q20" s="71">
        <f>Q19/Q12</f>
        <v>1.1024702069084666</v>
      </c>
      <c r="R20" s="167">
        <f t="shared" si="1"/>
        <v>-7.022285336940215E-2</v>
      </c>
    </row>
    <row r="21" spans="1:18">
      <c r="A21" s="15"/>
      <c r="B21" s="15"/>
      <c r="C21" s="71"/>
      <c r="D21" s="71"/>
      <c r="E21" s="71"/>
      <c r="F21" s="66"/>
      <c r="G21" s="66"/>
      <c r="H21" s="71"/>
      <c r="I21" s="71"/>
      <c r="J21" s="71"/>
      <c r="K21" s="66"/>
      <c r="L21" s="71"/>
      <c r="M21" s="71"/>
      <c r="N21" s="71"/>
      <c r="O21" s="66"/>
      <c r="P21" s="71"/>
      <c r="Q21" s="17"/>
    </row>
    <row r="22" spans="1:18" s="14" customFormat="1">
      <c r="A22" s="162" t="s">
        <v>232</v>
      </c>
      <c r="B22" s="11"/>
      <c r="C22" s="64">
        <v>2023</v>
      </c>
      <c r="D22" s="64">
        <v>2024</v>
      </c>
      <c r="E22" s="64">
        <v>2025</v>
      </c>
      <c r="F22" s="64"/>
      <c r="G22" s="64"/>
      <c r="H22" s="64" t="s">
        <v>0</v>
      </c>
      <c r="I22" s="64" t="s">
        <v>1</v>
      </c>
      <c r="J22" s="64" t="s">
        <v>275</v>
      </c>
      <c r="K22" s="67"/>
      <c r="L22" s="64" t="s">
        <v>2</v>
      </c>
      <c r="M22" s="64" t="s">
        <v>3</v>
      </c>
      <c r="N22" s="64" t="s">
        <v>275</v>
      </c>
      <c r="O22" s="67"/>
      <c r="P22" s="64" t="s">
        <v>4</v>
      </c>
      <c r="Q22" s="64" t="s">
        <v>5</v>
      </c>
      <c r="R22" s="64" t="s">
        <v>275</v>
      </c>
    </row>
    <row r="23" spans="1:18">
      <c r="A23" s="15" t="s">
        <v>229</v>
      </c>
      <c r="B23" s="16" t="s">
        <v>132</v>
      </c>
      <c r="C23" s="72">
        <f>C11/C5</f>
        <v>0.12595637525362047</v>
      </c>
      <c r="D23" s="72">
        <f>D11/D5</f>
        <v>0.13317817409984714</v>
      </c>
      <c r="E23" s="72">
        <f>E11/E5</f>
        <v>0.13857056654553804</v>
      </c>
      <c r="F23" s="186">
        <f>E23-D23</f>
        <v>5.3923924456908967E-3</v>
      </c>
      <c r="G23" s="72"/>
      <c r="H23" s="189">
        <f>H11/H5</f>
        <v>0.16130402839616545</v>
      </c>
      <c r="I23" s="189">
        <f>I11/I5</f>
        <v>0.1599766062237192</v>
      </c>
      <c r="J23" s="183">
        <f>(I23-H23)*100</f>
        <v>-0.13274221724462465</v>
      </c>
      <c r="K23" s="66"/>
      <c r="L23" s="72">
        <f>L11/L5</f>
        <v>0.13421965890798765</v>
      </c>
      <c r="M23" s="72">
        <f>M11/M5</f>
        <v>0.14137044537320292</v>
      </c>
      <c r="N23" s="184">
        <f>(M23-L23)*100</f>
        <v>0.71507864652152753</v>
      </c>
      <c r="O23" s="66"/>
      <c r="P23" s="72">
        <f>P11/P5</f>
        <v>0.13630274080324678</v>
      </c>
      <c r="Q23" s="72">
        <f>Q11/Q5</f>
        <v>0.13321987837072105</v>
      </c>
      <c r="R23" s="185">
        <f>(Q23-P23)*100</f>
        <v>-0.30828624325257292</v>
      </c>
    </row>
    <row r="24" spans="1:18">
      <c r="A24" s="15" t="s">
        <v>230</v>
      </c>
      <c r="B24" s="16" t="s">
        <v>132</v>
      </c>
      <c r="C24" s="72">
        <f>C12/C5</f>
        <v>0.20197477140694556</v>
      </c>
      <c r="D24" s="72">
        <f>D12/D5</f>
        <v>0.23643213383504338</v>
      </c>
      <c r="E24" s="72">
        <f>E12/E5</f>
        <v>0.22837173226391264</v>
      </c>
      <c r="F24" s="186">
        <f>E24/D24-1</f>
        <v>-3.4091819248031729E-2</v>
      </c>
      <c r="G24" s="72"/>
      <c r="H24" s="189">
        <f>H12/H5</f>
        <v>0.26501022368176469</v>
      </c>
      <c r="I24" s="189">
        <f>I12/I5</f>
        <v>0.25686041442724511</v>
      </c>
      <c r="J24" s="183">
        <f>(I24-H24)*100</f>
        <v>-0.81498092545195799</v>
      </c>
      <c r="K24" s="66"/>
      <c r="L24" s="72">
        <f>L12/L5</f>
        <v>0.24908444816721789</v>
      </c>
      <c r="M24" s="72">
        <f>M12/M5</f>
        <v>0.24567911873267556</v>
      </c>
      <c r="N24" s="184">
        <f>(M24-L24)*100</f>
        <v>-0.34053294345423313</v>
      </c>
      <c r="O24" s="66"/>
      <c r="P24" s="72">
        <f>P12/P5</f>
        <v>0.24886646711238281</v>
      </c>
      <c r="Q24" s="72">
        <f>Q12/Q5</f>
        <v>0.25229168285421349</v>
      </c>
      <c r="R24" s="185">
        <f>(Q24-P24)*100</f>
        <v>0.34252157418306894</v>
      </c>
    </row>
    <row r="25" spans="1:18">
      <c r="A25" s="15" t="s">
        <v>231</v>
      </c>
      <c r="B25" s="16" t="s">
        <v>132</v>
      </c>
      <c r="C25" s="72">
        <f>C13/C5</f>
        <v>4.9606984632283808E-2</v>
      </c>
      <c r="D25" s="72">
        <f>D13/D5</f>
        <v>5.8957989087956991E-2</v>
      </c>
      <c r="E25" s="72">
        <f>E13/E5</f>
        <v>6.7789754173864514E-2</v>
      </c>
      <c r="F25" s="186">
        <f>E25/D25-1</f>
        <v>0.14979759694198136</v>
      </c>
      <c r="G25" s="72"/>
      <c r="H25" s="189">
        <f>H13/H5</f>
        <v>9.4825017186997484E-2</v>
      </c>
      <c r="I25" s="189">
        <f>I13/I5</f>
        <v>7.8910673139666807E-2</v>
      </c>
      <c r="J25" s="183">
        <f>(I25-H25)*100</f>
        <v>-1.5914344047330677</v>
      </c>
      <c r="K25" s="66"/>
      <c r="L25" s="72">
        <f>L13/L5</f>
        <v>7.2593549335895222E-2</v>
      </c>
      <c r="M25" s="72">
        <f>M13/M5</f>
        <v>6.7295732977149678E-2</v>
      </c>
      <c r="N25" s="184">
        <f>(M25-L25)*100</f>
        <v>-0.5297816358745544</v>
      </c>
      <c r="O25" s="66"/>
      <c r="P25" s="72">
        <f>P13/P5</f>
        <v>7.1536273584453913E-2</v>
      </c>
      <c r="Q25" s="72">
        <f>Q13/Q5</f>
        <v>7.8867623453339128E-2</v>
      </c>
      <c r="R25" s="185">
        <f>(Q25-P25)*100</f>
        <v>0.73313498688852152</v>
      </c>
    </row>
    <row r="26" spans="1:18">
      <c r="A26" s="15"/>
      <c r="B26" s="15"/>
      <c r="C26" s="71"/>
      <c r="D26" s="71"/>
      <c r="E26" s="71"/>
      <c r="F26" s="66"/>
      <c r="G26" s="66"/>
      <c r="H26" s="71"/>
      <c r="I26" s="71"/>
      <c r="J26" s="71"/>
      <c r="K26" s="66"/>
      <c r="L26" s="71"/>
      <c r="M26" s="71"/>
      <c r="N26" s="71"/>
      <c r="O26" s="66"/>
      <c r="P26" s="71"/>
      <c r="Q26" s="17"/>
    </row>
    <row r="27" spans="1:18" s="14" customFormat="1">
      <c r="A27" s="162" t="s">
        <v>26</v>
      </c>
      <c r="B27" s="11"/>
      <c r="C27" s="64">
        <v>2023</v>
      </c>
      <c r="D27" s="64">
        <v>2024</v>
      </c>
      <c r="E27" s="64">
        <v>2025</v>
      </c>
      <c r="F27" s="67"/>
      <c r="G27" s="64"/>
      <c r="H27" s="64"/>
      <c r="I27" s="64"/>
      <c r="J27" s="64"/>
      <c r="K27" s="67"/>
      <c r="L27" s="64"/>
      <c r="M27" s="64"/>
      <c r="N27" s="64"/>
      <c r="O27" s="67"/>
      <c r="P27" s="64"/>
      <c r="Q27" s="13"/>
    </row>
    <row r="28" spans="1:18">
      <c r="A28" s="15" t="s">
        <v>233</v>
      </c>
      <c r="B28" s="16" t="s">
        <v>132</v>
      </c>
      <c r="C28" s="73">
        <v>0.67</v>
      </c>
      <c r="D28" s="73">
        <v>0.6</v>
      </c>
      <c r="E28" s="73">
        <v>0.53</v>
      </c>
      <c r="F28" s="63">
        <f>E28-D28</f>
        <v>-6.9999999999999951E-2</v>
      </c>
      <c r="G28" s="73"/>
      <c r="K28" s="66"/>
      <c r="L28" s="71"/>
      <c r="M28" s="71"/>
      <c r="N28" s="71"/>
      <c r="O28" s="66"/>
      <c r="P28" s="71"/>
      <c r="Q28" s="17"/>
    </row>
    <row r="29" spans="1:18">
      <c r="A29" s="15" t="s">
        <v>234</v>
      </c>
      <c r="B29" s="16" t="s">
        <v>132</v>
      </c>
      <c r="C29" s="73">
        <v>0.35</v>
      </c>
      <c r="D29" s="73">
        <v>0.28000000000000003</v>
      </c>
      <c r="E29" s="73">
        <v>0.25</v>
      </c>
      <c r="F29" s="63">
        <f t="shared" ref="F29:F37" si="2">E29-D29</f>
        <v>-3.0000000000000027E-2</v>
      </c>
      <c r="G29" s="73"/>
      <c r="K29" s="66"/>
      <c r="L29" s="71"/>
      <c r="M29" s="71"/>
      <c r="N29" s="71"/>
      <c r="O29" s="66"/>
      <c r="P29" s="71"/>
      <c r="Q29" s="17"/>
    </row>
    <row r="30" spans="1:18">
      <c r="A30" s="15" t="s">
        <v>235</v>
      </c>
      <c r="B30" s="16" t="s">
        <v>132</v>
      </c>
      <c r="C30" s="73">
        <v>0.34</v>
      </c>
      <c r="D30" s="73">
        <v>0.28999999999999998</v>
      </c>
      <c r="E30" s="73">
        <v>0.26</v>
      </c>
      <c r="F30" s="63">
        <f t="shared" si="2"/>
        <v>-2.9999999999999971E-2</v>
      </c>
      <c r="G30" s="73"/>
      <c r="K30" s="66"/>
      <c r="L30" s="71"/>
      <c r="M30" s="71"/>
      <c r="N30" s="71"/>
      <c r="O30" s="66"/>
      <c r="P30" s="71"/>
      <c r="Q30" s="17"/>
    </row>
    <row r="31" spans="1:18">
      <c r="A31" s="15" t="s">
        <v>27</v>
      </c>
      <c r="B31" s="16" t="s">
        <v>228</v>
      </c>
      <c r="C31" s="73">
        <v>1.44</v>
      </c>
      <c r="D31" s="73">
        <v>1.43</v>
      </c>
      <c r="E31" s="73">
        <v>1.36</v>
      </c>
      <c r="F31" s="63">
        <f t="shared" si="2"/>
        <v>-6.999999999999984E-2</v>
      </c>
      <c r="G31" s="73"/>
      <c r="K31" s="66"/>
      <c r="L31" s="71"/>
      <c r="M31" s="71"/>
      <c r="N31" s="71"/>
      <c r="O31" s="66"/>
      <c r="P31" s="71"/>
      <c r="Q31" s="17"/>
    </row>
    <row r="32" spans="1:18">
      <c r="A32" s="15" t="s">
        <v>28</v>
      </c>
      <c r="B32" s="16" t="s">
        <v>228</v>
      </c>
      <c r="C32" s="73">
        <v>0.65</v>
      </c>
      <c r="D32" s="73">
        <v>0.61</v>
      </c>
      <c r="E32" s="73">
        <v>0.71</v>
      </c>
      <c r="F32" s="63">
        <f t="shared" si="2"/>
        <v>9.9999999999999978E-2</v>
      </c>
      <c r="G32" s="73"/>
      <c r="K32" s="66"/>
      <c r="L32" s="71"/>
      <c r="M32" s="71"/>
      <c r="N32" s="71"/>
      <c r="O32" s="66"/>
      <c r="P32" s="71"/>
      <c r="Q32" s="17"/>
    </row>
    <row r="33" spans="1:19">
      <c r="A33" s="15" t="s">
        <v>237</v>
      </c>
      <c r="B33" s="16" t="s">
        <v>236</v>
      </c>
      <c r="C33" s="73">
        <v>8.94</v>
      </c>
      <c r="D33" s="73">
        <v>10.5</v>
      </c>
      <c r="E33" s="73">
        <v>11.03</v>
      </c>
      <c r="F33" s="63">
        <f t="shared" si="2"/>
        <v>0.52999999999999936</v>
      </c>
      <c r="G33" s="73"/>
      <c r="K33" s="66"/>
      <c r="L33" s="71"/>
      <c r="M33" s="71"/>
      <c r="N33" s="71"/>
      <c r="O33" s="66"/>
      <c r="P33" s="71"/>
      <c r="Q33" s="17"/>
    </row>
    <row r="34" spans="1:19">
      <c r="A34" s="15" t="s">
        <v>29</v>
      </c>
      <c r="B34" s="16" t="s">
        <v>228</v>
      </c>
      <c r="C34" s="73">
        <v>2.0299999999999998</v>
      </c>
      <c r="D34" s="73">
        <v>2.08</v>
      </c>
      <c r="E34" s="73">
        <v>1.99</v>
      </c>
      <c r="F34" s="63">
        <f t="shared" si="2"/>
        <v>-9.000000000000008E-2</v>
      </c>
      <c r="G34" s="73"/>
      <c r="K34" s="66"/>
      <c r="L34" s="71"/>
      <c r="M34" s="71"/>
      <c r="N34" s="71"/>
      <c r="O34" s="66"/>
      <c r="P34" s="71"/>
      <c r="Q34" s="17"/>
    </row>
    <row r="35" spans="1:19">
      <c r="A35" s="15" t="s">
        <v>238</v>
      </c>
      <c r="B35" s="16" t="s">
        <v>132</v>
      </c>
      <c r="C35" s="73">
        <v>0.41</v>
      </c>
      <c r="D35" s="73">
        <v>0.41</v>
      </c>
      <c r="E35" s="73">
        <v>0.42</v>
      </c>
      <c r="F35" s="63">
        <f t="shared" si="2"/>
        <v>1.0000000000000009E-2</v>
      </c>
      <c r="G35" s="73"/>
      <c r="H35" s="63" t="s">
        <v>189</v>
      </c>
      <c r="K35" s="66"/>
      <c r="L35" s="71"/>
      <c r="M35" s="71"/>
      <c r="N35" s="71"/>
      <c r="O35" s="66"/>
      <c r="P35" s="71"/>
      <c r="Q35" s="17"/>
    </row>
    <row r="36" spans="1:19">
      <c r="A36" s="15" t="s">
        <v>239</v>
      </c>
      <c r="B36" s="16" t="s">
        <v>132</v>
      </c>
      <c r="C36" s="73">
        <v>4.96</v>
      </c>
      <c r="D36" s="73">
        <v>5.9</v>
      </c>
      <c r="E36" s="73">
        <v>6.78</v>
      </c>
      <c r="F36" s="63">
        <f t="shared" si="2"/>
        <v>0.87999999999999989</v>
      </c>
      <c r="G36" s="73"/>
      <c r="K36" s="66"/>
      <c r="L36" s="71"/>
      <c r="M36" s="71"/>
      <c r="N36" s="71"/>
      <c r="O36" s="66"/>
      <c r="P36" s="71"/>
      <c r="Q36" s="17"/>
    </row>
    <row r="37" spans="1:19">
      <c r="A37" s="15" t="s">
        <v>240</v>
      </c>
      <c r="B37" s="16" t="s">
        <v>132</v>
      </c>
      <c r="C37" s="73">
        <v>5.79</v>
      </c>
      <c r="D37" s="73">
        <v>6.94</v>
      </c>
      <c r="E37" s="73">
        <v>8.01</v>
      </c>
      <c r="F37" s="63">
        <f t="shared" si="2"/>
        <v>1.0699999999999994</v>
      </c>
      <c r="G37" s="73"/>
      <c r="K37" s="66"/>
      <c r="L37" s="71"/>
      <c r="M37" s="71"/>
      <c r="N37" s="71"/>
      <c r="O37" s="66"/>
      <c r="P37" s="71"/>
      <c r="Q37" s="17"/>
    </row>
    <row r="38" spans="1:19">
      <c r="A38" s="15"/>
      <c r="B38" s="15"/>
      <c r="C38" s="71"/>
      <c r="D38" s="71"/>
      <c r="E38" s="71"/>
      <c r="F38" s="66"/>
      <c r="G38" s="66"/>
      <c r="H38" s="71"/>
      <c r="I38" s="71"/>
      <c r="J38" s="71"/>
      <c r="K38" s="66"/>
      <c r="L38" s="71"/>
      <c r="M38" s="71"/>
      <c r="N38" s="71"/>
      <c r="O38" s="66"/>
      <c r="P38" s="71"/>
      <c r="Q38" s="17"/>
    </row>
    <row r="39" spans="1:19" s="14" customFormat="1">
      <c r="A39" s="162" t="s">
        <v>18</v>
      </c>
      <c r="B39" s="11"/>
      <c r="C39" s="64">
        <v>2023</v>
      </c>
      <c r="D39" s="64">
        <v>2024</v>
      </c>
      <c r="E39" s="64">
        <v>2025</v>
      </c>
      <c r="F39" s="64" t="s">
        <v>38</v>
      </c>
      <c r="G39" s="67"/>
      <c r="H39" s="64" t="s">
        <v>0</v>
      </c>
      <c r="I39" s="64" t="s">
        <v>1</v>
      </c>
      <c r="J39" s="64" t="s">
        <v>38</v>
      </c>
      <c r="K39" s="67"/>
      <c r="L39" s="64" t="s">
        <v>2</v>
      </c>
      <c r="M39" s="64" t="s">
        <v>3</v>
      </c>
      <c r="N39" s="74" t="s">
        <v>38</v>
      </c>
      <c r="O39" s="67"/>
      <c r="P39" s="64" t="s">
        <v>4</v>
      </c>
      <c r="Q39" s="64" t="s">
        <v>5</v>
      </c>
      <c r="R39" s="64" t="s">
        <v>38</v>
      </c>
    </row>
    <row r="40" spans="1:19">
      <c r="A40" s="31" t="s">
        <v>19</v>
      </c>
      <c r="B40" s="16" t="s">
        <v>130</v>
      </c>
      <c r="C40" s="75">
        <v>18657.900000000001</v>
      </c>
      <c r="D40" s="75">
        <v>21600.2</v>
      </c>
      <c r="E40" s="75">
        <v>26052.400000000001</v>
      </c>
      <c r="F40" s="65">
        <f>E40/D40-1</f>
        <v>0.20611846186609384</v>
      </c>
      <c r="G40" s="75"/>
      <c r="H40" s="75">
        <v>2379</v>
      </c>
      <c r="I40" s="75">
        <v>4307.1000000000004</v>
      </c>
      <c r="J40" s="65">
        <f t="shared" ref="J40:J48" si="3">I40/H40-1</f>
        <v>0.81046658259773019</v>
      </c>
      <c r="K40" s="75"/>
      <c r="L40" s="71">
        <v>5837</v>
      </c>
      <c r="M40" s="71">
        <v>8357.7999999999993</v>
      </c>
      <c r="N40" s="76">
        <v>0.158</v>
      </c>
      <c r="O40" s="75"/>
      <c r="P40" s="71">
        <v>10635.6</v>
      </c>
      <c r="Q40" s="17">
        <v>13925.7</v>
      </c>
      <c r="R40" s="168">
        <f>Q40/P40-1</f>
        <v>0.30934785061491588</v>
      </c>
      <c r="S40" s="19"/>
    </row>
    <row r="41" spans="1:19" hidden="1" outlineLevel="1">
      <c r="A41" s="38" t="s">
        <v>15</v>
      </c>
      <c r="B41" s="16" t="s">
        <v>130</v>
      </c>
      <c r="C41" s="75">
        <v>10286</v>
      </c>
      <c r="D41" s="75">
        <v>11173.1</v>
      </c>
      <c r="E41" s="75"/>
      <c r="F41" s="65">
        <f t="shared" ref="F41:F48" si="4">E41/D41-1</f>
        <v>-1</v>
      </c>
      <c r="G41" s="75"/>
      <c r="H41" s="75">
        <v>1669.5</v>
      </c>
      <c r="I41" s="75">
        <v>2603.6999999999998</v>
      </c>
      <c r="J41" s="65">
        <f t="shared" si="3"/>
        <v>0.55956873315363875</v>
      </c>
      <c r="K41" s="75"/>
      <c r="L41" s="71">
        <v>4082.8</v>
      </c>
      <c r="M41" s="71">
        <v>5315.5</v>
      </c>
      <c r="N41" s="76">
        <v>8.5999999999999993E-2</v>
      </c>
      <c r="O41" s="75"/>
      <c r="P41" s="71">
        <v>6451.9</v>
      </c>
      <c r="Q41" s="17"/>
      <c r="R41" s="168">
        <f t="shared" ref="R41:R48" si="5">Q41/P41-1</f>
        <v>-1</v>
      </c>
      <c r="S41" s="19"/>
    </row>
    <row r="42" spans="1:19" hidden="1" outlineLevel="1">
      <c r="A42" s="38" t="s">
        <v>224</v>
      </c>
      <c r="B42" s="16" t="s">
        <v>130</v>
      </c>
      <c r="C42" s="75">
        <v>428.8</v>
      </c>
      <c r="D42" s="75">
        <v>454.1</v>
      </c>
      <c r="E42" s="75"/>
      <c r="F42" s="65">
        <f t="shared" si="4"/>
        <v>-1</v>
      </c>
      <c r="G42" s="75"/>
      <c r="H42" s="75">
        <v>67.400000000000006</v>
      </c>
      <c r="I42" s="75">
        <v>42.2</v>
      </c>
      <c r="J42" s="65">
        <f t="shared" si="3"/>
        <v>-0.37388724035608312</v>
      </c>
      <c r="K42" s="75"/>
      <c r="L42" s="71">
        <v>103.2</v>
      </c>
      <c r="M42" s="71">
        <v>83.3</v>
      </c>
      <c r="N42" s="76">
        <v>5.8999999999999997E-2</v>
      </c>
      <c r="O42" s="75"/>
      <c r="P42" s="71">
        <v>201.3</v>
      </c>
      <c r="Q42" s="17"/>
      <c r="R42" s="168">
        <f t="shared" si="5"/>
        <v>-1</v>
      </c>
      <c r="S42" s="19"/>
    </row>
    <row r="43" spans="1:19" hidden="1" outlineLevel="1">
      <c r="A43" s="38" t="s">
        <v>225</v>
      </c>
      <c r="B43" s="16" t="s">
        <v>130</v>
      </c>
      <c r="C43" s="75">
        <v>5602</v>
      </c>
      <c r="D43" s="75">
        <v>6160.4</v>
      </c>
      <c r="E43" s="75"/>
      <c r="F43" s="65">
        <f t="shared" si="4"/>
        <v>-1</v>
      </c>
      <c r="G43" s="75"/>
      <c r="H43" s="75">
        <v>443.9</v>
      </c>
      <c r="I43" s="75">
        <v>969.5</v>
      </c>
      <c r="J43" s="65">
        <f t="shared" si="3"/>
        <v>1.1840504618157244</v>
      </c>
      <c r="K43" s="75"/>
      <c r="L43" s="71">
        <v>1086.4000000000001</v>
      </c>
      <c r="M43" s="71">
        <v>2024</v>
      </c>
      <c r="N43" s="76">
        <v>0.1</v>
      </c>
      <c r="O43" s="75"/>
      <c r="P43" s="71">
        <v>2770.7</v>
      </c>
      <c r="Q43" s="17"/>
      <c r="R43" s="168">
        <f t="shared" si="5"/>
        <v>-1</v>
      </c>
      <c r="S43" s="19"/>
    </row>
    <row r="44" spans="1:19" hidden="1" outlineLevel="1">
      <c r="A44" s="38" t="s">
        <v>226</v>
      </c>
      <c r="B44" s="16" t="s">
        <v>130</v>
      </c>
      <c r="C44" s="75">
        <v>2341.1</v>
      </c>
      <c r="D44" s="75">
        <v>3812.6</v>
      </c>
      <c r="E44" s="75"/>
      <c r="F44" s="65">
        <f t="shared" si="4"/>
        <v>-1</v>
      </c>
      <c r="G44" s="75"/>
      <c r="H44" s="75">
        <v>198.2</v>
      </c>
      <c r="I44" s="75">
        <v>691.8</v>
      </c>
      <c r="J44" s="65">
        <f t="shared" si="3"/>
        <v>2.4904137235116046</v>
      </c>
      <c r="K44" s="75"/>
      <c r="L44" s="71">
        <v>564.6</v>
      </c>
      <c r="M44" s="71">
        <v>934.9</v>
      </c>
      <c r="N44" s="76">
        <v>0.629</v>
      </c>
      <c r="O44" s="75"/>
      <c r="P44" s="71">
        <v>1211.7</v>
      </c>
      <c r="Q44" s="17"/>
      <c r="R44" s="168">
        <f t="shared" si="5"/>
        <v>-1</v>
      </c>
      <c r="S44" s="19"/>
    </row>
    <row r="45" spans="1:19" collapsed="1">
      <c r="A45" s="31" t="s">
        <v>20</v>
      </c>
      <c r="B45" s="16" t="s">
        <v>130</v>
      </c>
      <c r="C45" s="75">
        <v>18443.3</v>
      </c>
      <c r="D45" s="75">
        <v>19375</v>
      </c>
      <c r="E45" s="75">
        <v>26699.9</v>
      </c>
      <c r="F45" s="65">
        <f t="shared" si="4"/>
        <v>0.37805935483870967</v>
      </c>
      <c r="G45" s="75"/>
      <c r="H45" s="75">
        <v>1938.8</v>
      </c>
      <c r="I45" s="75">
        <v>3066.8</v>
      </c>
      <c r="J45" s="65">
        <f t="shared" si="3"/>
        <v>0.58180317722302477</v>
      </c>
      <c r="K45" s="75"/>
      <c r="L45" s="71">
        <v>5346.1</v>
      </c>
      <c r="M45" s="71">
        <v>8516.2999999999993</v>
      </c>
      <c r="N45" s="76">
        <v>5.0999999999999997E-2</v>
      </c>
      <c r="O45" s="75"/>
      <c r="P45" s="71">
        <v>9594.7999999999993</v>
      </c>
      <c r="Q45" s="17">
        <v>13545.5</v>
      </c>
      <c r="R45" s="168">
        <f t="shared" si="5"/>
        <v>0.41175428357026744</v>
      </c>
      <c r="S45" s="19"/>
    </row>
    <row r="46" spans="1:19">
      <c r="A46" s="31" t="s">
        <v>21</v>
      </c>
      <c r="B46" s="16" t="s">
        <v>130</v>
      </c>
      <c r="C46" s="75">
        <v>20665.599999999999</v>
      </c>
      <c r="D46" s="75">
        <v>26594.5</v>
      </c>
      <c r="E46" s="75">
        <v>28896.5</v>
      </c>
      <c r="F46" s="65">
        <f t="shared" si="4"/>
        <v>8.6559250972945589E-2</v>
      </c>
      <c r="G46" s="75"/>
      <c r="H46" s="75">
        <v>5093.8</v>
      </c>
      <c r="I46" s="75">
        <v>7612.4</v>
      </c>
      <c r="J46" s="65">
        <f t="shared" si="3"/>
        <v>0.49444422631434271</v>
      </c>
      <c r="K46" s="75"/>
      <c r="L46" s="71">
        <v>10266.1</v>
      </c>
      <c r="M46" s="71">
        <v>10045.700000000001</v>
      </c>
      <c r="N46" s="76">
        <v>0.28699999999999998</v>
      </c>
      <c r="O46" s="75"/>
      <c r="P46" s="71">
        <v>15408.8</v>
      </c>
      <c r="Q46" s="17">
        <v>18915.599999999999</v>
      </c>
      <c r="R46" s="168">
        <f t="shared" si="5"/>
        <v>0.22758423757852642</v>
      </c>
      <c r="S46" s="19"/>
    </row>
    <row r="47" spans="1:19">
      <c r="A47" s="31" t="s">
        <v>241</v>
      </c>
      <c r="B47" s="16" t="s">
        <v>207</v>
      </c>
      <c r="C47" s="75">
        <v>3365.6</v>
      </c>
      <c r="D47" s="75">
        <v>3210.6</v>
      </c>
      <c r="E47" s="75">
        <v>5090.5</v>
      </c>
      <c r="F47" s="65">
        <f t="shared" si="4"/>
        <v>0.58552918457609171</v>
      </c>
      <c r="G47" s="75"/>
      <c r="H47" s="75">
        <v>441.3</v>
      </c>
      <c r="I47" s="75">
        <v>830.5</v>
      </c>
      <c r="J47" s="65">
        <f t="shared" si="3"/>
        <v>0.88193972354407424</v>
      </c>
      <c r="K47" s="75"/>
      <c r="L47" s="71">
        <v>1110.0999999999999</v>
      </c>
      <c r="M47" s="71">
        <v>1440.6</v>
      </c>
      <c r="N47" s="76">
        <v>-4.5999999999999999E-2</v>
      </c>
      <c r="O47" s="75"/>
      <c r="P47" s="71">
        <v>1934.6</v>
      </c>
      <c r="Q47" s="17">
        <v>2122.5</v>
      </c>
      <c r="R47" s="168">
        <f t="shared" si="5"/>
        <v>9.7126020882869923E-2</v>
      </c>
      <c r="S47" s="19"/>
    </row>
    <row r="48" spans="1:19">
      <c r="A48" s="31" t="s">
        <v>241</v>
      </c>
      <c r="B48" s="16" t="s">
        <v>209</v>
      </c>
      <c r="C48" s="75">
        <v>451.1</v>
      </c>
      <c r="D48" s="75">
        <v>730.7</v>
      </c>
      <c r="E48" s="75">
        <v>1031.4000000000001</v>
      </c>
      <c r="F48" s="65">
        <f t="shared" si="4"/>
        <v>0.41152319693444639</v>
      </c>
      <c r="G48" s="75"/>
      <c r="H48" s="75">
        <v>167.5</v>
      </c>
      <c r="I48" s="75">
        <v>153.1</v>
      </c>
      <c r="J48" s="65">
        <f t="shared" si="3"/>
        <v>-8.5970149253731365E-2</v>
      </c>
      <c r="K48" s="75"/>
      <c r="L48" s="71">
        <v>256.60000000000002</v>
      </c>
      <c r="M48" s="71">
        <v>336.5</v>
      </c>
      <c r="N48" s="76">
        <v>0.62</v>
      </c>
      <c r="O48" s="75"/>
      <c r="P48" s="71">
        <v>425.8</v>
      </c>
      <c r="Q48" s="17">
        <v>428</v>
      </c>
      <c r="R48" s="168">
        <f t="shared" si="5"/>
        <v>5.1667449506811458E-3</v>
      </c>
      <c r="S48" s="19"/>
    </row>
    <row r="54" spans="1:2">
      <c r="A54" s="15"/>
      <c r="B54" s="15"/>
    </row>
  </sheetData>
  <hyperlinks>
    <hyperlink ref="A3" r:id="rId1" display="РСБУ, млн руб." xr:uid="{00000000-0004-0000-0600-000000000000}"/>
    <hyperlink ref="A22" r:id="rId2" display="Рентабельность по РСБУ, %" xr:uid="{00000000-0004-0000-0600-000001000000}"/>
    <hyperlink ref="A27" r:id="rId3" xr:uid="{00000000-0004-0000-0600-000002000000}"/>
    <hyperlink ref="A39" r:id="rId4" xr:uid="{00000000-0004-0000-0600-000003000000}"/>
    <hyperlink ref="A1" location="Содержание!A1" display="← К СОДЕРЖАНИЮ" xr:uid="{00000000-0004-0000-0600-000004000000}"/>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4"/>
  <sheetViews>
    <sheetView zoomScaleNormal="100" workbookViewId="0">
      <pane xSplit="2" topLeftCell="C1" activePane="topRight" state="frozen"/>
      <selection pane="topRight" activeCell="C1" sqref="C1"/>
    </sheetView>
  </sheetViews>
  <sheetFormatPr defaultColWidth="8.875" defaultRowHeight="13.9"/>
  <cols>
    <col min="1" max="1" width="43" style="2" customWidth="1"/>
    <col min="2" max="2" width="10.4375" style="2" customWidth="1"/>
    <col min="3" max="3" width="16.3125" style="113" customWidth="1"/>
    <col min="4" max="7" width="16.3125" style="113" bestFit="1" customWidth="1"/>
    <col min="8" max="8" width="16.3125" style="113" customWidth="1"/>
    <col min="9" max="12" width="16.3125" style="113" bestFit="1" customWidth="1"/>
    <col min="13" max="13" width="16.3125" style="113" customWidth="1"/>
    <col min="14" max="16" width="16.3125" style="113" bestFit="1" customWidth="1"/>
    <col min="17" max="17" width="16.125" style="2" customWidth="1"/>
    <col min="18" max="16384" width="8.875" style="2"/>
  </cols>
  <sheetData>
    <row r="1" spans="1:17" s="1" customFormat="1" ht="16.7" customHeight="1">
      <c r="A1" s="23" t="s">
        <v>190</v>
      </c>
      <c r="B1" s="23"/>
      <c r="C1" s="113"/>
      <c r="D1" s="113"/>
      <c r="E1" s="113"/>
      <c r="F1" s="113"/>
      <c r="G1" s="113"/>
      <c r="H1" s="113"/>
      <c r="I1" s="113"/>
      <c r="J1" s="113"/>
      <c r="K1" s="113"/>
      <c r="L1" s="113"/>
      <c r="M1" s="113"/>
      <c r="N1" s="113"/>
      <c r="O1" s="126"/>
      <c r="P1" s="127"/>
      <c r="Q1" s="28"/>
    </row>
    <row r="2" spans="1:17" s="1" customFormat="1" ht="16.7" customHeight="1">
      <c r="A2" s="23"/>
      <c r="B2" s="23"/>
      <c r="C2" s="113"/>
      <c r="D2" s="113"/>
      <c r="E2" s="113"/>
      <c r="F2" s="113"/>
      <c r="G2" s="113"/>
      <c r="H2" s="113"/>
      <c r="I2" s="113"/>
      <c r="J2" s="113"/>
      <c r="K2" s="113"/>
      <c r="L2" s="113"/>
      <c r="M2" s="113"/>
      <c r="N2" s="113"/>
      <c r="O2" s="126"/>
      <c r="P2" s="127"/>
      <c r="Q2" s="28"/>
    </row>
    <row r="3" spans="1:17" ht="47.1" customHeight="1">
      <c r="A3" s="203" t="s">
        <v>52</v>
      </c>
      <c r="B3" s="203"/>
      <c r="C3" s="135"/>
      <c r="D3" s="135"/>
    </row>
    <row r="4" spans="1:17">
      <c r="A4" s="135"/>
      <c r="B4" s="135"/>
      <c r="C4" s="135"/>
      <c r="D4" s="135"/>
    </row>
    <row r="5" spans="1:17" s="99" customFormat="1" ht="15.95" customHeight="1">
      <c r="B5" s="205" t="s">
        <v>193</v>
      </c>
      <c r="C5" s="128"/>
      <c r="D5" s="204">
        <v>2023</v>
      </c>
      <c r="E5" s="204"/>
      <c r="F5" s="204"/>
      <c r="G5" s="204"/>
      <c r="H5" s="128"/>
      <c r="I5" s="204">
        <v>2024</v>
      </c>
      <c r="J5" s="204"/>
      <c r="K5" s="204"/>
      <c r="L5" s="204"/>
      <c r="M5" s="128"/>
      <c r="N5" s="204">
        <v>2025</v>
      </c>
      <c r="O5" s="204"/>
      <c r="P5" s="204"/>
    </row>
    <row r="6" spans="1:17" s="99" customFormat="1">
      <c r="A6" s="100"/>
      <c r="B6" s="205"/>
      <c r="C6" s="114"/>
      <c r="D6" s="114" t="s">
        <v>53</v>
      </c>
      <c r="E6" s="114" t="s">
        <v>54</v>
      </c>
      <c r="F6" s="114" t="s">
        <v>55</v>
      </c>
      <c r="G6" s="114">
        <v>2023</v>
      </c>
      <c r="H6" s="114"/>
      <c r="I6" s="114" t="s">
        <v>0</v>
      </c>
      <c r="J6" s="114" t="s">
        <v>2</v>
      </c>
      <c r="K6" s="114" t="s">
        <v>4</v>
      </c>
      <c r="L6" s="114">
        <v>2024</v>
      </c>
      <c r="M6" s="114"/>
      <c r="N6" s="114" t="s">
        <v>1</v>
      </c>
      <c r="O6" s="114" t="s">
        <v>3</v>
      </c>
      <c r="P6" s="114" t="s">
        <v>5</v>
      </c>
      <c r="Q6" s="114">
        <v>2025</v>
      </c>
    </row>
    <row r="7" spans="1:17">
      <c r="A7" s="101" t="s">
        <v>246</v>
      </c>
      <c r="B7" s="102" t="s">
        <v>242</v>
      </c>
      <c r="C7" s="129"/>
      <c r="D7" s="129">
        <v>0.28620000000000001</v>
      </c>
      <c r="E7" s="129">
        <v>0.41099999999999998</v>
      </c>
      <c r="F7" s="129">
        <v>0.56459999999999999</v>
      </c>
      <c r="G7" s="129">
        <v>0.56259999999999999</v>
      </c>
      <c r="H7" s="129"/>
      <c r="I7" s="129">
        <v>0.58040000000000003</v>
      </c>
      <c r="J7" s="129">
        <v>0.5776</v>
      </c>
      <c r="K7" s="129">
        <v>0.38819999999999999</v>
      </c>
      <c r="L7" s="129">
        <v>0.47920000000000001</v>
      </c>
      <c r="M7" s="129"/>
      <c r="N7" s="129">
        <v>0.59140000000000004</v>
      </c>
      <c r="O7" s="129">
        <v>0.59699999999999998</v>
      </c>
      <c r="P7" s="129">
        <v>0.7944</v>
      </c>
      <c r="Q7" s="187">
        <v>0.85860000000000003</v>
      </c>
    </row>
    <row r="8" spans="1:17">
      <c r="A8" s="101" t="s">
        <v>245</v>
      </c>
      <c r="B8" s="102" t="s">
        <v>243</v>
      </c>
      <c r="C8" s="131"/>
      <c r="D8" s="130">
        <v>42217941468</v>
      </c>
      <c r="E8" s="130">
        <v>42217941468</v>
      </c>
      <c r="F8" s="130">
        <v>42217941468</v>
      </c>
      <c r="G8" s="131">
        <v>42217941468</v>
      </c>
      <c r="H8" s="131"/>
      <c r="I8" s="130">
        <v>42217941468</v>
      </c>
      <c r="J8" s="130">
        <v>42217941468</v>
      </c>
      <c r="K8" s="130">
        <v>42217941468</v>
      </c>
      <c r="L8" s="131">
        <v>42217941468</v>
      </c>
      <c r="M8" s="131"/>
      <c r="N8" s="131">
        <v>42217941468</v>
      </c>
      <c r="O8" s="130">
        <v>42217941468</v>
      </c>
      <c r="P8" s="131">
        <v>42217941468</v>
      </c>
      <c r="Q8" s="131">
        <v>42217941468</v>
      </c>
    </row>
    <row r="9" spans="1:17">
      <c r="A9" s="101" t="s">
        <v>244</v>
      </c>
      <c r="B9" s="102" t="s">
        <v>242</v>
      </c>
      <c r="C9" s="132"/>
      <c r="D9" s="133">
        <v>12082774848.139999</v>
      </c>
      <c r="E9" s="133">
        <v>17351573943.349998</v>
      </c>
      <c r="F9" s="132">
        <v>23836249752.830002</v>
      </c>
      <c r="G9" s="132">
        <v>23751813869.900002</v>
      </c>
      <c r="H9" s="132"/>
      <c r="I9" s="132">
        <v>24503293228.029999</v>
      </c>
      <c r="J9" s="132">
        <v>24385082991.919998</v>
      </c>
      <c r="K9" s="132">
        <v>16389004877.879999</v>
      </c>
      <c r="L9" s="132">
        <v>20230837551.470001</v>
      </c>
      <c r="M9" s="132"/>
      <c r="N9" s="132">
        <v>24967690584.18</v>
      </c>
      <c r="O9" s="132">
        <v>25204111056.400002</v>
      </c>
      <c r="P9" s="132">
        <v>33537932702.18</v>
      </c>
      <c r="Q9" s="132">
        <v>36248324544.419998</v>
      </c>
    </row>
    <row r="10" spans="1:17">
      <c r="A10" s="101" t="s">
        <v>56</v>
      </c>
      <c r="B10" s="102" t="s">
        <v>228</v>
      </c>
      <c r="C10" s="134"/>
      <c r="D10" s="134">
        <v>2450.67</v>
      </c>
      <c r="E10" s="134">
        <v>2797.37</v>
      </c>
      <c r="F10" s="134">
        <v>3133.26</v>
      </c>
      <c r="G10" s="134">
        <v>3099.11</v>
      </c>
      <c r="H10" s="134"/>
      <c r="I10" s="134">
        <v>3332.53</v>
      </c>
      <c r="J10" s="134">
        <v>3154.36</v>
      </c>
      <c r="K10" s="134">
        <v>2857.56</v>
      </c>
      <c r="L10" s="134">
        <v>2883.04</v>
      </c>
      <c r="M10" s="134"/>
      <c r="N10" s="134">
        <v>3013.36</v>
      </c>
      <c r="O10" s="134">
        <v>2847.38</v>
      </c>
      <c r="P10" s="134">
        <v>2684.6</v>
      </c>
      <c r="Q10" s="134">
        <v>2766.62</v>
      </c>
    </row>
    <row r="11" spans="1:17">
      <c r="A11" s="101" t="s">
        <v>57</v>
      </c>
      <c r="B11" s="102" t="s">
        <v>228</v>
      </c>
      <c r="C11" s="134"/>
      <c r="D11" s="134">
        <v>996.76</v>
      </c>
      <c r="E11" s="134">
        <v>982.94</v>
      </c>
      <c r="F11" s="134">
        <v>1007.58</v>
      </c>
      <c r="G11" s="134">
        <v>1083.48</v>
      </c>
      <c r="H11" s="134"/>
      <c r="I11" s="134">
        <v>1136.9100000000001</v>
      </c>
      <c r="J11" s="134">
        <v>1158.8499999999999</v>
      </c>
      <c r="K11" s="134">
        <v>965.64</v>
      </c>
      <c r="L11" s="134">
        <v>893.22</v>
      </c>
      <c r="M11" s="134"/>
      <c r="N11" s="134">
        <v>1110.31</v>
      </c>
      <c r="O11" s="134">
        <v>1142.24</v>
      </c>
      <c r="P11" s="134">
        <v>1023.75</v>
      </c>
      <c r="Q11" s="134">
        <v>1114.1300000000001</v>
      </c>
    </row>
    <row r="12" spans="1:17">
      <c r="A12" s="41"/>
      <c r="B12" s="41"/>
    </row>
    <row r="13" spans="1:17" ht="23.25">
      <c r="A13" s="46" t="s">
        <v>247</v>
      </c>
      <c r="B13" s="41"/>
    </row>
    <row r="14" spans="1:17" ht="15.75">
      <c r="A14" s="41"/>
      <c r="B14" s="41"/>
      <c r="I14"/>
    </row>
  </sheetData>
  <mergeCells count="5">
    <mergeCell ref="A3:B3"/>
    <mergeCell ref="D5:G5"/>
    <mergeCell ref="I5:L5"/>
    <mergeCell ref="N5:P5"/>
    <mergeCell ref="B5:B6"/>
  </mergeCells>
  <hyperlinks>
    <hyperlink ref="A1" location="Содержание!A1" display="← К СОДЕРЖАНИЮ"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3"/>
  <sheetViews>
    <sheetView zoomScaleNormal="100" workbookViewId="0">
      <pane xSplit="2" topLeftCell="C1" activePane="topRight" state="frozen"/>
      <selection pane="topRight" activeCell="C1" sqref="C1"/>
    </sheetView>
  </sheetViews>
  <sheetFormatPr defaultColWidth="9.125" defaultRowHeight="13.9"/>
  <cols>
    <col min="1" max="1" width="61.3125" style="1" bestFit="1" customWidth="1"/>
    <col min="2" max="2" width="10.875" style="1" customWidth="1"/>
    <col min="3" max="8" width="12.875" style="63" customWidth="1"/>
    <col min="9" max="9" width="11.875" style="1" customWidth="1"/>
    <col min="10" max="16384" width="9.125" style="1"/>
  </cols>
  <sheetData>
    <row r="1" spans="1:19" ht="16.7" customHeight="1">
      <c r="A1" s="23" t="s">
        <v>190</v>
      </c>
      <c r="B1" s="23"/>
      <c r="C1" s="68"/>
      <c r="D1" s="68"/>
      <c r="E1" s="68"/>
      <c r="Q1" s="39"/>
      <c r="R1" s="28"/>
      <c r="S1" s="28"/>
    </row>
    <row r="2" spans="1:19" ht="16.7" customHeight="1">
      <c r="A2" s="23"/>
      <c r="B2" s="23"/>
      <c r="C2" s="68"/>
      <c r="D2" s="68"/>
      <c r="E2" s="68"/>
      <c r="Q2" s="39"/>
      <c r="R2" s="28"/>
      <c r="S2" s="28"/>
    </row>
    <row r="3" spans="1:19" s="14" customFormat="1">
      <c r="A3" s="161" t="s">
        <v>89</v>
      </c>
      <c r="B3" s="103" t="s">
        <v>193</v>
      </c>
      <c r="C3" s="104">
        <v>2020</v>
      </c>
      <c r="D3" s="104">
        <v>2021</v>
      </c>
      <c r="E3" s="104" t="s">
        <v>58</v>
      </c>
      <c r="F3" s="104">
        <v>2022</v>
      </c>
      <c r="G3" s="104">
        <v>2023</v>
      </c>
      <c r="H3" s="104">
        <v>2024</v>
      </c>
      <c r="I3" s="13">
        <v>2025</v>
      </c>
    </row>
    <row r="4" spans="1:19">
      <c r="A4" s="105" t="s">
        <v>251</v>
      </c>
      <c r="B4" s="94" t="s">
        <v>151</v>
      </c>
      <c r="C4" s="95">
        <v>3.35009E-2</v>
      </c>
      <c r="D4" s="96">
        <v>3.3811399999999998E-2</v>
      </c>
      <c r="E4" s="96">
        <v>3.4000000000000002E-2</v>
      </c>
      <c r="F4" s="96">
        <v>1.1209999999999999E-2</v>
      </c>
      <c r="G4" s="97">
        <v>6.6210000000000005E-2</v>
      </c>
      <c r="H4" s="97">
        <v>6.7638000000000004E-2</v>
      </c>
      <c r="I4" s="1">
        <v>3.85E-2</v>
      </c>
    </row>
    <row r="5" spans="1:19">
      <c r="A5" s="105" t="s">
        <v>250</v>
      </c>
      <c r="B5" s="94" t="s">
        <v>132</v>
      </c>
      <c r="C5" s="98">
        <v>0.49980000000000002</v>
      </c>
      <c r="D5" s="98">
        <v>0.34420000000000001</v>
      </c>
      <c r="E5" s="98">
        <v>0.40200000000000002</v>
      </c>
      <c r="F5" s="98">
        <v>0.1043</v>
      </c>
      <c r="G5" s="98">
        <v>0.45710000000000001</v>
      </c>
      <c r="H5" s="98">
        <v>0.36609999999999998</v>
      </c>
      <c r="I5" s="196">
        <v>0.16</v>
      </c>
    </row>
    <row r="6" spans="1:19">
      <c r="A6" s="105" t="s">
        <v>249</v>
      </c>
      <c r="B6" s="94" t="s">
        <v>132</v>
      </c>
      <c r="C6" s="98">
        <v>0.65590000000000004</v>
      </c>
      <c r="D6" s="98">
        <v>0.32650000000000001</v>
      </c>
      <c r="E6" s="98">
        <v>0.3634</v>
      </c>
      <c r="F6" s="98">
        <v>9.6500000000000002E-2</v>
      </c>
      <c r="G6" s="98">
        <v>0.35310000000000002</v>
      </c>
      <c r="H6" s="98">
        <v>0.43530000000000002</v>
      </c>
      <c r="I6" s="196">
        <v>0.1401</v>
      </c>
    </row>
    <row r="7" spans="1:19">
      <c r="A7" s="106" t="s">
        <v>248</v>
      </c>
      <c r="B7" s="94" t="s">
        <v>132</v>
      </c>
      <c r="C7" s="98">
        <v>0.11459999999999999</v>
      </c>
      <c r="D7" s="98">
        <v>8.5199999999999998E-2</v>
      </c>
      <c r="E7" s="107"/>
      <c r="F7" s="98">
        <v>0.1716</v>
      </c>
      <c r="G7" s="98">
        <v>0.15640000000000001</v>
      </c>
      <c r="H7" s="98">
        <v>0.13200000000000001</v>
      </c>
      <c r="I7" s="196">
        <v>5.8799999999999998E-2</v>
      </c>
    </row>
    <row r="8" spans="1:19">
      <c r="A8" s="41"/>
      <c r="B8" s="41"/>
      <c r="C8" s="69"/>
      <c r="D8" s="69"/>
      <c r="E8" s="69"/>
      <c r="F8" s="69"/>
      <c r="G8" s="69"/>
      <c r="H8" s="69"/>
    </row>
    <row r="9" spans="1:19">
      <c r="A9" s="45" t="s">
        <v>59</v>
      </c>
      <c r="B9" s="43"/>
    </row>
    <row r="10" spans="1:19" ht="34.9">
      <c r="A10" s="46" t="s">
        <v>60</v>
      </c>
      <c r="B10" s="44"/>
    </row>
    <row r="11" spans="1:19">
      <c r="A11" s="42"/>
      <c r="B11" s="42"/>
    </row>
    <row r="12" spans="1:19">
      <c r="A12" s="42"/>
      <c r="B12" s="42"/>
    </row>
    <row r="13" spans="1:19">
      <c r="A13" s="42"/>
      <c r="B13" s="42"/>
    </row>
  </sheetData>
  <hyperlinks>
    <hyperlink ref="A9" r:id="rId1" display="https://www.moex.com/s1474" xr:uid="{00000000-0004-0000-0800-000000000000}"/>
    <hyperlink ref="A3" r:id="rId2" xr:uid="{00000000-0004-0000-0800-000001000000}"/>
    <hyperlink ref="A1" location="Содержание!A1" display="← К СОДЕРЖАНИЮ" xr:uid="{00000000-0004-0000-0800-000002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DATABOOK</vt:lpstr>
      <vt:lpstr>Ограничение ответственности</vt:lpstr>
      <vt:lpstr>Содержание</vt:lpstr>
      <vt:lpstr>Макроэкономические показатели </vt:lpstr>
      <vt:lpstr>Операционные показатели</vt:lpstr>
      <vt:lpstr>Финансовые показатели (МСФО)</vt:lpstr>
      <vt:lpstr>Финансовые показатели (РСБУ)</vt:lpstr>
      <vt:lpstr>Акционерный капитал</vt:lpstr>
      <vt:lpstr>Дивиденды</vt:lpstr>
      <vt:lpstr>Кредитные рейтинги </vt:lpstr>
      <vt:lpstr>Основные ESG-показатели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Mariia Kleymenova (MDPL Group)</dc:creator>
  <cp:lastModifiedBy>Semyon.Kravchenko</cp:lastModifiedBy>
  <dcterms:created xsi:type="dcterms:W3CDTF">2025-11-11T14:38:02Z</dcterms:created>
  <dcterms:modified xsi:type="dcterms:W3CDTF">2026-07-30T09:26:42Z</dcterms:modified>
</cp:coreProperties>
</file>