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1"/>
  </bookViews>
  <sheets>
    <sheet name="СВОД" sheetId="25" r:id="rId1"/>
    <sheet name="РЕЕСТР договоров" sheetId="21" r:id="rId2"/>
    <sheet name="из БД" sheetId="26" state="hidden" r:id="rId3"/>
  </sheets>
  <definedNames>
    <definedName name="_xlnm._FilterDatabase" localSheetId="2" hidden="1">'из БД'!$A$11:$AK$344</definedName>
    <definedName name="_xlnm._FilterDatabase" localSheetId="1" hidden="1">'РЕЕСТР договоров'!$A$4:$T$373</definedName>
    <definedName name="_xlnm._FilterDatabase" localSheetId="0" hidden="1">СВОД!$A$7:$K$338</definedName>
    <definedName name="_xlnm.Print_Area" localSheetId="1">'РЕЕСТР договоров'!$A$1:$R$373</definedName>
  </definedNames>
  <calcPr calcId="145621"/>
</workbook>
</file>

<file path=xl/calcChain.xml><?xml version="1.0" encoding="utf-8"?>
<calcChain xmlns="http://schemas.openxmlformats.org/spreadsheetml/2006/main">
  <c r="V163" i="26" l="1"/>
  <c r="I163" i="26" s="1"/>
  <c r="U163" i="26"/>
  <c r="T163" i="26"/>
  <c r="G163" i="26" s="1"/>
  <c r="S163" i="26"/>
  <c r="R163" i="26"/>
  <c r="E163" i="26" s="1"/>
  <c r="Q163" i="26"/>
  <c r="D163" i="26"/>
  <c r="D162" i="26"/>
  <c r="E162" i="26"/>
  <c r="F162" i="26"/>
  <c r="G162" i="26"/>
  <c r="H162" i="26"/>
  <c r="I162" i="26"/>
  <c r="J162" i="26"/>
  <c r="K162" i="26"/>
  <c r="F163" i="26"/>
  <c r="H163" i="26"/>
  <c r="J163" i="26"/>
  <c r="K163" i="26"/>
  <c r="D164" i="26"/>
  <c r="E164" i="26"/>
  <c r="F164" i="26"/>
  <c r="G164" i="26"/>
  <c r="H164" i="26"/>
  <c r="I164" i="26"/>
  <c r="J164" i="26"/>
  <c r="K164" i="26"/>
  <c r="D165" i="26"/>
  <c r="E165" i="26"/>
  <c r="F165" i="26"/>
  <c r="G165" i="26"/>
  <c r="H165" i="26"/>
  <c r="I165" i="26"/>
  <c r="J165" i="26"/>
  <c r="K165" i="26"/>
  <c r="D166" i="26"/>
  <c r="E166" i="26"/>
  <c r="F166" i="26"/>
  <c r="G166" i="26"/>
  <c r="H166" i="26"/>
  <c r="I166" i="26"/>
  <c r="J166" i="26"/>
  <c r="K166" i="26"/>
  <c r="D167" i="26"/>
  <c r="E167" i="26"/>
  <c r="F167" i="26"/>
  <c r="G167" i="26"/>
  <c r="H167" i="26"/>
  <c r="I167" i="26"/>
  <c r="J167" i="26"/>
  <c r="K167" i="26"/>
  <c r="AJ287" i="26"/>
  <c r="J288" i="26" s="1"/>
  <c r="AK287" i="26"/>
  <c r="K288" i="26" s="1"/>
  <c r="Y163" i="26"/>
  <c r="Y164" i="26"/>
  <c r="Y165" i="26"/>
  <c r="Y166" i="26"/>
  <c r="Y167" i="26"/>
  <c r="Y168" i="26"/>
  <c r="Y169" i="26"/>
  <c r="Y170" i="26"/>
  <c r="Y171" i="26"/>
  <c r="Y172" i="26"/>
  <c r="Y173" i="26"/>
  <c r="Y174" i="26"/>
  <c r="Y175" i="26"/>
  <c r="Y176" i="26"/>
  <c r="Y177" i="26"/>
  <c r="Y178" i="26"/>
  <c r="Y179" i="26"/>
  <c r="Y180" i="26"/>
  <c r="Y181" i="26"/>
  <c r="Y182" i="26"/>
  <c r="Y183" i="26"/>
  <c r="Y184" i="26"/>
  <c r="Y185" i="26"/>
  <c r="Y186" i="26"/>
  <c r="Y187" i="26"/>
  <c r="Y188" i="26"/>
  <c r="Y189" i="26"/>
  <c r="Y190" i="26"/>
  <c r="Y191" i="26"/>
  <c r="Y192" i="26"/>
  <c r="Y193" i="26"/>
  <c r="Y194" i="26"/>
  <c r="Y195" i="26"/>
  <c r="Y196" i="26"/>
  <c r="Y197" i="26"/>
  <c r="Y198" i="26"/>
  <c r="Y199" i="26"/>
  <c r="Y200" i="26"/>
  <c r="Y201" i="26"/>
  <c r="Y202" i="26"/>
  <c r="Y203" i="26"/>
  <c r="Y204" i="26"/>
  <c r="Y205" i="26"/>
  <c r="Y206" i="26"/>
  <c r="Y207" i="26"/>
  <c r="Y208" i="26"/>
  <c r="Y209" i="26"/>
  <c r="Y210" i="26"/>
  <c r="Y211" i="26"/>
  <c r="Y212" i="26"/>
  <c r="Y213" i="26"/>
  <c r="Y214" i="26"/>
  <c r="Y215" i="26"/>
  <c r="Y216" i="26"/>
  <c r="Y217" i="26"/>
  <c r="Y218" i="26"/>
  <c r="Y219" i="26"/>
  <c r="Y220" i="26"/>
  <c r="Y221" i="26"/>
  <c r="Y222" i="26"/>
  <c r="Y223" i="26"/>
  <c r="Y224" i="26"/>
  <c r="Y225" i="26"/>
  <c r="Y226" i="26"/>
  <c r="Y227" i="26"/>
  <c r="Y228" i="26"/>
  <c r="Y229" i="26"/>
  <c r="Y230" i="26"/>
  <c r="Y231" i="26"/>
  <c r="Y232" i="26"/>
  <c r="Y233" i="26"/>
  <c r="Y234" i="26"/>
  <c r="Y235" i="26"/>
  <c r="Y236" i="26"/>
  <c r="Y237" i="26"/>
  <c r="Y238" i="26"/>
  <c r="Y239" i="26"/>
  <c r="Y240" i="26"/>
  <c r="Y241" i="26"/>
  <c r="Y242" i="26"/>
  <c r="Y243" i="26"/>
  <c r="Y244" i="26"/>
  <c r="Y245" i="26"/>
  <c r="Y246" i="26"/>
  <c r="Y247" i="26"/>
  <c r="Y248" i="26"/>
  <c r="Y249" i="26"/>
  <c r="Y250" i="26"/>
  <c r="Y251" i="26"/>
  <c r="Y252" i="26"/>
  <c r="Y253" i="26"/>
  <c r="Y254" i="26"/>
  <c r="Y255" i="26"/>
  <c r="Y256" i="26"/>
  <c r="Y257" i="26"/>
  <c r="Y258" i="26"/>
  <c r="Y259" i="26"/>
  <c r="Y260" i="26"/>
  <c r="Y261" i="26"/>
  <c r="Y262" i="26"/>
  <c r="Y263" i="26"/>
  <c r="Y264" i="26"/>
  <c r="Y265" i="26"/>
  <c r="Y266" i="26"/>
  <c r="Y267" i="26"/>
  <c r="Y268" i="26"/>
  <c r="Y269" i="26"/>
  <c r="Y270" i="26"/>
  <c r="Y271" i="26"/>
  <c r="Y272" i="26"/>
  <c r="Y273" i="26"/>
  <c r="Y274" i="26"/>
  <c r="Y275" i="26"/>
  <c r="Y276" i="26"/>
  <c r="Y277" i="26"/>
  <c r="Y278" i="26"/>
  <c r="Y279" i="26"/>
  <c r="Y280" i="26"/>
  <c r="Y281" i="26"/>
  <c r="Y282" i="26"/>
  <c r="Y283" i="26"/>
  <c r="Y284" i="26"/>
  <c r="Y285" i="26"/>
  <c r="Y286" i="26"/>
  <c r="Y287" i="26"/>
  <c r="Y288" i="26"/>
  <c r="Y289" i="26"/>
  <c r="Y290" i="26"/>
  <c r="Y291" i="26"/>
  <c r="Y292" i="26"/>
  <c r="Y293" i="26"/>
  <c r="Y294" i="26"/>
  <c r="Y295" i="26"/>
  <c r="Y296" i="26"/>
  <c r="Y297" i="26"/>
  <c r="Y298" i="26"/>
  <c r="Y299" i="26"/>
  <c r="Y300" i="26"/>
  <c r="Y301" i="26"/>
  <c r="Y302" i="26"/>
  <c r="Y303" i="26"/>
  <c r="Y304" i="26"/>
  <c r="Y305" i="26"/>
  <c r="Y306" i="26"/>
  <c r="Y307" i="26"/>
  <c r="Y308" i="26"/>
  <c r="Y309" i="26"/>
  <c r="Y310" i="26"/>
  <c r="Y311" i="26"/>
  <c r="Y312" i="26"/>
  <c r="Y313" i="26"/>
  <c r="Y314" i="26"/>
  <c r="Y315" i="26"/>
  <c r="Y316" i="26"/>
  <c r="Y317" i="26"/>
  <c r="Y318" i="26"/>
  <c r="Y319" i="26"/>
  <c r="Y320" i="26"/>
  <c r="Y321" i="26"/>
  <c r="Y322" i="26"/>
  <c r="Y323" i="26"/>
  <c r="Y324" i="26"/>
  <c r="Y325" i="26"/>
  <c r="Y326" i="26"/>
  <c r="Y327" i="26"/>
  <c r="Y328" i="26"/>
  <c r="Y329" i="26"/>
  <c r="Y330" i="26"/>
  <c r="Y331" i="26"/>
  <c r="Y332" i="26"/>
  <c r="Y333" i="26"/>
  <c r="Y334" i="26"/>
  <c r="Y335" i="26"/>
  <c r="Y336" i="26"/>
  <c r="Y337" i="26"/>
  <c r="Y338" i="26"/>
  <c r="Y339" i="26"/>
  <c r="Y340" i="26"/>
  <c r="Y341" i="26"/>
  <c r="Y342" i="26"/>
  <c r="Y343" i="26"/>
  <c r="K343" i="26"/>
  <c r="K342" i="26" s="1"/>
  <c r="K4" i="26" s="1"/>
  <c r="J343" i="26"/>
  <c r="J342" i="26" s="1"/>
  <c r="J4" i="26" s="1"/>
  <c r="K341" i="26"/>
  <c r="J341" i="26"/>
  <c r="K340" i="26"/>
  <c r="J340" i="26"/>
  <c r="K339" i="26"/>
  <c r="J339" i="26"/>
  <c r="K338" i="26"/>
  <c r="J338" i="26"/>
  <c r="K337" i="26"/>
  <c r="J337" i="26"/>
  <c r="K336" i="26"/>
  <c r="J336" i="26"/>
  <c r="K335" i="26"/>
  <c r="J335" i="26"/>
  <c r="K334" i="26"/>
  <c r="J334" i="26"/>
  <c r="K333" i="26"/>
  <c r="J333" i="26"/>
  <c r="K332" i="26"/>
  <c r="J332" i="26"/>
  <c r="K331" i="26"/>
  <c r="J331" i="26"/>
  <c r="K330" i="26"/>
  <c r="J330" i="26"/>
  <c r="K329" i="26"/>
  <c r="J329" i="26"/>
  <c r="K328" i="26"/>
  <c r="J328" i="26"/>
  <c r="K327" i="26"/>
  <c r="J327" i="26"/>
  <c r="K326" i="26"/>
  <c r="J326" i="26"/>
  <c r="K325" i="26"/>
  <c r="J325" i="26"/>
  <c r="K324" i="26"/>
  <c r="J324" i="26"/>
  <c r="K323" i="26"/>
  <c r="J323" i="26"/>
  <c r="K322" i="26"/>
  <c r="J322" i="26"/>
  <c r="K321" i="26"/>
  <c r="J321" i="26"/>
  <c r="K320" i="26"/>
  <c r="J320" i="26"/>
  <c r="K319" i="26"/>
  <c r="J319" i="26"/>
  <c r="K318" i="26"/>
  <c r="J318" i="26"/>
  <c r="K317" i="26"/>
  <c r="J317" i="26"/>
  <c r="K316" i="26"/>
  <c r="J316" i="26"/>
  <c r="K315" i="26"/>
  <c r="J315" i="26"/>
  <c r="K314" i="26"/>
  <c r="J314" i="26"/>
  <c r="K313" i="26"/>
  <c r="J313" i="26"/>
  <c r="K312" i="26"/>
  <c r="J312" i="26"/>
  <c r="K311" i="26"/>
  <c r="J311" i="26"/>
  <c r="K310" i="26"/>
  <c r="J310" i="26"/>
  <c r="K309" i="26"/>
  <c r="J309" i="26"/>
  <c r="K308" i="26"/>
  <c r="J308" i="26"/>
  <c r="K307" i="26"/>
  <c r="J307" i="26"/>
  <c r="K306" i="26"/>
  <c r="J306" i="26"/>
  <c r="K305" i="26"/>
  <c r="J305" i="26"/>
  <c r="K304" i="26"/>
  <c r="J304" i="26"/>
  <c r="K303" i="26"/>
  <c r="J303" i="26"/>
  <c r="K302" i="26"/>
  <c r="J302" i="26"/>
  <c r="K301" i="26"/>
  <c r="J301" i="26"/>
  <c r="K300" i="26"/>
  <c r="J300" i="26"/>
  <c r="K299" i="26"/>
  <c r="J299" i="26"/>
  <c r="K298" i="26"/>
  <c r="J298" i="26"/>
  <c r="K297" i="26"/>
  <c r="J297" i="26"/>
  <c r="K296" i="26"/>
  <c r="J296" i="26"/>
  <c r="K295" i="26"/>
  <c r="J295" i="26"/>
  <c r="K294" i="26"/>
  <c r="J294" i="26"/>
  <c r="K293" i="26"/>
  <c r="J293" i="26"/>
  <c r="K292" i="26"/>
  <c r="J292" i="26"/>
  <c r="K291" i="26"/>
  <c r="J291" i="26"/>
  <c r="K290" i="26"/>
  <c r="J290" i="26"/>
  <c r="K289" i="26"/>
  <c r="J289" i="26"/>
  <c r="K287" i="26"/>
  <c r="J287" i="26"/>
  <c r="K286" i="26"/>
  <c r="J286" i="26"/>
  <c r="K285" i="26"/>
  <c r="J285" i="26"/>
  <c r="K284" i="26"/>
  <c r="J284" i="26"/>
  <c r="K283" i="26"/>
  <c r="J283" i="26"/>
  <c r="K282" i="26"/>
  <c r="J282" i="26"/>
  <c r="K281" i="26"/>
  <c r="J281" i="26"/>
  <c r="K280" i="26"/>
  <c r="J280" i="26"/>
  <c r="K279" i="26"/>
  <c r="J279" i="26"/>
  <c r="K278" i="26"/>
  <c r="J278" i="26"/>
  <c r="K277" i="26"/>
  <c r="J277" i="26"/>
  <c r="K276" i="26"/>
  <c r="J276" i="26"/>
  <c r="K275" i="26"/>
  <c r="J275" i="26"/>
  <c r="K274" i="26"/>
  <c r="J274" i="26"/>
  <c r="K273" i="26"/>
  <c r="J273" i="26"/>
  <c r="K272" i="26"/>
  <c r="J272" i="26"/>
  <c r="K271" i="26"/>
  <c r="J271" i="26"/>
  <c r="K270" i="26"/>
  <c r="J270" i="26"/>
  <c r="K269" i="26"/>
  <c r="J269" i="26"/>
  <c r="K268" i="26"/>
  <c r="J268" i="26"/>
  <c r="K267" i="26"/>
  <c r="J267" i="26"/>
  <c r="K266" i="26"/>
  <c r="J266" i="26"/>
  <c r="K265" i="26"/>
  <c r="J265" i="26"/>
  <c r="K264" i="26"/>
  <c r="J264" i="26"/>
  <c r="K263" i="26"/>
  <c r="J263" i="26"/>
  <c r="K262" i="26"/>
  <c r="J262" i="26"/>
  <c r="K261" i="26"/>
  <c r="J261" i="26"/>
  <c r="K260" i="26"/>
  <c r="J260" i="26"/>
  <c r="K259" i="26"/>
  <c r="J259" i="26"/>
  <c r="K258" i="26"/>
  <c r="J258" i="26"/>
  <c r="K257" i="26"/>
  <c r="J257" i="26"/>
  <c r="K256" i="26"/>
  <c r="J256" i="26"/>
  <c r="K255" i="26"/>
  <c r="J255" i="26"/>
  <c r="K254" i="26"/>
  <c r="J254" i="26"/>
  <c r="K253" i="26"/>
  <c r="J253" i="26"/>
  <c r="K252" i="26"/>
  <c r="J252" i="26"/>
  <c r="K251" i="26"/>
  <c r="J251" i="26"/>
  <c r="K250" i="26"/>
  <c r="J250" i="26"/>
  <c r="K249" i="26"/>
  <c r="J249" i="26"/>
  <c r="K248" i="26"/>
  <c r="J248" i="26"/>
  <c r="K247" i="26"/>
  <c r="J247" i="26"/>
  <c r="K246" i="26"/>
  <c r="J246" i="26"/>
  <c r="K245" i="26"/>
  <c r="J245" i="26"/>
  <c r="K244" i="26"/>
  <c r="J244" i="26"/>
  <c r="K243" i="26"/>
  <c r="J243" i="26"/>
  <c r="K242" i="26"/>
  <c r="J242" i="26"/>
  <c r="K241" i="26"/>
  <c r="J241" i="26"/>
  <c r="K240" i="26"/>
  <c r="J240" i="26"/>
  <c r="K239" i="26"/>
  <c r="J239" i="26"/>
  <c r="K238" i="26"/>
  <c r="J238" i="26"/>
  <c r="K236" i="26"/>
  <c r="J236" i="26"/>
  <c r="K235" i="26"/>
  <c r="J235" i="26"/>
  <c r="K234" i="26"/>
  <c r="J234" i="26"/>
  <c r="K233" i="26"/>
  <c r="J233" i="26"/>
  <c r="K232" i="26"/>
  <c r="J232" i="26"/>
  <c r="K231" i="26"/>
  <c r="J231" i="26"/>
  <c r="K230" i="26"/>
  <c r="J230" i="26"/>
  <c r="K229" i="26"/>
  <c r="J229" i="26"/>
  <c r="K228" i="26"/>
  <c r="J228" i="26"/>
  <c r="K227" i="26"/>
  <c r="J227" i="26"/>
  <c r="K226" i="26"/>
  <c r="J226" i="26"/>
  <c r="K225" i="26"/>
  <c r="J225" i="26"/>
  <c r="K224" i="26"/>
  <c r="J224" i="26"/>
  <c r="K223" i="26"/>
  <c r="J223" i="26"/>
  <c r="K222" i="26"/>
  <c r="J222" i="26"/>
  <c r="K221" i="26"/>
  <c r="J221" i="26"/>
  <c r="K220" i="26"/>
  <c r="J220" i="26"/>
  <c r="K219" i="26"/>
  <c r="J219" i="26"/>
  <c r="K218" i="26"/>
  <c r="J218" i="26"/>
  <c r="K217" i="26"/>
  <c r="J217" i="26"/>
  <c r="K216" i="26"/>
  <c r="J216" i="26"/>
  <c r="K215" i="26"/>
  <c r="J215" i="26"/>
  <c r="K214" i="26"/>
  <c r="J214" i="26"/>
  <c r="K213" i="26"/>
  <c r="J213" i="26"/>
  <c r="K212" i="26"/>
  <c r="J212" i="26"/>
  <c r="K211" i="26"/>
  <c r="J211" i="26"/>
  <c r="K210" i="26"/>
  <c r="J210" i="26"/>
  <c r="K209" i="26"/>
  <c r="J209" i="26"/>
  <c r="K208" i="26"/>
  <c r="J208" i="26"/>
  <c r="K207" i="26"/>
  <c r="J207" i="26"/>
  <c r="K206" i="26"/>
  <c r="J206" i="26"/>
  <c r="K205" i="26"/>
  <c r="J205" i="26"/>
  <c r="K204" i="26"/>
  <c r="J204" i="26"/>
  <c r="K203" i="26"/>
  <c r="J203" i="26"/>
  <c r="K202" i="26"/>
  <c r="J202" i="26"/>
  <c r="K201" i="26"/>
  <c r="J201" i="26"/>
  <c r="K200" i="26"/>
  <c r="J200" i="26"/>
  <c r="K199" i="26"/>
  <c r="J199" i="26"/>
  <c r="K198" i="26"/>
  <c r="J198" i="26"/>
  <c r="K197" i="26"/>
  <c r="J197" i="26"/>
  <c r="K196" i="26"/>
  <c r="J196" i="26"/>
  <c r="K195" i="26"/>
  <c r="J195" i="26"/>
  <c r="K194" i="26"/>
  <c r="J194" i="26"/>
  <c r="K193" i="26"/>
  <c r="J193" i="26"/>
  <c r="K192" i="26"/>
  <c r="J192" i="26"/>
  <c r="K191" i="26"/>
  <c r="J191" i="26"/>
  <c r="K190" i="26"/>
  <c r="J190" i="26"/>
  <c r="K189" i="26"/>
  <c r="J189" i="26"/>
  <c r="K188" i="26"/>
  <c r="J188" i="26"/>
  <c r="K187" i="26"/>
  <c r="J187" i="26"/>
  <c r="K186" i="26"/>
  <c r="J186" i="26"/>
  <c r="K185" i="26"/>
  <c r="J185" i="26"/>
  <c r="K184" i="26"/>
  <c r="J184" i="26"/>
  <c r="K183" i="26"/>
  <c r="J183" i="26"/>
  <c r="K182" i="26"/>
  <c r="J182" i="26"/>
  <c r="K181" i="26"/>
  <c r="J181" i="26"/>
  <c r="K180" i="26"/>
  <c r="J180" i="26"/>
  <c r="K179" i="26"/>
  <c r="J179" i="26"/>
  <c r="K178" i="26"/>
  <c r="J178" i="26"/>
  <c r="K177" i="26"/>
  <c r="J177" i="26"/>
  <c r="K176" i="26"/>
  <c r="J176" i="26"/>
  <c r="K175" i="26"/>
  <c r="J175" i="26"/>
  <c r="K174" i="26"/>
  <c r="J174" i="26"/>
  <c r="K173" i="26"/>
  <c r="J173" i="26"/>
  <c r="K172" i="26"/>
  <c r="J172" i="26"/>
  <c r="K171" i="26"/>
  <c r="J171" i="26"/>
  <c r="K170" i="26"/>
  <c r="J170" i="26"/>
  <c r="K169" i="26"/>
  <c r="J169" i="26"/>
  <c r="K168" i="26"/>
  <c r="J168" i="26"/>
  <c r="K161" i="26"/>
  <c r="J161" i="26"/>
  <c r="K160" i="26"/>
  <c r="J160" i="26"/>
  <c r="K159" i="26"/>
  <c r="J159" i="26"/>
  <c r="K158" i="26"/>
  <c r="J158" i="26"/>
  <c r="K157" i="26"/>
  <c r="J157" i="26"/>
  <c r="K156" i="26"/>
  <c r="J156" i="26"/>
  <c r="K155" i="26"/>
  <c r="J155" i="26"/>
  <c r="K154" i="26"/>
  <c r="J154" i="26"/>
  <c r="K153" i="26"/>
  <c r="J153" i="26"/>
  <c r="K152" i="26"/>
  <c r="J152" i="26"/>
  <c r="K151" i="26"/>
  <c r="J151" i="26"/>
  <c r="K150" i="26"/>
  <c r="J150" i="26"/>
  <c r="K149" i="26"/>
  <c r="J149" i="26"/>
  <c r="K148" i="26"/>
  <c r="J148" i="26"/>
  <c r="K147" i="26"/>
  <c r="J147" i="26"/>
  <c r="K146" i="26"/>
  <c r="J146" i="26"/>
  <c r="K145" i="26"/>
  <c r="J145" i="26"/>
  <c r="K144" i="26"/>
  <c r="J144" i="26"/>
  <c r="K143" i="26"/>
  <c r="J143" i="26"/>
  <c r="K142" i="26"/>
  <c r="J142" i="26"/>
  <c r="K141" i="26"/>
  <c r="J141" i="26"/>
  <c r="K140" i="26"/>
  <c r="J140" i="26"/>
  <c r="K139" i="26"/>
  <c r="J139" i="26"/>
  <c r="K138" i="26"/>
  <c r="J138" i="26"/>
  <c r="K137" i="26"/>
  <c r="J137" i="26"/>
  <c r="K136" i="26"/>
  <c r="J136" i="26"/>
  <c r="K135" i="26"/>
  <c r="J135" i="26"/>
  <c r="K134" i="26"/>
  <c r="J134" i="26"/>
  <c r="K133" i="26"/>
  <c r="J133" i="26"/>
  <c r="K132" i="26"/>
  <c r="J132" i="26"/>
  <c r="K131" i="26"/>
  <c r="J131" i="26"/>
  <c r="K130" i="26"/>
  <c r="J130" i="26"/>
  <c r="K129" i="26"/>
  <c r="J129" i="26"/>
  <c r="K128" i="26"/>
  <c r="J128" i="26"/>
  <c r="K127" i="26"/>
  <c r="J127" i="26"/>
  <c r="K126" i="26"/>
  <c r="J126" i="26"/>
  <c r="K125" i="26"/>
  <c r="J125" i="26"/>
  <c r="K124" i="26"/>
  <c r="J124" i="26"/>
  <c r="K123" i="26"/>
  <c r="J123" i="26"/>
  <c r="K122" i="26"/>
  <c r="J122" i="26"/>
  <c r="K121" i="26"/>
  <c r="J121" i="26"/>
  <c r="K120" i="26"/>
  <c r="J120" i="26"/>
  <c r="K119" i="26"/>
  <c r="J119" i="26"/>
  <c r="K118" i="26"/>
  <c r="J118" i="26"/>
  <c r="K117" i="26"/>
  <c r="J117" i="26"/>
  <c r="K116" i="26"/>
  <c r="J116" i="26"/>
  <c r="K115" i="26"/>
  <c r="J115" i="26"/>
  <c r="K114" i="26"/>
  <c r="J114" i="26"/>
  <c r="K113" i="26"/>
  <c r="J113" i="26"/>
  <c r="K112" i="26"/>
  <c r="J112" i="26"/>
  <c r="K111" i="26"/>
  <c r="J111" i="26"/>
  <c r="K110" i="26"/>
  <c r="J110" i="26"/>
  <c r="K109" i="26"/>
  <c r="J109" i="26"/>
  <c r="K108" i="26"/>
  <c r="J108" i="26"/>
  <c r="K107" i="26"/>
  <c r="J107" i="26"/>
  <c r="K106" i="26"/>
  <c r="J106" i="26"/>
  <c r="K105" i="26"/>
  <c r="J105" i="26"/>
  <c r="K104" i="26"/>
  <c r="J104" i="26"/>
  <c r="K103" i="26"/>
  <c r="J103" i="26"/>
  <c r="K102" i="26"/>
  <c r="J102" i="26"/>
  <c r="K101" i="26"/>
  <c r="J101" i="26"/>
  <c r="K100" i="26"/>
  <c r="J100" i="26"/>
  <c r="K99" i="26"/>
  <c r="J99" i="26"/>
  <c r="K98" i="26"/>
  <c r="J98" i="26"/>
  <c r="K97" i="26"/>
  <c r="J97" i="26"/>
  <c r="K96" i="26"/>
  <c r="J96" i="26"/>
  <c r="K95" i="26"/>
  <c r="J95" i="26"/>
  <c r="K94" i="26"/>
  <c r="J94" i="26"/>
  <c r="K93" i="26"/>
  <c r="J93" i="26"/>
  <c r="K92" i="26"/>
  <c r="J92" i="26"/>
  <c r="K91" i="26"/>
  <c r="J91" i="26"/>
  <c r="K90" i="26"/>
  <c r="J90" i="26"/>
  <c r="K89" i="26"/>
  <c r="J89" i="26"/>
  <c r="K88" i="26"/>
  <c r="J88" i="26"/>
  <c r="K87" i="26"/>
  <c r="J87" i="26"/>
  <c r="K86" i="26"/>
  <c r="J86" i="26"/>
  <c r="K85" i="26"/>
  <c r="J85" i="26"/>
  <c r="K84" i="26"/>
  <c r="J84" i="26"/>
  <c r="K83" i="26"/>
  <c r="J83" i="26"/>
  <c r="K82" i="26"/>
  <c r="J82" i="26"/>
  <c r="K81" i="26"/>
  <c r="J81" i="26"/>
  <c r="K80" i="26"/>
  <c r="J80" i="26"/>
  <c r="K79" i="26"/>
  <c r="J79" i="26"/>
  <c r="K78" i="26"/>
  <c r="J78" i="26"/>
  <c r="K77" i="26"/>
  <c r="J77" i="26"/>
  <c r="K76" i="26"/>
  <c r="J76" i="26"/>
  <c r="K75" i="26"/>
  <c r="J75" i="26"/>
  <c r="K74" i="26"/>
  <c r="J74" i="26"/>
  <c r="K73" i="26"/>
  <c r="J73" i="26"/>
  <c r="K72" i="26"/>
  <c r="J72" i="26"/>
  <c r="K71" i="26"/>
  <c r="J71" i="26"/>
  <c r="K70" i="26"/>
  <c r="J70" i="26"/>
  <c r="K69" i="26"/>
  <c r="J69" i="26"/>
  <c r="K68" i="26"/>
  <c r="J68" i="26"/>
  <c r="K67" i="26"/>
  <c r="J67" i="26"/>
  <c r="K66" i="26"/>
  <c r="J66" i="26"/>
  <c r="K65" i="26"/>
  <c r="J65" i="26"/>
  <c r="K64" i="26"/>
  <c r="J64" i="26"/>
  <c r="K63" i="26"/>
  <c r="J63" i="26"/>
  <c r="K62" i="26"/>
  <c r="J62" i="26"/>
  <c r="K61" i="26"/>
  <c r="J61" i="26"/>
  <c r="K60" i="26"/>
  <c r="J60" i="26"/>
  <c r="K59" i="26"/>
  <c r="J59" i="26"/>
  <c r="K58" i="26"/>
  <c r="J58" i="26"/>
  <c r="K57" i="26"/>
  <c r="J57" i="26"/>
  <c r="K56" i="26"/>
  <c r="J56" i="26"/>
  <c r="K55" i="26"/>
  <c r="J55" i="26"/>
  <c r="K54" i="26"/>
  <c r="J54" i="26"/>
  <c r="K53" i="26"/>
  <c r="J53" i="26"/>
  <c r="K52" i="26"/>
  <c r="J52" i="26"/>
  <c r="K51" i="26"/>
  <c r="J51" i="26"/>
  <c r="K50" i="26"/>
  <c r="J50" i="26"/>
  <c r="K49" i="26"/>
  <c r="J49" i="26"/>
  <c r="K48" i="26"/>
  <c r="J48" i="26"/>
  <c r="K47" i="26"/>
  <c r="J47" i="26"/>
  <c r="K46" i="26"/>
  <c r="J46" i="26"/>
  <c r="K45" i="26"/>
  <c r="J45" i="26"/>
  <c r="K44" i="26"/>
  <c r="J44" i="26"/>
  <c r="K43" i="26"/>
  <c r="J43" i="26"/>
  <c r="K42" i="26"/>
  <c r="J42" i="26"/>
  <c r="K41" i="26"/>
  <c r="J41" i="26"/>
  <c r="K40" i="26"/>
  <c r="J40" i="26"/>
  <c r="K39" i="26"/>
  <c r="J39" i="26"/>
  <c r="K38" i="26"/>
  <c r="J38" i="26"/>
  <c r="K37" i="26"/>
  <c r="J37" i="26"/>
  <c r="K36" i="26"/>
  <c r="J36" i="26"/>
  <c r="K35" i="26"/>
  <c r="J35" i="26"/>
  <c r="K34" i="26"/>
  <c r="J34" i="26"/>
  <c r="K33" i="26"/>
  <c r="J33" i="26"/>
  <c r="K32" i="26"/>
  <c r="J32" i="26"/>
  <c r="K31" i="26"/>
  <c r="J31" i="26"/>
  <c r="K30" i="26"/>
  <c r="J30" i="26"/>
  <c r="K29" i="26"/>
  <c r="J29" i="26"/>
  <c r="K28" i="26"/>
  <c r="J28" i="26"/>
  <c r="K27" i="26"/>
  <c r="J27" i="26"/>
  <c r="K26" i="26"/>
  <c r="J26" i="26"/>
  <c r="K25" i="26"/>
  <c r="J25" i="26"/>
  <c r="K24" i="26"/>
  <c r="J24" i="26"/>
  <c r="K23" i="26"/>
  <c r="J23" i="26"/>
  <c r="K22" i="26"/>
  <c r="J22" i="26"/>
  <c r="K21" i="26"/>
  <c r="J21" i="26"/>
  <c r="K20" i="26"/>
  <c r="J20" i="26"/>
  <c r="K19" i="26"/>
  <c r="J19" i="26"/>
  <c r="K18" i="26"/>
  <c r="J18" i="26"/>
  <c r="K17" i="26"/>
  <c r="J17" i="26"/>
  <c r="K16" i="26"/>
  <c r="J16" i="26"/>
  <c r="K15" i="26"/>
  <c r="J15" i="26"/>
  <c r="K14" i="26"/>
  <c r="J14" i="26"/>
  <c r="K13" i="26"/>
  <c r="J13" i="26"/>
  <c r="I343" i="26"/>
  <c r="I342" i="26" s="1"/>
  <c r="I4" i="26" s="1"/>
  <c r="H343" i="26"/>
  <c r="H342" i="26" s="1"/>
  <c r="H4" i="26" s="1"/>
  <c r="I341" i="26"/>
  <c r="H341" i="26"/>
  <c r="I340" i="26"/>
  <c r="H340" i="26"/>
  <c r="I339" i="26"/>
  <c r="H339" i="26"/>
  <c r="I338" i="26"/>
  <c r="H338" i="26"/>
  <c r="I337" i="26"/>
  <c r="H337" i="26"/>
  <c r="I336" i="26"/>
  <c r="H336" i="26"/>
  <c r="I335" i="26"/>
  <c r="H335" i="26"/>
  <c r="I334" i="26"/>
  <c r="H334" i="26"/>
  <c r="I333" i="26"/>
  <c r="H333" i="26"/>
  <c r="I332" i="26"/>
  <c r="H332" i="26"/>
  <c r="I331" i="26"/>
  <c r="H331" i="26"/>
  <c r="I330" i="26"/>
  <c r="H330" i="26"/>
  <c r="I329" i="26"/>
  <c r="H329" i="26"/>
  <c r="I328" i="26"/>
  <c r="H328" i="26"/>
  <c r="I327" i="26"/>
  <c r="H327" i="26"/>
  <c r="I326" i="26"/>
  <c r="H326" i="26"/>
  <c r="I325" i="26"/>
  <c r="H325" i="26"/>
  <c r="I324" i="26"/>
  <c r="H324" i="26"/>
  <c r="I323" i="26"/>
  <c r="H323" i="26"/>
  <c r="I322" i="26"/>
  <c r="H322" i="26"/>
  <c r="I321" i="26"/>
  <c r="H321" i="26"/>
  <c r="I320" i="26"/>
  <c r="H320" i="26"/>
  <c r="I319" i="26"/>
  <c r="H319" i="26"/>
  <c r="I318" i="26"/>
  <c r="H318" i="26"/>
  <c r="I317" i="26"/>
  <c r="H317" i="26"/>
  <c r="I316" i="26"/>
  <c r="H316" i="26"/>
  <c r="I315" i="26"/>
  <c r="H315" i="26"/>
  <c r="I314" i="26"/>
  <c r="H314" i="26"/>
  <c r="I313" i="26"/>
  <c r="H313" i="26"/>
  <c r="I312" i="26"/>
  <c r="H312" i="26"/>
  <c r="I311" i="26"/>
  <c r="H311" i="26"/>
  <c r="I310" i="26"/>
  <c r="H310" i="26"/>
  <c r="I309" i="26"/>
  <c r="H309" i="26"/>
  <c r="I308" i="26"/>
  <c r="H308" i="26"/>
  <c r="I307" i="26"/>
  <c r="H307" i="26"/>
  <c r="I306" i="26"/>
  <c r="H306" i="26"/>
  <c r="I305" i="26"/>
  <c r="H305" i="26"/>
  <c r="I304" i="26"/>
  <c r="H304" i="26"/>
  <c r="I303" i="26"/>
  <c r="H303" i="26"/>
  <c r="I302" i="26"/>
  <c r="H302" i="26"/>
  <c r="I301" i="26"/>
  <c r="H301" i="26"/>
  <c r="I300" i="26"/>
  <c r="H300" i="26"/>
  <c r="I299" i="26"/>
  <c r="H299" i="26"/>
  <c r="I298" i="26"/>
  <c r="H298" i="26"/>
  <c r="I297" i="26"/>
  <c r="H297" i="26"/>
  <c r="I296" i="26"/>
  <c r="H296" i="26"/>
  <c r="I295" i="26"/>
  <c r="H295" i="26"/>
  <c r="I294" i="26"/>
  <c r="H294" i="26"/>
  <c r="I293" i="26"/>
  <c r="H293" i="26"/>
  <c r="I292" i="26"/>
  <c r="H292" i="26"/>
  <c r="I291" i="26"/>
  <c r="H291" i="26"/>
  <c r="I290" i="26"/>
  <c r="H290" i="26"/>
  <c r="I289" i="26"/>
  <c r="H289" i="26"/>
  <c r="I288" i="26"/>
  <c r="H288" i="26"/>
  <c r="I287" i="26"/>
  <c r="H287" i="26"/>
  <c r="I286" i="26"/>
  <c r="H286" i="26"/>
  <c r="I285" i="26"/>
  <c r="H285" i="26"/>
  <c r="I284" i="26"/>
  <c r="H284" i="26"/>
  <c r="I283" i="26"/>
  <c r="H283" i="26"/>
  <c r="I282" i="26"/>
  <c r="H282" i="26"/>
  <c r="I281" i="26"/>
  <c r="H281" i="26"/>
  <c r="I280" i="26"/>
  <c r="H280" i="26"/>
  <c r="I279" i="26"/>
  <c r="H279" i="26"/>
  <c r="I278" i="26"/>
  <c r="H278" i="26"/>
  <c r="I277" i="26"/>
  <c r="H277" i="26"/>
  <c r="I276" i="26"/>
  <c r="H276" i="26"/>
  <c r="I275" i="26"/>
  <c r="H275" i="26"/>
  <c r="I274" i="26"/>
  <c r="H274" i="26"/>
  <c r="I273" i="26"/>
  <c r="H273" i="26"/>
  <c r="I272" i="26"/>
  <c r="H272" i="26"/>
  <c r="I271" i="26"/>
  <c r="H271" i="26"/>
  <c r="I270" i="26"/>
  <c r="H270" i="26"/>
  <c r="I269" i="26"/>
  <c r="H269" i="26"/>
  <c r="I268" i="26"/>
  <c r="H268" i="26"/>
  <c r="I267" i="26"/>
  <c r="H267" i="26"/>
  <c r="I266" i="26"/>
  <c r="H266" i="26"/>
  <c r="I265" i="26"/>
  <c r="H265" i="26"/>
  <c r="I264" i="26"/>
  <c r="H264" i="26"/>
  <c r="I263" i="26"/>
  <c r="H263" i="26"/>
  <c r="I262" i="26"/>
  <c r="H262" i="26"/>
  <c r="I261" i="26"/>
  <c r="H261" i="26"/>
  <c r="I260" i="26"/>
  <c r="H260" i="26"/>
  <c r="I259" i="26"/>
  <c r="H259" i="26"/>
  <c r="I258" i="26"/>
  <c r="H258" i="26"/>
  <c r="I257" i="26"/>
  <c r="H257" i="26"/>
  <c r="I256" i="26"/>
  <c r="H256" i="26"/>
  <c r="I255" i="26"/>
  <c r="H255" i="26"/>
  <c r="I254" i="26"/>
  <c r="H254" i="26"/>
  <c r="I253" i="26"/>
  <c r="H253" i="26"/>
  <c r="I252" i="26"/>
  <c r="H252" i="26"/>
  <c r="I251" i="26"/>
  <c r="H251" i="26"/>
  <c r="I250" i="26"/>
  <c r="H250" i="26"/>
  <c r="I249" i="26"/>
  <c r="H249" i="26"/>
  <c r="I248" i="26"/>
  <c r="H248" i="26"/>
  <c r="I247" i="26"/>
  <c r="H247" i="26"/>
  <c r="I246" i="26"/>
  <c r="H246" i="26"/>
  <c r="I245" i="26"/>
  <c r="H245" i="26"/>
  <c r="I244" i="26"/>
  <c r="H244" i="26"/>
  <c r="I243" i="26"/>
  <c r="H243" i="26"/>
  <c r="I242" i="26"/>
  <c r="H242" i="26"/>
  <c r="I241" i="26"/>
  <c r="H241" i="26"/>
  <c r="I240" i="26"/>
  <c r="H240" i="26"/>
  <c r="I239" i="26"/>
  <c r="H239" i="26"/>
  <c r="I238" i="26"/>
  <c r="H238" i="26"/>
  <c r="I236" i="26"/>
  <c r="H236" i="26"/>
  <c r="I235" i="26"/>
  <c r="H235" i="26"/>
  <c r="I234" i="26"/>
  <c r="H234" i="26"/>
  <c r="I233" i="26"/>
  <c r="H233" i="26"/>
  <c r="I232" i="26"/>
  <c r="H232" i="26"/>
  <c r="I231" i="26"/>
  <c r="H231" i="26"/>
  <c r="I230" i="26"/>
  <c r="H230" i="26"/>
  <c r="I229" i="26"/>
  <c r="H229" i="26"/>
  <c r="I228" i="26"/>
  <c r="H228" i="26"/>
  <c r="I227" i="26"/>
  <c r="H227" i="26"/>
  <c r="I226" i="26"/>
  <c r="H226" i="26"/>
  <c r="I225" i="26"/>
  <c r="H225" i="26"/>
  <c r="I224" i="26"/>
  <c r="H224" i="26"/>
  <c r="I223" i="26"/>
  <c r="H223" i="26"/>
  <c r="I222" i="26"/>
  <c r="H222" i="26"/>
  <c r="I221" i="26"/>
  <c r="H221" i="26"/>
  <c r="I220" i="26"/>
  <c r="H220" i="26"/>
  <c r="I219" i="26"/>
  <c r="H219" i="26"/>
  <c r="I218" i="26"/>
  <c r="H218" i="26"/>
  <c r="I217" i="26"/>
  <c r="H217" i="26"/>
  <c r="I216" i="26"/>
  <c r="H216" i="26"/>
  <c r="I215" i="26"/>
  <c r="H215" i="26"/>
  <c r="I214" i="26"/>
  <c r="H214" i="26"/>
  <c r="I213" i="26"/>
  <c r="H213" i="26"/>
  <c r="I212" i="26"/>
  <c r="H212" i="26"/>
  <c r="I211" i="26"/>
  <c r="H211" i="26"/>
  <c r="I210" i="26"/>
  <c r="H210" i="26"/>
  <c r="I209" i="26"/>
  <c r="H209" i="26"/>
  <c r="I208" i="26"/>
  <c r="H208" i="26"/>
  <c r="I207" i="26"/>
  <c r="H207" i="26"/>
  <c r="I206" i="26"/>
  <c r="H206" i="26"/>
  <c r="I205" i="26"/>
  <c r="H205" i="26"/>
  <c r="I204" i="26"/>
  <c r="H204" i="26"/>
  <c r="I203" i="26"/>
  <c r="H203" i="26"/>
  <c r="I202" i="26"/>
  <c r="H202" i="26"/>
  <c r="I201" i="26"/>
  <c r="H201" i="26"/>
  <c r="I200" i="26"/>
  <c r="H200" i="26"/>
  <c r="I199" i="26"/>
  <c r="H199" i="26"/>
  <c r="I198" i="26"/>
  <c r="H198" i="26"/>
  <c r="I197" i="26"/>
  <c r="H197" i="26"/>
  <c r="I196" i="26"/>
  <c r="H196" i="26"/>
  <c r="I195" i="26"/>
  <c r="H195" i="26"/>
  <c r="I194" i="26"/>
  <c r="H194" i="26"/>
  <c r="I193" i="26"/>
  <c r="H193" i="26"/>
  <c r="I192" i="26"/>
  <c r="H192" i="26"/>
  <c r="I191" i="26"/>
  <c r="H191" i="26"/>
  <c r="I190" i="26"/>
  <c r="H190" i="26"/>
  <c r="I189" i="26"/>
  <c r="H189" i="26"/>
  <c r="I188" i="26"/>
  <c r="H188" i="26"/>
  <c r="I187" i="26"/>
  <c r="H187" i="26"/>
  <c r="I186" i="26"/>
  <c r="H186" i="26"/>
  <c r="I185" i="26"/>
  <c r="H185" i="26"/>
  <c r="I184" i="26"/>
  <c r="H184" i="26"/>
  <c r="I183" i="26"/>
  <c r="H183" i="26"/>
  <c r="I182" i="26"/>
  <c r="H182" i="26"/>
  <c r="I181" i="26"/>
  <c r="H181" i="26"/>
  <c r="I180" i="26"/>
  <c r="H180" i="26"/>
  <c r="I179" i="26"/>
  <c r="H179" i="26"/>
  <c r="I178" i="26"/>
  <c r="H178" i="26"/>
  <c r="I177" i="26"/>
  <c r="H177" i="26"/>
  <c r="I176" i="26"/>
  <c r="H176" i="26"/>
  <c r="I175" i="26"/>
  <c r="H175" i="26"/>
  <c r="I174" i="26"/>
  <c r="H174" i="26"/>
  <c r="I173" i="26"/>
  <c r="H173" i="26"/>
  <c r="I172" i="26"/>
  <c r="H172" i="26"/>
  <c r="I171" i="26"/>
  <c r="H171" i="26"/>
  <c r="I170" i="26"/>
  <c r="H170" i="26"/>
  <c r="I169" i="26"/>
  <c r="H169" i="26"/>
  <c r="I168" i="26"/>
  <c r="H168" i="26"/>
  <c r="I161" i="26"/>
  <c r="H161" i="26"/>
  <c r="I160" i="26"/>
  <c r="H160" i="26"/>
  <c r="I159" i="26"/>
  <c r="H159" i="26"/>
  <c r="I158" i="26"/>
  <c r="H158" i="26"/>
  <c r="I157" i="26"/>
  <c r="H157" i="26"/>
  <c r="I156" i="26"/>
  <c r="H156" i="26"/>
  <c r="I155" i="26"/>
  <c r="H155" i="26"/>
  <c r="I154" i="26"/>
  <c r="H154" i="26"/>
  <c r="I153" i="26"/>
  <c r="H153" i="26"/>
  <c r="I152" i="26"/>
  <c r="H152" i="26"/>
  <c r="I151" i="26"/>
  <c r="H151" i="26"/>
  <c r="I150" i="26"/>
  <c r="H150" i="26"/>
  <c r="I149" i="26"/>
  <c r="H149" i="26"/>
  <c r="I148" i="26"/>
  <c r="H148" i="26"/>
  <c r="I147" i="26"/>
  <c r="H147" i="26"/>
  <c r="I146" i="26"/>
  <c r="H146" i="26"/>
  <c r="I145" i="26"/>
  <c r="H145" i="26"/>
  <c r="I144" i="26"/>
  <c r="H144" i="26"/>
  <c r="I143" i="26"/>
  <c r="H143" i="26"/>
  <c r="I142" i="26"/>
  <c r="H142" i="26"/>
  <c r="I141" i="26"/>
  <c r="H141" i="26"/>
  <c r="I140" i="26"/>
  <c r="H140" i="26"/>
  <c r="I139" i="26"/>
  <c r="H139" i="26"/>
  <c r="I138" i="26"/>
  <c r="H138" i="26"/>
  <c r="I137" i="26"/>
  <c r="H137" i="26"/>
  <c r="I136" i="26"/>
  <c r="H136" i="26"/>
  <c r="I135" i="26"/>
  <c r="H135" i="26"/>
  <c r="I134" i="26"/>
  <c r="H134" i="26"/>
  <c r="I133" i="26"/>
  <c r="H133" i="26"/>
  <c r="I132" i="26"/>
  <c r="H132" i="26"/>
  <c r="I131" i="26"/>
  <c r="H131" i="26"/>
  <c r="I130" i="26"/>
  <c r="H130" i="26"/>
  <c r="I129" i="26"/>
  <c r="H129" i="26"/>
  <c r="I128" i="26"/>
  <c r="H128" i="26"/>
  <c r="I127" i="26"/>
  <c r="H127" i="26"/>
  <c r="I126" i="26"/>
  <c r="H126" i="26"/>
  <c r="I125" i="26"/>
  <c r="H125" i="26"/>
  <c r="I124" i="26"/>
  <c r="H124" i="26"/>
  <c r="I123" i="26"/>
  <c r="H123" i="26"/>
  <c r="I122" i="26"/>
  <c r="H122" i="26"/>
  <c r="I121" i="26"/>
  <c r="H121" i="26"/>
  <c r="I120" i="26"/>
  <c r="H120" i="26"/>
  <c r="I119" i="26"/>
  <c r="H119" i="26"/>
  <c r="I118" i="26"/>
  <c r="H118" i="26"/>
  <c r="I117" i="26"/>
  <c r="H117" i="26"/>
  <c r="I116" i="26"/>
  <c r="H116" i="26"/>
  <c r="I115" i="26"/>
  <c r="H115" i="26"/>
  <c r="I114" i="26"/>
  <c r="H114" i="26"/>
  <c r="I113" i="26"/>
  <c r="H113" i="26"/>
  <c r="I112" i="26"/>
  <c r="H112" i="26"/>
  <c r="I111" i="26"/>
  <c r="H111" i="26"/>
  <c r="I110" i="26"/>
  <c r="H110" i="26"/>
  <c r="I109" i="26"/>
  <c r="H109" i="26"/>
  <c r="I108" i="26"/>
  <c r="H108" i="26"/>
  <c r="I107" i="26"/>
  <c r="H107" i="26"/>
  <c r="I106" i="26"/>
  <c r="H106" i="26"/>
  <c r="I105" i="26"/>
  <c r="H105" i="26"/>
  <c r="I104" i="26"/>
  <c r="H104" i="26"/>
  <c r="I103" i="26"/>
  <c r="H103" i="26"/>
  <c r="I102" i="26"/>
  <c r="H102" i="26"/>
  <c r="I101" i="26"/>
  <c r="H101" i="26"/>
  <c r="I100" i="26"/>
  <c r="H100" i="26"/>
  <c r="I99" i="26"/>
  <c r="H99" i="26"/>
  <c r="I98" i="26"/>
  <c r="H98" i="26"/>
  <c r="I97" i="26"/>
  <c r="H97" i="26"/>
  <c r="I96" i="26"/>
  <c r="H96" i="26"/>
  <c r="I95" i="26"/>
  <c r="H95" i="26"/>
  <c r="I94" i="26"/>
  <c r="H94" i="26"/>
  <c r="I93" i="26"/>
  <c r="H93" i="26"/>
  <c r="I92" i="26"/>
  <c r="H92" i="26"/>
  <c r="I91" i="26"/>
  <c r="H91" i="26"/>
  <c r="I90" i="26"/>
  <c r="H90" i="26"/>
  <c r="I89" i="26"/>
  <c r="H89" i="26"/>
  <c r="I88" i="26"/>
  <c r="H88" i="26"/>
  <c r="I87" i="26"/>
  <c r="H87" i="26"/>
  <c r="I86" i="26"/>
  <c r="H86" i="26"/>
  <c r="I85" i="26"/>
  <c r="H85" i="26"/>
  <c r="I84" i="26"/>
  <c r="H84" i="26"/>
  <c r="I83" i="26"/>
  <c r="H83" i="26"/>
  <c r="I82" i="26"/>
  <c r="H82" i="26"/>
  <c r="I81" i="26"/>
  <c r="H81" i="26"/>
  <c r="I80" i="26"/>
  <c r="H80" i="26"/>
  <c r="I79" i="26"/>
  <c r="H79" i="26"/>
  <c r="I78" i="26"/>
  <c r="H78" i="26"/>
  <c r="I77" i="26"/>
  <c r="H77" i="26"/>
  <c r="I76" i="26"/>
  <c r="H76" i="26"/>
  <c r="I75" i="26"/>
  <c r="H75" i="26"/>
  <c r="I74" i="26"/>
  <c r="H74" i="26"/>
  <c r="I73" i="26"/>
  <c r="H73" i="26"/>
  <c r="I72" i="26"/>
  <c r="H72" i="26"/>
  <c r="I71" i="26"/>
  <c r="H71" i="26"/>
  <c r="I70" i="26"/>
  <c r="H70" i="26"/>
  <c r="I69" i="26"/>
  <c r="H69" i="26"/>
  <c r="I68" i="26"/>
  <c r="H68" i="26"/>
  <c r="I67" i="26"/>
  <c r="H67" i="26"/>
  <c r="I66" i="26"/>
  <c r="H66" i="26"/>
  <c r="I65" i="26"/>
  <c r="H65" i="26"/>
  <c r="I64" i="26"/>
  <c r="H64" i="26"/>
  <c r="I63" i="26"/>
  <c r="H63" i="26"/>
  <c r="I62" i="26"/>
  <c r="H62" i="26"/>
  <c r="I61" i="26"/>
  <c r="H61" i="26"/>
  <c r="I60" i="26"/>
  <c r="H60" i="26"/>
  <c r="I59" i="26"/>
  <c r="H59" i="26"/>
  <c r="I58" i="26"/>
  <c r="H58" i="26"/>
  <c r="I57" i="26"/>
  <c r="H57" i="26"/>
  <c r="I56" i="26"/>
  <c r="H56" i="26"/>
  <c r="I55" i="26"/>
  <c r="H55" i="26"/>
  <c r="I54" i="26"/>
  <c r="H54" i="26"/>
  <c r="I53" i="26"/>
  <c r="H53" i="26"/>
  <c r="I52" i="26"/>
  <c r="H52" i="26"/>
  <c r="I51" i="26"/>
  <c r="H51" i="26"/>
  <c r="I50" i="26"/>
  <c r="H50" i="26"/>
  <c r="I49" i="26"/>
  <c r="H49" i="26"/>
  <c r="I48" i="26"/>
  <c r="H48" i="26"/>
  <c r="I47" i="26"/>
  <c r="H47" i="26"/>
  <c r="I46" i="26"/>
  <c r="H46" i="26"/>
  <c r="I45" i="26"/>
  <c r="H45" i="26"/>
  <c r="I44" i="26"/>
  <c r="H44" i="26"/>
  <c r="I43" i="26"/>
  <c r="H43" i="26"/>
  <c r="I42" i="26"/>
  <c r="H42" i="26"/>
  <c r="I41" i="26"/>
  <c r="H41" i="26"/>
  <c r="I40" i="26"/>
  <c r="H40" i="26"/>
  <c r="I39" i="26"/>
  <c r="H39" i="26"/>
  <c r="I38" i="26"/>
  <c r="H38" i="26"/>
  <c r="I37" i="26"/>
  <c r="H37" i="26"/>
  <c r="I36" i="26"/>
  <c r="H36" i="26"/>
  <c r="I35" i="26"/>
  <c r="H35" i="26"/>
  <c r="I34" i="26"/>
  <c r="H34" i="26"/>
  <c r="I33" i="26"/>
  <c r="H33" i="26"/>
  <c r="I32" i="26"/>
  <c r="H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2" i="26"/>
  <c r="H22" i="26"/>
  <c r="I21" i="26"/>
  <c r="H21" i="26"/>
  <c r="I20" i="26"/>
  <c r="H20" i="26"/>
  <c r="I19" i="26"/>
  <c r="H19" i="26"/>
  <c r="I18" i="26"/>
  <c r="H18" i="26"/>
  <c r="I17" i="26"/>
  <c r="H17" i="26"/>
  <c r="I16" i="26"/>
  <c r="H16" i="26"/>
  <c r="I15" i="26"/>
  <c r="H15" i="26"/>
  <c r="I14" i="26"/>
  <c r="H14" i="26"/>
  <c r="I13" i="26"/>
  <c r="H13" i="26"/>
  <c r="G343" i="26"/>
  <c r="G342" i="26" s="1"/>
  <c r="G4" i="26" s="1"/>
  <c r="F343" i="26"/>
  <c r="F342" i="26" s="1"/>
  <c r="F4" i="26" s="1"/>
  <c r="G341" i="26"/>
  <c r="F341" i="26"/>
  <c r="G340" i="26"/>
  <c r="F340" i="26"/>
  <c r="G339" i="26"/>
  <c r="F339" i="26"/>
  <c r="G338" i="26"/>
  <c r="F338" i="26"/>
  <c r="G337" i="26"/>
  <c r="F337" i="26"/>
  <c r="G336" i="26"/>
  <c r="F336" i="26"/>
  <c r="G335" i="26"/>
  <c r="F335" i="26"/>
  <c r="G334" i="26"/>
  <c r="F334" i="26"/>
  <c r="G333" i="26"/>
  <c r="F333" i="26"/>
  <c r="G332" i="26"/>
  <c r="F332" i="26"/>
  <c r="G331" i="26"/>
  <c r="F331" i="26"/>
  <c r="G330" i="26"/>
  <c r="F330" i="26"/>
  <c r="G329" i="26"/>
  <c r="F329" i="26"/>
  <c r="G328" i="26"/>
  <c r="F328" i="26"/>
  <c r="G327" i="26"/>
  <c r="F327" i="26"/>
  <c r="G326" i="26"/>
  <c r="F326" i="26"/>
  <c r="G325" i="26"/>
  <c r="F325" i="26"/>
  <c r="G324" i="26"/>
  <c r="F324" i="26"/>
  <c r="G323" i="26"/>
  <c r="F323" i="26"/>
  <c r="G322" i="26"/>
  <c r="F322" i="26"/>
  <c r="G321" i="26"/>
  <c r="F321" i="26"/>
  <c r="G320" i="26"/>
  <c r="F320" i="26"/>
  <c r="G319" i="26"/>
  <c r="F319" i="26"/>
  <c r="G318" i="26"/>
  <c r="F318" i="26"/>
  <c r="G317" i="26"/>
  <c r="F317" i="26"/>
  <c r="G316" i="26"/>
  <c r="F316" i="26"/>
  <c r="G315" i="26"/>
  <c r="F315" i="26"/>
  <c r="G314" i="26"/>
  <c r="F314" i="26"/>
  <c r="G313" i="26"/>
  <c r="F313" i="26"/>
  <c r="G312" i="26"/>
  <c r="F312" i="26"/>
  <c r="G311" i="26"/>
  <c r="F311" i="26"/>
  <c r="G310" i="26"/>
  <c r="F310" i="26"/>
  <c r="G309" i="26"/>
  <c r="F309" i="26"/>
  <c r="G308" i="26"/>
  <c r="F308" i="26"/>
  <c r="G307" i="26"/>
  <c r="F307" i="26"/>
  <c r="G306" i="26"/>
  <c r="F306" i="26"/>
  <c r="G305" i="26"/>
  <c r="F305" i="26"/>
  <c r="G304" i="26"/>
  <c r="F304" i="26"/>
  <c r="G303" i="26"/>
  <c r="F303" i="26"/>
  <c r="G302" i="26"/>
  <c r="F302" i="26"/>
  <c r="G301" i="26"/>
  <c r="F301" i="26"/>
  <c r="G300" i="26"/>
  <c r="F300" i="26"/>
  <c r="G299" i="26"/>
  <c r="F299" i="26"/>
  <c r="G298" i="26"/>
  <c r="F298" i="26"/>
  <c r="G297" i="26"/>
  <c r="F297" i="26"/>
  <c r="G296" i="26"/>
  <c r="F296" i="26"/>
  <c r="G295" i="26"/>
  <c r="F295" i="26"/>
  <c r="G294" i="26"/>
  <c r="F294" i="26"/>
  <c r="G293" i="26"/>
  <c r="F293" i="26"/>
  <c r="G292" i="26"/>
  <c r="F292" i="26"/>
  <c r="G291" i="26"/>
  <c r="F291" i="26"/>
  <c r="G290" i="26"/>
  <c r="F290" i="26"/>
  <c r="G289" i="26"/>
  <c r="F289" i="26"/>
  <c r="G288" i="26"/>
  <c r="F288" i="26"/>
  <c r="G287" i="26"/>
  <c r="F287" i="26"/>
  <c r="G286" i="26"/>
  <c r="F286" i="26"/>
  <c r="G285" i="26"/>
  <c r="F285" i="26"/>
  <c r="G284" i="26"/>
  <c r="F284" i="26"/>
  <c r="G283" i="26"/>
  <c r="F283" i="26"/>
  <c r="G282" i="26"/>
  <c r="F282" i="26"/>
  <c r="G281" i="26"/>
  <c r="F281" i="26"/>
  <c r="G280" i="26"/>
  <c r="F280" i="26"/>
  <c r="G279" i="26"/>
  <c r="F279" i="26"/>
  <c r="G278" i="26"/>
  <c r="F278" i="26"/>
  <c r="G277" i="26"/>
  <c r="F277" i="26"/>
  <c r="G276" i="26"/>
  <c r="F276" i="26"/>
  <c r="G275" i="26"/>
  <c r="F275" i="26"/>
  <c r="G274" i="26"/>
  <c r="F274" i="26"/>
  <c r="G273" i="26"/>
  <c r="F273" i="26"/>
  <c r="G272" i="26"/>
  <c r="F272" i="26"/>
  <c r="G271" i="26"/>
  <c r="F271" i="26"/>
  <c r="G270" i="26"/>
  <c r="F270" i="26"/>
  <c r="G269" i="26"/>
  <c r="F269" i="26"/>
  <c r="G268" i="26"/>
  <c r="F268" i="26"/>
  <c r="G267" i="26"/>
  <c r="F267" i="26"/>
  <c r="G266" i="26"/>
  <c r="F266" i="26"/>
  <c r="G265" i="26"/>
  <c r="F265" i="26"/>
  <c r="G264" i="26"/>
  <c r="F264" i="26"/>
  <c r="G263" i="26"/>
  <c r="F263" i="26"/>
  <c r="G262" i="26"/>
  <c r="F262" i="26"/>
  <c r="G261" i="26"/>
  <c r="F261" i="26"/>
  <c r="G260" i="26"/>
  <c r="F260" i="26"/>
  <c r="G259" i="26"/>
  <c r="F259" i="26"/>
  <c r="G258" i="26"/>
  <c r="F258" i="26"/>
  <c r="G257" i="26"/>
  <c r="F257" i="26"/>
  <c r="G256" i="26"/>
  <c r="F256" i="26"/>
  <c r="G255" i="26"/>
  <c r="F255" i="26"/>
  <c r="G254" i="26"/>
  <c r="F254" i="26"/>
  <c r="G253" i="26"/>
  <c r="F253" i="26"/>
  <c r="G252" i="26"/>
  <c r="F252" i="26"/>
  <c r="G251" i="26"/>
  <c r="F251" i="26"/>
  <c r="G250" i="26"/>
  <c r="F250" i="26"/>
  <c r="G249" i="26"/>
  <c r="F249" i="26"/>
  <c r="G248" i="26"/>
  <c r="F248" i="26"/>
  <c r="G247" i="26"/>
  <c r="F247" i="26"/>
  <c r="G246" i="26"/>
  <c r="F246" i="26"/>
  <c r="G245" i="26"/>
  <c r="F245" i="26"/>
  <c r="G244" i="26"/>
  <c r="F244" i="26"/>
  <c r="G243" i="26"/>
  <c r="F243" i="26"/>
  <c r="G242" i="26"/>
  <c r="F242" i="26"/>
  <c r="G241" i="26"/>
  <c r="F241" i="26"/>
  <c r="G240" i="26"/>
  <c r="F240" i="26"/>
  <c r="G239" i="26"/>
  <c r="F239" i="26"/>
  <c r="G238" i="26"/>
  <c r="F238" i="26"/>
  <c r="G236" i="26"/>
  <c r="F236" i="26"/>
  <c r="G235" i="26"/>
  <c r="F235" i="26"/>
  <c r="G234" i="26"/>
  <c r="F234" i="26"/>
  <c r="G233" i="26"/>
  <c r="F233" i="26"/>
  <c r="G232" i="26"/>
  <c r="F232" i="26"/>
  <c r="G231" i="26"/>
  <c r="F231" i="26"/>
  <c r="G230" i="26"/>
  <c r="F230" i="26"/>
  <c r="G229" i="26"/>
  <c r="F229" i="26"/>
  <c r="G228" i="26"/>
  <c r="F228" i="26"/>
  <c r="G227" i="26"/>
  <c r="F227" i="26"/>
  <c r="G226" i="26"/>
  <c r="F226" i="26"/>
  <c r="G225" i="26"/>
  <c r="F225" i="26"/>
  <c r="G224" i="26"/>
  <c r="F224" i="26"/>
  <c r="G223" i="26"/>
  <c r="F223" i="26"/>
  <c r="G222" i="26"/>
  <c r="F222" i="26"/>
  <c r="G221" i="26"/>
  <c r="F221" i="26"/>
  <c r="G220" i="26"/>
  <c r="F220" i="26"/>
  <c r="G219" i="26"/>
  <c r="F219" i="26"/>
  <c r="G218" i="26"/>
  <c r="F218" i="26"/>
  <c r="G217" i="26"/>
  <c r="F217" i="26"/>
  <c r="G216" i="26"/>
  <c r="F216" i="26"/>
  <c r="G215" i="26"/>
  <c r="F215" i="26"/>
  <c r="G214" i="26"/>
  <c r="F214" i="26"/>
  <c r="G213" i="26"/>
  <c r="F213" i="26"/>
  <c r="G212" i="26"/>
  <c r="F212" i="26"/>
  <c r="G211" i="26"/>
  <c r="F211" i="26"/>
  <c r="G210" i="26"/>
  <c r="F210" i="26"/>
  <c r="G209" i="26"/>
  <c r="F209" i="26"/>
  <c r="G208" i="26"/>
  <c r="F208" i="26"/>
  <c r="G207" i="26"/>
  <c r="F207" i="26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4" i="26"/>
  <c r="F134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H237" i="26" l="1"/>
  <c r="H3" i="26" s="1"/>
  <c r="K12" i="26"/>
  <c r="K2" i="26" s="1"/>
  <c r="G12" i="26"/>
  <c r="G2" i="26" s="1"/>
  <c r="J237" i="26"/>
  <c r="J3" i="26" s="1"/>
  <c r="I12" i="26"/>
  <c r="I2" i="26" s="1"/>
  <c r="I237" i="26"/>
  <c r="I3" i="26" s="1"/>
  <c r="F237" i="26"/>
  <c r="F3" i="26" s="1"/>
  <c r="G237" i="26"/>
  <c r="G3" i="26" s="1"/>
  <c r="J12" i="26"/>
  <c r="J2" i="26" s="1"/>
  <c r="F12" i="26"/>
  <c r="F2" i="26" s="1"/>
  <c r="K237" i="26"/>
  <c r="K3" i="26" s="1"/>
  <c r="H12" i="26"/>
  <c r="H2" i="26" s="1"/>
  <c r="K344" i="26" l="1"/>
  <c r="G344" i="26"/>
  <c r="G1" i="26" s="1"/>
  <c r="I344" i="26"/>
  <c r="J344" i="26"/>
  <c r="H344" i="26"/>
  <c r="F344" i="26"/>
  <c r="F1" i="26" l="1"/>
  <c r="H1" i="26"/>
  <c r="J1" i="26"/>
  <c r="R313" i="26"/>
  <c r="E314" i="26" s="1"/>
  <c r="AK4" i="26"/>
  <c r="AJ4" i="26"/>
  <c r="J8" i="26" s="1"/>
  <c r="AI4" i="26"/>
  <c r="AH4" i="26"/>
  <c r="AG4" i="26"/>
  <c r="AF4" i="26"/>
  <c r="F8" i="26" s="1"/>
  <c r="AE4" i="26"/>
  <c r="AD4" i="26"/>
  <c r="AK3" i="26"/>
  <c r="AJ3" i="26"/>
  <c r="J7" i="26" s="1"/>
  <c r="AI3" i="26"/>
  <c r="I7" i="26" s="1"/>
  <c r="AH3" i="26"/>
  <c r="AG3" i="26"/>
  <c r="AF3" i="26"/>
  <c r="F7" i="26" s="1"/>
  <c r="AE3" i="26"/>
  <c r="AD3" i="26"/>
  <c r="AK2" i="26"/>
  <c r="AJ2" i="26"/>
  <c r="AI2" i="26"/>
  <c r="I6" i="26" s="1"/>
  <c r="AH2" i="26"/>
  <c r="AG2" i="26"/>
  <c r="AF2" i="26"/>
  <c r="AE2" i="26"/>
  <c r="AD2" i="26"/>
  <c r="AK1" i="26"/>
  <c r="AI1" i="26"/>
  <c r="AH1" i="26"/>
  <c r="X4" i="26"/>
  <c r="X3" i="26"/>
  <c r="X2" i="26"/>
  <c r="W4" i="26"/>
  <c r="W3" i="26"/>
  <c r="W2" i="26"/>
  <c r="V4" i="26"/>
  <c r="V3" i="26"/>
  <c r="V2" i="26"/>
  <c r="U4" i="26"/>
  <c r="U3" i="26"/>
  <c r="U2" i="26"/>
  <c r="T4" i="26"/>
  <c r="T3" i="26"/>
  <c r="T2" i="26"/>
  <c r="S4" i="26"/>
  <c r="S3" i="26"/>
  <c r="S2" i="26"/>
  <c r="R4" i="26"/>
  <c r="R2" i="26"/>
  <c r="Q4" i="26"/>
  <c r="Q3" i="26"/>
  <c r="Q2" i="26"/>
  <c r="E343" i="26"/>
  <c r="E342" i="26" s="1"/>
  <c r="E4" i="26" s="1"/>
  <c r="D343" i="26"/>
  <c r="D342" i="26" s="1"/>
  <c r="D4" i="26" s="1"/>
  <c r="E341" i="26"/>
  <c r="D341" i="26"/>
  <c r="E340" i="26"/>
  <c r="D340" i="26"/>
  <c r="E339" i="26"/>
  <c r="D339" i="26"/>
  <c r="E338" i="26"/>
  <c r="D338" i="26"/>
  <c r="E337" i="26"/>
  <c r="D337" i="26"/>
  <c r="E336" i="26"/>
  <c r="D336" i="26"/>
  <c r="E335" i="26"/>
  <c r="D335" i="26"/>
  <c r="E334" i="26"/>
  <c r="D334" i="26"/>
  <c r="E333" i="26"/>
  <c r="D333" i="26"/>
  <c r="E332" i="26"/>
  <c r="D332" i="26"/>
  <c r="E331" i="26"/>
  <c r="D331" i="26"/>
  <c r="E330" i="26"/>
  <c r="D330" i="26"/>
  <c r="E329" i="26"/>
  <c r="D329" i="26"/>
  <c r="E328" i="26"/>
  <c r="D328" i="26"/>
  <c r="E327" i="26"/>
  <c r="D327" i="26"/>
  <c r="E326" i="26"/>
  <c r="D326" i="26"/>
  <c r="E325" i="26"/>
  <c r="D325" i="26"/>
  <c r="E324" i="26"/>
  <c r="D324" i="26"/>
  <c r="E323" i="26"/>
  <c r="D323" i="26"/>
  <c r="E322" i="26"/>
  <c r="D322" i="26"/>
  <c r="E321" i="26"/>
  <c r="D321" i="26"/>
  <c r="E320" i="26"/>
  <c r="D320" i="26"/>
  <c r="E319" i="26"/>
  <c r="D319" i="26"/>
  <c r="E318" i="26"/>
  <c r="D318" i="26"/>
  <c r="E317" i="26"/>
  <c r="D317" i="26"/>
  <c r="E316" i="26"/>
  <c r="D316" i="26"/>
  <c r="E315" i="26"/>
  <c r="D315" i="26"/>
  <c r="D314" i="26"/>
  <c r="E313" i="26"/>
  <c r="D313" i="26"/>
  <c r="E312" i="26"/>
  <c r="D312" i="26"/>
  <c r="E311" i="26"/>
  <c r="D311" i="26"/>
  <c r="E310" i="26"/>
  <c r="D310" i="26"/>
  <c r="E309" i="26"/>
  <c r="D309" i="26"/>
  <c r="E308" i="26"/>
  <c r="D308" i="26"/>
  <c r="E307" i="26"/>
  <c r="D307" i="26"/>
  <c r="E306" i="26"/>
  <c r="D306" i="26"/>
  <c r="E305" i="26"/>
  <c r="D305" i="26"/>
  <c r="E304" i="26"/>
  <c r="D304" i="26"/>
  <c r="E303" i="26"/>
  <c r="D303" i="26"/>
  <c r="E302" i="26"/>
  <c r="D302" i="26"/>
  <c r="E301" i="26"/>
  <c r="D301" i="26"/>
  <c r="E300" i="26"/>
  <c r="D300" i="26"/>
  <c r="E299" i="26"/>
  <c r="D299" i="26"/>
  <c r="E298" i="26"/>
  <c r="D298" i="26"/>
  <c r="E297" i="26"/>
  <c r="D297" i="26"/>
  <c r="E296" i="26"/>
  <c r="D296" i="26"/>
  <c r="E295" i="26"/>
  <c r="D295" i="26"/>
  <c r="E294" i="26"/>
  <c r="D294" i="26"/>
  <c r="E293" i="26"/>
  <c r="D293" i="26"/>
  <c r="E292" i="26"/>
  <c r="D292" i="26"/>
  <c r="E291" i="26"/>
  <c r="D291" i="26"/>
  <c r="E290" i="26"/>
  <c r="D290" i="26"/>
  <c r="E289" i="26"/>
  <c r="D289" i="26"/>
  <c r="E288" i="26"/>
  <c r="D288" i="26"/>
  <c r="E287" i="26"/>
  <c r="D287" i="26"/>
  <c r="E286" i="26"/>
  <c r="D286" i="26"/>
  <c r="E285" i="26"/>
  <c r="D285" i="26"/>
  <c r="E284" i="26"/>
  <c r="D284" i="26"/>
  <c r="E283" i="26"/>
  <c r="D283" i="26"/>
  <c r="E282" i="26"/>
  <c r="D282" i="26"/>
  <c r="E281" i="26"/>
  <c r="D281" i="26"/>
  <c r="E280" i="26"/>
  <c r="D280" i="26"/>
  <c r="E279" i="26"/>
  <c r="D279" i="26"/>
  <c r="E278" i="26"/>
  <c r="D278" i="26"/>
  <c r="E277" i="26"/>
  <c r="D277" i="26"/>
  <c r="E276" i="26"/>
  <c r="D276" i="26"/>
  <c r="E275" i="26"/>
  <c r="D275" i="26"/>
  <c r="E274" i="26"/>
  <c r="D274" i="26"/>
  <c r="E273" i="26"/>
  <c r="D273" i="26"/>
  <c r="E272" i="26"/>
  <c r="D272" i="26"/>
  <c r="E271" i="26"/>
  <c r="D271" i="26"/>
  <c r="E270" i="26"/>
  <c r="D270" i="26"/>
  <c r="E269" i="26"/>
  <c r="D269" i="26"/>
  <c r="E268" i="26"/>
  <c r="D268" i="26"/>
  <c r="E267" i="26"/>
  <c r="D267" i="26"/>
  <c r="E266" i="26"/>
  <c r="D266" i="26"/>
  <c r="E265" i="26"/>
  <c r="D265" i="26"/>
  <c r="E264" i="26"/>
  <c r="D264" i="26"/>
  <c r="E263" i="26"/>
  <c r="D263" i="26"/>
  <c r="E262" i="26"/>
  <c r="D262" i="26"/>
  <c r="E261" i="26"/>
  <c r="D261" i="26"/>
  <c r="E260" i="26"/>
  <c r="D260" i="26"/>
  <c r="E259" i="26"/>
  <c r="D259" i="26"/>
  <c r="E258" i="26"/>
  <c r="D258" i="26"/>
  <c r="E257" i="26"/>
  <c r="D257" i="26"/>
  <c r="E256" i="26"/>
  <c r="D256" i="26"/>
  <c r="E255" i="26"/>
  <c r="D255" i="26"/>
  <c r="E254" i="26"/>
  <c r="D254" i="26"/>
  <c r="E253" i="26"/>
  <c r="D253" i="26"/>
  <c r="E252" i="26"/>
  <c r="D252" i="26"/>
  <c r="E251" i="26"/>
  <c r="D251" i="26"/>
  <c r="E250" i="26"/>
  <c r="D250" i="26"/>
  <c r="E249" i="26"/>
  <c r="D249" i="26"/>
  <c r="E248" i="26"/>
  <c r="D248" i="26"/>
  <c r="E247" i="26"/>
  <c r="D247" i="26"/>
  <c r="E246" i="26"/>
  <c r="D246" i="26"/>
  <c r="E245" i="26"/>
  <c r="D245" i="26"/>
  <c r="E244" i="26"/>
  <c r="D244" i="26"/>
  <c r="E243" i="26"/>
  <c r="D243" i="26"/>
  <c r="E242" i="26"/>
  <c r="D242" i="26"/>
  <c r="E241" i="26"/>
  <c r="D241" i="26"/>
  <c r="E240" i="26"/>
  <c r="D240" i="26"/>
  <c r="E239" i="26"/>
  <c r="D239" i="26"/>
  <c r="E238" i="26"/>
  <c r="D238" i="26"/>
  <c r="E236" i="26"/>
  <c r="D236" i="26"/>
  <c r="E235" i="26"/>
  <c r="D235" i="26"/>
  <c r="E234" i="26"/>
  <c r="D234" i="26"/>
  <c r="E233" i="26"/>
  <c r="D233" i="26"/>
  <c r="E232" i="26"/>
  <c r="D232" i="26"/>
  <c r="E231" i="26"/>
  <c r="D231" i="26"/>
  <c r="E230" i="26"/>
  <c r="D230" i="26"/>
  <c r="E229" i="26"/>
  <c r="D229" i="26"/>
  <c r="E228" i="26"/>
  <c r="D228" i="26"/>
  <c r="E227" i="26"/>
  <c r="D227" i="26"/>
  <c r="E226" i="26"/>
  <c r="D226" i="26"/>
  <c r="E225" i="26"/>
  <c r="D225" i="26"/>
  <c r="E224" i="26"/>
  <c r="D224" i="26"/>
  <c r="E223" i="26"/>
  <c r="D223" i="26"/>
  <c r="E222" i="26"/>
  <c r="D222" i="26"/>
  <c r="E221" i="26"/>
  <c r="D221" i="26"/>
  <c r="E220" i="26"/>
  <c r="D220" i="26"/>
  <c r="E219" i="26"/>
  <c r="D219" i="26"/>
  <c r="E218" i="26"/>
  <c r="D218" i="26"/>
  <c r="E217" i="26"/>
  <c r="D217" i="26"/>
  <c r="E216" i="26"/>
  <c r="D216" i="26"/>
  <c r="E215" i="26"/>
  <c r="D215" i="26"/>
  <c r="E214" i="26"/>
  <c r="D214" i="26"/>
  <c r="E213" i="26"/>
  <c r="D213" i="26"/>
  <c r="E212" i="26"/>
  <c r="D212" i="26"/>
  <c r="E211" i="26"/>
  <c r="D211" i="26"/>
  <c r="E210" i="26"/>
  <c r="D210" i="26"/>
  <c r="E209" i="26"/>
  <c r="D209" i="26"/>
  <c r="E208" i="26"/>
  <c r="D208" i="26"/>
  <c r="E207" i="26"/>
  <c r="D207" i="26"/>
  <c r="E206" i="26"/>
  <c r="D206" i="26"/>
  <c r="E205" i="26"/>
  <c r="D205" i="26"/>
  <c r="E204" i="26"/>
  <c r="D204" i="26"/>
  <c r="E203" i="26"/>
  <c r="D203" i="26"/>
  <c r="E202" i="26"/>
  <c r="D202" i="26"/>
  <c r="E201" i="26"/>
  <c r="D201" i="26"/>
  <c r="E200" i="26"/>
  <c r="D200" i="26"/>
  <c r="E199" i="26"/>
  <c r="D199" i="26"/>
  <c r="E198" i="26"/>
  <c r="D198" i="26"/>
  <c r="E197" i="26"/>
  <c r="D197" i="26"/>
  <c r="E196" i="26"/>
  <c r="D196" i="26"/>
  <c r="E195" i="26"/>
  <c r="D195" i="26"/>
  <c r="E194" i="26"/>
  <c r="D194" i="26"/>
  <c r="E193" i="26"/>
  <c r="D193" i="26"/>
  <c r="E192" i="26"/>
  <c r="D192" i="26"/>
  <c r="E191" i="26"/>
  <c r="D191" i="26"/>
  <c r="E190" i="26"/>
  <c r="D190" i="26"/>
  <c r="E189" i="26"/>
  <c r="D189" i="26"/>
  <c r="E188" i="26"/>
  <c r="D188" i="26"/>
  <c r="E187" i="26"/>
  <c r="D187" i="26"/>
  <c r="E186" i="26"/>
  <c r="D186" i="26"/>
  <c r="E185" i="26"/>
  <c r="D185" i="26"/>
  <c r="E184" i="26"/>
  <c r="D184" i="26"/>
  <c r="E183" i="26"/>
  <c r="D183" i="26"/>
  <c r="E182" i="26"/>
  <c r="D182" i="26"/>
  <c r="E181" i="26"/>
  <c r="D181" i="26"/>
  <c r="E180" i="26"/>
  <c r="D180" i="26"/>
  <c r="E179" i="26"/>
  <c r="D179" i="26"/>
  <c r="E178" i="26"/>
  <c r="D178" i="26"/>
  <c r="E177" i="26"/>
  <c r="D177" i="26"/>
  <c r="E176" i="26"/>
  <c r="D176" i="26"/>
  <c r="E175" i="26"/>
  <c r="D175" i="26"/>
  <c r="E174" i="26"/>
  <c r="D174" i="26"/>
  <c r="E173" i="26"/>
  <c r="D173" i="26"/>
  <c r="E172" i="26"/>
  <c r="D172" i="26"/>
  <c r="E171" i="26"/>
  <c r="D171" i="26"/>
  <c r="E170" i="26"/>
  <c r="D170" i="26"/>
  <c r="E169" i="26"/>
  <c r="D169" i="26"/>
  <c r="E168" i="26"/>
  <c r="D168" i="26"/>
  <c r="E161" i="26"/>
  <c r="D161" i="26"/>
  <c r="E160" i="26"/>
  <c r="D160" i="26"/>
  <c r="E159" i="26"/>
  <c r="D159" i="26"/>
  <c r="E158" i="26"/>
  <c r="D158" i="26"/>
  <c r="E157" i="26"/>
  <c r="D157" i="26"/>
  <c r="E156" i="26"/>
  <c r="D156" i="26"/>
  <c r="E155" i="26"/>
  <c r="D155" i="26"/>
  <c r="E154" i="26"/>
  <c r="D154" i="26"/>
  <c r="E153" i="26"/>
  <c r="D153" i="26"/>
  <c r="E152" i="26"/>
  <c r="D152" i="26"/>
  <c r="E151" i="26"/>
  <c r="D151" i="26"/>
  <c r="E150" i="26"/>
  <c r="D150" i="26"/>
  <c r="E149" i="26"/>
  <c r="D149" i="26"/>
  <c r="E148" i="26"/>
  <c r="D148" i="26"/>
  <c r="E147" i="26"/>
  <c r="D147" i="26"/>
  <c r="E146" i="26"/>
  <c r="D146" i="26"/>
  <c r="E145" i="26"/>
  <c r="D145" i="26"/>
  <c r="E144" i="26"/>
  <c r="D144" i="26"/>
  <c r="E143" i="26"/>
  <c r="D143" i="26"/>
  <c r="E142" i="26"/>
  <c r="D142" i="26"/>
  <c r="E141" i="26"/>
  <c r="D141" i="26"/>
  <c r="E140" i="26"/>
  <c r="D140" i="26"/>
  <c r="E139" i="26"/>
  <c r="D139" i="26"/>
  <c r="E138" i="26"/>
  <c r="D138" i="26"/>
  <c r="E137" i="26"/>
  <c r="D137" i="26"/>
  <c r="E136" i="26"/>
  <c r="D136" i="26"/>
  <c r="E135" i="26"/>
  <c r="D135" i="26"/>
  <c r="E134" i="26"/>
  <c r="D134" i="26"/>
  <c r="E133" i="26"/>
  <c r="D133" i="26"/>
  <c r="E132" i="26"/>
  <c r="D132" i="26"/>
  <c r="E131" i="26"/>
  <c r="D131" i="26"/>
  <c r="E130" i="26"/>
  <c r="D130" i="26"/>
  <c r="E129" i="26"/>
  <c r="D129" i="26"/>
  <c r="E128" i="26"/>
  <c r="D128" i="26"/>
  <c r="E127" i="26"/>
  <c r="D127" i="26"/>
  <c r="E126" i="26"/>
  <c r="D126" i="26"/>
  <c r="E125" i="26"/>
  <c r="D125" i="26"/>
  <c r="E124" i="26"/>
  <c r="D124" i="26"/>
  <c r="E123" i="26"/>
  <c r="D123" i="26"/>
  <c r="E122" i="26"/>
  <c r="D122" i="26"/>
  <c r="E121" i="26"/>
  <c r="D121" i="26"/>
  <c r="E120" i="26"/>
  <c r="D120" i="26"/>
  <c r="E119" i="26"/>
  <c r="D119" i="26"/>
  <c r="E118" i="26"/>
  <c r="D118" i="26"/>
  <c r="E117" i="26"/>
  <c r="D117" i="26"/>
  <c r="E116" i="26"/>
  <c r="D116" i="26"/>
  <c r="E115" i="26"/>
  <c r="D115" i="26"/>
  <c r="E114" i="26"/>
  <c r="D114" i="26"/>
  <c r="E113" i="26"/>
  <c r="D113" i="26"/>
  <c r="E112" i="26"/>
  <c r="D112" i="26"/>
  <c r="E111" i="26"/>
  <c r="D111" i="26"/>
  <c r="E110" i="26"/>
  <c r="D110" i="26"/>
  <c r="E109" i="26"/>
  <c r="D109" i="26"/>
  <c r="E108" i="26"/>
  <c r="D108" i="26"/>
  <c r="E107" i="26"/>
  <c r="D107" i="26"/>
  <c r="E106" i="26"/>
  <c r="D106" i="26"/>
  <c r="E105" i="26"/>
  <c r="D105" i="26"/>
  <c r="E104" i="26"/>
  <c r="D104" i="26"/>
  <c r="E103" i="26"/>
  <c r="D103" i="26"/>
  <c r="E102" i="26"/>
  <c r="D102" i="26"/>
  <c r="E101" i="26"/>
  <c r="D101" i="26"/>
  <c r="E100" i="26"/>
  <c r="D100" i="26"/>
  <c r="E99" i="26"/>
  <c r="D99" i="26"/>
  <c r="E98" i="26"/>
  <c r="D98" i="26"/>
  <c r="E97" i="26"/>
  <c r="D97" i="26"/>
  <c r="E96" i="26"/>
  <c r="D96" i="26"/>
  <c r="E95" i="26"/>
  <c r="D95" i="26"/>
  <c r="E94" i="26"/>
  <c r="D94" i="26"/>
  <c r="E93" i="26"/>
  <c r="D93" i="26"/>
  <c r="E92" i="26"/>
  <c r="D92" i="26"/>
  <c r="E91" i="26"/>
  <c r="D91" i="26"/>
  <c r="E90" i="26"/>
  <c r="D90" i="26"/>
  <c r="E89" i="26"/>
  <c r="D89" i="26"/>
  <c r="E88" i="26"/>
  <c r="D88" i="26"/>
  <c r="E87" i="26"/>
  <c r="D87" i="26"/>
  <c r="E86" i="26"/>
  <c r="D86" i="26"/>
  <c r="E85" i="26"/>
  <c r="D85" i="26"/>
  <c r="E84" i="26"/>
  <c r="D84" i="26"/>
  <c r="E83" i="26"/>
  <c r="D83" i="26"/>
  <c r="E82" i="26"/>
  <c r="D82" i="26"/>
  <c r="E81" i="26"/>
  <c r="D81" i="26"/>
  <c r="E80" i="26"/>
  <c r="D80" i="26"/>
  <c r="E79" i="26"/>
  <c r="D79" i="26"/>
  <c r="E78" i="26"/>
  <c r="D78" i="26"/>
  <c r="E77" i="26"/>
  <c r="D77" i="26"/>
  <c r="E76" i="26"/>
  <c r="D76" i="26"/>
  <c r="E75" i="26"/>
  <c r="D75" i="26"/>
  <c r="E74" i="26"/>
  <c r="D74" i="26"/>
  <c r="E73" i="26"/>
  <c r="D73" i="26"/>
  <c r="E72" i="26"/>
  <c r="D72" i="26"/>
  <c r="E71" i="26"/>
  <c r="D71" i="26"/>
  <c r="E70" i="26"/>
  <c r="D70" i="26"/>
  <c r="E69" i="26"/>
  <c r="D69" i="26"/>
  <c r="E68" i="26"/>
  <c r="D68" i="26"/>
  <c r="E67" i="26"/>
  <c r="D67" i="26"/>
  <c r="E66" i="26"/>
  <c r="D66" i="26"/>
  <c r="E65" i="26"/>
  <c r="D65" i="26"/>
  <c r="E64" i="26"/>
  <c r="D64" i="26"/>
  <c r="E63" i="26"/>
  <c r="D63" i="26"/>
  <c r="E62" i="26"/>
  <c r="D62" i="26"/>
  <c r="E61" i="26"/>
  <c r="D61" i="26"/>
  <c r="E60" i="26"/>
  <c r="D60" i="26"/>
  <c r="E59" i="26"/>
  <c r="D59" i="26"/>
  <c r="E58" i="26"/>
  <c r="D58" i="26"/>
  <c r="E57" i="26"/>
  <c r="D57" i="26"/>
  <c r="E56" i="26"/>
  <c r="D56" i="26"/>
  <c r="E55" i="26"/>
  <c r="D55" i="26"/>
  <c r="E54" i="26"/>
  <c r="D54" i="26"/>
  <c r="E53" i="26"/>
  <c r="D53" i="26"/>
  <c r="E52" i="26"/>
  <c r="D52" i="26"/>
  <c r="E51" i="26"/>
  <c r="D51" i="26"/>
  <c r="E50" i="26"/>
  <c r="D50" i="26"/>
  <c r="E49" i="26"/>
  <c r="D49" i="26"/>
  <c r="E48" i="26"/>
  <c r="D48" i="26"/>
  <c r="E47" i="26"/>
  <c r="D47" i="26"/>
  <c r="E46" i="26"/>
  <c r="D46" i="26"/>
  <c r="E45" i="26"/>
  <c r="D45" i="26"/>
  <c r="E44" i="26"/>
  <c r="D44" i="26"/>
  <c r="E43" i="26"/>
  <c r="D43" i="26"/>
  <c r="E42" i="26"/>
  <c r="D42" i="26"/>
  <c r="E41" i="26"/>
  <c r="D41" i="26"/>
  <c r="E40" i="26"/>
  <c r="D40" i="26"/>
  <c r="E39" i="26"/>
  <c r="D39" i="26"/>
  <c r="E38" i="26"/>
  <c r="D38" i="26"/>
  <c r="E37" i="26"/>
  <c r="D37" i="26"/>
  <c r="E36" i="26"/>
  <c r="D36" i="26"/>
  <c r="E35" i="26"/>
  <c r="D35" i="26"/>
  <c r="E34" i="26"/>
  <c r="D34" i="26"/>
  <c r="E33" i="26"/>
  <c r="D33" i="26"/>
  <c r="E32" i="26"/>
  <c r="D32" i="26"/>
  <c r="E31" i="26"/>
  <c r="D31" i="26"/>
  <c r="E30" i="26"/>
  <c r="D30" i="26"/>
  <c r="E29" i="26"/>
  <c r="D29" i="26"/>
  <c r="E28" i="26"/>
  <c r="D28" i="26"/>
  <c r="E27" i="26"/>
  <c r="D27" i="26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Y50" i="26"/>
  <c r="Y51" i="26"/>
  <c r="Y52" i="26"/>
  <c r="Y53" i="26"/>
  <c r="Y54" i="26"/>
  <c r="Y55" i="26"/>
  <c r="Y56" i="26"/>
  <c r="Y57" i="26"/>
  <c r="Y58" i="26"/>
  <c r="Y59" i="26"/>
  <c r="Y60" i="26"/>
  <c r="Y61" i="26"/>
  <c r="Y62" i="26"/>
  <c r="Y63" i="26"/>
  <c r="Y64" i="26"/>
  <c r="Y65" i="26"/>
  <c r="Y66" i="26"/>
  <c r="Y67" i="26"/>
  <c r="Y68" i="26"/>
  <c r="Y69" i="26"/>
  <c r="Y70" i="26"/>
  <c r="Y71" i="26"/>
  <c r="Y72" i="26"/>
  <c r="Y73" i="26"/>
  <c r="Y74" i="26"/>
  <c r="Y75" i="26"/>
  <c r="Y76" i="26"/>
  <c r="Y77" i="26"/>
  <c r="Y78" i="26"/>
  <c r="Y79" i="26"/>
  <c r="Y80" i="26"/>
  <c r="Y81" i="26"/>
  <c r="Y82" i="26"/>
  <c r="Y83" i="26"/>
  <c r="Y84" i="26"/>
  <c r="Y85" i="26"/>
  <c r="Y86" i="26"/>
  <c r="Y87" i="26"/>
  <c r="Y88" i="26"/>
  <c r="Y89" i="26"/>
  <c r="Y90" i="26"/>
  <c r="Y91" i="26"/>
  <c r="Y92" i="26"/>
  <c r="Y93" i="26"/>
  <c r="Y94" i="26"/>
  <c r="Y95" i="26"/>
  <c r="Y96" i="26"/>
  <c r="Y97" i="26"/>
  <c r="Y98" i="26"/>
  <c r="Y99" i="26"/>
  <c r="Y100" i="26"/>
  <c r="Y101" i="26"/>
  <c r="Y102" i="26"/>
  <c r="Y103" i="26"/>
  <c r="Y104" i="26"/>
  <c r="Y105" i="26"/>
  <c r="Y106" i="26"/>
  <c r="Y107" i="26"/>
  <c r="Y108" i="26"/>
  <c r="Y109" i="26"/>
  <c r="Y110" i="26"/>
  <c r="Y111" i="26"/>
  <c r="Y112" i="26"/>
  <c r="Y113" i="26"/>
  <c r="Y114" i="26"/>
  <c r="Y115" i="26"/>
  <c r="Y116" i="26"/>
  <c r="Y117" i="26"/>
  <c r="Y118" i="26"/>
  <c r="Y119" i="26"/>
  <c r="Y120" i="26"/>
  <c r="Y121" i="26"/>
  <c r="Y122" i="26"/>
  <c r="Y123" i="26"/>
  <c r="Y124" i="26"/>
  <c r="Y125" i="26"/>
  <c r="Y126" i="26"/>
  <c r="Y127" i="26"/>
  <c r="Y128" i="26"/>
  <c r="Y129" i="26"/>
  <c r="Y130" i="26"/>
  <c r="Y131" i="26"/>
  <c r="Y132" i="26"/>
  <c r="Y133" i="26"/>
  <c r="Y134" i="26"/>
  <c r="Y135" i="26"/>
  <c r="Y136" i="26"/>
  <c r="Y137" i="26"/>
  <c r="Y138" i="26"/>
  <c r="Y139" i="26"/>
  <c r="Y140" i="26"/>
  <c r="Y141" i="26"/>
  <c r="Y142" i="26"/>
  <c r="Y143" i="26"/>
  <c r="Y144" i="26"/>
  <c r="Y145" i="26"/>
  <c r="Y146" i="26"/>
  <c r="Y147" i="26"/>
  <c r="Y148" i="26"/>
  <c r="Y149" i="26"/>
  <c r="Y150" i="26"/>
  <c r="Y151" i="26"/>
  <c r="Y152" i="26"/>
  <c r="Y153" i="26"/>
  <c r="Y154" i="26"/>
  <c r="Y155" i="26"/>
  <c r="Y156" i="26"/>
  <c r="Y157" i="26"/>
  <c r="Y158" i="26"/>
  <c r="Y159" i="26"/>
  <c r="Y160" i="26"/>
  <c r="Y161" i="26"/>
  <c r="Y162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L62" i="26"/>
  <c r="L63" i="26"/>
  <c r="L64" i="26"/>
  <c r="L65" i="26"/>
  <c r="L66" i="26"/>
  <c r="L67" i="26"/>
  <c r="L68" i="26"/>
  <c r="L69" i="26"/>
  <c r="L70" i="26"/>
  <c r="L71" i="26"/>
  <c r="L72" i="26"/>
  <c r="L73" i="26"/>
  <c r="L74" i="26"/>
  <c r="L75" i="26"/>
  <c r="L76" i="26"/>
  <c r="L77" i="26"/>
  <c r="L78" i="26"/>
  <c r="L79" i="26"/>
  <c r="L80" i="26"/>
  <c r="L81" i="26"/>
  <c r="L82" i="26"/>
  <c r="L83" i="26"/>
  <c r="L84" i="26"/>
  <c r="L85" i="26"/>
  <c r="L86" i="26"/>
  <c r="L87" i="26"/>
  <c r="L88" i="26"/>
  <c r="L89" i="26"/>
  <c r="L90" i="26"/>
  <c r="L91" i="26"/>
  <c r="L92" i="26"/>
  <c r="L93" i="26"/>
  <c r="L94" i="26"/>
  <c r="L95" i="26"/>
  <c r="L96" i="26"/>
  <c r="L97" i="26"/>
  <c r="L98" i="26"/>
  <c r="L99" i="26"/>
  <c r="L100" i="26"/>
  <c r="L101" i="26"/>
  <c r="L102" i="26"/>
  <c r="L103" i="26"/>
  <c r="L104" i="26"/>
  <c r="L105" i="26"/>
  <c r="L106" i="26"/>
  <c r="L107" i="26"/>
  <c r="L108" i="26"/>
  <c r="L109" i="26"/>
  <c r="L110" i="26"/>
  <c r="L111" i="26"/>
  <c r="L112" i="26"/>
  <c r="L113" i="26"/>
  <c r="L114" i="26"/>
  <c r="L115" i="26"/>
  <c r="L116" i="26"/>
  <c r="L117" i="26"/>
  <c r="L118" i="26"/>
  <c r="L119" i="26"/>
  <c r="L120" i="26"/>
  <c r="L121" i="26"/>
  <c r="L122" i="26"/>
  <c r="L123" i="26"/>
  <c r="L124" i="26"/>
  <c r="L125" i="26"/>
  <c r="L126" i="26"/>
  <c r="L127" i="26"/>
  <c r="L128" i="26"/>
  <c r="L129" i="26"/>
  <c r="L130" i="26"/>
  <c r="L131" i="26"/>
  <c r="L132" i="26"/>
  <c r="L133" i="26"/>
  <c r="L134" i="26"/>
  <c r="L135" i="26"/>
  <c r="L136" i="26"/>
  <c r="L137" i="26"/>
  <c r="L138" i="26"/>
  <c r="L139" i="26"/>
  <c r="L140" i="26"/>
  <c r="L141" i="26"/>
  <c r="L142" i="26"/>
  <c r="L143" i="26"/>
  <c r="L144" i="26"/>
  <c r="L145" i="26"/>
  <c r="L146" i="26"/>
  <c r="L147" i="26"/>
  <c r="L148" i="26"/>
  <c r="L149" i="26"/>
  <c r="L150" i="26"/>
  <c r="L151" i="26"/>
  <c r="L152" i="26"/>
  <c r="L153" i="26"/>
  <c r="L154" i="26"/>
  <c r="L155" i="26"/>
  <c r="L156" i="26"/>
  <c r="L157" i="26"/>
  <c r="L158" i="26"/>
  <c r="L159" i="26"/>
  <c r="L160" i="26"/>
  <c r="L161" i="26"/>
  <c r="L162" i="26"/>
  <c r="L163" i="26"/>
  <c r="L164" i="26"/>
  <c r="L165" i="26"/>
  <c r="L166" i="26"/>
  <c r="L167" i="26"/>
  <c r="L168" i="26"/>
  <c r="L169" i="26"/>
  <c r="L170" i="26"/>
  <c r="L171" i="26"/>
  <c r="L172" i="26"/>
  <c r="L173" i="26"/>
  <c r="L174" i="26"/>
  <c r="L175" i="26"/>
  <c r="L176" i="26"/>
  <c r="L177" i="26"/>
  <c r="L178" i="26"/>
  <c r="L179" i="26"/>
  <c r="L180" i="26"/>
  <c r="L181" i="26"/>
  <c r="L182" i="26"/>
  <c r="L183" i="26"/>
  <c r="L184" i="26"/>
  <c r="L185" i="26"/>
  <c r="L186" i="26"/>
  <c r="L187" i="26"/>
  <c r="L188" i="26"/>
  <c r="L189" i="26"/>
  <c r="L190" i="26"/>
  <c r="L191" i="26"/>
  <c r="L192" i="26"/>
  <c r="L193" i="26"/>
  <c r="L194" i="26"/>
  <c r="L195" i="26"/>
  <c r="L196" i="26"/>
  <c r="L197" i="26"/>
  <c r="L198" i="26"/>
  <c r="L199" i="26"/>
  <c r="L200" i="26"/>
  <c r="L201" i="26"/>
  <c r="L202" i="26"/>
  <c r="L203" i="26"/>
  <c r="L204" i="26"/>
  <c r="L205" i="26"/>
  <c r="L206" i="26"/>
  <c r="L207" i="26"/>
  <c r="L208" i="26"/>
  <c r="L209" i="26"/>
  <c r="L210" i="26"/>
  <c r="L211" i="26"/>
  <c r="L212" i="26"/>
  <c r="L213" i="26"/>
  <c r="L214" i="26"/>
  <c r="L215" i="26"/>
  <c r="L216" i="26"/>
  <c r="L217" i="26"/>
  <c r="L218" i="26"/>
  <c r="L219" i="26"/>
  <c r="L220" i="26"/>
  <c r="L221" i="26"/>
  <c r="L222" i="26"/>
  <c r="L223" i="26"/>
  <c r="L224" i="26"/>
  <c r="L225" i="26"/>
  <c r="L226" i="26"/>
  <c r="L227" i="26"/>
  <c r="L228" i="26"/>
  <c r="L229" i="26"/>
  <c r="L230" i="26"/>
  <c r="L231" i="26"/>
  <c r="L232" i="26"/>
  <c r="L233" i="26"/>
  <c r="L234" i="26"/>
  <c r="L235" i="26"/>
  <c r="L236" i="26"/>
  <c r="L238" i="26"/>
  <c r="L341" i="26"/>
  <c r="L343" i="26"/>
  <c r="L239" i="26"/>
  <c r="L240" i="26"/>
  <c r="L241" i="26"/>
  <c r="L242" i="26"/>
  <c r="L243" i="26"/>
  <c r="L244" i="26"/>
  <c r="L245" i="26"/>
  <c r="L246" i="26"/>
  <c r="L247" i="26"/>
  <c r="L248" i="26"/>
  <c r="L249" i="26"/>
  <c r="L250" i="26"/>
  <c r="L251" i="26"/>
  <c r="L252" i="26"/>
  <c r="L253" i="26"/>
  <c r="L254" i="26"/>
  <c r="L255" i="26"/>
  <c r="L256" i="26"/>
  <c r="L257" i="26"/>
  <c r="L258" i="26"/>
  <c r="L259" i="26"/>
  <c r="L260" i="26"/>
  <c r="L261" i="26"/>
  <c r="L262" i="26"/>
  <c r="L263" i="26"/>
  <c r="L264" i="26"/>
  <c r="L265" i="26"/>
  <c r="L266" i="26"/>
  <c r="L267" i="26"/>
  <c r="L268" i="26"/>
  <c r="L269" i="26"/>
  <c r="L270" i="26"/>
  <c r="L271" i="26"/>
  <c r="L272" i="26"/>
  <c r="L273" i="26"/>
  <c r="L274" i="26"/>
  <c r="L275" i="26"/>
  <c r="L276" i="26"/>
  <c r="L277" i="26"/>
  <c r="L278" i="26"/>
  <c r="L279" i="26"/>
  <c r="L280" i="26"/>
  <c r="L281" i="26"/>
  <c r="L282" i="26"/>
  <c r="L283" i="26"/>
  <c r="L284" i="26"/>
  <c r="L285" i="26"/>
  <c r="L286" i="26"/>
  <c r="L287" i="26"/>
  <c r="L288" i="26"/>
  <c r="L289" i="26"/>
  <c r="L290" i="26"/>
  <c r="L291" i="26"/>
  <c r="L292" i="26"/>
  <c r="L293" i="26"/>
  <c r="L294" i="26"/>
  <c r="L295" i="26"/>
  <c r="L296" i="26"/>
  <c r="L297" i="26"/>
  <c r="L298" i="26"/>
  <c r="L299" i="26"/>
  <c r="L300" i="26"/>
  <c r="L301" i="26"/>
  <c r="L302" i="26"/>
  <c r="L303" i="26"/>
  <c r="L304" i="26"/>
  <c r="L305" i="26"/>
  <c r="L306" i="26"/>
  <c r="L307" i="26"/>
  <c r="L308" i="26"/>
  <c r="L309" i="26"/>
  <c r="L310" i="26"/>
  <c r="L311" i="26"/>
  <c r="L312" i="26"/>
  <c r="L313" i="26"/>
  <c r="L314" i="26"/>
  <c r="L315" i="26"/>
  <c r="L316" i="26"/>
  <c r="L317" i="26"/>
  <c r="L318" i="26"/>
  <c r="L319" i="26"/>
  <c r="L320" i="26"/>
  <c r="L321" i="26"/>
  <c r="L322" i="26"/>
  <c r="L323" i="26"/>
  <c r="L324" i="26"/>
  <c r="L325" i="26"/>
  <c r="L326" i="26"/>
  <c r="L327" i="26"/>
  <c r="L328" i="26"/>
  <c r="L329" i="26"/>
  <c r="L330" i="26"/>
  <c r="L331" i="26"/>
  <c r="L332" i="26"/>
  <c r="L333" i="26"/>
  <c r="L334" i="26"/>
  <c r="L335" i="26"/>
  <c r="L336" i="26"/>
  <c r="L337" i="26"/>
  <c r="L338" i="26"/>
  <c r="L339" i="26"/>
  <c r="L340" i="26"/>
  <c r="L13" i="26"/>
  <c r="Y12" i="26"/>
  <c r="AJ1" i="26" l="1"/>
  <c r="J5" i="26" s="1"/>
  <c r="AE1" i="26"/>
  <c r="I8" i="26"/>
  <c r="AF1" i="26"/>
  <c r="F6" i="26"/>
  <c r="AG1" i="26"/>
  <c r="G6" i="26"/>
  <c r="K6" i="26"/>
  <c r="G7" i="26"/>
  <c r="K7" i="26"/>
  <c r="G8" i="26"/>
  <c r="K8" i="26"/>
  <c r="E8" i="26"/>
  <c r="J6" i="26"/>
  <c r="D237" i="26"/>
  <c r="D3" i="26" s="1"/>
  <c r="D7" i="26" s="1"/>
  <c r="AD1" i="26"/>
  <c r="H6" i="26"/>
  <c r="H7" i="26"/>
  <c r="D8" i="26"/>
  <c r="H8" i="26"/>
  <c r="D12" i="26"/>
  <c r="D2" i="26" s="1"/>
  <c r="D6" i="26" s="1"/>
  <c r="U1" i="26"/>
  <c r="H5" i="26" s="1"/>
  <c r="E12" i="26"/>
  <c r="E2" i="26" s="1"/>
  <c r="E6" i="26" s="1"/>
  <c r="Q1" i="26"/>
  <c r="T1" i="26"/>
  <c r="X1" i="26"/>
  <c r="S1" i="26"/>
  <c r="W1" i="26"/>
  <c r="V1" i="26"/>
  <c r="E237" i="26"/>
  <c r="E3" i="26" s="1"/>
  <c r="R3" i="26"/>
  <c r="R1" i="26" s="1"/>
  <c r="F5" i="26" l="1"/>
  <c r="P5" i="26"/>
  <c r="G5" i="26"/>
  <c r="E7" i="26"/>
  <c r="D344" i="26"/>
  <c r="D1" i="26" s="1"/>
  <c r="D5" i="26" s="1"/>
  <c r="E344" i="26"/>
  <c r="E1" i="26" s="1"/>
  <c r="E5" i="26" s="1"/>
  <c r="K1" i="26"/>
  <c r="K5" i="26" s="1"/>
  <c r="I1" i="26"/>
  <c r="I5" i="26" s="1"/>
  <c r="K233" i="25"/>
  <c r="J233" i="25"/>
  <c r="I233" i="25"/>
  <c r="H233" i="25"/>
  <c r="G233" i="25"/>
  <c r="F233" i="25"/>
  <c r="E233" i="25"/>
  <c r="D233" i="25"/>
  <c r="K8" i="25" l="1"/>
  <c r="J8" i="25"/>
  <c r="I8" i="25"/>
  <c r="H8" i="25"/>
  <c r="G8" i="25"/>
  <c r="F8" i="25"/>
  <c r="E8" i="25"/>
  <c r="D8" i="25"/>
</calcChain>
</file>

<file path=xl/sharedStrings.xml><?xml version="1.0" encoding="utf-8"?>
<sst xmlns="http://schemas.openxmlformats.org/spreadsheetml/2006/main" count="4887" uniqueCount="1085">
  <si>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</si>
  <si>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</si>
  <si>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</si>
  <si>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</si>
  <si>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</si>
  <si>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</si>
  <si>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</si>
  <si>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</si>
  <si>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</si>
  <si>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</si>
  <si>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</si>
  <si>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</si>
  <si>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</si>
  <si>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</si>
  <si>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</si>
  <si>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</si>
  <si>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</si>
  <si>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</si>
  <si>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</si>
  <si>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</si>
  <si>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</si>
  <si>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</si>
  <si>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</si>
  <si>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</si>
  <si>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</si>
  <si>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</si>
  <si>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</si>
  <si>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</si>
  <si>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</si>
  <si>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</si>
  <si>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</si>
  <si>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</si>
  <si>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</si>
  <si>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</si>
  <si>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</si>
  <si>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</si>
  <si>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</si>
  <si>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</si>
  <si>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</si>
  <si>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</si>
  <si>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</si>
  <si>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</si>
  <si>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</si>
  <si>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</si>
  <si>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</si>
  <si>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</si>
  <si>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</si>
  <si>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</si>
  <si>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</si>
  <si>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</si>
  <si>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Итого ПС 330 кВ</t>
  </si>
  <si>
    <t>Всего</t>
  </si>
  <si>
    <t>6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</si>
  <si>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</si>
  <si>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</si>
  <si>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</si>
  <si>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</si>
  <si>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</si>
  <si>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</si>
  <si>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</si>
  <si>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</si>
  <si>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</si>
  <si>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</si>
  <si>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</si>
  <si>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</si>
  <si>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</si>
  <si>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</si>
  <si>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</si>
  <si>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</si>
  <si>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</si>
  <si>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</si>
  <si>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</si>
  <si>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</si>
  <si>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</si>
  <si>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</si>
  <si>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</si>
  <si>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</si>
  <si>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</si>
  <si>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</si>
  <si>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</si>
  <si>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</si>
  <si>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</si>
  <si>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</si>
  <si>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</si>
  <si>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</si>
  <si>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</si>
  <si>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</si>
  <si>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</si>
  <si>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</si>
  <si>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</si>
  <si>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</si>
  <si>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</si>
  <si>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</si>
  <si>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</si>
  <si>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</si>
  <si>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</si>
  <si>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</si>
  <si>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</si>
  <si>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</si>
  <si>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</si>
  <si>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</si>
  <si>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</si>
  <si>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</si>
  <si>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</si>
  <si>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</si>
  <si>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</si>
  <si>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</si>
  <si>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</si>
  <si>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</si>
  <si>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</si>
  <si>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</si>
  <si>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</si>
  <si>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</si>
  <si>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</si>
  <si>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</si>
  <si>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</si>
  <si>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</si>
  <si>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</si>
  <si>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</si>
  <si>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</si>
  <si>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</si>
  <si>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</si>
  <si>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</si>
  <si>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</si>
  <si>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4 месяца</t>
  </si>
  <si>
    <t>ПС 110/10кВ Б.Жирово</t>
  </si>
  <si>
    <t>ПС 110/10кВ Забелье</t>
  </si>
  <si>
    <t>ПС 110/10кВ Компрессорная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</si>
  <si>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</si>
  <si>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</si>
  <si>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</si>
  <si>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</si>
  <si>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</si>
  <si>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</si>
  <si>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</si>
  <si>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</si>
  <si>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</si>
  <si>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</si>
  <si>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</si>
  <si>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</si>
  <si>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</si>
  <si>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</si>
  <si>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</si>
  <si>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</si>
  <si>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</si>
  <si>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</si>
  <si>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</si>
  <si>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</si>
  <si>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</si>
  <si>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</si>
  <si>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</si>
  <si>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</si>
  <si>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Рязаново</t>
  </si>
  <si>
    <t>ПС 35/10кВ Снагость</t>
  </si>
  <si>
    <t>ПС 35/10кВ Солнцево</t>
  </si>
  <si>
    <t>ПС 35/10кВ СОМ</t>
  </si>
  <si>
    <t>ПС 35/10кВ Сухая</t>
  </si>
  <si>
    <t>ПС 35/10кВ Чермошное</t>
  </si>
  <si>
    <t>ПС 35/10кВ Шептуховка</t>
  </si>
  <si>
    <t>ПС 110/35/6кВ Рудная</t>
  </si>
  <si>
    <t>ПС 35/10кВ Мурыновка</t>
  </si>
  <si>
    <t>ПС 35/10кВ Пушкарное</t>
  </si>
  <si>
    <t>ПС 35/10кВ Элеватор</t>
  </si>
  <si>
    <t>ПС 110/35/10кВ Марица</t>
  </si>
  <si>
    <t>ПС 35/10кВ Туровка</t>
  </si>
  <si>
    <t>ПС 110/35/10кВ Кшень. Пушкино</t>
  </si>
  <si>
    <t>ПС 35/10 Возы-тяговая. Возы</t>
  </si>
  <si>
    <t>ПС 35/10кВ Воронок</t>
  </si>
  <si>
    <t>ПС 35/10кВ Жданово</t>
  </si>
  <si>
    <t>ПС 35/10кВ Искра</t>
  </si>
  <si>
    <t>ПС 35/10кВ Калиновка</t>
  </si>
  <si>
    <t>ПС 35/10кВ Нива</t>
  </si>
  <si>
    <t>ПС 35/10кВ Охочевка</t>
  </si>
  <si>
    <t>ПС 110/35/10 Полевая Тяговая. Полевая</t>
  </si>
  <si>
    <t>ПС 110/35/10кВ СТК</t>
  </si>
  <si>
    <t>ПС 110/35/10кВ Фосфоритная</t>
  </si>
  <si>
    <t>ПС 110/6кВ Д.Буды</t>
  </si>
  <si>
    <t>ПС 35/10кВ Б.Гнеушево</t>
  </si>
  <si>
    <t>ПС 35/10кВ Банищи</t>
  </si>
  <si>
    <t>ПС 35/10кВ Волобуевка</t>
  </si>
  <si>
    <t>ПС 35/10кВ Волоконск</t>
  </si>
  <si>
    <t>ПС 35/10кВ Защитное</t>
  </si>
  <si>
    <t>ПС 110/10кВ Бекетово</t>
  </si>
  <si>
    <t>ПС 110/10кВ Высокая</t>
  </si>
  <si>
    <t>ПС 110/10кВ М.Локня 1</t>
  </si>
  <si>
    <t>ПС 110/35/10 Хомутовка. Три Тополя</t>
  </si>
  <si>
    <t>ПС 110/35/10кВ Лачиново</t>
  </si>
  <si>
    <t>ПС 110/35/10кВ Марьино</t>
  </si>
  <si>
    <t>ПС 110/35/10кВ Черемошки</t>
  </si>
  <si>
    <t>ПС 110/35/10кВ Ястребовка</t>
  </si>
  <si>
    <t>ПС 110/35/6/6кВ Кировская</t>
  </si>
  <si>
    <t>ПС 35/10кВ Автодор</t>
  </si>
  <si>
    <t>ПС 35/10кВ В.Реутец</t>
  </si>
  <si>
    <t>ПС 35/10кВ Гордеевка</t>
  </si>
  <si>
    <t>ПС 35/10кВ Демякино</t>
  </si>
  <si>
    <t>ПС 35/10кВ Кирилловка</t>
  </si>
  <si>
    <t>ПС 35/10кВ Китаевка</t>
  </si>
  <si>
    <t>ПС 35/10кВ Любимовка 1</t>
  </si>
  <si>
    <t>ПС 35/10кВ Маяк</t>
  </si>
  <si>
    <t>ПС 35/10кВ Меловое</t>
  </si>
  <si>
    <t>ПС 35/10кВ Пены-2</t>
  </si>
  <si>
    <t>ПС 35/10кВ Р.Буды</t>
  </si>
  <si>
    <t>ПС 35/10кВ Сазановка</t>
  </si>
  <si>
    <t>ПС 35/10кВ Ясенки</t>
  </si>
  <si>
    <t>ПС 35/6кВ Духовец</t>
  </si>
  <si>
    <t>ПС 35/6кВ Чернь</t>
  </si>
  <si>
    <t>ПС 110/35/10 Полевая Тяговая. Поныри</t>
  </si>
  <si>
    <t>ПС 35/10 Свобода тяговая. Золотухинская нефтебаза</t>
  </si>
  <si>
    <t>ПС 35/10кВ Солнцево. Солнцево</t>
  </si>
  <si>
    <t>ПС 35/6кВ Кислинская. Гормолкомбинат</t>
  </si>
  <si>
    <t>ПС 110/10кВ Восход</t>
  </si>
  <si>
    <t>ПС 110/10кВ Семеновская</t>
  </si>
  <si>
    <t>ПС 110/35/10 Сужда. Заолешенка</t>
  </si>
  <si>
    <t>ПС 110/35/10кВ Киликино</t>
  </si>
  <si>
    <t>ПС 110/35/10кВ Любостань. Любостань</t>
  </si>
  <si>
    <t>ПС 110/35/10кВ Расховец</t>
  </si>
  <si>
    <t>ПС 110/6/6кВ Аккумулятор</t>
  </si>
  <si>
    <t>ПС 35/10кВ Белгородка</t>
  </si>
  <si>
    <t>ПС 35/10кВ Благодать</t>
  </si>
  <si>
    <t>ПС 35/10кВ Бобровка</t>
  </si>
  <si>
    <t>ПС 35/10кВ Воропаево</t>
  </si>
  <si>
    <t>ПС 35/10кВ Грайворонка</t>
  </si>
  <si>
    <t>ПС 35/10кВ Конезавод</t>
  </si>
  <si>
    <t>ПС 35/10кВ Коровяковка</t>
  </si>
  <si>
    <t>ПС 35/10кВ Куток</t>
  </si>
  <si>
    <t xml:space="preserve">ПС 35/10кВ Н.Борки </t>
  </si>
  <si>
    <t>ПС 35/10кВ Нива. Калинина</t>
  </si>
  <si>
    <t>ПС 35/10кВ Ольховатка</t>
  </si>
  <si>
    <t>ПС 35/10кВ Пузачи</t>
  </si>
  <si>
    <t>ПС 35/10кВ Русаново</t>
  </si>
  <si>
    <t>ПС 35/10кВ Спасское</t>
  </si>
  <si>
    <t>ПС 35/10кВ Старшее</t>
  </si>
  <si>
    <t>ПС 35/10кВ Чемерки</t>
  </si>
  <si>
    <t>ПС 35/10кВ Чижовка</t>
  </si>
  <si>
    <t>ПС 35/6/6кВ Центральная</t>
  </si>
  <si>
    <t>ПС 110/35/10кв Белая. Бобрава</t>
  </si>
  <si>
    <t>ПС 110/35/10кВ Пены</t>
  </si>
  <si>
    <t>ПС 110/35/10кВ Троицкая</t>
  </si>
  <si>
    <t>ПС 35/10кВ В.Щигор</t>
  </si>
  <si>
    <t>ПС 35/10кВ Вязовое</t>
  </si>
  <si>
    <t>ПС 35/10кВ Горяйново</t>
  </si>
  <si>
    <t>ПС 35/10кВ Комбикормовая</t>
  </si>
  <si>
    <t>ПС 35/10кВ Кондратовка</t>
  </si>
  <si>
    <t>ПС 35/10кВ Молотычи</t>
  </si>
  <si>
    <t>ПС 35/10кВ Ровенка</t>
  </si>
  <si>
    <t>ПС 35/10кВ Сергиевка</t>
  </si>
  <si>
    <t>ПС 35/10кВ Старково</t>
  </si>
  <si>
    <t>ПС 35/10кВ Чапаевская</t>
  </si>
  <si>
    <t>ПС 35/6кВ Золотухинский сахарный завод</t>
  </si>
  <si>
    <t>ПС 35/10кВ Агроном</t>
  </si>
  <si>
    <t>ПС 35/10кВ Акимовка</t>
  </si>
  <si>
    <t>ПС 35/10кВ Алексеевка</t>
  </si>
  <si>
    <t>ПС 35/10кВ Амосовка</t>
  </si>
  <si>
    <t>ПС 35/10кВ Б.Змеинец</t>
  </si>
  <si>
    <t>ПС 35/10кВ Бирюковка</t>
  </si>
  <si>
    <t>ПС 35/10кВ Боброво</t>
  </si>
  <si>
    <t>ПС 35/10кВ Будки</t>
  </si>
  <si>
    <t>ПС 35/10кВ Васильевка</t>
  </si>
  <si>
    <t>ПС 35/10кВ Веселое</t>
  </si>
  <si>
    <t>ПС 35/10кВ Водозабор</t>
  </si>
  <si>
    <t>ПС 35/10кВ Воробьевка</t>
  </si>
  <si>
    <t>ПС 35/10кВ Гахово</t>
  </si>
  <si>
    <t>ПС 35/10кВ Генеральшино</t>
  </si>
  <si>
    <t>ПС 35/10кВ Глазово</t>
  </si>
  <si>
    <t>ПС 35/10кВ Городок</t>
  </si>
  <si>
    <t>ПС 35/10кВ Гуево</t>
  </si>
  <si>
    <t>ПС 35/10кВ Густомой</t>
  </si>
  <si>
    <t>ПС 35/10кВ Долженково</t>
  </si>
  <si>
    <t>ПС 35/10кВ Жерновец</t>
  </si>
  <si>
    <t>ПС 35/10кВ Калиновка старая. Приходьково</t>
  </si>
  <si>
    <t>ПС 35/10кВ Карыж</t>
  </si>
  <si>
    <t>ПС 35/10кВ Кириловка. Кирилловка</t>
  </si>
  <si>
    <t>ПС 35/10кВ Кобылки</t>
  </si>
  <si>
    <t>ПС 35/10кВ Колонтаевка</t>
  </si>
  <si>
    <t>ПС 35/10кВ Комбикормовая. Озёрки</t>
  </si>
  <si>
    <t>ПС 35/10кВ Крупец</t>
  </si>
  <si>
    <t>ПС 35/10кВ Курчатов</t>
  </si>
  <si>
    <t>ПС 35/10кВ Леженьки</t>
  </si>
  <si>
    <t>ПС 35/10кВ ЛУЧ. Гигант</t>
  </si>
  <si>
    <t>ПС 35/10кВ Любимовка 2</t>
  </si>
  <si>
    <t>ПС 35/10кВ М.Крюки</t>
  </si>
  <si>
    <t>ПС 35/10кВ Марково</t>
  </si>
  <si>
    <t>ПС 35/10кВ Матвеевка</t>
  </si>
  <si>
    <t>ПС 35/10кВ Мокрушино</t>
  </si>
  <si>
    <t>ПС 35/10кВ Мочаки</t>
  </si>
  <si>
    <t>ПС 35/10кВ Н.Борки. Сосновка</t>
  </si>
  <si>
    <t>ПС 35/10кВ Н.Владимировка</t>
  </si>
  <si>
    <t>ПС 35/10кВ Н.Гурово</t>
  </si>
  <si>
    <t>ПС 35/10кВ Надейка</t>
  </si>
  <si>
    <t>ПС 35/10кВ Никольская</t>
  </si>
  <si>
    <t>ПС 35/10кВ Ольговка</t>
  </si>
  <si>
    <t>ПС 35/10кВ Орехово</t>
  </si>
  <si>
    <t>ПС 35/10кВ Осоцкое. Погодино</t>
  </si>
  <si>
    <t>ПС 35/10кВ Переступлино</t>
  </si>
  <si>
    <t>ПС 35/10кВ Переступлино (нов)</t>
  </si>
  <si>
    <t>ПС 35/10кВ Петровская</t>
  </si>
  <si>
    <t>ПС 35/10кВ Платава</t>
  </si>
  <si>
    <t>ПС 35/10кВ Погожее</t>
  </si>
  <si>
    <t>ПС 35/10кВ Почепное</t>
  </si>
  <si>
    <t>ПС 35/10кВ Прилепы</t>
  </si>
  <si>
    <t>ПС 35/10кВ Пселец</t>
  </si>
  <si>
    <t>ПС 35/10кВ Р.Колодезь</t>
  </si>
  <si>
    <t>ПС 35/10кВ Реут</t>
  </si>
  <si>
    <t>ПС 35/10кВ Рождественка</t>
  </si>
  <si>
    <t>ПС 35/10кВ Семеновка</t>
  </si>
  <si>
    <t>ПС 35/10кВ Соколье</t>
  </si>
  <si>
    <t>ПС 35/10кВ Субботино</t>
  </si>
  <si>
    <t>ПС 35/10кВ Тельмана</t>
  </si>
  <si>
    <t>ПС 35/10кВ Теребуж</t>
  </si>
  <si>
    <t>ПС 35/10кВ Ул.Железнодорожная п.Коммунар</t>
  </si>
  <si>
    <t>ПС 35/10кВ Фатеевка</t>
  </si>
  <si>
    <t>ПС 35/10кВ Фентисово</t>
  </si>
  <si>
    <t>ПС 35/10кВ Шатиловка</t>
  </si>
  <si>
    <t>ПС 35/10кВ Шипы</t>
  </si>
  <si>
    <t>ПС 35/10кВ Элеватор. Лесхозмаш</t>
  </si>
  <si>
    <t>ПС 35/10кВ Юго-Западная</t>
  </si>
  <si>
    <t>ПС 35/10кВ Яньково</t>
  </si>
  <si>
    <t>ПС 35/6кВ № 15</t>
  </si>
  <si>
    <t>ПС 35/6кВ Западная</t>
  </si>
  <si>
    <t>ПС 35/6кВ КЗТЗ</t>
  </si>
  <si>
    <t>ПС 35/6кВ Кислинская</t>
  </si>
  <si>
    <t>ПС 35/6кВ Курск-тяговая</t>
  </si>
  <si>
    <t>ПС 110/10кВ Возрождение (проектируемая)</t>
  </si>
  <si>
    <t>ПС 110/10кВ Ивница</t>
  </si>
  <si>
    <t>ПС 110/10кВ Паники</t>
  </si>
  <si>
    <t>ПС 110/10кВ Прибор</t>
  </si>
  <si>
    <t>ПС 110/10кВ Сапфир</t>
  </si>
  <si>
    <t>ПС 110/10кВ Северная</t>
  </si>
  <si>
    <t>ПС 110/10кВ Цементный завод</t>
  </si>
  <si>
    <t>ПС 110/35 Конарево-тяговая</t>
  </si>
  <si>
    <t>ПС 110/35 Полевая-тяговая</t>
  </si>
  <si>
    <t>ПС 110/35/10 . Садовое</t>
  </si>
  <si>
    <t>ПС 110/35/10кВ  Дмитриев. Снижа</t>
  </si>
  <si>
    <t>ПС 110/35/10кВ Агроном. Ч.Олех</t>
  </si>
  <si>
    <t>ПС 110/35/10кВ Артюховка</t>
  </si>
  <si>
    <t>ПС 110/35/10кВ Дмитриев. Моршнево</t>
  </si>
  <si>
    <t>ПС 110/35/10кВ Лукашевка</t>
  </si>
  <si>
    <t>ПС 110/35/10кВ н.п. Курбакинская. ст.Курбакинская</t>
  </si>
  <si>
    <t>ПС 110/35/10кВ Ольховка</t>
  </si>
  <si>
    <t>ПС 110/35/10кВ Счетмаш</t>
  </si>
  <si>
    <t>ПС 110/35/10кВ Уютное</t>
  </si>
  <si>
    <t>ПС 110/35/10кВ Фатеж. Миролюбово</t>
  </si>
  <si>
    <t>ПС 110/35/6кВ Волокно. Гуторово (Ворошнево)</t>
  </si>
  <si>
    <t>ПС 110/6/6кВ Промышленная</t>
  </si>
  <si>
    <t>ПС 110/6кВ АПЗ-20</t>
  </si>
  <si>
    <t>ПС 110/6кВ Нефтяная</t>
  </si>
  <si>
    <t>ПС ТЭЦ-1 6кВ</t>
  </si>
  <si>
    <r>
      <t xml:space="preserve">Сведения о деятельности филиала ОАО " МРСК Центра" - "Курскэнерго" по технологическому присоединению за  </t>
    </r>
    <r>
      <rPr>
        <b/>
        <i/>
        <sz val="11"/>
        <color rgb="FFFF0000"/>
        <rFont val="Calibri"/>
        <family val="2"/>
        <charset val="204"/>
        <scheme val="minor"/>
      </rPr>
      <t>ИЮЛЬ</t>
    </r>
    <r>
      <rPr>
        <b/>
        <i/>
        <sz val="11"/>
        <rFont val="Calibri"/>
        <family val="2"/>
        <charset val="204"/>
        <scheme val="minor"/>
      </rPr>
      <t xml:space="preserve"> месяц 2014 г.</t>
    </r>
  </si>
  <si>
    <t>40887254</t>
  </si>
  <si>
    <t>40887266</t>
  </si>
  <si>
    <t>40887282</t>
  </si>
  <si>
    <t>40887296</t>
  </si>
  <si>
    <t>40891829</t>
  </si>
  <si>
    <t>40892703</t>
  </si>
  <si>
    <t>40896350</t>
  </si>
  <si>
    <t>40896380</t>
  </si>
  <si>
    <t>40897113</t>
  </si>
  <si>
    <t>40897966</t>
  </si>
  <si>
    <t>40900619</t>
  </si>
  <si>
    <t>40900778</t>
  </si>
  <si>
    <t>40900833</t>
  </si>
  <si>
    <t>40901433</t>
  </si>
  <si>
    <t>40901446</t>
  </si>
  <si>
    <t>40901472</t>
  </si>
  <si>
    <t>40902013</t>
  </si>
  <si>
    <t>40902047</t>
  </si>
  <si>
    <t>40902156</t>
  </si>
  <si>
    <t>40902234</t>
  </si>
  <si>
    <t>40903353</t>
  </si>
  <si>
    <t>40904634</t>
  </si>
  <si>
    <t>40905278</t>
  </si>
  <si>
    <t>40905956</t>
  </si>
  <si>
    <t>40907077</t>
  </si>
  <si>
    <t>40907823</t>
  </si>
  <si>
    <t>40907867</t>
  </si>
  <si>
    <t>40908509</t>
  </si>
  <si>
    <t>40908516</t>
  </si>
  <si>
    <t>40908693</t>
  </si>
  <si>
    <t>40909344</t>
  </si>
  <si>
    <t>40909367</t>
  </si>
  <si>
    <t>40909598</t>
  </si>
  <si>
    <t>40909814</t>
  </si>
  <si>
    <t>40909901</t>
  </si>
  <si>
    <t>40909974</t>
  </si>
  <si>
    <t>40909984</t>
  </si>
  <si>
    <t>40910037</t>
  </si>
  <si>
    <t>40910213</t>
  </si>
  <si>
    <t>40911086</t>
  </si>
  <si>
    <t>40911332</t>
  </si>
  <si>
    <t>40911333</t>
  </si>
  <si>
    <t>40911399</t>
  </si>
  <si>
    <t>40911521</t>
  </si>
  <si>
    <t>40911614</t>
  </si>
  <si>
    <t>40911697</t>
  </si>
  <si>
    <t>40911784</t>
  </si>
  <si>
    <t>40912345</t>
  </si>
  <si>
    <t>40913350</t>
  </si>
  <si>
    <t>40913956</t>
  </si>
  <si>
    <t>40914102</t>
  </si>
  <si>
    <t>40914248</t>
  </si>
  <si>
    <t>40914563</t>
  </si>
  <si>
    <t>40914863</t>
  </si>
  <si>
    <t>40914867</t>
  </si>
  <si>
    <t>40916308</t>
  </si>
  <si>
    <t>40916690</t>
  </si>
  <si>
    <t>40916982</t>
  </si>
  <si>
    <t>40917165</t>
  </si>
  <si>
    <t>40917190</t>
  </si>
  <si>
    <t>40917208</t>
  </si>
  <si>
    <t>40917316</t>
  </si>
  <si>
    <t>40917412</t>
  </si>
  <si>
    <t>40918233</t>
  </si>
  <si>
    <t>40918534</t>
  </si>
  <si>
    <t>40918558</t>
  </si>
  <si>
    <t>40918865</t>
  </si>
  <si>
    <t>40918888</t>
  </si>
  <si>
    <t>40919229</t>
  </si>
  <si>
    <t>40919339</t>
  </si>
  <si>
    <t>40919430</t>
  </si>
  <si>
    <t>40919442</t>
  </si>
  <si>
    <t>40919447</t>
  </si>
  <si>
    <t>40919485</t>
  </si>
  <si>
    <t>40919930</t>
  </si>
  <si>
    <t>40920345</t>
  </si>
  <si>
    <t>40920842</t>
  </si>
  <si>
    <t>40920989</t>
  </si>
  <si>
    <t>40921008</t>
  </si>
  <si>
    <t>40921035</t>
  </si>
  <si>
    <t>40921080</t>
  </si>
  <si>
    <t>40921087</t>
  </si>
  <si>
    <t>40921095</t>
  </si>
  <si>
    <t>40921098</t>
  </si>
  <si>
    <t>40921111</t>
  </si>
  <si>
    <t>40921124</t>
  </si>
  <si>
    <t>40921127</t>
  </si>
  <si>
    <t>40921186</t>
  </si>
  <si>
    <t>40921311</t>
  </si>
  <si>
    <t>40921419</t>
  </si>
  <si>
    <t>40921649</t>
  </si>
  <si>
    <t>40921672</t>
  </si>
  <si>
    <t>40921683</t>
  </si>
  <si>
    <t>40921694</t>
  </si>
  <si>
    <t>40921702</t>
  </si>
  <si>
    <t>40921714</t>
  </si>
  <si>
    <t>40921724</t>
  </si>
  <si>
    <t>40921913</t>
  </si>
  <si>
    <t>40921990</t>
  </si>
  <si>
    <t>40922010</t>
  </si>
  <si>
    <t>40922087</t>
  </si>
  <si>
    <t>40922125</t>
  </si>
  <si>
    <t>40922166</t>
  </si>
  <si>
    <t>40922202</t>
  </si>
  <si>
    <t>40922551</t>
  </si>
  <si>
    <t>40922597</t>
  </si>
  <si>
    <t>40922731</t>
  </si>
  <si>
    <t>40922752</t>
  </si>
  <si>
    <t>40922897</t>
  </si>
  <si>
    <t>40923187</t>
  </si>
  <si>
    <t>40923197</t>
  </si>
  <si>
    <t>40923218</t>
  </si>
  <si>
    <t>40923247</t>
  </si>
  <si>
    <t>40923419</t>
  </si>
  <si>
    <t>40923489</t>
  </si>
  <si>
    <t>40923515</t>
  </si>
  <si>
    <t>40923769</t>
  </si>
  <si>
    <t>40923776</t>
  </si>
  <si>
    <t>40923790</t>
  </si>
  <si>
    <t>40923796</t>
  </si>
  <si>
    <t>40923803</t>
  </si>
  <si>
    <t>40923816</t>
  </si>
  <si>
    <t>40923827</t>
  </si>
  <si>
    <t>40923853</t>
  </si>
  <si>
    <t>40923866</t>
  </si>
  <si>
    <t>40923878</t>
  </si>
  <si>
    <t>40923898</t>
  </si>
  <si>
    <t>40923922</t>
  </si>
  <si>
    <t>40923929</t>
  </si>
  <si>
    <t>40923936</t>
  </si>
  <si>
    <t>40923948</t>
  </si>
  <si>
    <t>40923953</t>
  </si>
  <si>
    <t>40924064</t>
  </si>
  <si>
    <t>40924104</t>
  </si>
  <si>
    <t>40924114</t>
  </si>
  <si>
    <t>40924139</t>
  </si>
  <si>
    <t>40924148</t>
  </si>
  <si>
    <t>40924151</t>
  </si>
  <si>
    <t>40924366</t>
  </si>
  <si>
    <t>40924370</t>
  </si>
  <si>
    <t>40924405</t>
  </si>
  <si>
    <t>40924419</t>
  </si>
  <si>
    <t>40924516</t>
  </si>
  <si>
    <t>40924525</t>
  </si>
  <si>
    <t>40924532</t>
  </si>
  <si>
    <t>40924539</t>
  </si>
  <si>
    <t>40924551</t>
  </si>
  <si>
    <t>40924573</t>
  </si>
  <si>
    <t>40924589</t>
  </si>
  <si>
    <t>40924688</t>
  </si>
  <si>
    <t>40924705</t>
  </si>
  <si>
    <t>40924751</t>
  </si>
  <si>
    <t>40924791</t>
  </si>
  <si>
    <t>40924810</t>
  </si>
  <si>
    <t>40924818</t>
  </si>
  <si>
    <t>40924847</t>
  </si>
  <si>
    <t>40924930</t>
  </si>
  <si>
    <t>40924935</t>
  </si>
  <si>
    <t>40924973</t>
  </si>
  <si>
    <t>40924995</t>
  </si>
  <si>
    <t>40925033</t>
  </si>
  <si>
    <t>40925172</t>
  </si>
  <si>
    <t>40925484</t>
  </si>
  <si>
    <t>40925524</t>
  </si>
  <si>
    <t>40925570</t>
  </si>
  <si>
    <t>40925579</t>
  </si>
  <si>
    <t>40925585</t>
  </si>
  <si>
    <t>40925629</t>
  </si>
  <si>
    <t>40925678</t>
  </si>
  <si>
    <t>40925867</t>
  </si>
  <si>
    <t>40925902</t>
  </si>
  <si>
    <t>40925925</t>
  </si>
  <si>
    <t>40925967</t>
  </si>
  <si>
    <t>40926047</t>
  </si>
  <si>
    <t>40926125</t>
  </si>
  <si>
    <t>40926134</t>
  </si>
  <si>
    <t>40926141</t>
  </si>
  <si>
    <t>40926164</t>
  </si>
  <si>
    <t>40926224</t>
  </si>
  <si>
    <t>40926238</t>
  </si>
  <si>
    <t>40926272</t>
  </si>
  <si>
    <t>40926275</t>
  </si>
  <si>
    <t>40926374</t>
  </si>
  <si>
    <t>40926426</t>
  </si>
  <si>
    <t>40926433</t>
  </si>
  <si>
    <t>40926476</t>
  </si>
  <si>
    <t>40926502</t>
  </si>
  <si>
    <t>40926629</t>
  </si>
  <si>
    <t>40926748</t>
  </si>
  <si>
    <t>40926892</t>
  </si>
  <si>
    <t>40926978</t>
  </si>
  <si>
    <t>40926982</t>
  </si>
  <si>
    <t>40927003</t>
  </si>
  <si>
    <t>40927027</t>
  </si>
  <si>
    <t>40927034</t>
  </si>
  <si>
    <t>40927040</t>
  </si>
  <si>
    <t>40927061</t>
  </si>
  <si>
    <t>40927147</t>
  </si>
  <si>
    <t>40927152</t>
  </si>
  <si>
    <t>40927181</t>
  </si>
  <si>
    <t>40927206</t>
  </si>
  <si>
    <t>40927478</t>
  </si>
  <si>
    <t>40927491</t>
  </si>
  <si>
    <t>40927546</t>
  </si>
  <si>
    <t>40927552</t>
  </si>
  <si>
    <t>40927558</t>
  </si>
  <si>
    <t>40927570</t>
  </si>
  <si>
    <t>40927643</t>
  </si>
  <si>
    <t>40927646</t>
  </si>
  <si>
    <t>40927671</t>
  </si>
  <si>
    <t>40928209</t>
  </si>
  <si>
    <t>40928254</t>
  </si>
  <si>
    <t>40928771</t>
  </si>
  <si>
    <t>40928846</t>
  </si>
  <si>
    <t>40928909</t>
  </si>
  <si>
    <t>40928958</t>
  </si>
  <si>
    <t>40928989</t>
  </si>
  <si>
    <t>40929009</t>
  </si>
  <si>
    <t>40929063</t>
  </si>
  <si>
    <t>40929083</t>
  </si>
  <si>
    <t>40929086</t>
  </si>
  <si>
    <t>40929090</t>
  </si>
  <si>
    <t>40929099</t>
  </si>
  <si>
    <t>40929108</t>
  </si>
  <si>
    <t>40929117</t>
  </si>
  <si>
    <t>40929118</t>
  </si>
  <si>
    <t>40929121</t>
  </si>
  <si>
    <t>40929131</t>
  </si>
  <si>
    <t>40929154</t>
  </si>
  <si>
    <t>40929166</t>
  </si>
  <si>
    <t>40929197</t>
  </si>
  <si>
    <t>40929205</t>
  </si>
  <si>
    <t>40929215</t>
  </si>
  <si>
    <t>40929223</t>
  </si>
  <si>
    <t>40929259</t>
  </si>
  <si>
    <t>40929268</t>
  </si>
  <si>
    <t>40929299</t>
  </si>
  <si>
    <t>40929310</t>
  </si>
  <si>
    <t>40929317</t>
  </si>
  <si>
    <t>40929327</t>
  </si>
  <si>
    <t>40929395</t>
  </si>
  <si>
    <t>40929399</t>
  </si>
  <si>
    <t>40929442</t>
  </si>
  <si>
    <t>40929552</t>
  </si>
  <si>
    <t>40929776</t>
  </si>
  <si>
    <t>40929811</t>
  </si>
  <si>
    <t>40929864</t>
  </si>
  <si>
    <t>40930012</t>
  </si>
  <si>
    <t>40930033</t>
  </si>
  <si>
    <t>40930086</t>
  </si>
  <si>
    <t>40930097</t>
  </si>
  <si>
    <t>40930118</t>
  </si>
  <si>
    <t>40930137</t>
  </si>
  <si>
    <t>40930260</t>
  </si>
  <si>
    <t>40930295</t>
  </si>
  <si>
    <t>40930353</t>
  </si>
  <si>
    <t>40930395</t>
  </si>
  <si>
    <t>40930433</t>
  </si>
  <si>
    <t>40930435</t>
  </si>
  <si>
    <t>40930484</t>
  </si>
  <si>
    <t>40930494</t>
  </si>
  <si>
    <t>40930516</t>
  </si>
  <si>
    <t>40930536</t>
  </si>
  <si>
    <t>40930692</t>
  </si>
  <si>
    <t>40930710</t>
  </si>
  <si>
    <t>40930715</t>
  </si>
  <si>
    <t>40930717</t>
  </si>
  <si>
    <t>40930736</t>
  </si>
  <si>
    <t>40930750</t>
  </si>
  <si>
    <t>40930761</t>
  </si>
  <si>
    <t>40930778</t>
  </si>
  <si>
    <t>40930803</t>
  </si>
  <si>
    <t>40930828</t>
  </si>
  <si>
    <t>40930850</t>
  </si>
  <si>
    <t>40930880</t>
  </si>
  <si>
    <t>40930881</t>
  </si>
  <si>
    <t>40930899</t>
  </si>
  <si>
    <t>40930962</t>
  </si>
  <si>
    <t>40930973</t>
  </si>
  <si>
    <t>40930979</t>
  </si>
  <si>
    <t>40931001</t>
  </si>
  <si>
    <t>40931056</t>
  </si>
  <si>
    <t>40931199</t>
  </si>
  <si>
    <t>40931230</t>
  </si>
  <si>
    <t>40931250</t>
  </si>
  <si>
    <t>40931430</t>
  </si>
  <si>
    <t>40931452</t>
  </si>
  <si>
    <t>40931465</t>
  </si>
  <si>
    <t>40931492</t>
  </si>
  <si>
    <t>40932356</t>
  </si>
  <si>
    <t>40932366</t>
  </si>
  <si>
    <t>40932389</t>
  </si>
  <si>
    <t>40932407</t>
  </si>
  <si>
    <t>40932431</t>
  </si>
  <si>
    <t>40932446</t>
  </si>
  <si>
    <t>40932470</t>
  </si>
  <si>
    <t>40932509</t>
  </si>
  <si>
    <t>40932537</t>
  </si>
  <si>
    <t>40932552</t>
  </si>
  <si>
    <t>40932594</t>
  </si>
  <si>
    <t>40932606</t>
  </si>
  <si>
    <t>40932616</t>
  </si>
  <si>
    <t>40932689</t>
  </si>
  <si>
    <t>40932756</t>
  </si>
  <si>
    <t>40932907</t>
  </si>
  <si>
    <t>40933078</t>
  </si>
  <si>
    <t>40933173</t>
  </si>
  <si>
    <t>40933200</t>
  </si>
  <si>
    <t>40933319</t>
  </si>
  <si>
    <t>40933376</t>
  </si>
  <si>
    <t>40933415</t>
  </si>
  <si>
    <t>40933436</t>
  </si>
  <si>
    <t>40933576</t>
  </si>
  <si>
    <t>40933591</t>
  </si>
  <si>
    <t>40933603</t>
  </si>
  <si>
    <t>40933612</t>
  </si>
  <si>
    <t>40933669</t>
  </si>
  <si>
    <t>40933778</t>
  </si>
  <si>
    <t>40933785</t>
  </si>
  <si>
    <t>40933867</t>
  </si>
  <si>
    <t>40933942</t>
  </si>
  <si>
    <t>40933953</t>
  </si>
  <si>
    <t>40933956</t>
  </si>
  <si>
    <t>40933962</t>
  </si>
  <si>
    <t>40933963</t>
  </si>
  <si>
    <t>40933967</t>
  </si>
  <si>
    <t>40933973</t>
  </si>
  <si>
    <t>40933980</t>
  </si>
  <si>
    <t>40934017</t>
  </si>
  <si>
    <t>40934025</t>
  </si>
  <si>
    <t>40934030</t>
  </si>
  <si>
    <t>40934054</t>
  </si>
  <si>
    <t>40934145</t>
  </si>
  <si>
    <t>40934162</t>
  </si>
  <si>
    <t>40934281</t>
  </si>
  <si>
    <t>40934359</t>
  </si>
  <si>
    <t>40934438</t>
  </si>
  <si>
    <t>40934451</t>
  </si>
  <si>
    <t>40934478</t>
  </si>
  <si>
    <t>40934486</t>
  </si>
  <si>
    <t>40934504</t>
  </si>
  <si>
    <t>40934541</t>
  </si>
  <si>
    <t>40934698</t>
  </si>
  <si>
    <t>40934794</t>
  </si>
  <si>
    <t>40934922</t>
  </si>
  <si>
    <t>40934953</t>
  </si>
  <si>
    <t>40935148</t>
  </si>
  <si>
    <t>40935269</t>
  </si>
  <si>
    <t>40935330</t>
  </si>
  <si>
    <t>40935577</t>
  </si>
  <si>
    <t>40935855</t>
  </si>
  <si>
    <t>40935929</t>
  </si>
  <si>
    <t>40935932</t>
  </si>
  <si>
    <t>40935939</t>
  </si>
  <si>
    <t>40935970</t>
  </si>
  <si>
    <t>40936882</t>
  </si>
  <si>
    <t>40937857</t>
  </si>
  <si>
    <t>40938047</t>
  </si>
  <si>
    <t>40938178</t>
  </si>
  <si>
    <t>40938291</t>
  </si>
  <si>
    <t>40938327</t>
  </si>
  <si>
    <t>40938421</t>
  </si>
  <si>
    <t>40938436</t>
  </si>
  <si>
    <t>40938628</t>
  </si>
  <si>
    <t>40938775</t>
  </si>
  <si>
    <t>40940281</t>
  </si>
  <si>
    <t>40940705</t>
  </si>
  <si>
    <t>40941084</t>
  </si>
  <si>
    <t>40941153</t>
  </si>
  <si>
    <t>ПО</t>
  </si>
  <si>
    <t>Выражение1</t>
  </si>
  <si>
    <t>Название_ПС</t>
  </si>
  <si>
    <t>Заявка_шт</t>
  </si>
  <si>
    <t>Заявка_кВт</t>
  </si>
  <si>
    <t>Договора_шт</t>
  </si>
  <si>
    <t>Договора_кВт</t>
  </si>
  <si>
    <t>Исполнено_шт</t>
  </si>
  <si>
    <t>Исполнено_кВт</t>
  </si>
  <si>
    <t>Аннулир_шт</t>
  </si>
  <si>
    <t>Аннулир_кВт</t>
  </si>
  <si>
    <t>УТП</t>
  </si>
  <si>
    <t>_ПОКА НЕ ИЗВЕСТНО</t>
  </si>
  <si>
    <t>ЦЭС</t>
  </si>
  <si>
    <t>ЮЭС</t>
  </si>
  <si>
    <t>ЗЭС</t>
  </si>
  <si>
    <t>ВЭС</t>
  </si>
  <si>
    <t>СЭС</t>
  </si>
  <si>
    <t>ПС 330 кВ Сеймская</t>
  </si>
  <si>
    <t/>
  </si>
  <si>
    <t>331</t>
  </si>
  <si>
    <t>ПС 35/10 Пристень. Пристень</t>
  </si>
  <si>
    <t>2099</t>
  </si>
  <si>
    <t>88,407189</t>
  </si>
  <si>
    <t>1647</t>
  </si>
  <si>
    <t>49,282857</t>
  </si>
  <si>
    <t>1191</t>
  </si>
  <si>
    <t>31,935984</t>
  </si>
  <si>
    <t>2020</t>
  </si>
  <si>
    <t>54,009757</t>
  </si>
  <si>
    <t>1497</t>
  </si>
  <si>
    <t>37,839588</t>
  </si>
  <si>
    <t>За предыдущий отчетный период нарастающим итогом (скопировать из предыдущего файла)</t>
  </si>
  <si>
    <t xml:space="preserve">Из сетевой БД  нарастающим итогом с начала года до отчетной даты </t>
  </si>
  <si>
    <t>2530</t>
  </si>
  <si>
    <t>110,012389</t>
  </si>
  <si>
    <t>235</t>
  </si>
  <si>
    <t>17,155482</t>
  </si>
  <si>
    <t>35 кВ</t>
  </si>
  <si>
    <t>110 кВ</t>
  </si>
  <si>
    <t>330 кВ</t>
  </si>
  <si>
    <t>180</t>
  </si>
  <si>
    <t>10,653332</t>
  </si>
  <si>
    <t>Проверка</t>
  </si>
  <si>
    <t>Наименование филиала ОАО "МРСК Центра"</t>
  </si>
  <si>
    <t>№</t>
  </si>
  <si>
    <t>Сведения о деятельности филиала ОАО " МРСК Центра" - "Курскэнерго" по технологическому присоединению за Июль 2014г.</t>
  </si>
  <si>
    <t xml:space="preserve">Наименование ПС 35-110 </t>
  </si>
  <si>
    <t xml:space="preserve">Итого ПС 35 </t>
  </si>
  <si>
    <t>ПС 35/10 Автодор</t>
  </si>
  <si>
    <t>ПС 35/10 Агроном</t>
  </si>
  <si>
    <t>ПС 35/10 Акимовка</t>
  </si>
  <si>
    <t>ПС 35/10 Алексеевка</t>
  </si>
  <si>
    <t>ПС 35/10 Амосовка</t>
  </si>
  <si>
    <t>ПС 35/10 Афанасьевка</t>
  </si>
  <si>
    <t>ПС 35/10 Б.Гнеушево</t>
  </si>
  <si>
    <t>ПС 35/10 Б.Змеинец</t>
  </si>
  <si>
    <t>ПС 35/10 Б.Солдатская</t>
  </si>
  <si>
    <t>ПС 35/10 Банищи</t>
  </si>
  <si>
    <t>ПС 35/10 Бараново</t>
  </si>
  <si>
    <t>ПС 35/10 Безлесная</t>
  </si>
  <si>
    <t>ПС 35/10 Белгородка</t>
  </si>
  <si>
    <t>ПС 35/10 Белица</t>
  </si>
  <si>
    <t>ПС 35/10 Береза</t>
  </si>
  <si>
    <t>ПС 35/10 Бирюковка</t>
  </si>
  <si>
    <t>ПС 35/10 Благодать</t>
  </si>
  <si>
    <t>ПС 35/10 Бобровка</t>
  </si>
  <si>
    <t>ПС 35/10 Боброво</t>
  </si>
  <si>
    <t>ПС 35/10 Будки</t>
  </si>
  <si>
    <t>ПС 35/10 Букреевка</t>
  </si>
  <si>
    <t>ПС 35/10 Бурцевка</t>
  </si>
  <si>
    <t>ПС 35/10 Быканово</t>
  </si>
  <si>
    <t>ПС 35/10 Быково</t>
  </si>
  <si>
    <t>ПС 35/10 В.Любаж</t>
  </si>
  <si>
    <t>ПС 35/10 В.Реутец</t>
  </si>
  <si>
    <t>ПС 35/10 В.Щигор</t>
  </si>
  <si>
    <t>ПС 35/10 Ванино</t>
  </si>
  <si>
    <t>ПС 35/10 Васильевка</t>
  </si>
  <si>
    <t>ПС 35/10 Веселое</t>
  </si>
  <si>
    <t>ПС 35/10 Водозабор</t>
  </si>
  <si>
    <t>ПС 35/10 Водохранилище</t>
  </si>
  <si>
    <t>ПС 35/10 Волобуевка</t>
  </si>
  <si>
    <t>ПС 35/10 Волоконск</t>
  </si>
  <si>
    <t>ПС 35/10 Воробьевка</t>
  </si>
  <si>
    <t>ПС 35/10 Воронок</t>
  </si>
  <si>
    <t>ПС 35/10 Воропаево</t>
  </si>
  <si>
    <t>ПС 35/10 Восточная</t>
  </si>
  <si>
    <t>ПС 35/10 Выгорное</t>
  </si>
  <si>
    <t>ПС 35/10 Вязовое</t>
  </si>
  <si>
    <t>ПС 35/10 Гастомля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</si>
  <si>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</si>
  <si>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</si>
  <si>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</si>
  <si>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</si>
  <si>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</si>
  <si>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</si>
  <si>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Городок</t>
  </si>
  <si>
    <t>ПС 35/10 Горяйново</t>
  </si>
  <si>
    <t>ПС 35/10 Грайворонка</t>
  </si>
  <si>
    <t>ПС 35/10 Гриневка</t>
  </si>
  <si>
    <t>ПС 35/10 Гуево</t>
  </si>
  <si>
    <t>ПС 35/10 Густомой</t>
  </si>
  <si>
    <t>ПС 35/10 Дарьино</t>
  </si>
  <si>
    <t>ПС 35/10 Демякино</t>
  </si>
  <si>
    <t>ПС 35/10 Долженково</t>
  </si>
  <si>
    <t>ПС 35/10 Ефросимовка</t>
  </si>
  <si>
    <t>ПС 35/10 ЖБИ</t>
  </si>
  <si>
    <t>ПС 35/10 Жданово</t>
  </si>
  <si>
    <t>ПС 35/10 Жерновец</t>
  </si>
  <si>
    <t>ПС 35/10 Защитное</t>
  </si>
  <si>
    <t>ПС 35/10 Званное</t>
  </si>
  <si>
    <t>ПС 35/10 Знаменка</t>
  </si>
  <si>
    <t>ПС 35/10 Золотухинская КРС</t>
  </si>
  <si>
    <t>ПС 35/10 Зуевка</t>
  </si>
  <si>
    <t>ПС 35/10 Иванино</t>
  </si>
  <si>
    <t>ПС 35/10 Искра</t>
  </si>
  <si>
    <t>ПС 35/10 Казанка</t>
  </si>
  <si>
    <t>ПС 35/10 Калиновка</t>
  </si>
  <si>
    <t>ПС 35/10 Калиновка (новая)</t>
  </si>
  <si>
    <t>ПС 35/10 Калиновка старая. Приходьково</t>
  </si>
  <si>
    <t>ПС 35/10 Карыж</t>
  </si>
  <si>
    <t>ПС 35/10 Кирилловка</t>
  </si>
  <si>
    <t>ПС 35/10 Кириловка. Кирилловка</t>
  </si>
  <si>
    <t>ПС 35/10 Китаевка</t>
  </si>
  <si>
    <t>ПС 35/10 Кобылки</t>
  </si>
  <si>
    <t>ПС 35/10 Колонтаевка</t>
  </si>
  <si>
    <t>ПС 35/10 Комбизавод</t>
  </si>
  <si>
    <t>ПС 35/10 Комбикормовая</t>
  </si>
  <si>
    <t>ПС 35/10 Комбикормовая. Озёрки</t>
  </si>
  <si>
    <t>ПС 35/10 Коммунальная</t>
  </si>
  <si>
    <t>ПС 35/10 Кондратовка</t>
  </si>
  <si>
    <t>ПС 35/10 Конезавод</t>
  </si>
  <si>
    <t>ПС 35/10 Коренево</t>
  </si>
  <si>
    <t>ПС 35/10 Коровяковка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</si>
  <si>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</si>
  <si>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</si>
  <si>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</si>
  <si>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</si>
  <si>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</si>
  <si>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</si>
  <si>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Леженьки</t>
  </si>
  <si>
    <t>ПС 35/10 Ленинская</t>
  </si>
  <si>
    <t>ПС 35/10 Линец</t>
  </si>
  <si>
    <t>ПС 35/10 Лобазовка</t>
  </si>
  <si>
    <t>ПС 35/10 Луговка</t>
  </si>
  <si>
    <t>ПС 35/10 Луч</t>
  </si>
  <si>
    <t>ПС 35/10 ЛУЧ. Гигант</t>
  </si>
  <si>
    <t>ПС 35/10 Любава</t>
  </si>
  <si>
    <t>ПС 35/10 Любимовка 1</t>
  </si>
  <si>
    <t>ПС 35/10 Любимовка 2</t>
  </si>
  <si>
    <t>ПС 35/10 М.Гнеушево</t>
  </si>
  <si>
    <t>ПС 35/10 М.Каменец</t>
  </si>
  <si>
    <t>ПС 35/10 М.Крюки</t>
  </si>
  <si>
    <t>ПС 35/10 Марково</t>
  </si>
  <si>
    <t>ПС 35/10 Мармыжи</t>
  </si>
  <si>
    <t>ПС 35/10 Матвеевка</t>
  </si>
  <si>
    <t>ПС 35/10 Маяк</t>
  </si>
  <si>
    <t>ПС 35/10 Меловое</t>
  </si>
  <si>
    <t>ПС 35/10 Михайловка</t>
  </si>
  <si>
    <t>ПС 35/10 Моа</t>
  </si>
  <si>
    <t>ПС 35/10 Мокрушино</t>
  </si>
  <si>
    <t>ПС 35/10 Молотычи</t>
  </si>
  <si>
    <t>ПС 35/10 Мочаки</t>
  </si>
  <si>
    <t>ПС 35/10 Мурыновка</t>
  </si>
  <si>
    <t xml:space="preserve">ПС 35/10 Н.Борки </t>
  </si>
  <si>
    <t>ПС 35/10 Н.Борки. Сосновка</t>
  </si>
  <si>
    <t>ПС 35/10 Н.Владимировка</t>
  </si>
  <si>
    <t>ПС 35/10 Н.Гурово</t>
  </si>
  <si>
    <t>ПС 35/10 Надейка</t>
  </si>
  <si>
    <t>ПС 35/10 Нива</t>
  </si>
  <si>
    <t>ПС 35/10 Нива. Калинина</t>
  </si>
  <si>
    <t>ПС 35/10 Никольская</t>
  </si>
  <si>
    <t>ПС 35/10 Новая</t>
  </si>
  <si>
    <t>ПС 35/10 Ольговка</t>
  </si>
  <si>
    <t>ПС 35/10 Ольховатка</t>
  </si>
  <si>
    <t>ПС 35/10 Орехово</t>
  </si>
  <si>
    <t>ПС 35/10 Орловка</t>
  </si>
  <si>
    <t>ПС 35/10 Оросительная</t>
  </si>
  <si>
    <t>ПС 35/10 Осоцкое</t>
  </si>
  <si>
    <t>ПС 35/10 Осоцкое. Погодино</t>
  </si>
  <si>
    <t>ПС 35/10 Охочевка</t>
  </si>
  <si>
    <t>ПС 35/10 Панино</t>
  </si>
  <si>
    <t>ПС 35/10 Пены-2</t>
  </si>
  <si>
    <t>ПС 35/10 Первоавгустовка</t>
  </si>
  <si>
    <t>ПС 35/10 Переступлино</t>
  </si>
  <si>
    <t>ПС 35/10 Переступлино (нов)</t>
  </si>
  <si>
    <t>ПС 35/10 Петренка</t>
  </si>
  <si>
    <t>ПС 35/10 Петрово</t>
  </si>
  <si>
    <t>ПС 35/10 Петровская</t>
  </si>
  <si>
    <t>ПС 35/10 Платава</t>
  </si>
  <si>
    <t>ПС 35/10 Погожее</t>
  </si>
  <si>
    <t>ПС 35/10 Покровское</t>
  </si>
  <si>
    <t>ПС 35/10 Поречная</t>
  </si>
  <si>
    <t>ПС 35/10 Почепное</t>
  </si>
  <si>
    <t>ПС 35/10 Пригородная</t>
  </si>
  <si>
    <t>ПС 35/10 Прилепы</t>
  </si>
  <si>
    <t>ПС 35/10 Пселец</t>
  </si>
  <si>
    <t>ПС 35/10 Пузачи</t>
  </si>
  <si>
    <t>ПС 35/10 Пушкарное</t>
  </si>
  <si>
    <t>ПС 35/10 Р.Буды</t>
  </si>
  <si>
    <t>ПС 35/10 Р.Колодезь</t>
  </si>
  <si>
    <t>ПС 35/10 Разветье</t>
  </si>
  <si>
    <t>ПС 35/10 Реут</t>
  </si>
  <si>
    <t>ПС 35/10 Ровенка</t>
  </si>
  <si>
    <t>ПС 35/10 Родина</t>
  </si>
  <si>
    <t>ПС 35/10 Рождественка</t>
  </si>
  <si>
    <t>ПС 35/10 Рубанщина</t>
  </si>
  <si>
    <t>ПС 35/10 Рубильник</t>
  </si>
  <si>
    <t>ПС 35/10 Русаново</t>
  </si>
  <si>
    <t>ПС 35/10 Рыжково</t>
  </si>
  <si>
    <t>ПС 35/10 Рышково</t>
  </si>
  <si>
    <t>ПС 35/10 Рязаново</t>
  </si>
  <si>
    <t>ПС 35/10 Сазановка</t>
  </si>
  <si>
    <t>ПС 35/10 Сапогово</t>
  </si>
  <si>
    <t>ПС 35/10 Сахзавод</t>
  </si>
  <si>
    <t>ПС 35/10 Свобода</t>
  </si>
  <si>
    <t>ПС 35/10 Селекционная</t>
  </si>
  <si>
    <t>ПС 35/10 Семеновка</t>
  </si>
  <si>
    <t>ПС 35/10 Семзавод</t>
  </si>
  <si>
    <t>ПС 35/10 Сергиевка</t>
  </si>
  <si>
    <t>ПС 35/10 Снагость</t>
  </si>
  <si>
    <t>ПС 35/10 Соколье</t>
  </si>
  <si>
    <t>ПС 35/10 Солнцево</t>
  </si>
  <si>
    <t>ПС 35/10 Солнцево. Солнцево</t>
  </si>
  <si>
    <t>ПС 35/10 СОМ</t>
  </si>
  <si>
    <t>ПС 35/10 Сосновый Бор</t>
  </si>
  <si>
    <t>ПС 35/10 Спасское</t>
  </si>
  <si>
    <t>ПС 35/10 Ср.Ольшанка</t>
  </si>
  <si>
    <t>ПС 35/10 Стаканово</t>
  </si>
  <si>
    <t>ПС 35/10 Старково</t>
  </si>
  <si>
    <t>ПС 35/10 Старшее</t>
  </si>
  <si>
    <t>ПС 35/10 Стрелецкая</t>
  </si>
  <si>
    <t>ПС 35/10 Субботино</t>
  </si>
  <si>
    <t>ПС 35/10 Сухая</t>
  </si>
  <si>
    <t>ПС 35/10 Тельмана</t>
  </si>
  <si>
    <t>ПС 35/10 Теплицы</t>
  </si>
  <si>
    <t>ПС 35/10 Теребуж</t>
  </si>
  <si>
    <t>ПС 35/10 Туровка</t>
  </si>
  <si>
    <t>ПС 35/10 Ул.Железнодорожная п.Коммунар</t>
  </si>
  <si>
    <t>ПС 35/10 Успенка</t>
  </si>
  <si>
    <t>ПС 35/10 Фатеевка</t>
  </si>
  <si>
    <t>ПС 35/10 Фентисово</t>
  </si>
  <si>
    <t>ПС 35/10 Чапаевская</t>
  </si>
  <si>
    <t>ПС 35/10 Чемерки</t>
  </si>
  <si>
    <t>ПС 35/10 Чермошное</t>
  </si>
  <si>
    <t>ПС 35/10 Чижовка</t>
  </si>
  <si>
    <t>ПС 35/10 Шаталовка</t>
  </si>
  <si>
    <t>ПС 35/10 Шатиловка</t>
  </si>
  <si>
    <t>ПС 35/10 Шептуховка</t>
  </si>
  <si>
    <t>ПС 35/10 Шипы</t>
  </si>
  <si>
    <t>ПС 35/10 Элеватор</t>
  </si>
  <si>
    <t>ПС 35/10 Элеватор. Лесхозмаш</t>
  </si>
  <si>
    <t>ПС 35/10 Юго-Западная</t>
  </si>
  <si>
    <t>ПС 35/10 Яньково</t>
  </si>
  <si>
    <t>ПС 35/10 Ясенки</t>
  </si>
  <si>
    <t>ПС 35/6/6 Центральная</t>
  </si>
  <si>
    <t>ПС 35/6 № 15</t>
  </si>
  <si>
    <t>ПС 35/6 Духовец</t>
  </si>
  <si>
    <t>ПС 35/6 Западная</t>
  </si>
  <si>
    <t>ПС 35/6 Золотухинский сахарный завод</t>
  </si>
  <si>
    <t>ПС 35/6 КЗТЗ</t>
  </si>
  <si>
    <t>ПС 35/6 Кислинская</t>
  </si>
  <si>
    <t>ПС 35/6 Кислинская. Гормолкомбинат</t>
  </si>
  <si>
    <t>ПС 35/6 Курск-тяговая</t>
  </si>
  <si>
    <t>ПС 35/6 Чернь</t>
  </si>
  <si>
    <t>ПС ТЭЦ-1 6</t>
  </si>
  <si>
    <t xml:space="preserve">Итого ПС 110 </t>
  </si>
  <si>
    <t>ПС 110/10/10 Городская</t>
  </si>
  <si>
    <t>ПС 110/10/10 Котельная</t>
  </si>
  <si>
    <t>ПС 110/10 Б.Жирово</t>
  </si>
  <si>
    <t>ПС 110/10 Бекетово</t>
  </si>
  <si>
    <t>ПС 110/10 Винниково</t>
  </si>
  <si>
    <t>ПС 110/10 Возрождение (проектируемая)</t>
  </si>
  <si>
    <t>ПС 110/10 Восход</t>
  </si>
  <si>
    <t>ПС 110/10 Высокая</t>
  </si>
  <si>
    <t>ПС 110/10 Забелье</t>
  </si>
  <si>
    <t>ПС 110/10 Ивница</t>
  </si>
  <si>
    <t>ПС 110/10 Компрессорная</t>
  </si>
  <si>
    <t>ПС 110/10 Курская ПТФ</t>
  </si>
  <si>
    <t>ПС 110/10 М.Локня 1</t>
  </si>
  <si>
    <t>ПС 110/10 Мартовская</t>
  </si>
  <si>
    <t>ПС 110/10 Паники</t>
  </si>
  <si>
    <t>ПС 110/10 Прибор</t>
  </si>
  <si>
    <t>ПС 110/10 Родники</t>
  </si>
  <si>
    <t>ПС 110/10 Сапфир</t>
  </si>
  <si>
    <t>ПС 110/10 Северная</t>
  </si>
  <si>
    <t>ПС 110/10 Семеновская</t>
  </si>
  <si>
    <t>ПС 110/10 Соловьиная</t>
  </si>
  <si>
    <t>ПС 110/10 Студенок</t>
  </si>
  <si>
    <t>ПС 110/10 Цементный завод</t>
  </si>
  <si>
    <t>ПС 110/10 Шерекино</t>
  </si>
  <si>
    <t>ПС 110/35/10  Дмитриев. Снижа</t>
  </si>
  <si>
    <t>ПС 110/35/10 8е Марта</t>
  </si>
  <si>
    <t>ПС 110/35/10 Авторемзавод</t>
  </si>
  <si>
    <t>ПС 110/35/10 Агроном. Ч.Олех</t>
  </si>
  <si>
    <t>ПС 110/35/10 Артюховка</t>
  </si>
  <si>
    <t>ПС 110/35/10 Атомград</t>
  </si>
  <si>
    <t>ПС 110/35/10 Басово</t>
  </si>
  <si>
    <t>ПС 110/35/10 Белая</t>
  </si>
  <si>
    <t>ПС 110/35/10 Белая. Бобрава</t>
  </si>
  <si>
    <t>ПС 110/35/10 Беседино</t>
  </si>
  <si>
    <t>ПС 110/35/10 Бобрышово</t>
  </si>
  <si>
    <t>ПС 110/35/10 Возы-тяговая</t>
  </si>
  <si>
    <t>ПС 110/35/10 Глушково</t>
  </si>
  <si>
    <t>ПС 110/35/10 Горшечное</t>
  </si>
  <si>
    <t>ПС 110/35/10 Дмитриев</t>
  </si>
  <si>
    <t>ПС 110/35/10 Дмитриев. Моршнево</t>
  </si>
  <si>
    <t>ПС 110/35/10 Жуковка</t>
  </si>
  <si>
    <t>ПС 110/35/10 Журятино</t>
  </si>
  <si>
    <t>ПС 110/35/10 Золотухино</t>
  </si>
  <si>
    <t>ПС 110/35/10 Камыши</t>
  </si>
  <si>
    <t>ПС 110/35/10 Касторное</t>
  </si>
  <si>
    <t>ПС 110/35/10 Киликино</t>
  </si>
  <si>
    <t>ПС 110/35/10 Клюа</t>
  </si>
  <si>
    <t>ПС 110/35/10 Конышевка</t>
  </si>
  <si>
    <t>ПС 110/35/10 Кшень</t>
  </si>
  <si>
    <t>ПС 110/35/10 Кшень. Пушкино</t>
  </si>
  <si>
    <t>ПС 110/35/10 Лачиново</t>
  </si>
  <si>
    <t>ПС 110/35/10 Лукашевка</t>
  </si>
  <si>
    <t>ПС 110/35/10 Льгов</t>
  </si>
  <si>
    <t>ПС 110/35/10 Любостань</t>
  </si>
  <si>
    <t>ПС 110/35/10 Любостань. Любостань</t>
  </si>
  <si>
    <t>ПС 110/35/10 Марица</t>
  </si>
  <si>
    <t>ПС 110/35/10 Марьино</t>
  </si>
  <si>
    <t>ПС 110/35/10 Медвенка</t>
  </si>
  <si>
    <t>ПС 110/35/10 н.п. Курбакинская. ст.Курбакинская</t>
  </si>
  <si>
    <t>ПС 110/35/10 Обоянь</t>
  </si>
  <si>
    <t>ПС 110/35/10 Октябрьская</t>
  </si>
  <si>
    <t>ПС 110/35/10 Ольховка</t>
  </si>
  <si>
    <t>ПС 110/35/10 Пены</t>
  </si>
  <si>
    <t>ПС 110/35/10 Р.Буды</t>
  </si>
  <si>
    <t>ПС 110/35/10 Разиньково</t>
  </si>
  <si>
    <t>ПС 110/35/10 Расховец</t>
  </si>
  <si>
    <t>ПС 110/35/10 Рыльск</t>
  </si>
  <si>
    <t>ПС 110/35/10 СТК</t>
  </si>
  <si>
    <t>ПС 110/35/10 Суджа</t>
  </si>
  <si>
    <t>ПС 110/35/10 Счетмаш</t>
  </si>
  <si>
    <t>ПС 110/35/10 Теткино</t>
  </si>
  <si>
    <t>ПС 110/35/10 Тим</t>
  </si>
  <si>
    <t>ПС 110/35/10 Троицкая</t>
  </si>
  <si>
    <t>ПС 110/35/10 Уютное</t>
  </si>
  <si>
    <t>ПС 110/35/10 Фатеж</t>
  </si>
  <si>
    <t>ПС 110/35/10 Фатеж. Миролюбово</t>
  </si>
  <si>
    <t>ПС 110/35/10 Фосфоритная</t>
  </si>
  <si>
    <t>ПС 110/35/10 Хомутовка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</si>
  <si>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</si>
  <si>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</si>
  <si>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</si>
  <si>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</si>
  <si>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</si>
  <si>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110/35/6/6 Кировская</t>
  </si>
  <si>
    <t>ПС 110/35/6 Волокно</t>
  </si>
  <si>
    <t>ПС 110/35/6 Волокно. Гуторово (Ворошнево)</t>
  </si>
  <si>
    <t>ПС 110/35/6 Мантурово</t>
  </si>
  <si>
    <t>ПС 110/35/6 Рудная</t>
  </si>
  <si>
    <t>ПС 110/6/6 Аккумулятор</t>
  </si>
  <si>
    <t>ПС 110/6/6 Лесная</t>
  </si>
  <si>
    <t>ПС 110/6/6 Промышленная</t>
  </si>
  <si>
    <t>ПС 110/6/6 ЦРП-3 ЖБИ-1</t>
  </si>
  <si>
    <t>ПС 110/6 АПЗ-20</t>
  </si>
  <si>
    <t>ПС 110/6 Д.Буды</t>
  </si>
  <si>
    <t>ПС 110/6 Нефтяная</t>
  </si>
  <si>
    <t>ПС 110/6 Тепличная</t>
  </si>
  <si>
    <t xml:space="preserve">Максимальная мощность, кВт </t>
  </si>
  <si>
    <t>Приложение №2</t>
  </si>
  <si>
    <t>Пообъектная информация по заключенным договорам ТП за Июль 2014 г.</t>
  </si>
  <si>
    <t>15 раб.дней</t>
  </si>
  <si>
    <t>ПС 35/10 Пристень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</si>
</sst>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6" formatCode="dd\-mmm\-yy"/>
    <numFmt numFmtId="167" formatCode="#,##0.000"/>
    <numFmt numFmtId="168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22"/>
      <name val="Calibri"/>
      <family val="2"/>
      <charset val="204"/>
      <scheme val="minor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2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6" fillId="0" borderId="0"/>
    <xf numFmtId="0" fontId="20" fillId="0" borderId="0"/>
    <xf numFmtId="0" fontId="2" fillId="0" borderId="0"/>
  </cellStyleXfs>
  <cellXfs count="104">
    <xf numFmtId="0" fontId="0" fillId="0" borderId="0" xfId="0"/>
    <xf numFmtId="0" fontId="0" fillId="2" borderId="0" xfId="0" applyFill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64" fontId="10" fillId="4" borderId="9" xfId="0" applyNumberFormat="1" applyFont="1" applyFill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4" fontId="12" fillId="0" borderId="0" xfId="0" applyNumberFormat="1" applyFont="1"/>
    <xf numFmtId="0" fontId="0" fillId="2" borderId="13" xfId="0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5" borderId="3" xfId="1" applyFont="1" applyFill="1" applyBorder="1" applyAlignment="1">
      <alignment horizontal="center" wrapText="1"/>
    </xf>
    <xf numFmtId="0" fontId="14" fillId="2" borderId="14" xfId="0" applyFont="1" applyFill="1" applyBorder="1" applyAlignment="1" applyProtection="1">
      <alignment vertical="center" wrapText="1"/>
    </xf>
    <xf numFmtId="0" fontId="14" fillId="2" borderId="14" xfId="0" applyFont="1" applyFill="1" applyBorder="1" applyAlignment="1" applyProtection="1">
      <alignment horizontal="right" vertical="center" wrapText="1"/>
    </xf>
    <xf numFmtId="0" fontId="14" fillId="2" borderId="14" xfId="0" applyNumberFormat="1" applyFont="1" applyFill="1" applyBorder="1" applyAlignment="1" applyProtection="1">
      <alignment vertical="center" wrapText="1"/>
    </xf>
    <xf numFmtId="0" fontId="14" fillId="2" borderId="14" xfId="0" applyNumberFormat="1" applyFont="1" applyFill="1" applyBorder="1" applyAlignment="1" applyProtection="1">
      <alignment horizontal="center" vertical="center" wrapText="1"/>
    </xf>
    <xf numFmtId="166" fontId="14" fillId="2" borderId="14" xfId="0" applyNumberFormat="1" applyFont="1" applyFill="1" applyBorder="1" applyAlignment="1" applyProtection="1">
      <alignment horizontal="right" vertical="center" wrapText="1"/>
    </xf>
    <xf numFmtId="0" fontId="12" fillId="0" borderId="0" xfId="0" applyFont="1"/>
    <xf numFmtId="0" fontId="0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vertical="top" wrapText="1"/>
    </xf>
    <xf numFmtId="0" fontId="1" fillId="0" borderId="1" xfId="49" applyFont="1" applyFill="1" applyBorder="1" applyAlignment="1">
      <alignment vertical="top" wrapText="1"/>
    </xf>
    <xf numFmtId="0" fontId="15" fillId="2" borderId="1" xfId="49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/>
    </xf>
    <xf numFmtId="0" fontId="10" fillId="4" borderId="8" xfId="0" applyFont="1" applyFill="1" applyBorder="1" applyAlignment="1">
      <alignment horizontal="center" vertical="top"/>
    </xf>
    <xf numFmtId="0" fontId="1" fillId="5" borderId="3" xfId="1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7" fillId="2" borderId="1" xfId="0" applyFont="1" applyFill="1" applyBorder="1" applyAlignment="1">
      <alignment horizontal="center" vertical="center" wrapText="1"/>
    </xf>
    <xf numFmtId="0" fontId="19" fillId="6" borderId="15" xfId="50" applyFont="1" applyFill="1" applyBorder="1" applyAlignment="1">
      <alignment horizontal="center"/>
    </xf>
    <xf numFmtId="0" fontId="19" fillId="0" borderId="16" xfId="50" applyFont="1" applyFill="1" applyBorder="1" applyAlignment="1">
      <alignment wrapText="1"/>
    </xf>
    <xf numFmtId="0" fontId="19" fillId="0" borderId="16" xfId="50" applyFont="1" applyFill="1" applyBorder="1" applyAlignment="1">
      <alignment horizontal="right" wrapText="1"/>
    </xf>
    <xf numFmtId="0" fontId="0" fillId="7" borderId="0" xfId="0" applyFont="1" applyFill="1" applyAlignment="1">
      <alignment horizontal="center"/>
    </xf>
    <xf numFmtId="0" fontId="0" fillId="7" borderId="0" xfId="0" applyFill="1"/>
    <xf numFmtId="0" fontId="1" fillId="6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horizontal="right" wrapText="1"/>
    </xf>
    <xf numFmtId="0" fontId="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" fontId="22" fillId="3" borderId="2" xfId="0" applyNumberFormat="1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3" fontId="22" fillId="3" borderId="5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right"/>
    </xf>
    <xf numFmtId="0" fontId="24" fillId="0" borderId="0" xfId="0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6" fillId="2" borderId="3" xfId="1" applyFont="1" applyFill="1" applyBorder="1" applyAlignment="1">
      <alignment horizontal="center" wrapText="1"/>
    </xf>
    <xf numFmtId="0" fontId="24" fillId="2" borderId="13" xfId="0" applyFont="1" applyFill="1" applyBorder="1" applyAlignment="1">
      <alignment horizontal="center"/>
    </xf>
    <xf numFmtId="0" fontId="26" fillId="0" borderId="1" xfId="49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/>
    </xf>
    <xf numFmtId="0" fontId="26" fillId="2" borderId="1" xfId="2" applyFont="1" applyFill="1" applyBorder="1" applyAlignment="1">
      <alignment horizontal="center" wrapText="1"/>
    </xf>
    <xf numFmtId="0" fontId="26" fillId="2" borderId="1" xfId="49" applyFont="1" applyFill="1" applyBorder="1" applyAlignment="1">
      <alignment vertical="top" wrapText="1"/>
    </xf>
    <xf numFmtId="168" fontId="24" fillId="0" borderId="0" xfId="0" applyNumberFormat="1" applyFont="1" applyAlignment="1">
      <alignment horizontal="center"/>
    </xf>
    <xf numFmtId="168" fontId="25" fillId="0" borderId="0" xfId="0" applyNumberFormat="1" applyFont="1" applyAlignment="1">
      <alignment horizontal="center"/>
    </xf>
    <xf numFmtId="168" fontId="22" fillId="3" borderId="5" xfId="0" applyNumberFormat="1" applyFont="1" applyFill="1" applyBorder="1" applyAlignment="1">
      <alignment horizontal="center" vertical="center" wrapText="1"/>
    </xf>
    <xf numFmtId="168" fontId="24" fillId="2" borderId="1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8" fontId="11" fillId="0" borderId="0" xfId="0" applyNumberFormat="1" applyFont="1" applyAlignment="1">
      <alignment horizontal="center"/>
    </xf>
    <xf numFmtId="168" fontId="0" fillId="0" borderId="0" xfId="0" applyNumberFormat="1" applyFill="1" applyAlignment="1">
      <alignment horizontal="center"/>
    </xf>
    <xf numFmtId="168" fontId="24" fillId="0" borderId="0" xfId="0" applyNumberFormat="1" applyFont="1" applyFill="1" applyAlignment="1">
      <alignment horizontal="center"/>
    </xf>
    <xf numFmtId="168" fontId="25" fillId="0" borderId="0" xfId="0" applyNumberFormat="1" applyFont="1" applyFill="1" applyAlignment="1">
      <alignment horizontal="center"/>
    </xf>
    <xf numFmtId="168" fontId="24" fillId="2" borderId="10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3" fontId="23" fillId="8" borderId="1" xfId="0" applyNumberFormat="1" applyFont="1" applyFill="1" applyBorder="1" applyAlignment="1">
      <alignment horizontal="center" vertical="center"/>
    </xf>
    <xf numFmtId="167" fontId="23" fillId="8" borderId="1" xfId="0" applyNumberFormat="1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 wrapText="1"/>
    </xf>
    <xf numFmtId="3" fontId="25" fillId="9" borderId="1" xfId="0" applyNumberFormat="1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4" fontId="27" fillId="2" borderId="1" xfId="0" applyNumberFormat="1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top" wrapText="1"/>
    </xf>
    <xf numFmtId="168" fontId="27" fillId="2" borderId="1" xfId="0" applyNumberFormat="1" applyFont="1" applyFill="1" applyBorder="1" applyAlignment="1">
      <alignment horizontal="center" wrapText="1"/>
    </xf>
    <xf numFmtId="4" fontId="27" fillId="2" borderId="1" xfId="0" applyNumberFormat="1" applyFont="1" applyFill="1" applyBorder="1" applyAlignment="1">
      <alignment horizontal="center" wrapText="1"/>
    </xf>
    <xf numFmtId="4" fontId="25" fillId="0" borderId="0" xfId="0" applyNumberFormat="1" applyFont="1" applyAlignment="1">
      <alignment horizontal="right"/>
    </xf>
  </cellXfs>
  <cellStyles count="52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из БД" xfId="51"/>
    <cellStyle name="Обычный_Лист1" xfId="1"/>
    <cellStyle name="Обычный_Лист1_2" xfId="48"/>
    <cellStyle name="Обычный_Лист2" xfId="2"/>
    <cellStyle name="Обычный_Лист2_1" xfId="49"/>
    <cellStyle name="Обычный_СВОД договоров" xfId="5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33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0"/>
  <sheetViews>
    <sheetView view="pageBreakPreview" zoomScaleNormal="100" zoomScaleSheetLayoutView="100" workbookViewId="0">
      <pane ySplit="7" topLeftCell="A8" activePane="bottomLeft" state="frozen"/>
      <selection pane="bottomLeft" activeCell="B234" sqref="B234:B337"/>
    </sheetView>
  </sheetViews>
  <sheetFormatPr defaultRowHeight="16.5" customHeight="1" x14ac:dyDescent="0.25"/>
  <cols>
    <col min="1" max="1" width="23.85546875" customWidth="1"/>
    <col min="3" max="3" width="32.85546875" style="39" bestFit="1" customWidth="1"/>
    <col min="4" max="4" width="9.140625" style="5"/>
    <col min="5" max="5" width="15.5703125" style="85" customWidth="1"/>
    <col min="6" max="6" width="9.140625" style="8"/>
    <col min="7" max="7" width="12.42578125" style="87" customWidth="1"/>
    <col min="8" max="8" width="9.140625" style="8"/>
    <col min="9" max="9" width="14.28515625" style="87" customWidth="1"/>
    <col min="10" max="10" width="9.140625" style="5"/>
    <col min="11" max="11" width="10.7109375" style="85" customWidth="1"/>
  </cols>
  <sheetData>
    <row r="1" spans="1:11" s="2" customFormat="1" ht="16.5" customHeight="1" x14ac:dyDescent="0.25">
      <c r="A1" s="68"/>
      <c r="B1" s="68"/>
      <c r="C1" s="69"/>
      <c r="D1" s="68"/>
      <c r="E1" s="81"/>
      <c r="F1" s="70" t="s">
        <v>30</v>
      </c>
      <c r="G1" s="70"/>
      <c r="H1" s="70"/>
      <c r="I1" s="70"/>
      <c r="J1" s="70"/>
      <c r="K1" s="70"/>
    </row>
    <row r="2" spans="1:11" s="2" customFormat="1" ht="16.5" customHeight="1" x14ac:dyDescent="0.25">
      <c r="A2" s="68"/>
      <c r="B2" s="68"/>
      <c r="C2" s="69"/>
      <c r="D2" s="68"/>
      <c r="E2" s="81"/>
      <c r="F2" s="71"/>
      <c r="G2" s="88"/>
      <c r="H2" s="71"/>
      <c r="I2" s="88"/>
      <c r="J2" s="68"/>
      <c r="K2" s="81"/>
    </row>
    <row r="3" spans="1:11" s="2" customFormat="1" ht="16.5" customHeight="1" x14ac:dyDescent="0.25">
      <c r="A3" s="67" t="s">
        <v>763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s="2" customFormat="1" ht="16.5" customHeight="1" thickBot="1" x14ac:dyDescent="0.3">
      <c r="A4" s="68"/>
      <c r="B4" s="68"/>
      <c r="C4" s="72"/>
      <c r="D4" s="73"/>
      <c r="E4" s="82"/>
      <c r="F4" s="74"/>
      <c r="G4" s="89"/>
      <c r="H4" s="74"/>
      <c r="I4" s="89"/>
      <c r="J4" s="73"/>
      <c r="K4" s="82"/>
    </row>
    <row r="5" spans="1:11" ht="16.5" customHeight="1" thickBot="1" x14ac:dyDescent="0.3">
      <c r="A5" s="60" t="s">
        <v>761</v>
      </c>
      <c r="B5" s="61"/>
      <c r="C5" s="60" t="s">
        <v>764</v>
      </c>
      <c r="D5" s="62" t="s">
        <v>33</v>
      </c>
      <c r="E5" s="62"/>
      <c r="F5" s="62" t="s">
        <v>34</v>
      </c>
      <c r="G5" s="62"/>
      <c r="H5" s="62" t="s">
        <v>35</v>
      </c>
      <c r="I5" s="63"/>
      <c r="J5" s="62" t="s">
        <v>36</v>
      </c>
      <c r="K5" s="62"/>
    </row>
    <row r="6" spans="1:11" ht="48" customHeight="1" thickBot="1" x14ac:dyDescent="0.3">
      <c r="A6" s="64"/>
      <c r="B6" s="65" t="s">
        <v>762</v>
      </c>
      <c r="C6" s="64"/>
      <c r="D6" s="62"/>
      <c r="E6" s="62"/>
      <c r="F6" s="62"/>
      <c r="G6" s="62"/>
      <c r="H6" s="62"/>
      <c r="I6" s="63"/>
      <c r="J6" s="62"/>
      <c r="K6" s="62"/>
    </row>
    <row r="7" spans="1:11" ht="35.25" customHeight="1" x14ac:dyDescent="0.25">
      <c r="A7" s="64"/>
      <c r="B7" s="65"/>
      <c r="C7" s="64"/>
      <c r="D7" s="66" t="s">
        <v>38</v>
      </c>
      <c r="E7" s="83" t="s">
        <v>39</v>
      </c>
      <c r="F7" s="66" t="s">
        <v>38</v>
      </c>
      <c r="G7" s="83" t="s">
        <v>39</v>
      </c>
      <c r="H7" s="66" t="s">
        <v>38</v>
      </c>
      <c r="I7" s="83" t="s">
        <v>39</v>
      </c>
      <c r="J7" s="66" t="s">
        <v>38</v>
      </c>
      <c r="K7" s="83" t="s">
        <v>39</v>
      </c>
    </row>
    <row r="8" spans="1:11" ht="16.5" customHeight="1" x14ac:dyDescent="0.25">
      <c r="A8" s="91"/>
      <c r="B8" s="91"/>
      <c r="C8" s="91" t="s">
        <v>765</v>
      </c>
      <c r="D8" s="92">
        <f t="shared" ref="D8:K8" si="0">SUM(D9:D232)</f>
        <v>248</v>
      </c>
      <c r="E8" s="93">
        <f t="shared" si="0"/>
        <v>4.0155999999999983</v>
      </c>
      <c r="F8" s="92">
        <f t="shared" si="0"/>
        <v>195</v>
      </c>
      <c r="G8" s="93">
        <f t="shared" si="0"/>
        <v>1.9355999999999953</v>
      </c>
      <c r="H8" s="92">
        <f t="shared" si="0"/>
        <v>172</v>
      </c>
      <c r="I8" s="93">
        <f t="shared" si="0"/>
        <v>3.1345100000000001</v>
      </c>
      <c r="J8" s="92">
        <f t="shared" si="0"/>
        <v>27</v>
      </c>
      <c r="K8" s="93">
        <f t="shared" si="0"/>
        <v>0.35910000000000009</v>
      </c>
    </row>
    <row r="9" spans="1:11" s="1" customFormat="1" ht="16.5" customHeight="1" x14ac:dyDescent="0.25">
      <c r="A9" s="75" t="s">
        <v>40</v>
      </c>
      <c r="B9" s="76">
        <v>1</v>
      </c>
      <c r="C9" s="77" t="s">
        <v>166</v>
      </c>
      <c r="D9" s="78">
        <v>0</v>
      </c>
      <c r="E9" s="84">
        <v>0</v>
      </c>
      <c r="F9" s="78">
        <v>0</v>
      </c>
      <c r="G9" s="84">
        <v>0</v>
      </c>
      <c r="H9" s="78">
        <v>2</v>
      </c>
      <c r="I9" s="84">
        <v>1.3999999999999999E-2</v>
      </c>
      <c r="J9" s="79">
        <v>0</v>
      </c>
      <c r="K9" s="90">
        <v>0</v>
      </c>
    </row>
    <row r="10" spans="1:11" s="1" customFormat="1" ht="16.5" customHeight="1" x14ac:dyDescent="0.25">
      <c r="A10" s="75" t="s">
        <v>40</v>
      </c>
      <c r="B10" s="76">
        <v>2</v>
      </c>
      <c r="C10" s="77" t="s">
        <v>207</v>
      </c>
      <c r="D10" s="78">
        <v>0</v>
      </c>
      <c r="E10" s="84">
        <v>0</v>
      </c>
      <c r="F10" s="78">
        <v>0</v>
      </c>
      <c r="G10" s="84">
        <v>0</v>
      </c>
      <c r="H10" s="78">
        <v>0</v>
      </c>
      <c r="I10" s="84">
        <v>0</v>
      </c>
      <c r="J10" s="79">
        <v>0</v>
      </c>
      <c r="K10" s="90">
        <v>0</v>
      </c>
    </row>
    <row r="11" spans="1:11" s="1" customFormat="1" ht="16.5" customHeight="1" x14ac:dyDescent="0.25">
      <c r="A11" s="75" t="s">
        <v>40</v>
      </c>
      <c r="B11" s="76">
        <v>3</v>
      </c>
      <c r="C11" s="77" t="s">
        <v>766</v>
      </c>
      <c r="D11" s="78">
        <v>0</v>
      </c>
      <c r="E11" s="84">
        <v>0</v>
      </c>
      <c r="F11" s="78">
        <v>0</v>
      </c>
      <c r="G11" s="84">
        <v>0</v>
      </c>
      <c r="H11" s="78">
        <v>1</v>
      </c>
      <c r="I11" s="84">
        <v>7.0000000000000001E-3</v>
      </c>
      <c r="J11" s="79">
        <v>0</v>
      </c>
      <c r="K11" s="90">
        <v>0</v>
      </c>
    </row>
    <row r="12" spans="1:11" s="1" customFormat="1" ht="16.5" customHeight="1" x14ac:dyDescent="0.25">
      <c r="A12" s="75" t="s">
        <v>40</v>
      </c>
      <c r="B12" s="76">
        <v>4</v>
      </c>
      <c r="C12" s="77" t="s">
        <v>767</v>
      </c>
      <c r="D12" s="78">
        <v>0</v>
      </c>
      <c r="E12" s="84">
        <v>0</v>
      </c>
      <c r="F12" s="78">
        <v>0</v>
      </c>
      <c r="G12" s="84">
        <v>0</v>
      </c>
      <c r="H12" s="78">
        <v>0</v>
      </c>
      <c r="I12" s="84">
        <v>0</v>
      </c>
      <c r="J12" s="79">
        <v>0</v>
      </c>
      <c r="K12" s="90">
        <v>0</v>
      </c>
    </row>
    <row r="13" spans="1:11" s="1" customFormat="1" ht="16.5" customHeight="1" x14ac:dyDescent="0.25">
      <c r="A13" s="75" t="s">
        <v>40</v>
      </c>
      <c r="B13" s="76">
        <v>5</v>
      </c>
      <c r="C13" s="77" t="s">
        <v>768</v>
      </c>
      <c r="D13" s="78">
        <v>0</v>
      </c>
      <c r="E13" s="84">
        <v>0</v>
      </c>
      <c r="F13" s="78">
        <v>0</v>
      </c>
      <c r="G13" s="84">
        <v>0</v>
      </c>
      <c r="H13" s="78">
        <v>0</v>
      </c>
      <c r="I13" s="84">
        <v>0</v>
      </c>
      <c r="J13" s="79">
        <v>0</v>
      </c>
      <c r="K13" s="90">
        <v>0</v>
      </c>
    </row>
    <row r="14" spans="1:11" s="1" customFormat="1" ht="16.5" customHeight="1" x14ac:dyDescent="0.25">
      <c r="A14" s="75" t="s">
        <v>40</v>
      </c>
      <c r="B14" s="76">
        <v>6</v>
      </c>
      <c r="C14" s="77" t="s">
        <v>769</v>
      </c>
      <c r="D14" s="78">
        <v>0</v>
      </c>
      <c r="E14" s="84">
        <v>0</v>
      </c>
      <c r="F14" s="78">
        <v>0</v>
      </c>
      <c r="G14" s="84">
        <v>0</v>
      </c>
      <c r="H14" s="78">
        <v>0</v>
      </c>
      <c r="I14" s="84">
        <v>0</v>
      </c>
      <c r="J14" s="79">
        <v>0</v>
      </c>
      <c r="K14" s="90">
        <v>0</v>
      </c>
    </row>
    <row r="15" spans="1:11" s="1" customFormat="1" ht="16.5" customHeight="1" x14ac:dyDescent="0.25">
      <c r="A15" s="75" t="s">
        <v>40</v>
      </c>
      <c r="B15" s="76">
        <v>7</v>
      </c>
      <c r="C15" s="77" t="s">
        <v>770</v>
      </c>
      <c r="D15" s="78">
        <v>0</v>
      </c>
      <c r="E15" s="84">
        <v>0</v>
      </c>
      <c r="F15" s="78">
        <v>0</v>
      </c>
      <c r="G15" s="84">
        <v>0</v>
      </c>
      <c r="H15" s="78">
        <v>0</v>
      </c>
      <c r="I15" s="84">
        <v>0</v>
      </c>
      <c r="J15" s="79">
        <v>0</v>
      </c>
      <c r="K15" s="90">
        <v>0</v>
      </c>
    </row>
    <row r="16" spans="1:11" s="1" customFormat="1" ht="16.5" customHeight="1" x14ac:dyDescent="0.25">
      <c r="A16" s="75" t="s">
        <v>40</v>
      </c>
      <c r="B16" s="76">
        <v>8</v>
      </c>
      <c r="C16" s="77" t="s">
        <v>771</v>
      </c>
      <c r="D16" s="78">
        <v>0</v>
      </c>
      <c r="E16" s="84">
        <v>0</v>
      </c>
      <c r="F16" s="78">
        <v>0</v>
      </c>
      <c r="G16" s="84">
        <v>0</v>
      </c>
      <c r="H16" s="78">
        <v>0</v>
      </c>
      <c r="I16" s="84">
        <v>0</v>
      </c>
      <c r="J16" s="79">
        <v>0</v>
      </c>
      <c r="K16" s="90">
        <v>0</v>
      </c>
    </row>
    <row r="17" spans="1:11" s="1" customFormat="1" ht="16.5" customHeight="1" x14ac:dyDescent="0.25">
      <c r="A17" s="75" t="s">
        <v>40</v>
      </c>
      <c r="B17" s="76">
        <v>9</v>
      </c>
      <c r="C17" s="77" t="s">
        <v>771</v>
      </c>
      <c r="D17" s="78">
        <v>0</v>
      </c>
      <c r="E17" s="84">
        <v>0</v>
      </c>
      <c r="F17" s="78">
        <v>0</v>
      </c>
      <c r="G17" s="84">
        <v>0</v>
      </c>
      <c r="H17" s="78">
        <v>0</v>
      </c>
      <c r="I17" s="84">
        <v>0</v>
      </c>
      <c r="J17" s="79">
        <v>0</v>
      </c>
      <c r="K17" s="90">
        <v>0</v>
      </c>
    </row>
    <row r="18" spans="1:11" s="1" customFormat="1" ht="16.5" customHeight="1" x14ac:dyDescent="0.25">
      <c r="A18" s="75" t="s">
        <v>40</v>
      </c>
      <c r="B18" s="76">
        <v>10</v>
      </c>
      <c r="C18" s="77" t="s">
        <v>772</v>
      </c>
      <c r="D18" s="78">
        <v>0</v>
      </c>
      <c r="E18" s="84">
        <v>0</v>
      </c>
      <c r="F18" s="78">
        <v>0</v>
      </c>
      <c r="G18" s="84">
        <v>0</v>
      </c>
      <c r="H18" s="78">
        <v>0</v>
      </c>
      <c r="I18" s="84">
        <v>0</v>
      </c>
      <c r="J18" s="79">
        <v>0</v>
      </c>
      <c r="K18" s="90">
        <v>0</v>
      </c>
    </row>
    <row r="19" spans="1:11" s="1" customFormat="1" ht="16.5" customHeight="1" x14ac:dyDescent="0.25">
      <c r="A19" s="75" t="s">
        <v>40</v>
      </c>
      <c r="B19" s="76">
        <v>11</v>
      </c>
      <c r="C19" s="77" t="s">
        <v>773</v>
      </c>
      <c r="D19" s="78">
        <v>0</v>
      </c>
      <c r="E19" s="84">
        <v>0</v>
      </c>
      <c r="F19" s="78">
        <v>0</v>
      </c>
      <c r="G19" s="84">
        <v>0</v>
      </c>
      <c r="H19" s="78">
        <v>0</v>
      </c>
      <c r="I19" s="84">
        <v>0</v>
      </c>
      <c r="J19" s="79">
        <v>0</v>
      </c>
      <c r="K19" s="90">
        <v>0</v>
      </c>
    </row>
    <row r="20" spans="1:11" s="1" customFormat="1" ht="16.5" customHeight="1" x14ac:dyDescent="0.25">
      <c r="A20" s="75" t="s">
        <v>40</v>
      </c>
      <c r="B20" s="76">
        <v>12</v>
      </c>
      <c r="C20" s="77" t="s">
        <v>774</v>
      </c>
      <c r="D20" s="78">
        <v>1</v>
      </c>
      <c r="E20" s="84">
        <v>1.5000000000000013E-2</v>
      </c>
      <c r="F20" s="78">
        <v>1</v>
      </c>
      <c r="G20" s="84">
        <v>1.5000000000000006E-2</v>
      </c>
      <c r="H20" s="78">
        <v>11</v>
      </c>
      <c r="I20" s="84">
        <v>4.9500000000000044E-2</v>
      </c>
      <c r="J20" s="79">
        <v>1</v>
      </c>
      <c r="K20" s="90">
        <v>1.5000000000000013E-2</v>
      </c>
    </row>
    <row r="21" spans="1:11" s="1" customFormat="1" ht="16.5" customHeight="1" x14ac:dyDescent="0.25">
      <c r="A21" s="75" t="s">
        <v>40</v>
      </c>
      <c r="B21" s="76">
        <v>13</v>
      </c>
      <c r="C21" s="77" t="s">
        <v>775</v>
      </c>
      <c r="D21" s="78">
        <v>2</v>
      </c>
      <c r="E21" s="84">
        <v>0.03</v>
      </c>
      <c r="F21" s="78">
        <v>1</v>
      </c>
      <c r="G21" s="84">
        <v>1.5000000000000001E-2</v>
      </c>
      <c r="H21" s="78">
        <v>0</v>
      </c>
      <c r="I21" s="84">
        <v>0</v>
      </c>
      <c r="J21" s="79">
        <v>0</v>
      </c>
      <c r="K21" s="90">
        <v>0</v>
      </c>
    </row>
    <row r="22" spans="1:11" s="1" customFormat="1" ht="16.5" customHeight="1" x14ac:dyDescent="0.25">
      <c r="A22" s="75" t="s">
        <v>40</v>
      </c>
      <c r="B22" s="76">
        <v>14</v>
      </c>
      <c r="C22" s="77" t="s">
        <v>776</v>
      </c>
      <c r="D22" s="78">
        <v>0</v>
      </c>
      <c r="E22" s="84">
        <v>0</v>
      </c>
      <c r="F22" s="78">
        <v>1</v>
      </c>
      <c r="G22" s="84">
        <v>7.0000000000000062E-3</v>
      </c>
      <c r="H22" s="78">
        <v>0</v>
      </c>
      <c r="I22" s="84">
        <v>0</v>
      </c>
      <c r="J22" s="79">
        <v>0</v>
      </c>
      <c r="K22" s="90">
        <v>0</v>
      </c>
    </row>
    <row r="23" spans="1:11" s="1" customFormat="1" ht="16.5" customHeight="1" x14ac:dyDescent="0.25">
      <c r="A23" s="75" t="s">
        <v>40</v>
      </c>
      <c r="B23" s="76">
        <v>15</v>
      </c>
      <c r="C23" s="77" t="s">
        <v>777</v>
      </c>
      <c r="D23" s="78">
        <v>13</v>
      </c>
      <c r="E23" s="84">
        <v>0.12750000000000006</v>
      </c>
      <c r="F23" s="78">
        <v>13</v>
      </c>
      <c r="G23" s="84">
        <v>0.128</v>
      </c>
      <c r="H23" s="78">
        <v>8</v>
      </c>
      <c r="I23" s="84">
        <v>9.1000000000000081E-2</v>
      </c>
      <c r="J23" s="79">
        <v>2</v>
      </c>
      <c r="K23" s="90">
        <v>2.8999999999999998E-2</v>
      </c>
    </row>
    <row r="24" spans="1:11" s="1" customFormat="1" ht="16.5" customHeight="1" x14ac:dyDescent="0.25">
      <c r="A24" s="75" t="s">
        <v>40</v>
      </c>
      <c r="B24" s="76">
        <v>16</v>
      </c>
      <c r="C24" s="77" t="s">
        <v>778</v>
      </c>
      <c r="D24" s="78">
        <v>0</v>
      </c>
      <c r="E24" s="84">
        <v>0</v>
      </c>
      <c r="F24" s="78">
        <v>0</v>
      </c>
      <c r="G24" s="84">
        <v>0</v>
      </c>
      <c r="H24" s="78">
        <v>1</v>
      </c>
      <c r="I24" s="84">
        <v>1.4999999999999999E-2</v>
      </c>
      <c r="J24" s="79">
        <v>0</v>
      </c>
      <c r="K24" s="90">
        <v>0</v>
      </c>
    </row>
    <row r="25" spans="1:11" s="1" customFormat="1" ht="16.5" customHeight="1" x14ac:dyDescent="0.25">
      <c r="A25" s="75" t="s">
        <v>40</v>
      </c>
      <c r="B25" s="76">
        <v>17</v>
      </c>
      <c r="C25" s="77" t="s">
        <v>779</v>
      </c>
      <c r="D25" s="78">
        <v>0</v>
      </c>
      <c r="E25" s="84">
        <v>0</v>
      </c>
      <c r="F25" s="78">
        <v>1</v>
      </c>
      <c r="G25" s="84">
        <v>1.2E-2</v>
      </c>
      <c r="H25" s="78">
        <v>0</v>
      </c>
      <c r="I25" s="84">
        <v>0</v>
      </c>
      <c r="J25" s="79">
        <v>0</v>
      </c>
      <c r="K25" s="90">
        <v>0</v>
      </c>
    </row>
    <row r="26" spans="1:11" s="1" customFormat="1" ht="16.5" customHeight="1" x14ac:dyDescent="0.25">
      <c r="A26" s="75" t="s">
        <v>40</v>
      </c>
      <c r="B26" s="76">
        <v>18</v>
      </c>
      <c r="C26" s="77" t="s">
        <v>780</v>
      </c>
      <c r="D26" s="78">
        <v>0</v>
      </c>
      <c r="E26" s="84">
        <v>0</v>
      </c>
      <c r="F26" s="78">
        <v>0</v>
      </c>
      <c r="G26" s="84">
        <v>0</v>
      </c>
      <c r="H26" s="78">
        <v>0</v>
      </c>
      <c r="I26" s="84">
        <v>0.15</v>
      </c>
      <c r="J26" s="79">
        <v>0</v>
      </c>
      <c r="K26" s="90">
        <v>0</v>
      </c>
    </row>
    <row r="27" spans="1:11" s="1" customFormat="1" ht="16.5" customHeight="1" x14ac:dyDescent="0.25">
      <c r="A27" s="75" t="s">
        <v>40</v>
      </c>
      <c r="B27" s="76">
        <v>19</v>
      </c>
      <c r="C27" s="77" t="s">
        <v>781</v>
      </c>
      <c r="D27" s="78">
        <v>0</v>
      </c>
      <c r="E27" s="84">
        <v>0</v>
      </c>
      <c r="F27" s="78">
        <v>0</v>
      </c>
      <c r="G27" s="84">
        <v>0</v>
      </c>
      <c r="H27" s="78">
        <v>0</v>
      </c>
      <c r="I27" s="84">
        <v>0</v>
      </c>
      <c r="J27" s="79">
        <v>0</v>
      </c>
      <c r="K27" s="90">
        <v>0</v>
      </c>
    </row>
    <row r="28" spans="1:11" s="1" customFormat="1" ht="16.5" customHeight="1" x14ac:dyDescent="0.25">
      <c r="A28" s="75" t="s">
        <v>40</v>
      </c>
      <c r="B28" s="76">
        <v>20</v>
      </c>
      <c r="C28" s="77" t="s">
        <v>782</v>
      </c>
      <c r="D28" s="78">
        <v>0</v>
      </c>
      <c r="E28" s="84">
        <v>0</v>
      </c>
      <c r="F28" s="78">
        <v>0</v>
      </c>
      <c r="G28" s="84">
        <v>0</v>
      </c>
      <c r="H28" s="78">
        <v>0</v>
      </c>
      <c r="I28" s="84">
        <v>0</v>
      </c>
      <c r="J28" s="79">
        <v>1</v>
      </c>
      <c r="K28" s="90">
        <v>0.05</v>
      </c>
    </row>
    <row r="29" spans="1:11" s="1" customFormat="1" ht="16.5" customHeight="1" x14ac:dyDescent="0.25">
      <c r="A29" s="75" t="s">
        <v>40</v>
      </c>
      <c r="B29" s="76">
        <v>21</v>
      </c>
      <c r="C29" s="77" t="s">
        <v>783</v>
      </c>
      <c r="D29" s="78">
        <v>0</v>
      </c>
      <c r="E29" s="84">
        <v>0</v>
      </c>
      <c r="F29" s="78">
        <v>0</v>
      </c>
      <c r="G29" s="84">
        <v>0</v>
      </c>
      <c r="H29" s="78">
        <v>1</v>
      </c>
      <c r="I29" s="84">
        <v>6.0000000000000001E-3</v>
      </c>
      <c r="J29" s="79">
        <v>0</v>
      </c>
      <c r="K29" s="90">
        <v>0</v>
      </c>
    </row>
    <row r="30" spans="1:11" s="1" customFormat="1" ht="16.5" customHeight="1" x14ac:dyDescent="0.25">
      <c r="A30" s="75" t="s">
        <v>40</v>
      </c>
      <c r="B30" s="76">
        <v>22</v>
      </c>
      <c r="C30" s="77" t="s">
        <v>784</v>
      </c>
      <c r="D30" s="78">
        <v>0</v>
      </c>
      <c r="E30" s="84">
        <v>0</v>
      </c>
      <c r="F30" s="78">
        <v>0</v>
      </c>
      <c r="G30" s="84">
        <v>0</v>
      </c>
      <c r="H30" s="78">
        <v>0</v>
      </c>
      <c r="I30" s="84">
        <v>0</v>
      </c>
      <c r="J30" s="79">
        <v>0</v>
      </c>
      <c r="K30" s="90">
        <v>0</v>
      </c>
    </row>
    <row r="31" spans="1:11" s="1" customFormat="1" ht="16.5" customHeight="1" x14ac:dyDescent="0.25">
      <c r="A31" s="75" t="s">
        <v>40</v>
      </c>
      <c r="B31" s="76">
        <v>23</v>
      </c>
      <c r="C31" s="77" t="s">
        <v>785</v>
      </c>
      <c r="D31" s="78">
        <v>0</v>
      </c>
      <c r="E31" s="84">
        <v>0</v>
      </c>
      <c r="F31" s="78">
        <v>0</v>
      </c>
      <c r="G31" s="84">
        <v>0</v>
      </c>
      <c r="H31" s="78">
        <v>0</v>
      </c>
      <c r="I31" s="84">
        <v>0</v>
      </c>
      <c r="J31" s="79">
        <v>0</v>
      </c>
      <c r="K31" s="90">
        <v>0</v>
      </c>
    </row>
    <row r="32" spans="1:11" s="1" customFormat="1" ht="16.5" customHeight="1" x14ac:dyDescent="0.25">
      <c r="A32" s="75" t="s">
        <v>40</v>
      </c>
      <c r="B32" s="76">
        <v>24</v>
      </c>
      <c r="C32" s="77" t="s">
        <v>786</v>
      </c>
      <c r="D32" s="78">
        <v>0</v>
      </c>
      <c r="E32" s="84">
        <v>0</v>
      </c>
      <c r="F32" s="78">
        <v>0</v>
      </c>
      <c r="G32" s="84">
        <v>0</v>
      </c>
      <c r="H32" s="78">
        <v>1</v>
      </c>
      <c r="I32" s="84">
        <v>8.0000000000000002E-3</v>
      </c>
      <c r="J32" s="79">
        <v>0</v>
      </c>
      <c r="K32" s="90">
        <v>0</v>
      </c>
    </row>
    <row r="33" spans="1:11" s="1" customFormat="1" ht="16.5" customHeight="1" x14ac:dyDescent="0.25">
      <c r="A33" s="75" t="s">
        <v>40</v>
      </c>
      <c r="B33" s="76">
        <v>25</v>
      </c>
      <c r="C33" s="77" t="s">
        <v>786</v>
      </c>
      <c r="D33" s="78">
        <v>12</v>
      </c>
      <c r="E33" s="84">
        <v>0.12200000000000011</v>
      </c>
      <c r="F33" s="78">
        <v>6</v>
      </c>
      <c r="G33" s="84">
        <v>6.2500000000000056E-2</v>
      </c>
      <c r="H33" s="78">
        <v>3</v>
      </c>
      <c r="I33" s="84">
        <v>1.8999999999999989E-2</v>
      </c>
      <c r="J33" s="79">
        <v>1</v>
      </c>
      <c r="K33" s="90">
        <v>6.9999999999999993E-3</v>
      </c>
    </row>
    <row r="34" spans="1:11" s="1" customFormat="1" ht="16.5" customHeight="1" x14ac:dyDescent="0.25">
      <c r="A34" s="75" t="s">
        <v>40</v>
      </c>
      <c r="B34" s="76">
        <v>26</v>
      </c>
      <c r="C34" s="77" t="s">
        <v>787</v>
      </c>
      <c r="D34" s="78">
        <v>0</v>
      </c>
      <c r="E34" s="84">
        <v>0</v>
      </c>
      <c r="F34" s="78">
        <v>0</v>
      </c>
      <c r="G34" s="84">
        <v>0</v>
      </c>
      <c r="H34" s="78">
        <v>0</v>
      </c>
      <c r="I34" s="84">
        <v>0</v>
      </c>
      <c r="J34" s="79">
        <v>0</v>
      </c>
      <c r="K34" s="90">
        <v>0</v>
      </c>
    </row>
    <row r="35" spans="1:11" s="1" customFormat="1" ht="16.5" customHeight="1" x14ac:dyDescent="0.25">
      <c r="A35" s="75" t="s">
        <v>40</v>
      </c>
      <c r="B35" s="76">
        <v>27</v>
      </c>
      <c r="C35" s="77" t="s">
        <v>788</v>
      </c>
      <c r="D35" s="78">
        <v>0</v>
      </c>
      <c r="E35" s="84">
        <v>0</v>
      </c>
      <c r="F35" s="78">
        <v>0</v>
      </c>
      <c r="G35" s="84">
        <v>0</v>
      </c>
      <c r="H35" s="78">
        <v>0</v>
      </c>
      <c r="I35" s="84">
        <v>0</v>
      </c>
      <c r="J35" s="79">
        <v>0</v>
      </c>
      <c r="K35" s="90">
        <v>0</v>
      </c>
    </row>
    <row r="36" spans="1:11" s="1" customFormat="1" ht="16.5" customHeight="1" x14ac:dyDescent="0.25">
      <c r="A36" s="75" t="s">
        <v>40</v>
      </c>
      <c r="B36" s="76">
        <v>28</v>
      </c>
      <c r="C36" s="77" t="s">
        <v>789</v>
      </c>
      <c r="D36" s="78">
        <v>0</v>
      </c>
      <c r="E36" s="84">
        <v>0</v>
      </c>
      <c r="F36" s="78">
        <v>0</v>
      </c>
      <c r="G36" s="84">
        <v>0</v>
      </c>
      <c r="H36" s="78">
        <v>0</v>
      </c>
      <c r="I36" s="84">
        <v>0</v>
      </c>
      <c r="J36" s="79">
        <v>0</v>
      </c>
      <c r="K36" s="90">
        <v>0</v>
      </c>
    </row>
    <row r="37" spans="1:11" s="1" customFormat="1" ht="16.5" customHeight="1" x14ac:dyDescent="0.25">
      <c r="A37" s="75" t="s">
        <v>40</v>
      </c>
      <c r="B37" s="76">
        <v>29</v>
      </c>
      <c r="C37" s="77" t="s">
        <v>790</v>
      </c>
      <c r="D37" s="78">
        <v>0</v>
      </c>
      <c r="E37" s="84">
        <v>0</v>
      </c>
      <c r="F37" s="78">
        <v>0</v>
      </c>
      <c r="G37" s="84">
        <v>0</v>
      </c>
      <c r="H37" s="78">
        <v>0</v>
      </c>
      <c r="I37" s="84">
        <v>0</v>
      </c>
      <c r="J37" s="79">
        <v>0</v>
      </c>
      <c r="K37" s="90">
        <v>0</v>
      </c>
    </row>
    <row r="38" spans="1:11" s="1" customFormat="1" ht="16.5" customHeight="1" x14ac:dyDescent="0.25">
      <c r="A38" s="75" t="s">
        <v>40</v>
      </c>
      <c r="B38" s="76">
        <v>30</v>
      </c>
      <c r="C38" s="77" t="s">
        <v>791</v>
      </c>
      <c r="D38" s="78">
        <v>0</v>
      </c>
      <c r="E38" s="84">
        <v>0</v>
      </c>
      <c r="F38" s="78">
        <v>0</v>
      </c>
      <c r="G38" s="84">
        <v>0</v>
      </c>
      <c r="H38" s="78">
        <v>0</v>
      </c>
      <c r="I38" s="84">
        <v>0</v>
      </c>
      <c r="J38" s="79">
        <v>0</v>
      </c>
      <c r="K38" s="90">
        <v>0</v>
      </c>
    </row>
    <row r="39" spans="1:11" s="1" customFormat="1" ht="16.5" customHeight="1" x14ac:dyDescent="0.25">
      <c r="A39" s="75" t="s">
        <v>40</v>
      </c>
      <c r="B39" s="76">
        <v>31</v>
      </c>
      <c r="C39" s="77" t="s">
        <v>792</v>
      </c>
      <c r="D39" s="78">
        <v>0</v>
      </c>
      <c r="E39" s="84">
        <v>0</v>
      </c>
      <c r="F39" s="78">
        <v>0</v>
      </c>
      <c r="G39" s="84">
        <v>0</v>
      </c>
      <c r="H39" s="78">
        <v>0</v>
      </c>
      <c r="I39" s="84">
        <v>0</v>
      </c>
      <c r="J39" s="79">
        <v>0</v>
      </c>
      <c r="K39" s="90">
        <v>0</v>
      </c>
    </row>
    <row r="40" spans="1:11" s="1" customFormat="1" ht="16.5" customHeight="1" x14ac:dyDescent="0.25">
      <c r="A40" s="75" t="s">
        <v>40</v>
      </c>
      <c r="B40" s="76">
        <v>32</v>
      </c>
      <c r="C40" s="77" t="s">
        <v>793</v>
      </c>
      <c r="D40" s="78">
        <v>0</v>
      </c>
      <c r="E40" s="84">
        <v>0</v>
      </c>
      <c r="F40" s="78">
        <v>1</v>
      </c>
      <c r="G40" s="84">
        <v>1.4999999999999999E-2</v>
      </c>
      <c r="H40" s="78">
        <v>0</v>
      </c>
      <c r="I40" s="84">
        <v>0</v>
      </c>
      <c r="J40" s="79">
        <v>0</v>
      </c>
      <c r="K40" s="90">
        <v>0</v>
      </c>
    </row>
    <row r="41" spans="1:11" s="1" customFormat="1" ht="16.5" customHeight="1" x14ac:dyDescent="0.25">
      <c r="A41" s="75" t="s">
        <v>40</v>
      </c>
      <c r="B41" s="76">
        <v>33</v>
      </c>
      <c r="C41" s="77" t="s">
        <v>794</v>
      </c>
      <c r="D41" s="78">
        <v>0</v>
      </c>
      <c r="E41" s="84">
        <v>0</v>
      </c>
      <c r="F41" s="78">
        <v>0</v>
      </c>
      <c r="G41" s="84">
        <v>0</v>
      </c>
      <c r="H41" s="78">
        <v>0</v>
      </c>
      <c r="I41" s="84">
        <v>0</v>
      </c>
      <c r="J41" s="79">
        <v>0</v>
      </c>
      <c r="K41" s="90">
        <v>0</v>
      </c>
    </row>
    <row r="42" spans="1:11" s="1" customFormat="1" ht="16.5" customHeight="1" x14ac:dyDescent="0.25">
      <c r="A42" s="75" t="s">
        <v>40</v>
      </c>
      <c r="B42" s="76">
        <v>34</v>
      </c>
      <c r="C42" s="77" t="s">
        <v>795</v>
      </c>
      <c r="D42" s="78">
        <v>0</v>
      </c>
      <c r="E42" s="84">
        <v>0</v>
      </c>
      <c r="F42" s="78">
        <v>0</v>
      </c>
      <c r="G42" s="84">
        <v>0</v>
      </c>
      <c r="H42" s="78">
        <v>0</v>
      </c>
      <c r="I42" s="84">
        <v>0</v>
      </c>
      <c r="J42" s="79">
        <v>0</v>
      </c>
      <c r="K42" s="90">
        <v>0</v>
      </c>
    </row>
    <row r="43" spans="1:11" s="1" customFormat="1" ht="16.5" customHeight="1" x14ac:dyDescent="0.25">
      <c r="A43" s="75" t="s">
        <v>40</v>
      </c>
      <c r="B43" s="76">
        <v>35</v>
      </c>
      <c r="C43" s="77" t="s">
        <v>796</v>
      </c>
      <c r="D43" s="78">
        <v>0</v>
      </c>
      <c r="E43" s="84">
        <v>0</v>
      </c>
      <c r="F43" s="78">
        <v>0</v>
      </c>
      <c r="G43" s="84">
        <v>0</v>
      </c>
      <c r="H43" s="78">
        <v>0</v>
      </c>
      <c r="I43" s="84">
        <v>0</v>
      </c>
      <c r="J43" s="79">
        <v>0</v>
      </c>
      <c r="K43" s="90">
        <v>0</v>
      </c>
    </row>
    <row r="44" spans="1:11" s="1" customFormat="1" ht="16.5" customHeight="1" x14ac:dyDescent="0.25">
      <c r="A44" s="75" t="s">
        <v>40</v>
      </c>
      <c r="B44" s="76">
        <v>36</v>
      </c>
      <c r="C44" s="77" t="s">
        <v>797</v>
      </c>
      <c r="D44" s="78">
        <v>20</v>
      </c>
      <c r="E44" s="84">
        <v>0.17449999999999877</v>
      </c>
      <c r="F44" s="78">
        <v>33</v>
      </c>
      <c r="G44" s="84">
        <v>0.30199999999999805</v>
      </c>
      <c r="H44" s="78">
        <v>13</v>
      </c>
      <c r="I44" s="84">
        <v>0.10650000000000009</v>
      </c>
      <c r="J44" s="79">
        <v>1</v>
      </c>
      <c r="K44" s="90">
        <v>5.0000000000000044E-3</v>
      </c>
    </row>
    <row r="45" spans="1:11" s="1" customFormat="1" ht="16.5" customHeight="1" x14ac:dyDescent="0.25">
      <c r="A45" s="75" t="s">
        <v>40</v>
      </c>
      <c r="B45" s="76">
        <v>37</v>
      </c>
      <c r="C45" s="77" t="s">
        <v>798</v>
      </c>
      <c r="D45" s="78">
        <v>0</v>
      </c>
      <c r="E45" s="84">
        <v>0</v>
      </c>
      <c r="F45" s="78">
        <v>0</v>
      </c>
      <c r="G45" s="84">
        <v>0</v>
      </c>
      <c r="H45" s="78">
        <v>0</v>
      </c>
      <c r="I45" s="84">
        <v>0</v>
      </c>
      <c r="J45" s="79">
        <v>0</v>
      </c>
      <c r="K45" s="90">
        <v>0</v>
      </c>
    </row>
    <row r="46" spans="1:11" s="1" customFormat="1" ht="16.5" customHeight="1" x14ac:dyDescent="0.25">
      <c r="A46" s="75" t="s">
        <v>40</v>
      </c>
      <c r="B46" s="76">
        <v>38</v>
      </c>
      <c r="C46" s="77" t="s">
        <v>799</v>
      </c>
      <c r="D46" s="78">
        <v>0</v>
      </c>
      <c r="E46" s="84">
        <v>0</v>
      </c>
      <c r="F46" s="78">
        <v>0</v>
      </c>
      <c r="G46" s="84">
        <v>0</v>
      </c>
      <c r="H46" s="78">
        <v>0</v>
      </c>
      <c r="I46" s="84">
        <v>0</v>
      </c>
      <c r="J46" s="79">
        <v>0</v>
      </c>
      <c r="K46" s="90">
        <v>0</v>
      </c>
    </row>
    <row r="47" spans="1:11" s="1" customFormat="1" ht="16.5" customHeight="1" x14ac:dyDescent="0.25">
      <c r="A47" s="75" t="s">
        <v>40</v>
      </c>
      <c r="B47" s="76">
        <v>39</v>
      </c>
      <c r="C47" s="77" t="s">
        <v>800</v>
      </c>
      <c r="D47" s="78">
        <v>0</v>
      </c>
      <c r="E47" s="84">
        <v>0</v>
      </c>
      <c r="F47" s="78">
        <v>0</v>
      </c>
      <c r="G47" s="84">
        <v>0</v>
      </c>
      <c r="H47" s="78">
        <v>0</v>
      </c>
      <c r="I47" s="84">
        <v>0</v>
      </c>
      <c r="J47" s="79">
        <v>0</v>
      </c>
      <c r="K47" s="90">
        <v>0</v>
      </c>
    </row>
    <row r="48" spans="1:11" s="1" customFormat="1" ht="16.5" customHeight="1" x14ac:dyDescent="0.25">
      <c r="A48" s="75" t="s">
        <v>40</v>
      </c>
      <c r="B48" s="76">
        <v>40</v>
      </c>
      <c r="C48" s="77" t="s">
        <v>801</v>
      </c>
      <c r="D48" s="78">
        <v>0</v>
      </c>
      <c r="E48" s="84">
        <v>0</v>
      </c>
      <c r="F48" s="78">
        <v>1</v>
      </c>
      <c r="G48" s="84">
        <v>9.9999999999999915E-4</v>
      </c>
      <c r="H48" s="78">
        <v>0</v>
      </c>
      <c r="I48" s="84">
        <v>0</v>
      </c>
      <c r="J48" s="79">
        <v>0</v>
      </c>
      <c r="K48" s="90">
        <v>0</v>
      </c>
    </row>
    <row r="49" spans="1:11" s="1" customFormat="1" ht="16.5" customHeight="1" x14ac:dyDescent="0.25">
      <c r="A49" s="75" t="s">
        <v>40</v>
      </c>
      <c r="B49" s="76">
        <v>41</v>
      </c>
      <c r="C49" s="77" t="s">
        <v>802</v>
      </c>
      <c r="D49" s="78">
        <v>0</v>
      </c>
      <c r="E49" s="84">
        <v>0</v>
      </c>
      <c r="F49" s="78">
        <v>0</v>
      </c>
      <c r="G49" s="84">
        <v>0</v>
      </c>
      <c r="H49" s="78">
        <v>0</v>
      </c>
      <c r="I49" s="84">
        <v>0</v>
      </c>
      <c r="J49" s="79">
        <v>0</v>
      </c>
      <c r="K49" s="90">
        <v>0</v>
      </c>
    </row>
    <row r="50" spans="1:11" s="1" customFormat="1" ht="16.5" customHeight="1" x14ac:dyDescent="0.25">
      <c r="A50" s="75" t="s">
        <v>40</v>
      </c>
      <c r="B50" s="76">
        <v>42</v>
      </c>
      <c r="C50" s="77" t="s">
        <v>803</v>
      </c>
      <c r="D50" s="78">
        <v>2</v>
      </c>
      <c r="E50" s="84">
        <v>1.1099999999999995E-2</v>
      </c>
      <c r="F50" s="78">
        <v>0</v>
      </c>
      <c r="G50" s="84">
        <v>0</v>
      </c>
      <c r="H50" s="78">
        <v>1</v>
      </c>
      <c r="I50" s="84">
        <v>6.8999999999999978E-2</v>
      </c>
      <c r="J50" s="79">
        <v>0</v>
      </c>
      <c r="K50" s="90">
        <v>0</v>
      </c>
    </row>
    <row r="51" spans="1:11" s="1" customFormat="1" ht="16.5" customHeight="1" x14ac:dyDescent="0.25">
      <c r="A51" s="75" t="s">
        <v>40</v>
      </c>
      <c r="B51" s="76">
        <v>43</v>
      </c>
      <c r="C51" s="77" t="s">
        <v>804</v>
      </c>
      <c r="D51" s="78">
        <v>0</v>
      </c>
      <c r="E51" s="84">
        <v>0</v>
      </c>
      <c r="F51" s="78">
        <v>0</v>
      </c>
      <c r="G51" s="84">
        <v>0</v>
      </c>
      <c r="H51" s="78">
        <v>0</v>
      </c>
      <c r="I51" s="84">
        <v>0</v>
      </c>
      <c r="J51" s="79">
        <v>0</v>
      </c>
      <c r="K51" s="90">
        <v>0</v>
      </c>
    </row>
    <row r="52" spans="1:11" s="1" customFormat="1" ht="16.5" customHeight="1" x14ac:dyDescent="0.25">
      <c r="A52" s="75" t="s">
        <v>40</v>
      </c>
      <c r="B52" s="76">
        <v>44</v>
      </c>
      <c r="C52" s="77" t="s">
        <v>805</v>
      </c>
      <c r="D52" s="78">
        <v>0</v>
      </c>
      <c r="E52" s="84">
        <v>0</v>
      </c>
      <c r="F52" s="78">
        <v>0</v>
      </c>
      <c r="G52" s="84">
        <v>0</v>
      </c>
      <c r="H52" s="78">
        <v>0</v>
      </c>
      <c r="I52" s="84">
        <v>0</v>
      </c>
      <c r="J52" s="79">
        <v>0</v>
      </c>
      <c r="K52" s="90">
        <v>0</v>
      </c>
    </row>
    <row r="53" spans="1:11" s="1" customFormat="1" ht="16.5" customHeight="1" x14ac:dyDescent="0.25">
      <c r="A53" s="75" t="s">
        <v>40</v>
      </c>
      <c r="B53" s="76">
        <v>45</v>
      </c>
      <c r="C53" s="77" t="s">
        <v>806</v>
      </c>
      <c r="D53" s="78">
        <v>0</v>
      </c>
      <c r="E53" s="84">
        <v>0</v>
      </c>
      <c r="F53" s="78">
        <v>0</v>
      </c>
      <c r="G53" s="84">
        <v>0</v>
      </c>
      <c r="H53" s="78">
        <v>0</v>
      </c>
      <c r="I53" s="84">
        <v>0</v>
      </c>
      <c r="J53" s="79">
        <v>0</v>
      </c>
      <c r="K53" s="90">
        <v>0</v>
      </c>
    </row>
    <row r="54" spans="1:11" s="1" customFormat="1" ht="16.5" customHeight="1" x14ac:dyDescent="0.25">
      <c r="A54" s="75" t="s">
        <v>40</v>
      </c>
      <c r="B54" s="76">
        <v>46</v>
      </c>
      <c r="C54" s="77" t="s">
        <v>807</v>
      </c>
      <c r="D54" s="78">
        <v>0</v>
      </c>
      <c r="E54" s="84">
        <v>0</v>
      </c>
      <c r="F54" s="78">
        <v>0</v>
      </c>
      <c r="G54" s="84">
        <v>0</v>
      </c>
      <c r="H54" s="78">
        <v>0</v>
      </c>
      <c r="I54" s="84">
        <v>0</v>
      </c>
      <c r="J54" s="79">
        <v>0</v>
      </c>
      <c r="K54" s="90">
        <v>0</v>
      </c>
    </row>
    <row r="55" spans="1:11" s="1" customFormat="1" ht="16.5" customHeight="1" x14ac:dyDescent="0.25">
      <c r="A55" s="75" t="s">
        <v>40</v>
      </c>
      <c r="B55" s="76">
        <v>47</v>
      </c>
      <c r="C55" s="77" t="s">
        <v>808</v>
      </c>
      <c r="D55" s="78">
        <v>0</v>
      </c>
      <c r="E55" s="84">
        <v>0</v>
      </c>
      <c r="F55" s="78">
        <v>0</v>
      </c>
      <c r="G55" s="84">
        <v>0</v>
      </c>
      <c r="H55" s="78">
        <v>0</v>
      </c>
      <c r="I55" s="84">
        <v>0</v>
      </c>
      <c r="J55" s="79">
        <v>0</v>
      </c>
      <c r="K55" s="90">
        <v>0</v>
      </c>
    </row>
    <row r="56" spans="1:11" s="1" customFormat="1" ht="16.5" customHeight="1" x14ac:dyDescent="0.25">
      <c r="A56" s="75" t="s">
        <v>40</v>
      </c>
      <c r="B56" s="76">
        <v>48</v>
      </c>
      <c r="C56" s="77" t="s">
        <v>809</v>
      </c>
      <c r="D56" s="78">
        <v>0</v>
      </c>
      <c r="E56" s="84">
        <v>0</v>
      </c>
      <c r="F56" s="78">
        <v>0</v>
      </c>
      <c r="G56" s="84">
        <v>0</v>
      </c>
      <c r="H56" s="78">
        <v>0</v>
      </c>
      <c r="I56" s="84">
        <v>0</v>
      </c>
      <c r="J56" s="79">
        <v>0</v>
      </c>
      <c r="K56" s="90">
        <v>0</v>
      </c>
    </row>
    <row r="57" spans="1:11" s="1" customFormat="1" ht="16.5" customHeight="1" x14ac:dyDescent="0.25">
      <c r="A57" s="75" t="s">
        <v>40</v>
      </c>
      <c r="B57" s="76">
        <v>49</v>
      </c>
      <c r="C57" s="77" t="s">
        <v>810</v>
      </c>
      <c r="D57" s="78">
        <v>0</v>
      </c>
      <c r="E57" s="84">
        <v>0</v>
      </c>
      <c r="F57" s="78">
        <v>0</v>
      </c>
      <c r="G57" s="84">
        <v>0</v>
      </c>
      <c r="H57" s="78">
        <v>0</v>
      </c>
      <c r="I57" s="84">
        <v>0</v>
      </c>
      <c r="J57" s="79">
        <v>0</v>
      </c>
      <c r="K57" s="90">
        <v>0</v>
      </c>
    </row>
    <row r="58" spans="1:11" s="1" customFormat="1" ht="16.5" customHeight="1" x14ac:dyDescent="0.25">
      <c r="A58" s="75" t="s">
        <v>40</v>
      </c>
      <c r="B58" s="76">
        <v>50</v>
      </c>
      <c r="C58" s="77" t="s">
        <v>811</v>
      </c>
      <c r="D58" s="78">
        <v>0</v>
      </c>
      <c r="E58" s="84">
        <v>0</v>
      </c>
      <c r="F58" s="78">
        <v>0</v>
      </c>
      <c r="G58" s="84">
        <v>0</v>
      </c>
      <c r="H58" s="78">
        <v>0</v>
      </c>
      <c r="I58" s="84">
        <v>0</v>
      </c>
      <c r="J58" s="79">
        <v>0</v>
      </c>
      <c r="K58" s="90">
        <v>0</v>
      </c>
    </row>
    <row r="59" spans="1:11" s="1" customFormat="1" ht="16.5" customHeight="1" x14ac:dyDescent="0.25">
      <c r="A59" s="75" t="s">
        <v>40</v>
      </c>
      <c r="B59" s="76">
        <v>51</v>
      </c>
      <c r="C59" s="77" t="s">
        <v>812</v>
      </c>
      <c r="D59" s="78">
        <v>0</v>
      </c>
      <c r="E59" s="84">
        <v>0</v>
      </c>
      <c r="F59" s="78">
        <v>0</v>
      </c>
      <c r="G59" s="84">
        <v>0</v>
      </c>
      <c r="H59" s="78">
        <v>0</v>
      </c>
      <c r="I59" s="84">
        <v>0</v>
      </c>
      <c r="J59" s="79">
        <v>0</v>
      </c>
      <c r="K59" s="90">
        <v>0</v>
      </c>
    </row>
    <row r="60" spans="1:11" s="1" customFormat="1" ht="16.5" customHeight="1" x14ac:dyDescent="0.25">
      <c r="A60" s="75" t="s">
        <v>40</v>
      </c>
      <c r="B60" s="76">
        <v>52</v>
      </c>
      <c r="C60" s="77" t="s">
        <v>813</v>
      </c>
      <c r="D60" s="78">
        <v>0</v>
      </c>
      <c r="E60" s="84">
        <v>0</v>
      </c>
      <c r="F60" s="78">
        <v>0</v>
      </c>
      <c r="G60" s="84">
        <v>0</v>
      </c>
      <c r="H60" s="78">
        <v>0</v>
      </c>
      <c r="I60" s="84">
        <v>0</v>
      </c>
      <c r="J60" s="79">
        <v>0</v>
      </c>
      <c r="K60" s="90">
        <v>0</v>
      </c>
    </row>
    <row r="61" spans="1:11" s="1" customFormat="1" ht="16.5" customHeight="1" x14ac:dyDescent="0.25">
      <c r="A61" s="75" t="s">
        <v>40</v>
      </c>
      <c r="B61" s="76">
        <v>53</v>
      </c>
      <c r="C61" s="77" t="s">
        <v>814</v>
      </c>
      <c r="D61" s="78">
        <v>0</v>
      </c>
      <c r="E61" s="84">
        <v>0</v>
      </c>
      <c r="F61" s="78">
        <v>1</v>
      </c>
      <c r="G61" s="84">
        <v>0.09</v>
      </c>
      <c r="H61" s="78">
        <v>0</v>
      </c>
      <c r="I61" s="84">
        <v>0</v>
      </c>
      <c r="J61" s="79">
        <v>0</v>
      </c>
      <c r="K61" s="90">
        <v>0</v>
      </c>
    </row>
    <row r="62" spans="1:11" s="1" customFormat="1" ht="16.5" customHeight="1" x14ac:dyDescent="0.25">
      <c r="A62" s="75" t="s">
        <v>40</v>
      </c>
      <c r="B62" s="76">
        <v>54</v>
      </c>
      <c r="C62" s="77" t="s">
        <v>815</v>
      </c>
      <c r="D62" s="78">
        <v>0</v>
      </c>
      <c r="E62" s="84">
        <v>0</v>
      </c>
      <c r="F62" s="78">
        <v>0</v>
      </c>
      <c r="G62" s="84">
        <v>0</v>
      </c>
      <c r="H62" s="78">
        <v>0</v>
      </c>
      <c r="I62" s="84">
        <v>0</v>
      </c>
      <c r="J62" s="79">
        <v>0</v>
      </c>
      <c r="K62" s="90">
        <v>0</v>
      </c>
    </row>
    <row r="63" spans="1:11" s="1" customFormat="1" ht="16.5" customHeight="1" x14ac:dyDescent="0.25">
      <c r="A63" s="75" t="s">
        <v>40</v>
      </c>
      <c r="B63" s="76">
        <v>55</v>
      </c>
      <c r="C63" s="77" t="s">
        <v>816</v>
      </c>
      <c r="D63" s="78">
        <v>0</v>
      </c>
      <c r="E63" s="84">
        <v>0</v>
      </c>
      <c r="F63" s="78">
        <v>0</v>
      </c>
      <c r="G63" s="84">
        <v>0</v>
      </c>
      <c r="H63" s="78">
        <v>0</v>
      </c>
      <c r="I63" s="84">
        <v>0</v>
      </c>
      <c r="J63" s="79">
        <v>0</v>
      </c>
      <c r="K63" s="90">
        <v>0</v>
      </c>
    </row>
    <row r="64" spans="1:11" s="1" customFormat="1" ht="16.5" customHeight="1" x14ac:dyDescent="0.25">
      <c r="A64" s="75" t="s">
        <v>40</v>
      </c>
      <c r="B64" s="76">
        <v>56</v>
      </c>
      <c r="C64" s="77" t="s">
        <v>817</v>
      </c>
      <c r="D64" s="78">
        <v>0</v>
      </c>
      <c r="E64" s="84">
        <v>0</v>
      </c>
      <c r="F64" s="78">
        <v>0</v>
      </c>
      <c r="G64" s="84">
        <v>0</v>
      </c>
      <c r="H64" s="78">
        <v>1</v>
      </c>
      <c r="I64" s="84">
        <v>0.01</v>
      </c>
      <c r="J64" s="79">
        <v>0</v>
      </c>
      <c r="K64" s="90">
        <v>0</v>
      </c>
    </row>
    <row r="65" spans="1:11" s="1" customFormat="1" ht="16.5" customHeight="1" x14ac:dyDescent="0.25">
      <c r="A65" s="75" t="s">
        <v>40</v>
      </c>
      <c r="B65" s="76">
        <v>57</v>
      </c>
      <c r="C65" s="77" t="s">
        <v>818</v>
      </c>
      <c r="D65" s="78">
        <v>0</v>
      </c>
      <c r="E65" s="84">
        <v>0</v>
      </c>
      <c r="F65" s="78">
        <v>0</v>
      </c>
      <c r="G65" s="84">
        <v>0</v>
      </c>
      <c r="H65" s="78">
        <v>0</v>
      </c>
      <c r="I65" s="84">
        <v>0</v>
      </c>
      <c r="J65" s="79">
        <v>0</v>
      </c>
      <c r="K65" s="90">
        <v>0</v>
      </c>
    </row>
    <row r="66" spans="1:11" s="1" customFormat="1" ht="16.5" customHeight="1" x14ac:dyDescent="0.25">
      <c r="A66" s="75" t="s">
        <v>40</v>
      </c>
      <c r="B66" s="76">
        <v>58</v>
      </c>
      <c r="C66" s="77" t="s">
        <v>819</v>
      </c>
      <c r="D66" s="78">
        <v>1</v>
      </c>
      <c r="E66" s="84">
        <v>9.9999999999999985E-3</v>
      </c>
      <c r="F66" s="78">
        <v>2</v>
      </c>
      <c r="G66" s="84">
        <v>1.0999999999999999E-2</v>
      </c>
      <c r="H66" s="78">
        <v>0</v>
      </c>
      <c r="I66" s="84">
        <v>0</v>
      </c>
      <c r="J66" s="79">
        <v>0</v>
      </c>
      <c r="K66" s="90">
        <v>0</v>
      </c>
    </row>
    <row r="67" spans="1:11" s="1" customFormat="1" ht="16.5" customHeight="1" x14ac:dyDescent="0.25">
      <c r="A67" s="75" t="s">
        <v>40</v>
      </c>
      <c r="B67" s="76">
        <v>59</v>
      </c>
      <c r="C67" s="77" t="s">
        <v>820</v>
      </c>
      <c r="D67" s="78">
        <v>0</v>
      </c>
      <c r="E67" s="84">
        <v>0</v>
      </c>
      <c r="F67" s="78">
        <v>0</v>
      </c>
      <c r="G67" s="84">
        <v>0</v>
      </c>
      <c r="H67" s="78">
        <v>0</v>
      </c>
      <c r="I67" s="84">
        <v>0</v>
      </c>
      <c r="J67" s="79">
        <v>0</v>
      </c>
      <c r="K67" s="90">
        <v>0</v>
      </c>
    </row>
    <row r="68" spans="1:11" s="1" customFormat="1" ht="16.5" customHeight="1" x14ac:dyDescent="0.25">
      <c r="A68" s="75" t="s">
        <v>40</v>
      </c>
      <c r="B68" s="76">
        <v>60</v>
      </c>
      <c r="C68" s="77" t="s">
        <v>821</v>
      </c>
      <c r="D68" s="78">
        <v>0</v>
      </c>
      <c r="E68" s="84">
        <v>0</v>
      </c>
      <c r="F68" s="78">
        <v>0</v>
      </c>
      <c r="G68" s="84">
        <v>0</v>
      </c>
      <c r="H68" s="78">
        <v>0</v>
      </c>
      <c r="I68" s="84">
        <v>0</v>
      </c>
      <c r="J68" s="79">
        <v>0</v>
      </c>
      <c r="K68" s="90">
        <v>0</v>
      </c>
    </row>
    <row r="69" spans="1:11" s="1" customFormat="1" ht="16.5" customHeight="1" x14ac:dyDescent="0.25">
      <c r="A69" s="75" t="s">
        <v>40</v>
      </c>
      <c r="B69" s="76">
        <v>61</v>
      </c>
      <c r="C69" s="77" t="s">
        <v>822</v>
      </c>
      <c r="D69" s="78">
        <v>0</v>
      </c>
      <c r="E69" s="84">
        <v>0</v>
      </c>
      <c r="F69" s="78">
        <v>0</v>
      </c>
      <c r="G69" s="84">
        <v>0</v>
      </c>
      <c r="H69" s="78">
        <v>0</v>
      </c>
      <c r="I69" s="84">
        <v>0</v>
      </c>
      <c r="J69" s="79">
        <v>0</v>
      </c>
      <c r="K69" s="90">
        <v>0</v>
      </c>
    </row>
    <row r="70" spans="1:11" s="1" customFormat="1" ht="16.5" customHeight="1" x14ac:dyDescent="0.25">
      <c r="A70" s="75" t="s">
        <v>40</v>
      </c>
      <c r="B70" s="76">
        <v>62</v>
      </c>
      <c r="C70" s="77" t="s">
        <v>823</v>
      </c>
      <c r="D70" s="78">
        <v>6</v>
      </c>
      <c r="E70" s="84">
        <v>5.4000000000000048E-2</v>
      </c>
      <c r="F70" s="78">
        <v>6</v>
      </c>
      <c r="G70" s="84">
        <v>5.2000000000000074E-2</v>
      </c>
      <c r="H70" s="78">
        <v>4</v>
      </c>
      <c r="I70" s="84">
        <v>3.6500000000000005E-2</v>
      </c>
      <c r="J70" s="79">
        <v>0</v>
      </c>
      <c r="K70" s="90">
        <v>0</v>
      </c>
    </row>
    <row r="71" spans="1:11" s="1" customFormat="1" ht="16.5" customHeight="1" x14ac:dyDescent="0.25">
      <c r="A71" s="75" t="s">
        <v>40</v>
      </c>
      <c r="B71" s="76">
        <v>63</v>
      </c>
      <c r="C71" s="77" t="s">
        <v>824</v>
      </c>
      <c r="D71" s="78">
        <v>0</v>
      </c>
      <c r="E71" s="84">
        <v>0</v>
      </c>
      <c r="F71" s="78">
        <v>1</v>
      </c>
      <c r="G71" s="84">
        <v>9.9999999999999915E-4</v>
      </c>
      <c r="H71" s="78">
        <v>0</v>
      </c>
      <c r="I71" s="84">
        <v>0</v>
      </c>
      <c r="J71" s="79">
        <v>0</v>
      </c>
      <c r="K71" s="90">
        <v>0</v>
      </c>
    </row>
    <row r="72" spans="1:11" s="1" customFormat="1" ht="16.5" customHeight="1" x14ac:dyDescent="0.25">
      <c r="A72" s="75" t="s">
        <v>40</v>
      </c>
      <c r="B72" s="76">
        <v>64</v>
      </c>
      <c r="C72" s="77" t="s">
        <v>825</v>
      </c>
      <c r="D72" s="78">
        <v>0</v>
      </c>
      <c r="E72" s="84">
        <v>0</v>
      </c>
      <c r="F72" s="78">
        <v>0</v>
      </c>
      <c r="G72" s="84">
        <v>0</v>
      </c>
      <c r="H72" s="78">
        <v>0</v>
      </c>
      <c r="I72" s="84">
        <v>0</v>
      </c>
      <c r="J72" s="79">
        <v>0</v>
      </c>
      <c r="K72" s="90">
        <v>0</v>
      </c>
    </row>
    <row r="73" spans="1:11" s="1" customFormat="1" ht="16.5" customHeight="1" x14ac:dyDescent="0.25">
      <c r="A73" s="75" t="s">
        <v>40</v>
      </c>
      <c r="B73" s="76">
        <v>65</v>
      </c>
      <c r="C73" s="77" t="s">
        <v>826</v>
      </c>
      <c r="D73" s="78">
        <v>0</v>
      </c>
      <c r="E73" s="84">
        <v>0</v>
      </c>
      <c r="F73" s="78">
        <v>0</v>
      </c>
      <c r="G73" s="84">
        <v>0</v>
      </c>
      <c r="H73" s="78">
        <v>0</v>
      </c>
      <c r="I73" s="84">
        <v>0</v>
      </c>
      <c r="J73" s="79">
        <v>0</v>
      </c>
      <c r="K73" s="90">
        <v>0</v>
      </c>
    </row>
    <row r="74" spans="1:11" s="1" customFormat="1" ht="16.5" customHeight="1" x14ac:dyDescent="0.25">
      <c r="A74" s="75" t="s">
        <v>40</v>
      </c>
      <c r="B74" s="76">
        <v>66</v>
      </c>
      <c r="C74" s="77" t="s">
        <v>827</v>
      </c>
      <c r="D74" s="78">
        <v>1</v>
      </c>
      <c r="E74" s="84">
        <v>1.2E-2</v>
      </c>
      <c r="F74" s="78">
        <v>1</v>
      </c>
      <c r="G74" s="84">
        <v>1.0000000000000009E-3</v>
      </c>
      <c r="H74" s="78">
        <v>0</v>
      </c>
      <c r="I74" s="84">
        <v>0</v>
      </c>
      <c r="J74" s="79">
        <v>0</v>
      </c>
      <c r="K74" s="90">
        <v>0</v>
      </c>
    </row>
    <row r="75" spans="1:11" s="1" customFormat="1" ht="16.5" customHeight="1" x14ac:dyDescent="0.25">
      <c r="A75" s="75" t="s">
        <v>40</v>
      </c>
      <c r="B75" s="76">
        <v>67</v>
      </c>
      <c r="C75" s="77" t="s">
        <v>828</v>
      </c>
      <c r="D75" s="78">
        <v>0</v>
      </c>
      <c r="E75" s="84">
        <v>0</v>
      </c>
      <c r="F75" s="78">
        <v>0</v>
      </c>
      <c r="G75" s="84">
        <v>0</v>
      </c>
      <c r="H75" s="78">
        <v>1</v>
      </c>
      <c r="I75" s="84">
        <v>1.4999999999999999E-2</v>
      </c>
      <c r="J75" s="79">
        <v>0</v>
      </c>
      <c r="K75" s="90">
        <v>0</v>
      </c>
    </row>
    <row r="76" spans="1:11" s="1" customFormat="1" ht="16.5" customHeight="1" x14ac:dyDescent="0.25">
      <c r="A76" s="75" t="s">
        <v>40</v>
      </c>
      <c r="B76" s="76">
        <v>68</v>
      </c>
      <c r="C76" s="77" t="s">
        <v>829</v>
      </c>
      <c r="D76" s="78">
        <v>1</v>
      </c>
      <c r="E76" s="84">
        <v>4.0000000000000036E-3</v>
      </c>
      <c r="F76" s="78">
        <v>1</v>
      </c>
      <c r="G76" s="84">
        <v>4.0000000000000036E-3</v>
      </c>
      <c r="H76" s="78">
        <v>0</v>
      </c>
      <c r="I76" s="84">
        <v>0</v>
      </c>
      <c r="J76" s="79">
        <v>0</v>
      </c>
      <c r="K76" s="90">
        <v>0</v>
      </c>
    </row>
    <row r="77" spans="1:11" s="1" customFormat="1" ht="16.5" customHeight="1" x14ac:dyDescent="0.25">
      <c r="A77" s="75" t="s">
        <v>40</v>
      </c>
      <c r="B77" s="76">
        <v>69</v>
      </c>
      <c r="C77" s="77" t="s">
        <v>830</v>
      </c>
      <c r="D77" s="78">
        <v>1</v>
      </c>
      <c r="E77" s="84">
        <v>5.9999999999999993E-3</v>
      </c>
      <c r="F77" s="78">
        <v>0</v>
      </c>
      <c r="G77" s="84">
        <v>0</v>
      </c>
      <c r="H77" s="78">
        <v>0</v>
      </c>
      <c r="I77" s="84">
        <v>0</v>
      </c>
      <c r="J77" s="79">
        <v>0</v>
      </c>
      <c r="K77" s="90">
        <v>0</v>
      </c>
    </row>
    <row r="78" spans="1:11" s="1" customFormat="1" ht="16.5" customHeight="1" x14ac:dyDescent="0.25">
      <c r="A78" s="75" t="s">
        <v>40</v>
      </c>
      <c r="B78" s="76">
        <v>70</v>
      </c>
      <c r="C78" s="77" t="s">
        <v>831</v>
      </c>
      <c r="D78" s="78">
        <v>3</v>
      </c>
      <c r="E78" s="84">
        <v>0.11000000000000001</v>
      </c>
      <c r="F78" s="78">
        <v>1</v>
      </c>
      <c r="G78" s="84">
        <v>3.5000000000000003E-2</v>
      </c>
      <c r="H78" s="78">
        <v>1</v>
      </c>
      <c r="I78" s="84">
        <v>5.9999999999999984E-3</v>
      </c>
      <c r="J78" s="79">
        <v>0</v>
      </c>
      <c r="K78" s="90">
        <v>0</v>
      </c>
    </row>
    <row r="79" spans="1:11" s="1" customFormat="1" ht="16.5" customHeight="1" x14ac:dyDescent="0.25">
      <c r="A79" s="75" t="s">
        <v>40</v>
      </c>
      <c r="B79" s="76">
        <v>71</v>
      </c>
      <c r="C79" s="77" t="s">
        <v>832</v>
      </c>
      <c r="D79" s="78">
        <v>0</v>
      </c>
      <c r="E79" s="84">
        <v>0</v>
      </c>
      <c r="F79" s="78">
        <v>0</v>
      </c>
      <c r="G79" s="84">
        <v>0</v>
      </c>
      <c r="H79" s="78">
        <v>1</v>
      </c>
      <c r="I79" s="84">
        <v>6.0000000000000001E-3</v>
      </c>
      <c r="J79" s="79">
        <v>0</v>
      </c>
      <c r="K79" s="90">
        <v>0</v>
      </c>
    </row>
    <row r="80" spans="1:11" s="1" customFormat="1" ht="16.5" customHeight="1" x14ac:dyDescent="0.25">
      <c r="A80" s="75" t="s">
        <v>40</v>
      </c>
      <c r="B80" s="76">
        <v>72</v>
      </c>
      <c r="C80" s="77" t="s">
        <v>833</v>
      </c>
      <c r="D80" s="78">
        <v>0</v>
      </c>
      <c r="E80" s="84">
        <v>0</v>
      </c>
      <c r="F80" s="78">
        <v>0</v>
      </c>
      <c r="G80" s="84">
        <v>0</v>
      </c>
      <c r="H80" s="78">
        <v>0</v>
      </c>
      <c r="I80" s="84">
        <v>0</v>
      </c>
      <c r="J80" s="79">
        <v>0</v>
      </c>
      <c r="K80" s="90">
        <v>0</v>
      </c>
    </row>
    <row r="81" spans="1:11" s="1" customFormat="1" ht="16.5" customHeight="1" x14ac:dyDescent="0.25">
      <c r="A81" s="75" t="s">
        <v>40</v>
      </c>
      <c r="B81" s="76">
        <v>73</v>
      </c>
      <c r="C81" s="77" t="s">
        <v>834</v>
      </c>
      <c r="D81" s="78">
        <v>0</v>
      </c>
      <c r="E81" s="84">
        <v>0</v>
      </c>
      <c r="F81" s="78">
        <v>0</v>
      </c>
      <c r="G81" s="84">
        <v>0</v>
      </c>
      <c r="H81" s="78">
        <v>0</v>
      </c>
      <c r="I81" s="84">
        <v>0</v>
      </c>
      <c r="J81" s="79">
        <v>0</v>
      </c>
      <c r="K81" s="90">
        <v>0</v>
      </c>
    </row>
    <row r="82" spans="1:11" s="1" customFormat="1" ht="16.5" customHeight="1" x14ac:dyDescent="0.25">
      <c r="A82" s="75" t="s">
        <v>40</v>
      </c>
      <c r="B82" s="76">
        <v>74</v>
      </c>
      <c r="C82" s="77" t="s">
        <v>835</v>
      </c>
      <c r="D82" s="78">
        <v>1</v>
      </c>
      <c r="E82" s="84">
        <v>1.4999999999999999E-2</v>
      </c>
      <c r="F82" s="78">
        <v>1</v>
      </c>
      <c r="G82" s="84">
        <v>1.4999999999999999E-2</v>
      </c>
      <c r="H82" s="78">
        <v>0</v>
      </c>
      <c r="I82" s="84">
        <v>0</v>
      </c>
      <c r="J82" s="79">
        <v>0</v>
      </c>
      <c r="K82" s="90">
        <v>0</v>
      </c>
    </row>
    <row r="83" spans="1:11" s="1" customFormat="1" ht="16.5" customHeight="1" x14ac:dyDescent="0.25">
      <c r="A83" s="75" t="s">
        <v>40</v>
      </c>
      <c r="B83" s="76">
        <v>75</v>
      </c>
      <c r="C83" s="77" t="s">
        <v>836</v>
      </c>
      <c r="D83" s="78">
        <v>0</v>
      </c>
      <c r="E83" s="84">
        <v>0</v>
      </c>
      <c r="F83" s="78">
        <v>0</v>
      </c>
      <c r="G83" s="84">
        <v>0</v>
      </c>
      <c r="H83" s="78">
        <v>0</v>
      </c>
      <c r="I83" s="84">
        <v>0</v>
      </c>
      <c r="J83" s="79">
        <v>0</v>
      </c>
      <c r="K83" s="90">
        <v>0</v>
      </c>
    </row>
    <row r="84" spans="1:11" s="1" customFormat="1" ht="16.5" customHeight="1" x14ac:dyDescent="0.25">
      <c r="A84" s="75" t="s">
        <v>40</v>
      </c>
      <c r="B84" s="76">
        <v>76</v>
      </c>
      <c r="C84" s="77" t="s">
        <v>837</v>
      </c>
      <c r="D84" s="78">
        <v>0</v>
      </c>
      <c r="E84" s="84">
        <v>0</v>
      </c>
      <c r="F84" s="78">
        <v>0</v>
      </c>
      <c r="G84" s="84">
        <v>0</v>
      </c>
      <c r="H84" s="78">
        <v>0</v>
      </c>
      <c r="I84" s="84">
        <v>0</v>
      </c>
      <c r="J84" s="79">
        <v>0</v>
      </c>
      <c r="K84" s="90">
        <v>0</v>
      </c>
    </row>
    <row r="85" spans="1:11" s="1" customFormat="1" ht="16.5" customHeight="1" x14ac:dyDescent="0.25">
      <c r="A85" s="75" t="s">
        <v>40</v>
      </c>
      <c r="B85" s="76">
        <v>77</v>
      </c>
      <c r="C85" s="77" t="s">
        <v>838</v>
      </c>
      <c r="D85" s="78">
        <v>0</v>
      </c>
      <c r="E85" s="84">
        <v>0</v>
      </c>
      <c r="F85" s="78">
        <v>0</v>
      </c>
      <c r="G85" s="84">
        <v>0</v>
      </c>
      <c r="H85" s="78">
        <v>1</v>
      </c>
      <c r="I85" s="84">
        <v>1.4999999999999999E-2</v>
      </c>
      <c r="J85" s="79">
        <v>0</v>
      </c>
      <c r="K85" s="90">
        <v>0</v>
      </c>
    </row>
    <row r="86" spans="1:11" s="1" customFormat="1" ht="16.5" customHeight="1" x14ac:dyDescent="0.25">
      <c r="A86" s="75" t="s">
        <v>40</v>
      </c>
      <c r="B86" s="76">
        <v>78</v>
      </c>
      <c r="C86" s="77" t="s">
        <v>839</v>
      </c>
      <c r="D86" s="78">
        <v>0</v>
      </c>
      <c r="E86" s="84">
        <v>0</v>
      </c>
      <c r="F86" s="78">
        <v>0</v>
      </c>
      <c r="G86" s="84">
        <v>0</v>
      </c>
      <c r="H86" s="78">
        <v>0</v>
      </c>
      <c r="I86" s="84">
        <v>0</v>
      </c>
      <c r="J86" s="79">
        <v>0</v>
      </c>
      <c r="K86" s="90">
        <v>0</v>
      </c>
    </row>
    <row r="87" spans="1:11" s="1" customFormat="1" ht="16.5" customHeight="1" x14ac:dyDescent="0.25">
      <c r="A87" s="75" t="s">
        <v>40</v>
      </c>
      <c r="B87" s="76">
        <v>79</v>
      </c>
      <c r="C87" s="77" t="s">
        <v>840</v>
      </c>
      <c r="D87" s="78">
        <v>0</v>
      </c>
      <c r="E87" s="84">
        <v>0</v>
      </c>
      <c r="F87" s="78">
        <v>0</v>
      </c>
      <c r="G87" s="84">
        <v>0</v>
      </c>
      <c r="H87" s="78">
        <v>0</v>
      </c>
      <c r="I87" s="84">
        <v>0</v>
      </c>
      <c r="J87" s="79">
        <v>0</v>
      </c>
      <c r="K87" s="90">
        <v>0</v>
      </c>
    </row>
    <row r="88" spans="1:11" s="1" customFormat="1" ht="16.5" customHeight="1" x14ac:dyDescent="0.25">
      <c r="A88" s="75" t="s">
        <v>40</v>
      </c>
      <c r="B88" s="76">
        <v>80</v>
      </c>
      <c r="C88" s="77" t="s">
        <v>841</v>
      </c>
      <c r="D88" s="78">
        <v>0</v>
      </c>
      <c r="E88" s="84">
        <v>0</v>
      </c>
      <c r="F88" s="78">
        <v>0</v>
      </c>
      <c r="G88" s="84">
        <v>0</v>
      </c>
      <c r="H88" s="78">
        <v>0</v>
      </c>
      <c r="I88" s="84">
        <v>0</v>
      </c>
      <c r="J88" s="79">
        <v>0</v>
      </c>
      <c r="K88" s="90">
        <v>0</v>
      </c>
    </row>
    <row r="89" spans="1:11" s="1" customFormat="1" ht="16.5" customHeight="1" x14ac:dyDescent="0.25">
      <c r="A89" s="75" t="s">
        <v>40</v>
      </c>
      <c r="B89" s="76">
        <v>81</v>
      </c>
      <c r="C89" s="77" t="s">
        <v>842</v>
      </c>
      <c r="D89" s="78">
        <v>0</v>
      </c>
      <c r="E89" s="84">
        <v>0</v>
      </c>
      <c r="F89" s="78">
        <v>0</v>
      </c>
      <c r="G89" s="84">
        <v>0</v>
      </c>
      <c r="H89" s="78">
        <v>0</v>
      </c>
      <c r="I89" s="84">
        <v>0</v>
      </c>
      <c r="J89" s="79">
        <v>0</v>
      </c>
      <c r="K89" s="90">
        <v>0</v>
      </c>
    </row>
    <row r="90" spans="1:11" ht="16.5" customHeight="1" x14ac:dyDescent="0.25">
      <c r="A90" s="75" t="s">
        <v>40</v>
      </c>
      <c r="B90" s="76">
        <v>82</v>
      </c>
      <c r="C90" s="77" t="s">
        <v>843</v>
      </c>
      <c r="D90" s="78">
        <v>2</v>
      </c>
      <c r="E90" s="84">
        <v>2.4999999999999998E-2</v>
      </c>
      <c r="F90" s="78">
        <v>2</v>
      </c>
      <c r="G90" s="84">
        <v>2.4999999999999998E-2</v>
      </c>
      <c r="H90" s="78">
        <v>0</v>
      </c>
      <c r="I90" s="84">
        <v>0</v>
      </c>
      <c r="J90" s="79">
        <v>0</v>
      </c>
      <c r="K90" s="90">
        <v>0</v>
      </c>
    </row>
    <row r="91" spans="1:11" s="1" customFormat="1" ht="16.5" customHeight="1" x14ac:dyDescent="0.25">
      <c r="A91" s="75" t="s">
        <v>40</v>
      </c>
      <c r="B91" s="76">
        <v>83</v>
      </c>
      <c r="C91" s="77" t="s">
        <v>844</v>
      </c>
      <c r="D91" s="78">
        <v>0</v>
      </c>
      <c r="E91" s="84">
        <v>0</v>
      </c>
      <c r="F91" s="78">
        <v>0</v>
      </c>
      <c r="G91" s="84">
        <v>0</v>
      </c>
      <c r="H91" s="78">
        <v>0</v>
      </c>
      <c r="I91" s="84">
        <v>0</v>
      </c>
      <c r="J91" s="79">
        <v>0</v>
      </c>
      <c r="K91" s="90">
        <v>0</v>
      </c>
    </row>
    <row r="92" spans="1:11" s="1" customFormat="1" ht="16.5" customHeight="1" x14ac:dyDescent="0.25">
      <c r="A92" s="75" t="s">
        <v>40</v>
      </c>
      <c r="B92" s="76">
        <v>84</v>
      </c>
      <c r="C92" s="77" t="s">
        <v>845</v>
      </c>
      <c r="D92" s="78">
        <v>0</v>
      </c>
      <c r="E92" s="84">
        <v>0</v>
      </c>
      <c r="F92" s="78">
        <v>0</v>
      </c>
      <c r="G92" s="84">
        <v>0</v>
      </c>
      <c r="H92" s="78">
        <v>0</v>
      </c>
      <c r="I92" s="84">
        <v>0</v>
      </c>
      <c r="J92" s="79">
        <v>0</v>
      </c>
      <c r="K92" s="90">
        <v>0</v>
      </c>
    </row>
    <row r="93" spans="1:11" s="1" customFormat="1" ht="16.5" customHeight="1" x14ac:dyDescent="0.25">
      <c r="A93" s="75" t="s">
        <v>40</v>
      </c>
      <c r="B93" s="76">
        <v>85</v>
      </c>
      <c r="C93" s="77" t="s">
        <v>846</v>
      </c>
      <c r="D93" s="78">
        <v>0</v>
      </c>
      <c r="E93" s="84">
        <v>0</v>
      </c>
      <c r="F93" s="78">
        <v>0</v>
      </c>
      <c r="G93" s="84">
        <v>0</v>
      </c>
      <c r="H93" s="78">
        <v>0</v>
      </c>
      <c r="I93" s="84">
        <v>0</v>
      </c>
      <c r="J93" s="79">
        <v>0</v>
      </c>
      <c r="K93" s="90">
        <v>0</v>
      </c>
    </row>
    <row r="94" spans="1:11" s="1" customFormat="1" ht="16.5" customHeight="1" x14ac:dyDescent="0.25">
      <c r="A94" s="75" t="s">
        <v>40</v>
      </c>
      <c r="B94" s="76">
        <v>86</v>
      </c>
      <c r="C94" s="77" t="s">
        <v>847</v>
      </c>
      <c r="D94" s="78">
        <v>0</v>
      </c>
      <c r="E94" s="84">
        <v>0</v>
      </c>
      <c r="F94" s="78">
        <v>0</v>
      </c>
      <c r="G94" s="84">
        <v>0</v>
      </c>
      <c r="H94" s="78">
        <v>0</v>
      </c>
      <c r="I94" s="84">
        <v>0</v>
      </c>
      <c r="J94" s="79">
        <v>0</v>
      </c>
      <c r="K94" s="90">
        <v>0</v>
      </c>
    </row>
    <row r="95" spans="1:11" s="1" customFormat="1" ht="16.5" customHeight="1" x14ac:dyDescent="0.25">
      <c r="A95" s="75" t="s">
        <v>40</v>
      </c>
      <c r="B95" s="76">
        <v>87</v>
      </c>
      <c r="C95" s="77" t="s">
        <v>848</v>
      </c>
      <c r="D95" s="78">
        <v>0</v>
      </c>
      <c r="E95" s="84">
        <v>0</v>
      </c>
      <c r="F95" s="78">
        <v>0</v>
      </c>
      <c r="G95" s="84">
        <v>0</v>
      </c>
      <c r="H95" s="78">
        <v>0</v>
      </c>
      <c r="I95" s="84">
        <v>0</v>
      </c>
      <c r="J95" s="79">
        <v>0</v>
      </c>
      <c r="K95" s="90">
        <v>0</v>
      </c>
    </row>
    <row r="96" spans="1:11" s="1" customFormat="1" ht="16.5" customHeight="1" x14ac:dyDescent="0.25">
      <c r="A96" s="75" t="s">
        <v>40</v>
      </c>
      <c r="B96" s="76">
        <v>88</v>
      </c>
      <c r="C96" s="77" t="s">
        <v>849</v>
      </c>
      <c r="D96" s="78">
        <v>0</v>
      </c>
      <c r="E96" s="84">
        <v>0</v>
      </c>
      <c r="F96" s="78">
        <v>0</v>
      </c>
      <c r="G96" s="84">
        <v>0</v>
      </c>
      <c r="H96" s="78">
        <v>1</v>
      </c>
      <c r="I96" s="84">
        <v>1.4999999999999999E-2</v>
      </c>
      <c r="J96" s="79">
        <v>0</v>
      </c>
      <c r="K96" s="90">
        <v>0</v>
      </c>
    </row>
    <row r="97" spans="1:11" s="1" customFormat="1" ht="16.5" customHeight="1" x14ac:dyDescent="0.25">
      <c r="A97" s="75" t="s">
        <v>40</v>
      </c>
      <c r="B97" s="76">
        <v>89</v>
      </c>
      <c r="C97" s="77" t="s">
        <v>850</v>
      </c>
      <c r="D97" s="78">
        <v>0</v>
      </c>
      <c r="E97" s="84">
        <v>0</v>
      </c>
      <c r="F97" s="78">
        <v>0</v>
      </c>
      <c r="G97" s="84">
        <v>0</v>
      </c>
      <c r="H97" s="78">
        <v>1</v>
      </c>
      <c r="I97" s="84">
        <v>1.2E-2</v>
      </c>
      <c r="J97" s="79">
        <v>0</v>
      </c>
      <c r="K97" s="90">
        <v>0</v>
      </c>
    </row>
    <row r="98" spans="1:11" s="1" customFormat="1" ht="16.5" customHeight="1" x14ac:dyDescent="0.25">
      <c r="A98" s="75" t="s">
        <v>40</v>
      </c>
      <c r="B98" s="76">
        <v>90</v>
      </c>
      <c r="C98" s="77" t="s">
        <v>851</v>
      </c>
      <c r="D98" s="78">
        <v>0</v>
      </c>
      <c r="E98" s="84">
        <v>0</v>
      </c>
      <c r="F98" s="78">
        <v>0</v>
      </c>
      <c r="G98" s="84">
        <v>0</v>
      </c>
      <c r="H98" s="78">
        <v>0</v>
      </c>
      <c r="I98" s="84">
        <v>0</v>
      </c>
      <c r="J98" s="79">
        <v>0</v>
      </c>
      <c r="K98" s="90">
        <v>0</v>
      </c>
    </row>
    <row r="99" spans="1:11" s="1" customFormat="1" ht="16.5" customHeight="1" x14ac:dyDescent="0.25">
      <c r="A99" s="75" t="s">
        <v>40</v>
      </c>
      <c r="B99" s="76">
        <v>91</v>
      </c>
      <c r="C99" s="77" t="s">
        <v>852</v>
      </c>
      <c r="D99" s="78">
        <v>0</v>
      </c>
      <c r="E99" s="84">
        <v>0</v>
      </c>
      <c r="F99" s="78">
        <v>0</v>
      </c>
      <c r="G99" s="84">
        <v>0</v>
      </c>
      <c r="H99" s="78">
        <v>0</v>
      </c>
      <c r="I99" s="84">
        <v>0</v>
      </c>
      <c r="J99" s="79">
        <v>0</v>
      </c>
      <c r="K99" s="90">
        <v>0</v>
      </c>
    </row>
    <row r="100" spans="1:11" s="1" customFormat="1" ht="16.5" customHeight="1" x14ac:dyDescent="0.25">
      <c r="A100" s="75" t="s">
        <v>40</v>
      </c>
      <c r="B100" s="76">
        <v>92</v>
      </c>
      <c r="C100" s="77" t="s">
        <v>853</v>
      </c>
      <c r="D100" s="78">
        <v>0</v>
      </c>
      <c r="E100" s="84">
        <v>0</v>
      </c>
      <c r="F100" s="78">
        <v>0</v>
      </c>
      <c r="G100" s="84">
        <v>0</v>
      </c>
      <c r="H100" s="78">
        <v>1</v>
      </c>
      <c r="I100" s="84">
        <v>1.5000000000000013E-2</v>
      </c>
      <c r="J100" s="79">
        <v>0</v>
      </c>
      <c r="K100" s="90">
        <v>0</v>
      </c>
    </row>
    <row r="101" spans="1:11" s="1" customFormat="1" ht="16.5" customHeight="1" x14ac:dyDescent="0.25">
      <c r="A101" s="75" t="s">
        <v>40</v>
      </c>
      <c r="B101" s="76">
        <v>93</v>
      </c>
      <c r="C101" s="77" t="s">
        <v>854</v>
      </c>
      <c r="D101" s="78">
        <v>0</v>
      </c>
      <c r="E101" s="84">
        <v>0</v>
      </c>
      <c r="F101" s="78">
        <v>0</v>
      </c>
      <c r="G101" s="84">
        <v>0</v>
      </c>
      <c r="H101" s="78">
        <v>0</v>
      </c>
      <c r="I101" s="84">
        <v>0</v>
      </c>
      <c r="J101" s="79">
        <v>0</v>
      </c>
      <c r="K101" s="90">
        <v>0</v>
      </c>
    </row>
    <row r="102" spans="1:11" s="1" customFormat="1" ht="16.5" customHeight="1" x14ac:dyDescent="0.25">
      <c r="A102" s="75" t="s">
        <v>40</v>
      </c>
      <c r="B102" s="76">
        <v>94</v>
      </c>
      <c r="C102" s="77" t="s">
        <v>855</v>
      </c>
      <c r="D102" s="78">
        <v>1</v>
      </c>
      <c r="E102" s="84">
        <v>1.4999999999999999E-2</v>
      </c>
      <c r="F102" s="78">
        <v>1</v>
      </c>
      <c r="G102" s="84">
        <v>1.4999999999999999E-2</v>
      </c>
      <c r="H102" s="78">
        <v>0</v>
      </c>
      <c r="I102" s="84">
        <v>0</v>
      </c>
      <c r="J102" s="79">
        <v>0</v>
      </c>
      <c r="K102" s="90">
        <v>0</v>
      </c>
    </row>
    <row r="103" spans="1:11" s="1" customFormat="1" ht="16.5" customHeight="1" x14ac:dyDescent="0.25">
      <c r="A103" s="75" t="s">
        <v>40</v>
      </c>
      <c r="B103" s="76">
        <v>95</v>
      </c>
      <c r="C103" s="77" t="s">
        <v>856</v>
      </c>
      <c r="D103" s="78">
        <v>1</v>
      </c>
      <c r="E103" s="84">
        <v>5.0000000000000001E-3</v>
      </c>
      <c r="F103" s="78">
        <v>1</v>
      </c>
      <c r="G103" s="84">
        <v>1E-3</v>
      </c>
      <c r="H103" s="78">
        <v>0</v>
      </c>
      <c r="I103" s="84">
        <v>0</v>
      </c>
      <c r="J103" s="79">
        <v>0</v>
      </c>
      <c r="K103" s="90">
        <v>0</v>
      </c>
    </row>
    <row r="104" spans="1:11" s="1" customFormat="1" ht="16.5" customHeight="1" x14ac:dyDescent="0.25">
      <c r="A104" s="75" t="s">
        <v>40</v>
      </c>
      <c r="B104" s="76">
        <v>96</v>
      </c>
      <c r="C104" s="77" t="s">
        <v>857</v>
      </c>
      <c r="D104" s="78">
        <v>0</v>
      </c>
      <c r="E104" s="84">
        <v>0</v>
      </c>
      <c r="F104" s="78">
        <v>0</v>
      </c>
      <c r="G104" s="84">
        <v>0</v>
      </c>
      <c r="H104" s="78">
        <v>0</v>
      </c>
      <c r="I104" s="84">
        <v>0</v>
      </c>
      <c r="J104" s="79">
        <v>0</v>
      </c>
      <c r="K104" s="90">
        <v>0</v>
      </c>
    </row>
    <row r="105" spans="1:11" s="1" customFormat="1" ht="16.5" customHeight="1" x14ac:dyDescent="0.25">
      <c r="A105" s="75" t="s">
        <v>40</v>
      </c>
      <c r="B105" s="76">
        <v>97</v>
      </c>
      <c r="C105" s="77" t="s">
        <v>858</v>
      </c>
      <c r="D105" s="78">
        <v>1</v>
      </c>
      <c r="E105" s="84">
        <v>1.0000000000000002E-2</v>
      </c>
      <c r="F105" s="78">
        <v>1</v>
      </c>
      <c r="G105" s="84">
        <v>1.0000000000000002E-2</v>
      </c>
      <c r="H105" s="78">
        <v>1</v>
      </c>
      <c r="I105" s="84">
        <v>5.000000000000001E-3</v>
      </c>
      <c r="J105" s="79">
        <v>0</v>
      </c>
      <c r="K105" s="90">
        <v>0</v>
      </c>
    </row>
    <row r="106" spans="1:11" s="1" customFormat="1" ht="16.5" customHeight="1" x14ac:dyDescent="0.25">
      <c r="A106" s="75" t="s">
        <v>40</v>
      </c>
      <c r="B106" s="76">
        <v>98</v>
      </c>
      <c r="C106" s="77" t="s">
        <v>859</v>
      </c>
      <c r="D106" s="78">
        <v>0</v>
      </c>
      <c r="E106" s="84">
        <v>0</v>
      </c>
      <c r="F106" s="78">
        <v>0</v>
      </c>
      <c r="G106" s="84">
        <v>0</v>
      </c>
      <c r="H106" s="78">
        <v>0</v>
      </c>
      <c r="I106" s="84">
        <v>0.5</v>
      </c>
      <c r="J106" s="79">
        <v>0</v>
      </c>
      <c r="K106" s="90">
        <v>0</v>
      </c>
    </row>
    <row r="107" spans="1:11" s="1" customFormat="1" ht="16.5" customHeight="1" x14ac:dyDescent="0.25">
      <c r="A107" s="75" t="s">
        <v>40</v>
      </c>
      <c r="B107" s="76">
        <v>99</v>
      </c>
      <c r="C107" s="77" t="s">
        <v>860</v>
      </c>
      <c r="D107" s="78">
        <v>3</v>
      </c>
      <c r="E107" s="84">
        <v>0.255</v>
      </c>
      <c r="F107" s="78">
        <v>0</v>
      </c>
      <c r="G107" s="84">
        <v>0</v>
      </c>
      <c r="H107" s="78">
        <v>0</v>
      </c>
      <c r="I107" s="84">
        <v>0</v>
      </c>
      <c r="J107" s="79">
        <v>0</v>
      </c>
      <c r="K107" s="90">
        <v>0</v>
      </c>
    </row>
    <row r="108" spans="1:11" s="1" customFormat="1" ht="16.5" customHeight="1" x14ac:dyDescent="0.25">
      <c r="A108" s="75" t="s">
        <v>40</v>
      </c>
      <c r="B108" s="76">
        <v>100</v>
      </c>
      <c r="C108" s="77" t="s">
        <v>861</v>
      </c>
      <c r="D108" s="78">
        <v>0</v>
      </c>
      <c r="E108" s="84">
        <v>0</v>
      </c>
      <c r="F108" s="78">
        <v>0</v>
      </c>
      <c r="G108" s="84">
        <v>0</v>
      </c>
      <c r="H108" s="78">
        <v>0</v>
      </c>
      <c r="I108" s="84">
        <v>0</v>
      </c>
      <c r="J108" s="79">
        <v>0</v>
      </c>
      <c r="K108" s="90">
        <v>0</v>
      </c>
    </row>
    <row r="109" spans="1:11" s="1" customFormat="1" ht="16.5" customHeight="1" x14ac:dyDescent="0.25">
      <c r="A109" s="75" t="s">
        <v>40</v>
      </c>
      <c r="B109" s="76">
        <v>101</v>
      </c>
      <c r="C109" s="77" t="s">
        <v>862</v>
      </c>
      <c r="D109" s="78">
        <v>4</v>
      </c>
      <c r="E109" s="84">
        <v>3.4000000000000016E-2</v>
      </c>
      <c r="F109" s="78">
        <v>2</v>
      </c>
      <c r="G109" s="84">
        <v>1.4999999999999999E-2</v>
      </c>
      <c r="H109" s="78">
        <v>0</v>
      </c>
      <c r="I109" s="84">
        <v>0</v>
      </c>
      <c r="J109" s="79">
        <v>3</v>
      </c>
      <c r="K109" s="90">
        <v>4.2000000000000003E-2</v>
      </c>
    </row>
    <row r="110" spans="1:11" s="1" customFormat="1" ht="16.5" customHeight="1" x14ac:dyDescent="0.25">
      <c r="A110" s="75" t="s">
        <v>40</v>
      </c>
      <c r="B110" s="76">
        <v>102</v>
      </c>
      <c r="C110" s="77" t="s">
        <v>863</v>
      </c>
      <c r="D110" s="78">
        <v>0</v>
      </c>
      <c r="E110" s="84">
        <v>0</v>
      </c>
      <c r="F110" s="78">
        <v>0</v>
      </c>
      <c r="G110" s="84">
        <v>0</v>
      </c>
      <c r="H110" s="78">
        <v>0</v>
      </c>
      <c r="I110" s="84">
        <v>0</v>
      </c>
      <c r="J110" s="79">
        <v>0</v>
      </c>
      <c r="K110" s="90">
        <v>0</v>
      </c>
    </row>
    <row r="111" spans="1:11" s="1" customFormat="1" ht="16.5" customHeight="1" x14ac:dyDescent="0.25">
      <c r="A111" s="75" t="s">
        <v>40</v>
      </c>
      <c r="B111" s="76">
        <v>103</v>
      </c>
      <c r="C111" s="77" t="s">
        <v>864</v>
      </c>
      <c r="D111" s="78">
        <v>0</v>
      </c>
      <c r="E111" s="84">
        <v>0</v>
      </c>
      <c r="F111" s="78">
        <v>0</v>
      </c>
      <c r="G111" s="84">
        <v>0</v>
      </c>
      <c r="H111" s="78">
        <v>0</v>
      </c>
      <c r="I111" s="84">
        <v>0</v>
      </c>
      <c r="J111" s="79">
        <v>0</v>
      </c>
      <c r="K111" s="90">
        <v>0</v>
      </c>
    </row>
    <row r="112" spans="1:11" s="1" customFormat="1" ht="16.5" customHeight="1" x14ac:dyDescent="0.25">
      <c r="A112" s="75" t="s">
        <v>40</v>
      </c>
      <c r="B112" s="76">
        <v>104</v>
      </c>
      <c r="C112" s="77" t="s">
        <v>865</v>
      </c>
      <c r="D112" s="78">
        <v>0</v>
      </c>
      <c r="E112" s="84">
        <v>0</v>
      </c>
      <c r="F112" s="78">
        <v>0</v>
      </c>
      <c r="G112" s="84">
        <v>0</v>
      </c>
      <c r="H112" s="78">
        <v>0</v>
      </c>
      <c r="I112" s="84">
        <v>0</v>
      </c>
      <c r="J112" s="79">
        <v>0</v>
      </c>
      <c r="K112" s="90">
        <v>0</v>
      </c>
    </row>
    <row r="113" spans="1:11" s="1" customFormat="1" ht="16.5" customHeight="1" x14ac:dyDescent="0.25">
      <c r="A113" s="75" t="s">
        <v>40</v>
      </c>
      <c r="B113" s="76">
        <v>105</v>
      </c>
      <c r="C113" s="77" t="s">
        <v>866</v>
      </c>
      <c r="D113" s="78">
        <v>0</v>
      </c>
      <c r="E113" s="84">
        <v>0</v>
      </c>
      <c r="F113" s="78">
        <v>0</v>
      </c>
      <c r="G113" s="84">
        <v>0</v>
      </c>
      <c r="H113" s="78">
        <v>0</v>
      </c>
      <c r="I113" s="84">
        <v>0</v>
      </c>
      <c r="J113" s="79">
        <v>0</v>
      </c>
      <c r="K113" s="90">
        <v>0</v>
      </c>
    </row>
    <row r="114" spans="1:11" s="1" customFormat="1" ht="16.5" customHeight="1" x14ac:dyDescent="0.25">
      <c r="A114" s="75" t="s">
        <v>40</v>
      </c>
      <c r="B114" s="76">
        <v>106</v>
      </c>
      <c r="C114" s="77" t="s">
        <v>867</v>
      </c>
      <c r="D114" s="78">
        <v>0</v>
      </c>
      <c r="E114" s="84">
        <v>0</v>
      </c>
      <c r="F114" s="78">
        <v>0</v>
      </c>
      <c r="G114" s="84">
        <v>0</v>
      </c>
      <c r="H114" s="78">
        <v>0</v>
      </c>
      <c r="I114" s="84">
        <v>0</v>
      </c>
      <c r="J114" s="79">
        <v>0</v>
      </c>
      <c r="K114" s="90">
        <v>0</v>
      </c>
    </row>
    <row r="115" spans="1:11" s="1" customFormat="1" ht="16.5" customHeight="1" x14ac:dyDescent="0.25">
      <c r="A115" s="75" t="s">
        <v>40</v>
      </c>
      <c r="B115" s="76">
        <v>107</v>
      </c>
      <c r="C115" s="77" t="s">
        <v>868</v>
      </c>
      <c r="D115" s="78">
        <v>0</v>
      </c>
      <c r="E115" s="84">
        <v>0</v>
      </c>
      <c r="F115" s="78">
        <v>0</v>
      </c>
      <c r="G115" s="84">
        <v>0</v>
      </c>
      <c r="H115" s="78">
        <v>0</v>
      </c>
      <c r="I115" s="84">
        <v>0</v>
      </c>
      <c r="J115" s="79">
        <v>0</v>
      </c>
      <c r="K115" s="90">
        <v>0</v>
      </c>
    </row>
    <row r="116" spans="1:11" s="1" customFormat="1" ht="16.5" customHeight="1" x14ac:dyDescent="0.25">
      <c r="A116" s="75" t="s">
        <v>40</v>
      </c>
      <c r="B116" s="76">
        <v>108</v>
      </c>
      <c r="C116" s="77" t="s">
        <v>869</v>
      </c>
      <c r="D116" s="78">
        <v>0</v>
      </c>
      <c r="E116" s="84">
        <v>0</v>
      </c>
      <c r="F116" s="78">
        <v>0</v>
      </c>
      <c r="G116" s="84">
        <v>0</v>
      </c>
      <c r="H116" s="78">
        <v>0</v>
      </c>
      <c r="I116" s="84">
        <v>0</v>
      </c>
      <c r="J116" s="79">
        <v>0</v>
      </c>
      <c r="K116" s="90">
        <v>0</v>
      </c>
    </row>
    <row r="117" spans="1:11" s="1" customFormat="1" ht="16.5" customHeight="1" x14ac:dyDescent="0.25">
      <c r="A117" s="75" t="s">
        <v>40</v>
      </c>
      <c r="B117" s="76">
        <v>109</v>
      </c>
      <c r="C117" s="77" t="s">
        <v>870</v>
      </c>
      <c r="D117" s="78">
        <v>0</v>
      </c>
      <c r="E117" s="84">
        <v>0</v>
      </c>
      <c r="F117" s="78">
        <v>0</v>
      </c>
      <c r="G117" s="84">
        <v>0</v>
      </c>
      <c r="H117" s="78">
        <v>0</v>
      </c>
      <c r="I117" s="84">
        <v>0</v>
      </c>
      <c r="J117" s="79">
        <v>0</v>
      </c>
      <c r="K117" s="90">
        <v>0</v>
      </c>
    </row>
    <row r="118" spans="1:11" s="1" customFormat="1" ht="16.5" customHeight="1" x14ac:dyDescent="0.25">
      <c r="A118" s="75" t="s">
        <v>40</v>
      </c>
      <c r="B118" s="76">
        <v>110</v>
      </c>
      <c r="C118" s="77" t="s">
        <v>871</v>
      </c>
      <c r="D118" s="78">
        <v>0</v>
      </c>
      <c r="E118" s="84">
        <v>0</v>
      </c>
      <c r="F118" s="78">
        <v>0</v>
      </c>
      <c r="G118" s="84">
        <v>0</v>
      </c>
      <c r="H118" s="78">
        <v>0</v>
      </c>
      <c r="I118" s="84">
        <v>0</v>
      </c>
      <c r="J118" s="79">
        <v>0</v>
      </c>
      <c r="K118" s="90">
        <v>0</v>
      </c>
    </row>
    <row r="119" spans="1:11" s="1" customFormat="1" ht="16.5" customHeight="1" x14ac:dyDescent="0.25">
      <c r="A119" s="75" t="s">
        <v>40</v>
      </c>
      <c r="B119" s="76">
        <v>111</v>
      </c>
      <c r="C119" s="77" t="s">
        <v>872</v>
      </c>
      <c r="D119" s="78">
        <v>0</v>
      </c>
      <c r="E119" s="84">
        <v>0</v>
      </c>
      <c r="F119" s="78">
        <v>1</v>
      </c>
      <c r="G119" s="84">
        <v>5.0000000000000001E-3</v>
      </c>
      <c r="H119" s="78">
        <v>0</v>
      </c>
      <c r="I119" s="84">
        <v>0</v>
      </c>
      <c r="J119" s="79">
        <v>0</v>
      </c>
      <c r="K119" s="90">
        <v>0</v>
      </c>
    </row>
    <row r="120" spans="1:11" s="1" customFormat="1" ht="16.5" customHeight="1" x14ac:dyDescent="0.25">
      <c r="A120" s="75" t="s">
        <v>40</v>
      </c>
      <c r="B120" s="76">
        <v>112</v>
      </c>
      <c r="C120" s="77" t="s">
        <v>873</v>
      </c>
      <c r="D120" s="78">
        <v>1</v>
      </c>
      <c r="E120" s="84">
        <v>1.4E-2</v>
      </c>
      <c r="F120" s="78">
        <v>1</v>
      </c>
      <c r="G120" s="84">
        <v>1.4E-2</v>
      </c>
      <c r="H120" s="78">
        <v>0</v>
      </c>
      <c r="I120" s="84">
        <v>0</v>
      </c>
      <c r="J120" s="79">
        <v>0</v>
      </c>
      <c r="K120" s="90">
        <v>0</v>
      </c>
    </row>
    <row r="121" spans="1:11" s="1" customFormat="1" ht="16.5" customHeight="1" x14ac:dyDescent="0.25">
      <c r="A121" s="75" t="s">
        <v>40</v>
      </c>
      <c r="B121" s="76">
        <v>113</v>
      </c>
      <c r="C121" s="77" t="s">
        <v>874</v>
      </c>
      <c r="D121" s="78">
        <v>0</v>
      </c>
      <c r="E121" s="84">
        <v>0</v>
      </c>
      <c r="F121" s="78">
        <v>0</v>
      </c>
      <c r="G121" s="84">
        <v>0</v>
      </c>
      <c r="H121" s="78">
        <v>0</v>
      </c>
      <c r="I121" s="84">
        <v>0</v>
      </c>
      <c r="J121" s="79">
        <v>0</v>
      </c>
      <c r="K121" s="90">
        <v>0</v>
      </c>
    </row>
    <row r="122" spans="1:11" s="1" customFormat="1" ht="16.5" customHeight="1" x14ac:dyDescent="0.25">
      <c r="A122" s="75" t="s">
        <v>40</v>
      </c>
      <c r="B122" s="76">
        <v>114</v>
      </c>
      <c r="C122" s="77" t="s">
        <v>875</v>
      </c>
      <c r="D122" s="78">
        <v>2</v>
      </c>
      <c r="E122" s="84">
        <v>1.6000000000000014E-2</v>
      </c>
      <c r="F122" s="78">
        <v>3</v>
      </c>
      <c r="G122" s="84">
        <v>2.4000000000000007E-2</v>
      </c>
      <c r="H122" s="78">
        <v>3</v>
      </c>
      <c r="I122" s="84">
        <v>2.6999999999999996E-2</v>
      </c>
      <c r="J122" s="79">
        <v>0</v>
      </c>
      <c r="K122" s="90">
        <v>0</v>
      </c>
    </row>
    <row r="123" spans="1:11" s="1" customFormat="1" ht="16.5" customHeight="1" x14ac:dyDescent="0.25">
      <c r="A123" s="75" t="s">
        <v>40</v>
      </c>
      <c r="B123" s="76">
        <v>115</v>
      </c>
      <c r="C123" s="77" t="s">
        <v>876</v>
      </c>
      <c r="D123" s="78">
        <v>4</v>
      </c>
      <c r="E123" s="84">
        <v>3.3999999999999586E-2</v>
      </c>
      <c r="F123" s="78">
        <v>2</v>
      </c>
      <c r="G123" s="84">
        <v>2.9500000000000026E-2</v>
      </c>
      <c r="H123" s="78">
        <v>10</v>
      </c>
      <c r="I123" s="84">
        <v>0.4230000000000001</v>
      </c>
      <c r="J123" s="79">
        <v>0</v>
      </c>
      <c r="K123" s="90">
        <v>0</v>
      </c>
    </row>
    <row r="124" spans="1:11" s="1" customFormat="1" ht="16.5" customHeight="1" x14ac:dyDescent="0.25">
      <c r="A124" s="75" t="s">
        <v>40</v>
      </c>
      <c r="B124" s="76">
        <v>116</v>
      </c>
      <c r="C124" s="77" t="s">
        <v>877</v>
      </c>
      <c r="D124" s="78">
        <v>0</v>
      </c>
      <c r="E124" s="84">
        <v>0</v>
      </c>
      <c r="F124" s="78">
        <v>0</v>
      </c>
      <c r="G124" s="84">
        <v>0</v>
      </c>
      <c r="H124" s="78">
        <v>0</v>
      </c>
      <c r="I124" s="84">
        <v>0</v>
      </c>
      <c r="J124" s="79">
        <v>0</v>
      </c>
      <c r="K124" s="90">
        <v>0</v>
      </c>
    </row>
    <row r="125" spans="1:11" s="1" customFormat="1" ht="16.5" customHeight="1" x14ac:dyDescent="0.25">
      <c r="A125" s="75" t="s">
        <v>40</v>
      </c>
      <c r="B125" s="76">
        <v>117</v>
      </c>
      <c r="C125" s="77" t="s">
        <v>878</v>
      </c>
      <c r="D125" s="78">
        <v>0</v>
      </c>
      <c r="E125" s="84">
        <v>0</v>
      </c>
      <c r="F125" s="78">
        <v>0</v>
      </c>
      <c r="G125" s="84">
        <v>0</v>
      </c>
      <c r="H125" s="78">
        <v>0</v>
      </c>
      <c r="I125" s="84">
        <v>0</v>
      </c>
      <c r="J125" s="79">
        <v>0</v>
      </c>
      <c r="K125" s="90">
        <v>0</v>
      </c>
    </row>
    <row r="126" spans="1:11" s="1" customFormat="1" ht="16.5" customHeight="1" x14ac:dyDescent="0.25">
      <c r="A126" s="75" t="s">
        <v>40</v>
      </c>
      <c r="B126" s="76">
        <v>118</v>
      </c>
      <c r="C126" s="77" t="s">
        <v>879</v>
      </c>
      <c r="D126" s="78">
        <v>0</v>
      </c>
      <c r="E126" s="84">
        <v>0</v>
      </c>
      <c r="F126" s="78">
        <v>0</v>
      </c>
      <c r="G126" s="84">
        <v>0</v>
      </c>
      <c r="H126" s="78">
        <v>0</v>
      </c>
      <c r="I126" s="84">
        <v>0</v>
      </c>
      <c r="J126" s="79">
        <v>0</v>
      </c>
      <c r="K126" s="90">
        <v>0</v>
      </c>
    </row>
    <row r="127" spans="1:11" s="1" customFormat="1" ht="16.5" customHeight="1" x14ac:dyDescent="0.25">
      <c r="A127" s="75" t="s">
        <v>40</v>
      </c>
      <c r="B127" s="76">
        <v>119</v>
      </c>
      <c r="C127" s="77" t="s">
        <v>880</v>
      </c>
      <c r="D127" s="78">
        <v>13</v>
      </c>
      <c r="E127" s="84">
        <v>4.464999999999994E-2</v>
      </c>
      <c r="F127" s="78">
        <v>3</v>
      </c>
      <c r="G127" s="84">
        <v>3.9500000000000035E-2</v>
      </c>
      <c r="H127" s="78">
        <v>3</v>
      </c>
      <c r="I127" s="84">
        <v>2.8500000000000025E-2</v>
      </c>
      <c r="J127" s="79">
        <v>1</v>
      </c>
      <c r="K127" s="90">
        <v>1.4999999999999999E-2</v>
      </c>
    </row>
    <row r="128" spans="1:11" s="1" customFormat="1" ht="16.5" customHeight="1" x14ac:dyDescent="0.25">
      <c r="A128" s="75" t="s">
        <v>40</v>
      </c>
      <c r="B128" s="76">
        <v>120</v>
      </c>
      <c r="C128" s="77" t="s">
        <v>881</v>
      </c>
      <c r="D128" s="78">
        <v>0</v>
      </c>
      <c r="E128" s="84">
        <v>0</v>
      </c>
      <c r="F128" s="78">
        <v>0</v>
      </c>
      <c r="G128" s="84">
        <v>0</v>
      </c>
      <c r="H128" s="78">
        <v>0</v>
      </c>
      <c r="I128" s="84">
        <v>0</v>
      </c>
      <c r="J128" s="79">
        <v>0</v>
      </c>
      <c r="K128" s="90">
        <v>0</v>
      </c>
    </row>
    <row r="129" spans="1:11" s="1" customFormat="1" ht="16.5" customHeight="1" x14ac:dyDescent="0.25">
      <c r="A129" s="75" t="s">
        <v>40</v>
      </c>
      <c r="B129" s="76">
        <v>121</v>
      </c>
      <c r="C129" s="77" t="s">
        <v>882</v>
      </c>
      <c r="D129" s="78">
        <v>0</v>
      </c>
      <c r="E129" s="84">
        <v>0</v>
      </c>
      <c r="F129" s="78">
        <v>0</v>
      </c>
      <c r="G129" s="84">
        <v>0</v>
      </c>
      <c r="H129" s="78">
        <v>0</v>
      </c>
      <c r="I129" s="84">
        <v>0</v>
      </c>
      <c r="J129" s="79">
        <v>0</v>
      </c>
      <c r="K129" s="90">
        <v>0</v>
      </c>
    </row>
    <row r="130" spans="1:11" s="1" customFormat="1" ht="16.5" customHeight="1" x14ac:dyDescent="0.25">
      <c r="A130" s="75" t="s">
        <v>40</v>
      </c>
      <c r="B130" s="76">
        <v>122</v>
      </c>
      <c r="C130" s="77" t="s">
        <v>883</v>
      </c>
      <c r="D130" s="78">
        <v>0</v>
      </c>
      <c r="E130" s="84">
        <v>0</v>
      </c>
      <c r="F130" s="78">
        <v>0</v>
      </c>
      <c r="G130" s="84">
        <v>0</v>
      </c>
      <c r="H130" s="78">
        <v>0</v>
      </c>
      <c r="I130" s="84">
        <v>0</v>
      </c>
      <c r="J130" s="79">
        <v>0</v>
      </c>
      <c r="K130" s="90">
        <v>0</v>
      </c>
    </row>
    <row r="131" spans="1:11" s="1" customFormat="1" ht="16.5" customHeight="1" x14ac:dyDescent="0.25">
      <c r="A131" s="75" t="s">
        <v>40</v>
      </c>
      <c r="B131" s="76">
        <v>123</v>
      </c>
      <c r="C131" s="77" t="s">
        <v>884</v>
      </c>
      <c r="D131" s="78">
        <v>0</v>
      </c>
      <c r="E131" s="84">
        <v>0</v>
      </c>
      <c r="F131" s="78">
        <v>0</v>
      </c>
      <c r="G131" s="84">
        <v>0</v>
      </c>
      <c r="H131" s="78">
        <v>0</v>
      </c>
      <c r="I131" s="84">
        <v>0</v>
      </c>
      <c r="J131" s="79">
        <v>0</v>
      </c>
      <c r="K131" s="90">
        <v>0</v>
      </c>
    </row>
    <row r="132" spans="1:11" s="1" customFormat="1" ht="16.5" customHeight="1" x14ac:dyDescent="0.25">
      <c r="A132" s="75" t="s">
        <v>40</v>
      </c>
      <c r="B132" s="76">
        <v>124</v>
      </c>
      <c r="C132" s="77" t="s">
        <v>885</v>
      </c>
      <c r="D132" s="78">
        <v>0</v>
      </c>
      <c r="E132" s="84">
        <v>0</v>
      </c>
      <c r="F132" s="78">
        <v>0</v>
      </c>
      <c r="G132" s="84">
        <v>0</v>
      </c>
      <c r="H132" s="78">
        <v>0</v>
      </c>
      <c r="I132" s="84">
        <v>0</v>
      </c>
      <c r="J132" s="79">
        <v>0</v>
      </c>
      <c r="K132" s="90">
        <v>0</v>
      </c>
    </row>
    <row r="133" spans="1:11" s="1" customFormat="1" ht="16.5" customHeight="1" x14ac:dyDescent="0.25">
      <c r="A133" s="75" t="s">
        <v>40</v>
      </c>
      <c r="B133" s="76">
        <v>125</v>
      </c>
      <c r="C133" s="77" t="s">
        <v>886</v>
      </c>
      <c r="D133" s="78">
        <v>0</v>
      </c>
      <c r="E133" s="84">
        <v>0</v>
      </c>
      <c r="F133" s="78">
        <v>0</v>
      </c>
      <c r="G133" s="84">
        <v>0</v>
      </c>
      <c r="H133" s="78">
        <v>0</v>
      </c>
      <c r="I133" s="84">
        <v>0</v>
      </c>
      <c r="J133" s="79">
        <v>0</v>
      </c>
      <c r="K133" s="90">
        <v>0</v>
      </c>
    </row>
    <row r="134" spans="1:11" s="1" customFormat="1" ht="16.5" customHeight="1" x14ac:dyDescent="0.25">
      <c r="A134" s="75" t="s">
        <v>40</v>
      </c>
      <c r="B134" s="76">
        <v>126</v>
      </c>
      <c r="C134" s="77" t="s">
        <v>887</v>
      </c>
      <c r="D134" s="78">
        <v>0</v>
      </c>
      <c r="E134" s="84">
        <v>0</v>
      </c>
      <c r="F134" s="78">
        <v>0</v>
      </c>
      <c r="G134" s="84">
        <v>0</v>
      </c>
      <c r="H134" s="78">
        <v>0</v>
      </c>
      <c r="I134" s="84">
        <v>0</v>
      </c>
      <c r="J134" s="79">
        <v>0</v>
      </c>
      <c r="K134" s="90">
        <v>0</v>
      </c>
    </row>
    <row r="135" spans="1:11" s="1" customFormat="1" ht="16.5" customHeight="1" x14ac:dyDescent="0.25">
      <c r="A135" s="75" t="s">
        <v>40</v>
      </c>
      <c r="B135" s="76">
        <v>127</v>
      </c>
      <c r="C135" s="77" t="s">
        <v>888</v>
      </c>
      <c r="D135" s="78">
        <v>0</v>
      </c>
      <c r="E135" s="84">
        <v>0</v>
      </c>
      <c r="F135" s="78">
        <v>0</v>
      </c>
      <c r="G135" s="84">
        <v>0</v>
      </c>
      <c r="H135" s="78">
        <v>0</v>
      </c>
      <c r="I135" s="84">
        <v>0</v>
      </c>
      <c r="J135" s="79">
        <v>0</v>
      </c>
      <c r="K135" s="90">
        <v>0</v>
      </c>
    </row>
    <row r="136" spans="1:11" s="1" customFormat="1" ht="16.5" customHeight="1" x14ac:dyDescent="0.25">
      <c r="A136" s="75" t="s">
        <v>40</v>
      </c>
      <c r="B136" s="76">
        <v>128</v>
      </c>
      <c r="C136" s="77" t="s">
        <v>889</v>
      </c>
      <c r="D136" s="78">
        <v>9</v>
      </c>
      <c r="E136" s="84">
        <v>0.15649999999999942</v>
      </c>
      <c r="F136" s="78">
        <v>12</v>
      </c>
      <c r="G136" s="84">
        <v>0.19149999999999956</v>
      </c>
      <c r="H136" s="78">
        <v>12</v>
      </c>
      <c r="I136" s="84">
        <v>0.1080000000000001</v>
      </c>
      <c r="J136" s="79">
        <v>0</v>
      </c>
      <c r="K136" s="90">
        <v>0</v>
      </c>
    </row>
    <row r="137" spans="1:11" s="1" customFormat="1" ht="16.5" customHeight="1" x14ac:dyDescent="0.25">
      <c r="A137" s="75" t="s">
        <v>40</v>
      </c>
      <c r="B137" s="76">
        <v>129</v>
      </c>
      <c r="C137" s="77" t="s">
        <v>890</v>
      </c>
      <c r="D137" s="78">
        <v>0</v>
      </c>
      <c r="E137" s="84">
        <v>0</v>
      </c>
      <c r="F137" s="78">
        <v>0</v>
      </c>
      <c r="G137" s="84">
        <v>0</v>
      </c>
      <c r="H137" s="78">
        <v>0</v>
      </c>
      <c r="I137" s="84">
        <v>0</v>
      </c>
      <c r="J137" s="79">
        <v>0</v>
      </c>
      <c r="K137" s="90">
        <v>0</v>
      </c>
    </row>
    <row r="138" spans="1:11" s="1" customFormat="1" ht="16.5" customHeight="1" x14ac:dyDescent="0.25">
      <c r="A138" s="75" t="s">
        <v>40</v>
      </c>
      <c r="B138" s="76">
        <v>130</v>
      </c>
      <c r="C138" s="77" t="s">
        <v>891</v>
      </c>
      <c r="D138" s="78">
        <v>1</v>
      </c>
      <c r="E138" s="84">
        <v>5.9999999999999984E-3</v>
      </c>
      <c r="F138" s="78">
        <v>2</v>
      </c>
      <c r="G138" s="84">
        <v>2.3799999999999995E-2</v>
      </c>
      <c r="H138" s="78">
        <v>1</v>
      </c>
      <c r="I138" s="84">
        <v>1.4999999999999999E-2</v>
      </c>
      <c r="J138" s="79">
        <v>0</v>
      </c>
      <c r="K138" s="90">
        <v>0</v>
      </c>
    </row>
    <row r="139" spans="1:11" s="1" customFormat="1" ht="16.5" customHeight="1" x14ac:dyDescent="0.25">
      <c r="A139" s="75" t="s">
        <v>40</v>
      </c>
      <c r="B139" s="76">
        <v>131</v>
      </c>
      <c r="C139" s="77" t="s">
        <v>892</v>
      </c>
      <c r="D139" s="78">
        <v>0</v>
      </c>
      <c r="E139" s="84">
        <v>0</v>
      </c>
      <c r="F139" s="78">
        <v>0</v>
      </c>
      <c r="G139" s="84">
        <v>0</v>
      </c>
      <c r="H139" s="78">
        <v>0</v>
      </c>
      <c r="I139" s="84">
        <v>0</v>
      </c>
      <c r="J139" s="79">
        <v>0</v>
      </c>
      <c r="K139" s="90">
        <v>0</v>
      </c>
    </row>
    <row r="140" spans="1:11" s="1" customFormat="1" ht="16.5" customHeight="1" x14ac:dyDescent="0.25">
      <c r="A140" s="75" t="s">
        <v>40</v>
      </c>
      <c r="B140" s="76">
        <v>132</v>
      </c>
      <c r="C140" s="77" t="s">
        <v>893</v>
      </c>
      <c r="D140" s="78">
        <v>0</v>
      </c>
      <c r="E140" s="84">
        <v>0</v>
      </c>
      <c r="F140" s="78">
        <v>0</v>
      </c>
      <c r="G140" s="84">
        <v>0</v>
      </c>
      <c r="H140" s="78">
        <v>0</v>
      </c>
      <c r="I140" s="84">
        <v>0</v>
      </c>
      <c r="J140" s="79">
        <v>0</v>
      </c>
      <c r="K140" s="90">
        <v>0</v>
      </c>
    </row>
    <row r="141" spans="1:11" s="1" customFormat="1" ht="16.5" customHeight="1" x14ac:dyDescent="0.25">
      <c r="A141" s="75" t="s">
        <v>40</v>
      </c>
      <c r="B141" s="76">
        <v>133</v>
      </c>
      <c r="C141" s="77" t="s">
        <v>894</v>
      </c>
      <c r="D141" s="78">
        <v>45</v>
      </c>
      <c r="E141" s="84">
        <v>0.67525000000000057</v>
      </c>
      <c r="F141" s="78">
        <v>27</v>
      </c>
      <c r="G141" s="84">
        <v>0.29249999999999843</v>
      </c>
      <c r="H141" s="78">
        <v>32</v>
      </c>
      <c r="I141" s="84">
        <v>0.41149999999999842</v>
      </c>
      <c r="J141" s="79">
        <v>5</v>
      </c>
      <c r="K141" s="90">
        <v>0.13700000000000001</v>
      </c>
    </row>
    <row r="142" spans="1:11" s="1" customFormat="1" ht="16.5" customHeight="1" x14ac:dyDescent="0.25">
      <c r="A142" s="75" t="s">
        <v>40</v>
      </c>
      <c r="B142" s="76">
        <v>134</v>
      </c>
      <c r="C142" s="77" t="s">
        <v>895</v>
      </c>
      <c r="D142" s="78">
        <v>0</v>
      </c>
      <c r="E142" s="84">
        <v>0</v>
      </c>
      <c r="F142" s="78">
        <v>0</v>
      </c>
      <c r="G142" s="84">
        <v>0</v>
      </c>
      <c r="H142" s="78">
        <v>0</v>
      </c>
      <c r="I142" s="84">
        <v>0</v>
      </c>
      <c r="J142" s="79">
        <v>0</v>
      </c>
      <c r="K142" s="90">
        <v>0</v>
      </c>
    </row>
    <row r="143" spans="1:11" s="1" customFormat="1" ht="16.5" customHeight="1" x14ac:dyDescent="0.25">
      <c r="A143" s="75" t="s">
        <v>40</v>
      </c>
      <c r="B143" s="76">
        <v>135</v>
      </c>
      <c r="C143" s="77" t="s">
        <v>896</v>
      </c>
      <c r="D143" s="78">
        <v>0</v>
      </c>
      <c r="E143" s="84">
        <v>0</v>
      </c>
      <c r="F143" s="78">
        <v>0</v>
      </c>
      <c r="G143" s="84">
        <v>0</v>
      </c>
      <c r="H143" s="78">
        <v>0</v>
      </c>
      <c r="I143" s="84">
        <v>0</v>
      </c>
      <c r="J143" s="79">
        <v>0</v>
      </c>
      <c r="K143" s="90">
        <v>0</v>
      </c>
    </row>
    <row r="144" spans="1:11" ht="16.5" customHeight="1" x14ac:dyDescent="0.25">
      <c r="A144" s="75" t="s">
        <v>40</v>
      </c>
      <c r="B144" s="76">
        <v>136</v>
      </c>
      <c r="C144" s="77" t="s">
        <v>897</v>
      </c>
      <c r="D144" s="78">
        <v>0</v>
      </c>
      <c r="E144" s="84">
        <v>0</v>
      </c>
      <c r="F144" s="78">
        <v>0</v>
      </c>
      <c r="G144" s="84">
        <v>0</v>
      </c>
      <c r="H144" s="78">
        <v>0</v>
      </c>
      <c r="I144" s="84">
        <v>0</v>
      </c>
      <c r="J144" s="79">
        <v>0</v>
      </c>
      <c r="K144" s="90">
        <v>0</v>
      </c>
    </row>
    <row r="145" spans="1:11" ht="16.5" customHeight="1" x14ac:dyDescent="0.25">
      <c r="A145" s="75" t="s">
        <v>40</v>
      </c>
      <c r="B145" s="76">
        <v>137</v>
      </c>
      <c r="C145" s="77" t="s">
        <v>898</v>
      </c>
      <c r="D145" s="78">
        <v>2</v>
      </c>
      <c r="E145" s="84">
        <v>1.5500000000000003E-2</v>
      </c>
      <c r="F145" s="78">
        <v>0</v>
      </c>
      <c r="G145" s="84">
        <v>0</v>
      </c>
      <c r="H145" s="78">
        <v>0</v>
      </c>
      <c r="I145" s="84">
        <v>0</v>
      </c>
      <c r="J145" s="79">
        <v>0</v>
      </c>
      <c r="K145" s="90">
        <v>0</v>
      </c>
    </row>
    <row r="146" spans="1:11" ht="16.5" customHeight="1" x14ac:dyDescent="0.25">
      <c r="A146" s="75" t="s">
        <v>40</v>
      </c>
      <c r="B146" s="76">
        <v>138</v>
      </c>
      <c r="C146" s="77" t="s">
        <v>899</v>
      </c>
      <c r="D146" s="78">
        <v>0</v>
      </c>
      <c r="E146" s="84">
        <v>0</v>
      </c>
      <c r="F146" s="78">
        <v>0</v>
      </c>
      <c r="G146" s="84">
        <v>0</v>
      </c>
      <c r="H146" s="78">
        <v>0</v>
      </c>
      <c r="I146" s="84">
        <v>0</v>
      </c>
      <c r="J146" s="79">
        <v>0</v>
      </c>
      <c r="K146" s="90">
        <v>0</v>
      </c>
    </row>
    <row r="147" spans="1:11" ht="16.5" customHeight="1" x14ac:dyDescent="0.25">
      <c r="A147" s="75" t="s">
        <v>40</v>
      </c>
      <c r="B147" s="76">
        <v>139</v>
      </c>
      <c r="C147" s="77" t="s">
        <v>900</v>
      </c>
      <c r="D147" s="78">
        <v>3</v>
      </c>
      <c r="E147" s="84">
        <v>3.3000000000000002E-2</v>
      </c>
      <c r="F147" s="78">
        <v>0</v>
      </c>
      <c r="G147" s="84">
        <v>0</v>
      </c>
      <c r="H147" s="78">
        <v>0</v>
      </c>
      <c r="I147" s="84">
        <v>0</v>
      </c>
      <c r="J147" s="79">
        <v>0</v>
      </c>
      <c r="K147" s="90">
        <v>0</v>
      </c>
    </row>
    <row r="148" spans="1:11" ht="16.5" customHeight="1" x14ac:dyDescent="0.25">
      <c r="A148" s="75" t="s">
        <v>40</v>
      </c>
      <c r="B148" s="76">
        <v>140</v>
      </c>
      <c r="C148" s="77" t="s">
        <v>901</v>
      </c>
      <c r="D148" s="78">
        <v>0</v>
      </c>
      <c r="E148" s="84">
        <v>0</v>
      </c>
      <c r="F148" s="78">
        <v>0</v>
      </c>
      <c r="G148" s="84">
        <v>0</v>
      </c>
      <c r="H148" s="78">
        <v>0</v>
      </c>
      <c r="I148" s="84">
        <v>0</v>
      </c>
      <c r="J148" s="79">
        <v>0</v>
      </c>
      <c r="K148" s="90">
        <v>0</v>
      </c>
    </row>
    <row r="149" spans="1:11" ht="16.5" customHeight="1" x14ac:dyDescent="0.25">
      <c r="A149" s="75" t="s">
        <v>40</v>
      </c>
      <c r="B149" s="76">
        <v>141</v>
      </c>
      <c r="C149" s="77" t="s">
        <v>902</v>
      </c>
      <c r="D149" s="78">
        <v>0</v>
      </c>
      <c r="E149" s="84">
        <v>0</v>
      </c>
      <c r="F149" s="78">
        <v>0</v>
      </c>
      <c r="G149" s="84">
        <v>0</v>
      </c>
      <c r="H149" s="78">
        <v>0</v>
      </c>
      <c r="I149" s="84">
        <v>0</v>
      </c>
      <c r="J149" s="79">
        <v>0</v>
      </c>
      <c r="K149" s="90">
        <v>0</v>
      </c>
    </row>
    <row r="150" spans="1:11" ht="16.5" customHeight="1" x14ac:dyDescent="0.25">
      <c r="A150" s="75" t="s">
        <v>40</v>
      </c>
      <c r="B150" s="76">
        <v>142</v>
      </c>
      <c r="C150" s="77" t="s">
        <v>903</v>
      </c>
      <c r="D150" s="78">
        <v>6</v>
      </c>
      <c r="E150" s="84">
        <v>2.4000000000000021E-2</v>
      </c>
      <c r="F150" s="78">
        <v>7</v>
      </c>
      <c r="G150" s="84">
        <v>3.6000000000000032E-2</v>
      </c>
      <c r="H150" s="78">
        <v>2</v>
      </c>
      <c r="I150" s="84">
        <v>0.10500000000000001</v>
      </c>
      <c r="J150" s="79">
        <v>0</v>
      </c>
      <c r="K150" s="90">
        <v>0</v>
      </c>
    </row>
    <row r="151" spans="1:11" ht="16.5" customHeight="1" x14ac:dyDescent="0.25">
      <c r="A151" s="75" t="s">
        <v>40</v>
      </c>
      <c r="B151" s="76">
        <v>143</v>
      </c>
      <c r="C151" s="77" t="s">
        <v>904</v>
      </c>
      <c r="D151" s="78">
        <v>1</v>
      </c>
      <c r="E151" s="84">
        <v>8.0000000000000036E-3</v>
      </c>
      <c r="F151" s="78">
        <v>1</v>
      </c>
      <c r="G151" s="84">
        <v>1.0000000000000009E-3</v>
      </c>
      <c r="H151" s="78">
        <v>1</v>
      </c>
      <c r="I151" s="84">
        <v>1.4999999999999999E-2</v>
      </c>
      <c r="J151" s="79">
        <v>0</v>
      </c>
      <c r="K151" s="90">
        <v>0</v>
      </c>
    </row>
    <row r="152" spans="1:11" ht="16.5" customHeight="1" x14ac:dyDescent="0.25">
      <c r="A152" s="75" t="s">
        <v>40</v>
      </c>
      <c r="B152" s="76">
        <v>144</v>
      </c>
      <c r="C152" s="77" t="s">
        <v>905</v>
      </c>
      <c r="D152" s="78">
        <v>0</v>
      </c>
      <c r="E152" s="84">
        <v>0</v>
      </c>
      <c r="F152" s="78">
        <v>0</v>
      </c>
      <c r="G152" s="84">
        <v>0</v>
      </c>
      <c r="H152" s="78">
        <v>0</v>
      </c>
      <c r="I152" s="84">
        <v>0</v>
      </c>
      <c r="J152" s="79">
        <v>0</v>
      </c>
      <c r="K152" s="90">
        <v>0</v>
      </c>
    </row>
    <row r="153" spans="1:11" ht="16.5" customHeight="1" x14ac:dyDescent="0.25">
      <c r="A153" s="75" t="s">
        <v>40</v>
      </c>
      <c r="B153" s="76">
        <v>145</v>
      </c>
      <c r="C153" s="77" t="s">
        <v>906</v>
      </c>
      <c r="D153" s="78">
        <v>1</v>
      </c>
      <c r="E153" s="84">
        <v>0.01</v>
      </c>
      <c r="F153" s="78">
        <v>0</v>
      </c>
      <c r="G153" s="84">
        <v>0</v>
      </c>
      <c r="H153" s="78">
        <v>0</v>
      </c>
      <c r="I153" s="84">
        <v>0</v>
      </c>
      <c r="J153" s="79">
        <v>0</v>
      </c>
      <c r="K153" s="90">
        <v>0</v>
      </c>
    </row>
    <row r="154" spans="1:11" ht="16.5" customHeight="1" x14ac:dyDescent="0.25">
      <c r="A154" s="75" t="s">
        <v>40</v>
      </c>
      <c r="B154" s="76">
        <v>146</v>
      </c>
      <c r="C154" s="77" t="s">
        <v>907</v>
      </c>
      <c r="D154" s="78">
        <v>0</v>
      </c>
      <c r="E154" s="84">
        <v>0</v>
      </c>
      <c r="F154" s="78">
        <v>0</v>
      </c>
      <c r="G154" s="84">
        <v>0</v>
      </c>
      <c r="H154" s="78">
        <v>0</v>
      </c>
      <c r="I154" s="84">
        <v>0</v>
      </c>
      <c r="J154" s="79">
        <v>0</v>
      </c>
      <c r="K154" s="90">
        <v>0</v>
      </c>
    </row>
    <row r="155" spans="1:11" ht="16.5" customHeight="1" x14ac:dyDescent="0.25">
      <c r="A155" s="75" t="s">
        <v>40</v>
      </c>
      <c r="B155" s="76">
        <v>147</v>
      </c>
      <c r="C155" s="77" t="s">
        <v>908</v>
      </c>
      <c r="D155" s="78">
        <v>0</v>
      </c>
      <c r="E155" s="84">
        <v>0</v>
      </c>
      <c r="F155" s="78">
        <v>0</v>
      </c>
      <c r="G155" s="84">
        <v>0</v>
      </c>
      <c r="H155" s="78">
        <v>0</v>
      </c>
      <c r="I155" s="84">
        <v>0</v>
      </c>
      <c r="J155" s="79">
        <v>0</v>
      </c>
      <c r="K155" s="90">
        <v>0</v>
      </c>
    </row>
    <row r="156" spans="1:11" ht="16.5" customHeight="1" x14ac:dyDescent="0.25">
      <c r="A156" s="75" t="s">
        <v>40</v>
      </c>
      <c r="B156" s="76">
        <v>148</v>
      </c>
      <c r="C156" s="77" t="s">
        <v>909</v>
      </c>
      <c r="D156" s="78">
        <v>1</v>
      </c>
      <c r="E156" s="84">
        <v>1.5000000000000001E-2</v>
      </c>
      <c r="F156" s="78">
        <v>1</v>
      </c>
      <c r="G156" s="84">
        <v>1.5000000000000001E-2</v>
      </c>
      <c r="H156" s="78">
        <v>0</v>
      </c>
      <c r="I156" s="84">
        <v>0</v>
      </c>
      <c r="J156" s="79">
        <v>0</v>
      </c>
      <c r="K156" s="90">
        <v>0</v>
      </c>
    </row>
    <row r="157" spans="1:11" ht="16.5" customHeight="1" x14ac:dyDescent="0.25">
      <c r="A157" s="75" t="s">
        <v>40</v>
      </c>
      <c r="B157" s="76">
        <v>149</v>
      </c>
      <c r="C157" s="77" t="s">
        <v>910</v>
      </c>
      <c r="D157" s="78">
        <v>1</v>
      </c>
      <c r="E157" s="84">
        <v>1.2E-2</v>
      </c>
      <c r="F157" s="78">
        <v>0</v>
      </c>
      <c r="G157" s="84">
        <v>0</v>
      </c>
      <c r="H157" s="78">
        <v>0</v>
      </c>
      <c r="I157" s="84">
        <v>0</v>
      </c>
      <c r="J157" s="79">
        <v>0</v>
      </c>
      <c r="K157" s="90">
        <v>0</v>
      </c>
    </row>
    <row r="158" spans="1:11" ht="16.5" customHeight="1" x14ac:dyDescent="0.25">
      <c r="A158" s="75" t="s">
        <v>40</v>
      </c>
      <c r="B158" s="76">
        <v>150</v>
      </c>
      <c r="C158" s="77" t="s">
        <v>911</v>
      </c>
      <c r="D158" s="78">
        <v>9</v>
      </c>
      <c r="E158" s="84">
        <v>1.1915</v>
      </c>
      <c r="F158" s="78">
        <v>4</v>
      </c>
      <c r="G158" s="84">
        <v>3.9500000000000035E-2</v>
      </c>
      <c r="H158" s="78">
        <v>3</v>
      </c>
      <c r="I158" s="84">
        <v>3.6500000000000005E-2</v>
      </c>
      <c r="J158" s="79">
        <v>2</v>
      </c>
      <c r="K158" s="90">
        <v>1.7999999999999995E-2</v>
      </c>
    </row>
    <row r="159" spans="1:11" ht="16.5" customHeight="1" x14ac:dyDescent="0.25">
      <c r="A159" s="75" t="s">
        <v>40</v>
      </c>
      <c r="B159" s="76">
        <v>151</v>
      </c>
      <c r="C159" s="77" t="s">
        <v>738</v>
      </c>
      <c r="D159" s="78">
        <v>0</v>
      </c>
      <c r="E159" s="84">
        <v>0</v>
      </c>
      <c r="F159" s="78">
        <v>2</v>
      </c>
      <c r="G159" s="84">
        <v>2.0000000000000018E-3</v>
      </c>
      <c r="H159" s="78">
        <v>2</v>
      </c>
      <c r="I159" s="84">
        <v>8.4999999999999964E-2</v>
      </c>
      <c r="J159" s="79">
        <v>0</v>
      </c>
      <c r="K159" s="90">
        <v>0</v>
      </c>
    </row>
    <row r="160" spans="1:11" ht="16.5" customHeight="1" x14ac:dyDescent="0.25">
      <c r="A160" s="75" t="s">
        <v>40</v>
      </c>
      <c r="B160" s="76">
        <v>152</v>
      </c>
      <c r="C160" s="80" t="s">
        <v>912</v>
      </c>
      <c r="D160" s="78">
        <v>0</v>
      </c>
      <c r="E160" s="84">
        <v>0</v>
      </c>
      <c r="F160" s="78">
        <v>0</v>
      </c>
      <c r="G160" s="84">
        <v>0</v>
      </c>
      <c r="H160" s="78">
        <v>0</v>
      </c>
      <c r="I160" s="84">
        <v>0</v>
      </c>
      <c r="J160" s="79">
        <v>0</v>
      </c>
      <c r="K160" s="90">
        <v>0</v>
      </c>
    </row>
    <row r="161" spans="1:11" ht="16.5" customHeight="1" x14ac:dyDescent="0.25">
      <c r="A161" s="75" t="s">
        <v>40</v>
      </c>
      <c r="B161" s="76">
        <v>153</v>
      </c>
      <c r="C161" s="77" t="s">
        <v>913</v>
      </c>
      <c r="D161" s="78">
        <v>0</v>
      </c>
      <c r="E161" s="84">
        <v>0</v>
      </c>
      <c r="F161" s="78">
        <v>0</v>
      </c>
      <c r="G161" s="84">
        <v>0</v>
      </c>
      <c r="H161" s="78">
        <v>0</v>
      </c>
      <c r="I161" s="84">
        <v>0</v>
      </c>
      <c r="J161" s="79">
        <v>0</v>
      </c>
      <c r="K161" s="90">
        <v>0</v>
      </c>
    </row>
    <row r="162" spans="1:11" ht="16.5" customHeight="1" x14ac:dyDescent="0.25">
      <c r="A162" s="75" t="s">
        <v>40</v>
      </c>
      <c r="B162" s="76">
        <v>154</v>
      </c>
      <c r="C162" s="77" t="s">
        <v>914</v>
      </c>
      <c r="D162" s="78">
        <v>0</v>
      </c>
      <c r="E162" s="84">
        <v>0</v>
      </c>
      <c r="F162" s="78">
        <v>0</v>
      </c>
      <c r="G162" s="84">
        <v>0</v>
      </c>
      <c r="H162" s="78">
        <v>0</v>
      </c>
      <c r="I162" s="84">
        <v>0</v>
      </c>
      <c r="J162" s="79">
        <v>0</v>
      </c>
      <c r="K162" s="90">
        <v>0</v>
      </c>
    </row>
    <row r="163" spans="1:11" ht="16.5" customHeight="1" x14ac:dyDescent="0.25">
      <c r="A163" s="75" t="s">
        <v>40</v>
      </c>
      <c r="B163" s="76">
        <v>155</v>
      </c>
      <c r="C163" s="77" t="s">
        <v>915</v>
      </c>
      <c r="D163" s="78">
        <v>0</v>
      </c>
      <c r="E163" s="84">
        <v>0</v>
      </c>
      <c r="F163" s="78">
        <v>0</v>
      </c>
      <c r="G163" s="84">
        <v>0</v>
      </c>
      <c r="H163" s="78">
        <v>0</v>
      </c>
      <c r="I163" s="84">
        <v>0</v>
      </c>
      <c r="J163" s="79">
        <v>0</v>
      </c>
      <c r="K163" s="90">
        <v>0</v>
      </c>
    </row>
    <row r="164" spans="1:11" ht="16.5" customHeight="1" x14ac:dyDescent="0.25">
      <c r="A164" s="75" t="s">
        <v>40</v>
      </c>
      <c r="B164" s="76">
        <v>156</v>
      </c>
      <c r="C164" s="77" t="s">
        <v>916</v>
      </c>
      <c r="D164" s="78">
        <v>0</v>
      </c>
      <c r="E164" s="84">
        <v>0</v>
      </c>
      <c r="F164" s="78">
        <v>0</v>
      </c>
      <c r="G164" s="84">
        <v>0</v>
      </c>
      <c r="H164" s="78">
        <v>0</v>
      </c>
      <c r="I164" s="84">
        <v>0</v>
      </c>
      <c r="J164" s="79">
        <v>0</v>
      </c>
      <c r="K164" s="90">
        <v>0</v>
      </c>
    </row>
    <row r="165" spans="1:11" ht="16.5" customHeight="1" x14ac:dyDescent="0.25">
      <c r="A165" s="75" t="s">
        <v>40</v>
      </c>
      <c r="B165" s="76">
        <v>157</v>
      </c>
      <c r="C165" s="77" t="s">
        <v>917</v>
      </c>
      <c r="D165" s="78">
        <v>0</v>
      </c>
      <c r="E165" s="84">
        <v>0</v>
      </c>
      <c r="F165" s="78">
        <v>0</v>
      </c>
      <c r="G165" s="84">
        <v>0</v>
      </c>
      <c r="H165" s="78">
        <v>0</v>
      </c>
      <c r="I165" s="84">
        <v>0</v>
      </c>
      <c r="J165" s="79">
        <v>0</v>
      </c>
      <c r="K165" s="90">
        <v>0</v>
      </c>
    </row>
    <row r="166" spans="1:11" ht="16.5" customHeight="1" x14ac:dyDescent="0.25">
      <c r="A166" s="75" t="s">
        <v>40</v>
      </c>
      <c r="B166" s="76">
        <v>158</v>
      </c>
      <c r="C166" s="77" t="s">
        <v>918</v>
      </c>
      <c r="D166" s="78">
        <v>10</v>
      </c>
      <c r="E166" s="84">
        <v>0.11509999999999954</v>
      </c>
      <c r="F166" s="78">
        <v>11</v>
      </c>
      <c r="G166" s="84">
        <v>0.12199999999999944</v>
      </c>
      <c r="H166" s="78">
        <v>9</v>
      </c>
      <c r="I166" s="84">
        <v>0.1110000000000001</v>
      </c>
      <c r="J166" s="79">
        <v>1</v>
      </c>
      <c r="K166" s="90">
        <v>1.1000000000000038E-3</v>
      </c>
    </row>
    <row r="167" spans="1:11" ht="16.5" customHeight="1" x14ac:dyDescent="0.25">
      <c r="A167" s="75" t="s">
        <v>40</v>
      </c>
      <c r="B167" s="76">
        <v>159</v>
      </c>
      <c r="C167" s="77" t="s">
        <v>919</v>
      </c>
      <c r="D167" s="78">
        <v>0</v>
      </c>
      <c r="E167" s="84">
        <v>0</v>
      </c>
      <c r="F167" s="78">
        <v>0</v>
      </c>
      <c r="G167" s="84">
        <v>0</v>
      </c>
      <c r="H167" s="78">
        <v>0</v>
      </c>
      <c r="I167" s="84">
        <v>0</v>
      </c>
      <c r="J167" s="79">
        <v>0</v>
      </c>
      <c r="K167" s="90">
        <v>0</v>
      </c>
    </row>
    <row r="168" spans="1:11" ht="16.5" customHeight="1" x14ac:dyDescent="0.25">
      <c r="A168" s="75" t="s">
        <v>40</v>
      </c>
      <c r="B168" s="76">
        <v>160</v>
      </c>
      <c r="C168" s="77" t="s">
        <v>920</v>
      </c>
      <c r="D168" s="78">
        <v>0</v>
      </c>
      <c r="E168" s="84">
        <v>0</v>
      </c>
      <c r="F168" s="78">
        <v>0</v>
      </c>
      <c r="G168" s="84">
        <v>0</v>
      </c>
      <c r="H168" s="78">
        <v>0</v>
      </c>
      <c r="I168" s="84">
        <v>0</v>
      </c>
      <c r="J168" s="79">
        <v>0</v>
      </c>
      <c r="K168" s="90">
        <v>0</v>
      </c>
    </row>
    <row r="169" spans="1:11" ht="16.5" customHeight="1" x14ac:dyDescent="0.25">
      <c r="A169" s="75" t="s">
        <v>40</v>
      </c>
      <c r="B169" s="76">
        <v>161</v>
      </c>
      <c r="C169" s="77" t="s">
        <v>921</v>
      </c>
      <c r="D169" s="78">
        <v>7</v>
      </c>
      <c r="E169" s="84">
        <v>2.1000000000000001E-2</v>
      </c>
      <c r="F169" s="78">
        <v>3</v>
      </c>
      <c r="G169" s="84">
        <v>8.9999999999999976E-3</v>
      </c>
      <c r="H169" s="78">
        <v>0</v>
      </c>
      <c r="I169" s="84">
        <v>0</v>
      </c>
      <c r="J169" s="79">
        <v>4</v>
      </c>
      <c r="K169" s="90">
        <v>1.2E-2</v>
      </c>
    </row>
    <row r="170" spans="1:11" ht="16.5" customHeight="1" x14ac:dyDescent="0.25">
      <c r="A170" s="75" t="s">
        <v>40</v>
      </c>
      <c r="B170" s="76">
        <v>162</v>
      </c>
      <c r="C170" s="77" t="s">
        <v>921</v>
      </c>
      <c r="D170" s="78">
        <v>0</v>
      </c>
      <c r="E170" s="84">
        <v>0</v>
      </c>
      <c r="F170" s="78">
        <v>0</v>
      </c>
      <c r="G170" s="84">
        <v>0</v>
      </c>
      <c r="H170" s="78">
        <v>0</v>
      </c>
      <c r="I170" s="84">
        <v>0</v>
      </c>
      <c r="J170" s="79">
        <v>0</v>
      </c>
      <c r="K170" s="90">
        <v>0</v>
      </c>
    </row>
    <row r="171" spans="1:11" ht="16.5" customHeight="1" x14ac:dyDescent="0.25">
      <c r="A171" s="75" t="s">
        <v>40</v>
      </c>
      <c r="B171" s="76">
        <v>163</v>
      </c>
      <c r="C171" s="77" t="s">
        <v>922</v>
      </c>
      <c r="D171" s="78">
        <v>0</v>
      </c>
      <c r="E171" s="84">
        <v>0</v>
      </c>
      <c r="F171" s="78">
        <v>0</v>
      </c>
      <c r="G171" s="84">
        <v>0</v>
      </c>
      <c r="H171" s="78">
        <v>0</v>
      </c>
      <c r="I171" s="84">
        <v>0</v>
      </c>
      <c r="J171" s="79">
        <v>0</v>
      </c>
      <c r="K171" s="90">
        <v>0</v>
      </c>
    </row>
    <row r="172" spans="1:11" ht="16.5" customHeight="1" x14ac:dyDescent="0.25">
      <c r="A172" s="75" t="s">
        <v>40</v>
      </c>
      <c r="B172" s="76">
        <v>164</v>
      </c>
      <c r="C172" s="77" t="s">
        <v>923</v>
      </c>
      <c r="D172" s="78">
        <v>0</v>
      </c>
      <c r="E172" s="84">
        <v>0</v>
      </c>
      <c r="F172" s="78">
        <v>0</v>
      </c>
      <c r="G172" s="84">
        <v>0</v>
      </c>
      <c r="H172" s="78">
        <v>0</v>
      </c>
      <c r="I172" s="84">
        <v>0</v>
      </c>
      <c r="J172" s="79">
        <v>0</v>
      </c>
      <c r="K172" s="90">
        <v>0</v>
      </c>
    </row>
    <row r="173" spans="1:11" ht="16.5" customHeight="1" x14ac:dyDescent="0.25">
      <c r="A173" s="75" t="s">
        <v>40</v>
      </c>
      <c r="B173" s="76">
        <v>165</v>
      </c>
      <c r="C173" s="77" t="s">
        <v>924</v>
      </c>
      <c r="D173" s="78">
        <v>0</v>
      </c>
      <c r="E173" s="84">
        <v>0</v>
      </c>
      <c r="F173" s="78">
        <v>1</v>
      </c>
      <c r="G173" s="84">
        <v>9.999999999999995E-3</v>
      </c>
      <c r="H173" s="78">
        <v>3</v>
      </c>
      <c r="I173" s="84">
        <v>3.6299999999999999E-2</v>
      </c>
      <c r="J173" s="79">
        <v>0</v>
      </c>
      <c r="K173" s="90">
        <v>0</v>
      </c>
    </row>
    <row r="174" spans="1:11" ht="16.5" customHeight="1" x14ac:dyDescent="0.25">
      <c r="A174" s="75" t="s">
        <v>40</v>
      </c>
      <c r="B174" s="76">
        <v>166</v>
      </c>
      <c r="C174" s="77" t="s">
        <v>925</v>
      </c>
      <c r="D174" s="78">
        <v>0</v>
      </c>
      <c r="E174" s="84">
        <v>0</v>
      </c>
      <c r="F174" s="78">
        <v>0</v>
      </c>
      <c r="G174" s="84">
        <v>0</v>
      </c>
      <c r="H174" s="78">
        <v>0</v>
      </c>
      <c r="I174" s="84">
        <v>0</v>
      </c>
      <c r="J174" s="79">
        <v>0</v>
      </c>
      <c r="K174" s="90">
        <v>0</v>
      </c>
    </row>
    <row r="175" spans="1:11" ht="16.5" customHeight="1" x14ac:dyDescent="0.25">
      <c r="A175" s="75" t="s">
        <v>40</v>
      </c>
      <c r="B175" s="76">
        <v>167</v>
      </c>
      <c r="C175" s="77" t="s">
        <v>926</v>
      </c>
      <c r="D175" s="78">
        <v>1</v>
      </c>
      <c r="E175" s="84">
        <v>2.9999999999999992E-3</v>
      </c>
      <c r="F175" s="78">
        <v>1</v>
      </c>
      <c r="G175" s="84">
        <v>2.9999999999999992E-3</v>
      </c>
      <c r="H175" s="78">
        <v>0</v>
      </c>
      <c r="I175" s="84">
        <v>0</v>
      </c>
      <c r="J175" s="79">
        <v>0</v>
      </c>
      <c r="K175" s="90">
        <v>0</v>
      </c>
    </row>
    <row r="176" spans="1:11" ht="16.5" customHeight="1" x14ac:dyDescent="0.25">
      <c r="A176" s="75" t="s">
        <v>40</v>
      </c>
      <c r="B176" s="76">
        <v>168</v>
      </c>
      <c r="C176" s="77" t="s">
        <v>927</v>
      </c>
      <c r="D176" s="78">
        <v>1</v>
      </c>
      <c r="E176" s="84">
        <v>8.9999999999999802E-3</v>
      </c>
      <c r="F176" s="78">
        <v>3</v>
      </c>
      <c r="G176" s="84">
        <v>2.399999999999998E-2</v>
      </c>
      <c r="H176" s="78">
        <v>1</v>
      </c>
      <c r="I176" s="84">
        <v>1.2999999999999998E-2</v>
      </c>
      <c r="J176" s="79">
        <v>0</v>
      </c>
      <c r="K176" s="90">
        <v>0</v>
      </c>
    </row>
    <row r="177" spans="1:11" ht="16.5" customHeight="1" x14ac:dyDescent="0.25">
      <c r="A177" s="75" t="s">
        <v>40</v>
      </c>
      <c r="B177" s="76">
        <v>169</v>
      </c>
      <c r="C177" s="77" t="s">
        <v>928</v>
      </c>
      <c r="D177" s="78">
        <v>0</v>
      </c>
      <c r="E177" s="84">
        <v>0</v>
      </c>
      <c r="F177" s="78">
        <v>0</v>
      </c>
      <c r="G177" s="84">
        <v>0</v>
      </c>
      <c r="H177" s="78">
        <v>0</v>
      </c>
      <c r="I177" s="84">
        <v>0</v>
      </c>
      <c r="J177" s="79">
        <v>0</v>
      </c>
      <c r="K177" s="90">
        <v>0</v>
      </c>
    </row>
    <row r="178" spans="1:11" ht="16.5" customHeight="1" x14ac:dyDescent="0.25">
      <c r="A178" s="75" t="s">
        <v>40</v>
      </c>
      <c r="B178" s="76">
        <v>170</v>
      </c>
      <c r="C178" s="77" t="s">
        <v>929</v>
      </c>
      <c r="D178" s="78">
        <v>1</v>
      </c>
      <c r="E178" s="84">
        <v>1.4999999999999999E-2</v>
      </c>
      <c r="F178" s="78">
        <v>0</v>
      </c>
      <c r="G178" s="84">
        <v>0</v>
      </c>
      <c r="H178" s="78">
        <v>0</v>
      </c>
      <c r="I178" s="84">
        <v>0</v>
      </c>
      <c r="J178" s="79">
        <v>0</v>
      </c>
      <c r="K178" s="90">
        <v>0</v>
      </c>
    </row>
    <row r="179" spans="1:11" ht="16.5" customHeight="1" x14ac:dyDescent="0.25">
      <c r="A179" s="75" t="s">
        <v>40</v>
      </c>
      <c r="B179" s="76">
        <v>171</v>
      </c>
      <c r="C179" s="77" t="s">
        <v>930</v>
      </c>
      <c r="D179" s="78">
        <v>15</v>
      </c>
      <c r="E179" s="84">
        <v>0.14799999999999902</v>
      </c>
      <c r="F179" s="78">
        <v>11</v>
      </c>
      <c r="G179" s="84">
        <v>0.1014999999999997</v>
      </c>
      <c r="H179" s="78">
        <v>16</v>
      </c>
      <c r="I179" s="84">
        <v>0.19650000000000034</v>
      </c>
      <c r="J179" s="79">
        <v>0</v>
      </c>
      <c r="K179" s="90">
        <v>0</v>
      </c>
    </row>
    <row r="180" spans="1:11" ht="16.5" customHeight="1" x14ac:dyDescent="0.25">
      <c r="A180" s="75" t="s">
        <v>40</v>
      </c>
      <c r="B180" s="76">
        <v>172</v>
      </c>
      <c r="C180" s="77" t="s">
        <v>931</v>
      </c>
      <c r="D180" s="78">
        <v>12</v>
      </c>
      <c r="E180" s="84">
        <v>3.6000000000000032E-2</v>
      </c>
      <c r="F180" s="78">
        <v>8</v>
      </c>
      <c r="G180" s="84">
        <v>2.4000000000000021E-2</v>
      </c>
      <c r="H180" s="78">
        <v>0</v>
      </c>
      <c r="I180" s="84">
        <v>0</v>
      </c>
      <c r="J180" s="79">
        <v>3</v>
      </c>
      <c r="K180" s="90">
        <v>9.0000000000000011E-3</v>
      </c>
    </row>
    <row r="181" spans="1:11" ht="16.5" customHeight="1" x14ac:dyDescent="0.25">
      <c r="A181" s="75" t="s">
        <v>40</v>
      </c>
      <c r="B181" s="76">
        <v>173</v>
      </c>
      <c r="C181" s="77" t="s">
        <v>931</v>
      </c>
      <c r="D181" s="78">
        <v>0</v>
      </c>
      <c r="E181" s="84">
        <v>0</v>
      </c>
      <c r="F181" s="78">
        <v>0</v>
      </c>
      <c r="G181" s="84">
        <v>0</v>
      </c>
      <c r="H181" s="78">
        <v>0</v>
      </c>
      <c r="I181" s="84">
        <v>0</v>
      </c>
      <c r="J181" s="79">
        <v>0</v>
      </c>
      <c r="K181" s="90">
        <v>0</v>
      </c>
    </row>
    <row r="182" spans="1:11" ht="16.5" customHeight="1" x14ac:dyDescent="0.25">
      <c r="A182" s="75" t="s">
        <v>40</v>
      </c>
      <c r="B182" s="76">
        <v>174</v>
      </c>
      <c r="C182" s="77" t="s">
        <v>932</v>
      </c>
      <c r="D182" s="78">
        <v>8</v>
      </c>
      <c r="E182" s="84">
        <v>7.4000000000000066E-2</v>
      </c>
      <c r="F182" s="78">
        <v>4</v>
      </c>
      <c r="G182" s="84">
        <v>2.1000000000000019E-2</v>
      </c>
      <c r="H182" s="78">
        <v>5</v>
      </c>
      <c r="I182" s="84">
        <v>0.12600000000000011</v>
      </c>
      <c r="J182" s="79">
        <v>2</v>
      </c>
      <c r="K182" s="90">
        <v>1.9000000000000003E-2</v>
      </c>
    </row>
    <row r="183" spans="1:11" ht="16.5" customHeight="1" x14ac:dyDescent="0.25">
      <c r="A183" s="75" t="s">
        <v>40</v>
      </c>
      <c r="B183" s="76">
        <v>175</v>
      </c>
      <c r="C183" s="77" t="s">
        <v>933</v>
      </c>
      <c r="D183" s="78">
        <v>1</v>
      </c>
      <c r="E183" s="84">
        <v>1.4999999999999999E-2</v>
      </c>
      <c r="F183" s="78">
        <v>1</v>
      </c>
      <c r="G183" s="84">
        <v>1.4999999999999999E-2</v>
      </c>
      <c r="H183" s="78">
        <v>0</v>
      </c>
      <c r="I183" s="84">
        <v>0</v>
      </c>
      <c r="J183" s="79">
        <v>0</v>
      </c>
      <c r="K183" s="90">
        <v>0</v>
      </c>
    </row>
    <row r="184" spans="1:11" ht="16.5" customHeight="1" x14ac:dyDescent="0.25">
      <c r="A184" s="75" t="s">
        <v>40</v>
      </c>
      <c r="B184" s="76">
        <v>176</v>
      </c>
      <c r="C184" s="77" t="s">
        <v>934</v>
      </c>
      <c r="D184" s="78">
        <v>0</v>
      </c>
      <c r="E184" s="84">
        <v>0</v>
      </c>
      <c r="F184" s="78">
        <v>0</v>
      </c>
      <c r="G184" s="84">
        <v>0</v>
      </c>
      <c r="H184" s="78">
        <v>0</v>
      </c>
      <c r="I184" s="84">
        <v>0</v>
      </c>
      <c r="J184" s="79">
        <v>0</v>
      </c>
      <c r="K184" s="90">
        <v>0</v>
      </c>
    </row>
    <row r="185" spans="1:11" ht="16.5" customHeight="1" x14ac:dyDescent="0.25">
      <c r="A185" s="75" t="s">
        <v>40</v>
      </c>
      <c r="B185" s="76">
        <v>177</v>
      </c>
      <c r="C185" s="77" t="s">
        <v>935</v>
      </c>
      <c r="D185" s="78">
        <v>0</v>
      </c>
      <c r="E185" s="84">
        <v>0</v>
      </c>
      <c r="F185" s="78">
        <v>1</v>
      </c>
      <c r="G185" s="84">
        <v>6.2999999999999983E-3</v>
      </c>
      <c r="H185" s="78">
        <v>1</v>
      </c>
      <c r="I185" s="84">
        <v>4.0000000000000001E-3</v>
      </c>
      <c r="J185" s="79">
        <v>0</v>
      </c>
      <c r="K185" s="90">
        <v>0</v>
      </c>
    </row>
    <row r="186" spans="1:11" ht="16.5" customHeight="1" x14ac:dyDescent="0.25">
      <c r="A186" s="75" t="s">
        <v>40</v>
      </c>
      <c r="B186" s="76">
        <v>178</v>
      </c>
      <c r="C186" s="77" t="s">
        <v>936</v>
      </c>
      <c r="D186" s="78">
        <v>2</v>
      </c>
      <c r="E186" s="84">
        <v>8.0000000000000002E-3</v>
      </c>
      <c r="F186" s="78">
        <v>1</v>
      </c>
      <c r="G186" s="84">
        <v>4.0000000000000001E-3</v>
      </c>
      <c r="H186" s="78">
        <v>0</v>
      </c>
      <c r="I186" s="84">
        <v>0</v>
      </c>
      <c r="J186" s="79">
        <v>0</v>
      </c>
      <c r="K186" s="90">
        <v>0</v>
      </c>
    </row>
    <row r="187" spans="1:11" ht="16.5" customHeight="1" x14ac:dyDescent="0.25">
      <c r="A187" s="75" t="s">
        <v>40</v>
      </c>
      <c r="B187" s="76">
        <v>179</v>
      </c>
      <c r="C187" s="77" t="s">
        <v>937</v>
      </c>
      <c r="D187" s="78">
        <v>1</v>
      </c>
      <c r="E187" s="84">
        <v>1.4999999999999999E-2</v>
      </c>
      <c r="F187" s="78">
        <v>1</v>
      </c>
      <c r="G187" s="84">
        <v>1.4999999999999999E-2</v>
      </c>
      <c r="H187" s="78">
        <v>0</v>
      </c>
      <c r="I187" s="84">
        <v>0</v>
      </c>
      <c r="J187" s="79">
        <v>0</v>
      </c>
      <c r="K187" s="90">
        <v>0</v>
      </c>
    </row>
    <row r="188" spans="1:11" ht="16.5" customHeight="1" x14ac:dyDescent="0.25">
      <c r="A188" s="75" t="s">
        <v>40</v>
      </c>
      <c r="B188" s="76">
        <v>180</v>
      </c>
      <c r="C188" s="80" t="s">
        <v>938</v>
      </c>
      <c r="D188" s="78">
        <v>0</v>
      </c>
      <c r="E188" s="84">
        <v>0</v>
      </c>
      <c r="F188" s="78">
        <v>0</v>
      </c>
      <c r="G188" s="84">
        <v>0</v>
      </c>
      <c r="H188" s="78">
        <v>0</v>
      </c>
      <c r="I188" s="84">
        <v>0</v>
      </c>
      <c r="J188" s="79">
        <v>0</v>
      </c>
      <c r="K188" s="90">
        <v>0</v>
      </c>
    </row>
    <row r="189" spans="1:11" ht="16.5" customHeight="1" x14ac:dyDescent="0.25">
      <c r="A189" s="75" t="s">
        <v>40</v>
      </c>
      <c r="B189" s="76">
        <v>181</v>
      </c>
      <c r="C189" s="77" t="s">
        <v>939</v>
      </c>
      <c r="D189" s="78">
        <v>2</v>
      </c>
      <c r="E189" s="84">
        <v>4.8000000000000001E-2</v>
      </c>
      <c r="F189" s="78">
        <v>0</v>
      </c>
      <c r="G189" s="84">
        <v>0</v>
      </c>
      <c r="H189" s="78">
        <v>2</v>
      </c>
      <c r="I189" s="84">
        <v>3.2100000000000002E-3</v>
      </c>
      <c r="J189" s="79">
        <v>0</v>
      </c>
      <c r="K189" s="90">
        <v>0</v>
      </c>
    </row>
    <row r="190" spans="1:11" ht="16.5" customHeight="1" x14ac:dyDescent="0.25">
      <c r="A190" s="75" t="s">
        <v>40</v>
      </c>
      <c r="B190" s="76">
        <v>182</v>
      </c>
      <c r="C190" s="77" t="s">
        <v>940</v>
      </c>
      <c r="D190" s="78">
        <v>0</v>
      </c>
      <c r="E190" s="84">
        <v>0</v>
      </c>
      <c r="F190" s="78">
        <v>0</v>
      </c>
      <c r="G190" s="84">
        <v>0</v>
      </c>
      <c r="H190" s="78">
        <v>2</v>
      </c>
      <c r="I190" s="84">
        <v>1.1999999999999999E-2</v>
      </c>
      <c r="J190" s="79">
        <v>0</v>
      </c>
      <c r="K190" s="90">
        <v>0</v>
      </c>
    </row>
    <row r="191" spans="1:11" ht="16.5" customHeight="1" x14ac:dyDescent="0.25">
      <c r="A191" s="75" t="s">
        <v>40</v>
      </c>
      <c r="B191" s="76">
        <v>183</v>
      </c>
      <c r="C191" s="77" t="s">
        <v>941</v>
      </c>
      <c r="D191" s="78">
        <v>1</v>
      </c>
      <c r="E191" s="84">
        <v>4.0000000000000008E-2</v>
      </c>
      <c r="F191" s="78">
        <v>0</v>
      </c>
      <c r="G191" s="84">
        <v>0</v>
      </c>
      <c r="H191" s="78">
        <v>1</v>
      </c>
      <c r="I191" s="84">
        <v>0.13</v>
      </c>
      <c r="J191" s="79">
        <v>0</v>
      </c>
      <c r="K191" s="90">
        <v>0</v>
      </c>
    </row>
    <row r="192" spans="1:11" ht="16.5" customHeight="1" x14ac:dyDescent="0.25">
      <c r="A192" s="75" t="s">
        <v>40</v>
      </c>
      <c r="B192" s="76">
        <v>184</v>
      </c>
      <c r="C192" s="77" t="s">
        <v>942</v>
      </c>
      <c r="D192" s="78">
        <v>0</v>
      </c>
      <c r="E192" s="84">
        <v>0</v>
      </c>
      <c r="F192" s="78">
        <v>0</v>
      </c>
      <c r="G192" s="84">
        <v>0</v>
      </c>
      <c r="H192" s="78">
        <v>0</v>
      </c>
      <c r="I192" s="84">
        <v>0</v>
      </c>
      <c r="J192" s="79">
        <v>0</v>
      </c>
      <c r="K192" s="90">
        <v>0</v>
      </c>
    </row>
    <row r="193" spans="1:11" ht="16.5" customHeight="1" x14ac:dyDescent="0.25">
      <c r="A193" s="75" t="s">
        <v>40</v>
      </c>
      <c r="B193" s="76">
        <v>185</v>
      </c>
      <c r="C193" s="77" t="s">
        <v>943</v>
      </c>
      <c r="D193" s="78">
        <v>0</v>
      </c>
      <c r="E193" s="84">
        <v>0</v>
      </c>
      <c r="F193" s="78">
        <v>0</v>
      </c>
      <c r="G193" s="84">
        <v>0</v>
      </c>
      <c r="H193" s="78">
        <v>0</v>
      </c>
      <c r="I193" s="84">
        <v>0</v>
      </c>
      <c r="J193" s="79">
        <v>0</v>
      </c>
      <c r="K193" s="90">
        <v>0</v>
      </c>
    </row>
    <row r="194" spans="1:11" ht="16.5" customHeight="1" x14ac:dyDescent="0.25">
      <c r="A194" s="75" t="s">
        <v>40</v>
      </c>
      <c r="B194" s="76">
        <v>186</v>
      </c>
      <c r="C194" s="77" t="s">
        <v>944</v>
      </c>
      <c r="D194" s="78">
        <v>0</v>
      </c>
      <c r="E194" s="84">
        <v>0</v>
      </c>
      <c r="F194" s="78">
        <v>0</v>
      </c>
      <c r="G194" s="84">
        <v>0</v>
      </c>
      <c r="H194" s="78">
        <v>0</v>
      </c>
      <c r="I194" s="84">
        <v>0</v>
      </c>
      <c r="J194" s="79">
        <v>0</v>
      </c>
      <c r="K194" s="90">
        <v>0</v>
      </c>
    </row>
    <row r="195" spans="1:11" ht="16.5" customHeight="1" x14ac:dyDescent="0.25">
      <c r="A195" s="75" t="s">
        <v>40</v>
      </c>
      <c r="B195" s="76">
        <v>187</v>
      </c>
      <c r="C195" s="77" t="s">
        <v>945</v>
      </c>
      <c r="D195" s="78">
        <v>0</v>
      </c>
      <c r="E195" s="84">
        <v>0</v>
      </c>
      <c r="F195" s="78">
        <v>1</v>
      </c>
      <c r="G195" s="84">
        <v>2.9999999999999992E-3</v>
      </c>
      <c r="H195" s="78">
        <v>1</v>
      </c>
      <c r="I195" s="84">
        <v>1E-3</v>
      </c>
      <c r="J195" s="79">
        <v>0</v>
      </c>
      <c r="K195" s="90">
        <v>0</v>
      </c>
    </row>
    <row r="196" spans="1:11" ht="16.5" customHeight="1" x14ac:dyDescent="0.25">
      <c r="A196" s="75" t="s">
        <v>40</v>
      </c>
      <c r="B196" s="76">
        <v>188</v>
      </c>
      <c r="C196" s="77" t="s">
        <v>946</v>
      </c>
      <c r="D196" s="78">
        <v>0</v>
      </c>
      <c r="E196" s="84">
        <v>0</v>
      </c>
      <c r="F196" s="78">
        <v>0</v>
      </c>
      <c r="G196" s="84">
        <v>0</v>
      </c>
      <c r="H196" s="78">
        <v>1</v>
      </c>
      <c r="I196" s="84">
        <v>5.0000000000000001E-3</v>
      </c>
      <c r="J196" s="79">
        <v>0</v>
      </c>
      <c r="K196" s="90">
        <v>0</v>
      </c>
    </row>
    <row r="197" spans="1:11" ht="16.5" customHeight="1" x14ac:dyDescent="0.25">
      <c r="A197" s="75" t="s">
        <v>40</v>
      </c>
      <c r="B197" s="76">
        <v>189</v>
      </c>
      <c r="C197" s="77" t="s">
        <v>947</v>
      </c>
      <c r="D197" s="78">
        <v>0</v>
      </c>
      <c r="E197" s="84">
        <v>0</v>
      </c>
      <c r="F197" s="78">
        <v>0</v>
      </c>
      <c r="G197" s="84">
        <v>0</v>
      </c>
      <c r="H197" s="78">
        <v>0</v>
      </c>
      <c r="I197" s="84">
        <v>0</v>
      </c>
      <c r="J197" s="79">
        <v>0</v>
      </c>
      <c r="K197" s="90">
        <v>0</v>
      </c>
    </row>
    <row r="198" spans="1:11" ht="16.5" customHeight="1" x14ac:dyDescent="0.25">
      <c r="A198" s="75" t="s">
        <v>40</v>
      </c>
      <c r="B198" s="76">
        <v>190</v>
      </c>
      <c r="C198" s="77" t="s">
        <v>948</v>
      </c>
      <c r="D198" s="78">
        <v>0</v>
      </c>
      <c r="E198" s="84">
        <v>0</v>
      </c>
      <c r="F198" s="78">
        <v>0</v>
      </c>
      <c r="G198" s="84">
        <v>0</v>
      </c>
      <c r="H198" s="78">
        <v>2</v>
      </c>
      <c r="I198" s="84">
        <v>2.8500000000000004E-2</v>
      </c>
      <c r="J198" s="79">
        <v>0</v>
      </c>
      <c r="K198" s="90">
        <v>0</v>
      </c>
    </row>
    <row r="199" spans="1:11" ht="16.5" customHeight="1" x14ac:dyDescent="0.25">
      <c r="A199" s="75" t="s">
        <v>40</v>
      </c>
      <c r="B199" s="76">
        <v>191</v>
      </c>
      <c r="C199" s="77" t="s">
        <v>949</v>
      </c>
      <c r="D199" s="78">
        <v>0</v>
      </c>
      <c r="E199" s="84">
        <v>0</v>
      </c>
      <c r="F199" s="78">
        <v>0</v>
      </c>
      <c r="G199" s="84">
        <v>0</v>
      </c>
      <c r="H199" s="78">
        <v>0</v>
      </c>
      <c r="I199" s="84">
        <v>0</v>
      </c>
      <c r="J199" s="79">
        <v>0</v>
      </c>
      <c r="K199" s="90">
        <v>0</v>
      </c>
    </row>
    <row r="200" spans="1:11" ht="16.5" customHeight="1" x14ac:dyDescent="0.25">
      <c r="A200" s="75" t="s">
        <v>40</v>
      </c>
      <c r="B200" s="76">
        <v>192</v>
      </c>
      <c r="C200" s="77" t="s">
        <v>950</v>
      </c>
      <c r="D200" s="78">
        <v>0</v>
      </c>
      <c r="E200" s="84">
        <v>0</v>
      </c>
      <c r="F200" s="78">
        <v>0</v>
      </c>
      <c r="G200" s="84">
        <v>0</v>
      </c>
      <c r="H200" s="78">
        <v>0</v>
      </c>
      <c r="I200" s="84">
        <v>0</v>
      </c>
      <c r="J200" s="79">
        <v>0</v>
      </c>
      <c r="K200" s="90">
        <v>0</v>
      </c>
    </row>
    <row r="201" spans="1:11" ht="16.5" customHeight="1" x14ac:dyDescent="0.25">
      <c r="A201" s="75" t="s">
        <v>40</v>
      </c>
      <c r="B201" s="76">
        <v>193</v>
      </c>
      <c r="C201" s="77" t="s">
        <v>951</v>
      </c>
      <c r="D201" s="78">
        <v>0</v>
      </c>
      <c r="E201" s="84">
        <v>0</v>
      </c>
      <c r="F201" s="78">
        <v>0</v>
      </c>
      <c r="G201" s="84">
        <v>0</v>
      </c>
      <c r="H201" s="78">
        <v>0</v>
      </c>
      <c r="I201" s="84">
        <v>0</v>
      </c>
      <c r="J201" s="79">
        <v>0</v>
      </c>
      <c r="K201" s="90">
        <v>0</v>
      </c>
    </row>
    <row r="202" spans="1:11" ht="16.5" customHeight="1" x14ac:dyDescent="0.25">
      <c r="A202" s="75" t="s">
        <v>40</v>
      </c>
      <c r="B202" s="76">
        <v>194</v>
      </c>
      <c r="C202" s="77" t="s">
        <v>952</v>
      </c>
      <c r="D202" s="78">
        <v>1</v>
      </c>
      <c r="E202" s="84">
        <v>6.5000000000000002E-2</v>
      </c>
      <c r="F202" s="78">
        <v>0</v>
      </c>
      <c r="G202" s="84">
        <v>0</v>
      </c>
      <c r="H202" s="78">
        <v>2</v>
      </c>
      <c r="I202" s="84">
        <v>1.3000000000000005E-2</v>
      </c>
      <c r="J202" s="79">
        <v>0</v>
      </c>
      <c r="K202" s="90">
        <v>0</v>
      </c>
    </row>
    <row r="203" spans="1:11" ht="16.5" customHeight="1" x14ac:dyDescent="0.25">
      <c r="A203" s="75" t="s">
        <v>40</v>
      </c>
      <c r="B203" s="76">
        <v>195</v>
      </c>
      <c r="C203" s="77" t="s">
        <v>953</v>
      </c>
      <c r="D203" s="78">
        <v>0</v>
      </c>
      <c r="E203" s="84">
        <v>0</v>
      </c>
      <c r="F203" s="78">
        <v>0</v>
      </c>
      <c r="G203" s="84">
        <v>0</v>
      </c>
      <c r="H203" s="78">
        <v>0</v>
      </c>
      <c r="I203" s="84">
        <v>0</v>
      </c>
      <c r="J203" s="79">
        <v>0</v>
      </c>
      <c r="K203" s="90">
        <v>0</v>
      </c>
    </row>
    <row r="204" spans="1:11" ht="16.5" customHeight="1" x14ac:dyDescent="0.25">
      <c r="A204" s="75" t="s">
        <v>40</v>
      </c>
      <c r="B204" s="76">
        <v>196</v>
      </c>
      <c r="C204" s="77" t="s">
        <v>954</v>
      </c>
      <c r="D204" s="78">
        <v>1</v>
      </c>
      <c r="E204" s="84">
        <v>1.4999999999999999E-2</v>
      </c>
      <c r="F204" s="78">
        <v>0</v>
      </c>
      <c r="G204" s="84">
        <v>0</v>
      </c>
      <c r="H204" s="78">
        <v>0</v>
      </c>
      <c r="I204" s="84">
        <v>0</v>
      </c>
      <c r="J204" s="79">
        <v>0</v>
      </c>
      <c r="K204" s="90">
        <v>0</v>
      </c>
    </row>
    <row r="205" spans="1:11" ht="16.5" customHeight="1" x14ac:dyDescent="0.25">
      <c r="A205" s="75" t="s">
        <v>40</v>
      </c>
      <c r="B205" s="76">
        <v>197</v>
      </c>
      <c r="C205" s="77" t="s">
        <v>955</v>
      </c>
      <c r="D205" s="78">
        <v>0</v>
      </c>
      <c r="E205" s="84">
        <v>0</v>
      </c>
      <c r="F205" s="78">
        <v>0</v>
      </c>
      <c r="G205" s="84">
        <v>0</v>
      </c>
      <c r="H205" s="78">
        <v>0</v>
      </c>
      <c r="I205" s="84">
        <v>0</v>
      </c>
      <c r="J205" s="79">
        <v>0</v>
      </c>
      <c r="K205" s="90">
        <v>0</v>
      </c>
    </row>
    <row r="206" spans="1:11" ht="16.5" customHeight="1" x14ac:dyDescent="0.25">
      <c r="A206" s="75" t="s">
        <v>40</v>
      </c>
      <c r="B206" s="76">
        <v>198</v>
      </c>
      <c r="C206" s="77" t="s">
        <v>956</v>
      </c>
      <c r="D206" s="78">
        <v>7</v>
      </c>
      <c r="E206" s="84">
        <v>7.8000000000000014E-2</v>
      </c>
      <c r="F206" s="78">
        <v>2</v>
      </c>
      <c r="G206" s="84">
        <v>2.2000000000000006E-2</v>
      </c>
      <c r="H206" s="78">
        <v>0</v>
      </c>
      <c r="I206" s="84">
        <v>0</v>
      </c>
      <c r="J206" s="79">
        <v>0</v>
      </c>
      <c r="K206" s="90">
        <v>0</v>
      </c>
    </row>
    <row r="207" spans="1:11" ht="16.5" customHeight="1" x14ac:dyDescent="0.25">
      <c r="A207" s="75" t="s">
        <v>40</v>
      </c>
      <c r="B207" s="76">
        <v>199</v>
      </c>
      <c r="C207" s="77" t="s">
        <v>957</v>
      </c>
      <c r="D207" s="78">
        <v>0</v>
      </c>
      <c r="E207" s="84">
        <v>0</v>
      </c>
      <c r="F207" s="78">
        <v>0</v>
      </c>
      <c r="G207" s="84">
        <v>0</v>
      </c>
      <c r="H207" s="78">
        <v>0</v>
      </c>
      <c r="I207" s="84">
        <v>0</v>
      </c>
      <c r="J207" s="79">
        <v>0</v>
      </c>
      <c r="K207" s="90">
        <v>0</v>
      </c>
    </row>
    <row r="208" spans="1:11" ht="16.5" customHeight="1" x14ac:dyDescent="0.25">
      <c r="A208" s="75" t="s">
        <v>40</v>
      </c>
      <c r="B208" s="76">
        <v>200</v>
      </c>
      <c r="C208" s="77" t="s">
        <v>958</v>
      </c>
      <c r="D208" s="78">
        <v>0</v>
      </c>
      <c r="E208" s="84">
        <v>0</v>
      </c>
      <c r="F208" s="78">
        <v>0</v>
      </c>
      <c r="G208" s="84">
        <v>0</v>
      </c>
      <c r="H208" s="78">
        <v>0</v>
      </c>
      <c r="I208" s="84">
        <v>0</v>
      </c>
      <c r="J208" s="79">
        <v>0</v>
      </c>
      <c r="K208" s="90">
        <v>0</v>
      </c>
    </row>
    <row r="209" spans="1:11" ht="16.5" customHeight="1" x14ac:dyDescent="0.25">
      <c r="A209" s="75" t="s">
        <v>40</v>
      </c>
      <c r="B209" s="76">
        <v>201</v>
      </c>
      <c r="C209" s="77" t="s">
        <v>959</v>
      </c>
      <c r="D209" s="78">
        <v>0</v>
      </c>
      <c r="E209" s="84">
        <v>0</v>
      </c>
      <c r="F209" s="78">
        <v>0</v>
      </c>
      <c r="G209" s="84">
        <v>0</v>
      </c>
      <c r="H209" s="78">
        <v>0</v>
      </c>
      <c r="I209" s="84">
        <v>0</v>
      </c>
      <c r="J209" s="79">
        <v>0</v>
      </c>
      <c r="K209" s="90">
        <v>0</v>
      </c>
    </row>
    <row r="210" spans="1:11" ht="16.5" customHeight="1" x14ac:dyDescent="0.25">
      <c r="A210" s="75" t="s">
        <v>40</v>
      </c>
      <c r="B210" s="76">
        <v>202</v>
      </c>
      <c r="C210" s="77" t="s">
        <v>960</v>
      </c>
      <c r="D210" s="78">
        <v>0</v>
      </c>
      <c r="E210" s="84">
        <v>0</v>
      </c>
      <c r="F210" s="78">
        <v>0</v>
      </c>
      <c r="G210" s="84">
        <v>0</v>
      </c>
      <c r="H210" s="78">
        <v>0</v>
      </c>
      <c r="I210" s="84">
        <v>0</v>
      </c>
      <c r="J210" s="79">
        <v>0</v>
      </c>
      <c r="K210" s="90">
        <v>0</v>
      </c>
    </row>
    <row r="211" spans="1:11" ht="16.5" customHeight="1" x14ac:dyDescent="0.25">
      <c r="A211" s="75" t="s">
        <v>40</v>
      </c>
      <c r="B211" s="76">
        <v>203</v>
      </c>
      <c r="C211" s="77" t="s">
        <v>961</v>
      </c>
      <c r="D211" s="78">
        <v>0</v>
      </c>
      <c r="E211" s="84">
        <v>0</v>
      </c>
      <c r="F211" s="78">
        <v>0</v>
      </c>
      <c r="G211" s="84">
        <v>0</v>
      </c>
      <c r="H211" s="78">
        <v>0</v>
      </c>
      <c r="I211" s="84">
        <v>0</v>
      </c>
      <c r="J211" s="79">
        <v>0</v>
      </c>
      <c r="K211" s="90">
        <v>0</v>
      </c>
    </row>
    <row r="212" spans="1:11" ht="16.5" customHeight="1" x14ac:dyDescent="0.25">
      <c r="A212" s="75" t="s">
        <v>40</v>
      </c>
      <c r="B212" s="76">
        <v>204</v>
      </c>
      <c r="C212" s="77" t="s">
        <v>962</v>
      </c>
      <c r="D212" s="78">
        <v>0</v>
      </c>
      <c r="E212" s="84">
        <v>0</v>
      </c>
      <c r="F212" s="78">
        <v>0</v>
      </c>
      <c r="G212" s="84">
        <v>0</v>
      </c>
      <c r="H212" s="78">
        <v>0</v>
      </c>
      <c r="I212" s="84">
        <v>0</v>
      </c>
      <c r="J212" s="79">
        <v>0</v>
      </c>
      <c r="K212" s="90">
        <v>0</v>
      </c>
    </row>
    <row r="213" spans="1:11" ht="16.5" customHeight="1" x14ac:dyDescent="0.25">
      <c r="A213" s="75" t="s">
        <v>40</v>
      </c>
      <c r="B213" s="76">
        <v>205</v>
      </c>
      <c r="C213" s="77" t="s">
        <v>963</v>
      </c>
      <c r="D213" s="78">
        <v>1</v>
      </c>
      <c r="E213" s="84">
        <v>0.01</v>
      </c>
      <c r="F213" s="78">
        <v>0</v>
      </c>
      <c r="G213" s="84">
        <v>0</v>
      </c>
      <c r="H213" s="78">
        <v>1</v>
      </c>
      <c r="I213" s="84">
        <v>1.4999999999999999E-2</v>
      </c>
      <c r="J213" s="79">
        <v>0</v>
      </c>
      <c r="K213" s="90">
        <v>0</v>
      </c>
    </row>
    <row r="214" spans="1:11" ht="16.5" customHeight="1" x14ac:dyDescent="0.25">
      <c r="A214" s="75" t="s">
        <v>40</v>
      </c>
      <c r="B214" s="76">
        <v>206</v>
      </c>
      <c r="C214" s="77" t="s">
        <v>964</v>
      </c>
      <c r="D214" s="78">
        <v>0</v>
      </c>
      <c r="E214" s="84">
        <v>0</v>
      </c>
      <c r="F214" s="78">
        <v>0</v>
      </c>
      <c r="G214" s="84">
        <v>0</v>
      </c>
      <c r="H214" s="78">
        <v>0</v>
      </c>
      <c r="I214" s="84">
        <v>0</v>
      </c>
      <c r="J214" s="79">
        <v>0</v>
      </c>
      <c r="K214" s="90">
        <v>0</v>
      </c>
    </row>
    <row r="215" spans="1:11" ht="16.5" customHeight="1" x14ac:dyDescent="0.25">
      <c r="A215" s="75" t="s">
        <v>40</v>
      </c>
      <c r="B215" s="76">
        <v>207</v>
      </c>
      <c r="C215" s="77" t="s">
        <v>965</v>
      </c>
      <c r="D215" s="78">
        <v>1</v>
      </c>
      <c r="E215" s="84">
        <v>1.0000000000000002E-2</v>
      </c>
      <c r="F215" s="78">
        <v>1</v>
      </c>
      <c r="G215" s="84">
        <v>1.0000000000000002E-2</v>
      </c>
      <c r="H215" s="78">
        <v>0</v>
      </c>
      <c r="I215" s="84">
        <v>0</v>
      </c>
      <c r="J215" s="79">
        <v>0</v>
      </c>
      <c r="K215" s="90">
        <v>0</v>
      </c>
    </row>
    <row r="216" spans="1:11" ht="16.5" customHeight="1" x14ac:dyDescent="0.25">
      <c r="A216" s="75" t="s">
        <v>40</v>
      </c>
      <c r="B216" s="76">
        <v>208</v>
      </c>
      <c r="C216" s="77" t="s">
        <v>966</v>
      </c>
      <c r="D216" s="78">
        <v>0</v>
      </c>
      <c r="E216" s="84">
        <v>0</v>
      </c>
      <c r="F216" s="78">
        <v>0</v>
      </c>
      <c r="G216" s="84">
        <v>0</v>
      </c>
      <c r="H216" s="78">
        <v>0</v>
      </c>
      <c r="I216" s="84">
        <v>0</v>
      </c>
      <c r="J216" s="79">
        <v>0</v>
      </c>
      <c r="K216" s="90">
        <v>0</v>
      </c>
    </row>
    <row r="217" spans="1:11" ht="16.5" customHeight="1" x14ac:dyDescent="0.25">
      <c r="A217" s="75" t="s">
        <v>40</v>
      </c>
      <c r="B217" s="76">
        <v>209</v>
      </c>
      <c r="C217" s="77" t="s">
        <v>967</v>
      </c>
      <c r="D217" s="78">
        <v>0</v>
      </c>
      <c r="E217" s="84">
        <v>0</v>
      </c>
      <c r="F217" s="78">
        <v>0</v>
      </c>
      <c r="G217" s="84">
        <v>0</v>
      </c>
      <c r="H217" s="78">
        <v>0</v>
      </c>
      <c r="I217" s="84">
        <v>0</v>
      </c>
      <c r="J217" s="79">
        <v>0</v>
      </c>
      <c r="K217" s="90">
        <v>0</v>
      </c>
    </row>
    <row r="218" spans="1:11" ht="16.5" customHeight="1" x14ac:dyDescent="0.25">
      <c r="A218" s="75" t="s">
        <v>40</v>
      </c>
      <c r="B218" s="76">
        <v>210</v>
      </c>
      <c r="C218" s="77" t="s">
        <v>968</v>
      </c>
      <c r="D218" s="78">
        <v>0</v>
      </c>
      <c r="E218" s="84">
        <v>0</v>
      </c>
      <c r="F218" s="78">
        <v>0</v>
      </c>
      <c r="G218" s="84">
        <v>0</v>
      </c>
      <c r="H218" s="78">
        <v>0</v>
      </c>
      <c r="I218" s="84">
        <v>0</v>
      </c>
      <c r="J218" s="79">
        <v>0</v>
      </c>
      <c r="K218" s="90">
        <v>0</v>
      </c>
    </row>
    <row r="219" spans="1:11" ht="16.5" customHeight="1" x14ac:dyDescent="0.25">
      <c r="A219" s="75" t="s">
        <v>40</v>
      </c>
      <c r="B219" s="76">
        <v>211</v>
      </c>
      <c r="C219" s="77" t="s">
        <v>969</v>
      </c>
      <c r="D219" s="78">
        <v>0</v>
      </c>
      <c r="E219" s="84">
        <v>0</v>
      </c>
      <c r="F219" s="78">
        <v>0</v>
      </c>
      <c r="G219" s="84">
        <v>0</v>
      </c>
      <c r="H219" s="78">
        <v>0</v>
      </c>
      <c r="I219" s="84">
        <v>0</v>
      </c>
      <c r="J219" s="79">
        <v>0</v>
      </c>
      <c r="K219" s="90">
        <v>0</v>
      </c>
    </row>
    <row r="220" spans="1:11" ht="16.5" customHeight="1" x14ac:dyDescent="0.25">
      <c r="A220" s="75" t="s">
        <v>40</v>
      </c>
      <c r="B220" s="76">
        <v>212</v>
      </c>
      <c r="C220" s="77" t="s">
        <v>970</v>
      </c>
      <c r="D220" s="78">
        <v>0</v>
      </c>
      <c r="E220" s="84">
        <v>0</v>
      </c>
      <c r="F220" s="78">
        <v>0</v>
      </c>
      <c r="G220" s="84">
        <v>0</v>
      </c>
      <c r="H220" s="78">
        <v>0</v>
      </c>
      <c r="I220" s="84">
        <v>0</v>
      </c>
      <c r="J220" s="79">
        <v>0</v>
      </c>
      <c r="K220" s="90">
        <v>0</v>
      </c>
    </row>
    <row r="221" spans="1:11" ht="16.5" customHeight="1" x14ac:dyDescent="0.25">
      <c r="A221" s="75" t="s">
        <v>40</v>
      </c>
      <c r="B221" s="76">
        <v>213</v>
      </c>
      <c r="C221" s="77" t="s">
        <v>971</v>
      </c>
      <c r="D221" s="78">
        <v>0</v>
      </c>
      <c r="E221" s="84">
        <v>0</v>
      </c>
      <c r="F221" s="78">
        <v>0</v>
      </c>
      <c r="G221" s="84">
        <v>0</v>
      </c>
      <c r="H221" s="78">
        <v>0</v>
      </c>
      <c r="I221" s="84">
        <v>0</v>
      </c>
      <c r="J221" s="79">
        <v>0</v>
      </c>
      <c r="K221" s="90">
        <v>0</v>
      </c>
    </row>
    <row r="222" spans="1:11" ht="16.5" customHeight="1" x14ac:dyDescent="0.25">
      <c r="A222" s="75" t="s">
        <v>40</v>
      </c>
      <c r="B222" s="76">
        <v>214</v>
      </c>
      <c r="C222" s="77" t="s">
        <v>972</v>
      </c>
      <c r="D222" s="78">
        <v>0</v>
      </c>
      <c r="E222" s="84">
        <v>0</v>
      </c>
      <c r="F222" s="78">
        <v>0</v>
      </c>
      <c r="G222" s="84">
        <v>0</v>
      </c>
      <c r="H222" s="78">
        <v>0</v>
      </c>
      <c r="I222" s="84">
        <v>0</v>
      </c>
      <c r="J222" s="79">
        <v>0</v>
      </c>
      <c r="K222" s="90">
        <v>0</v>
      </c>
    </row>
    <row r="223" spans="1:11" ht="16.5" customHeight="1" x14ac:dyDescent="0.25">
      <c r="A223" s="75" t="s">
        <v>40</v>
      </c>
      <c r="B223" s="76">
        <v>215</v>
      </c>
      <c r="C223" s="77" t="s">
        <v>973</v>
      </c>
      <c r="D223" s="78">
        <v>0</v>
      </c>
      <c r="E223" s="84">
        <v>0</v>
      </c>
      <c r="F223" s="78">
        <v>0</v>
      </c>
      <c r="G223" s="84">
        <v>0</v>
      </c>
      <c r="H223" s="78">
        <v>0</v>
      </c>
      <c r="I223" s="84">
        <v>0</v>
      </c>
      <c r="J223" s="79">
        <v>0</v>
      </c>
      <c r="K223" s="90">
        <v>0</v>
      </c>
    </row>
    <row r="224" spans="1:11" ht="16.5" customHeight="1" x14ac:dyDescent="0.25">
      <c r="A224" s="75" t="s">
        <v>40</v>
      </c>
      <c r="B224" s="76">
        <v>216</v>
      </c>
      <c r="C224" s="77" t="s">
        <v>974</v>
      </c>
      <c r="D224" s="78">
        <v>0</v>
      </c>
      <c r="E224" s="84">
        <v>0</v>
      </c>
      <c r="F224" s="78">
        <v>0</v>
      </c>
      <c r="G224" s="84">
        <v>0</v>
      </c>
      <c r="H224" s="78">
        <v>0</v>
      </c>
      <c r="I224" s="84">
        <v>0</v>
      </c>
      <c r="J224" s="79">
        <v>0</v>
      </c>
      <c r="K224" s="90">
        <v>0</v>
      </c>
    </row>
    <row r="225" spans="1:11" ht="16.5" customHeight="1" x14ac:dyDescent="0.25">
      <c r="A225" s="75" t="s">
        <v>40</v>
      </c>
      <c r="B225" s="76">
        <v>217</v>
      </c>
      <c r="C225" s="77" t="s">
        <v>975</v>
      </c>
      <c r="D225" s="78">
        <v>0</v>
      </c>
      <c r="E225" s="84">
        <v>0</v>
      </c>
      <c r="F225" s="78">
        <v>0</v>
      </c>
      <c r="G225" s="84">
        <v>0</v>
      </c>
      <c r="H225" s="78">
        <v>0</v>
      </c>
      <c r="I225" s="84">
        <v>0</v>
      </c>
      <c r="J225" s="79">
        <v>0</v>
      </c>
      <c r="K225" s="90">
        <v>0</v>
      </c>
    </row>
    <row r="226" spans="1:11" ht="16.5" customHeight="1" x14ac:dyDescent="0.25">
      <c r="A226" s="75" t="s">
        <v>40</v>
      </c>
      <c r="B226" s="76">
        <v>218</v>
      </c>
      <c r="C226" s="77" t="s">
        <v>976</v>
      </c>
      <c r="D226" s="78">
        <v>0</v>
      </c>
      <c r="E226" s="84">
        <v>0</v>
      </c>
      <c r="F226" s="78">
        <v>0</v>
      </c>
      <c r="G226" s="84">
        <v>0</v>
      </c>
      <c r="H226" s="78">
        <v>0</v>
      </c>
      <c r="I226" s="84">
        <v>0</v>
      </c>
      <c r="J226" s="79">
        <v>0</v>
      </c>
      <c r="K226" s="90">
        <v>0</v>
      </c>
    </row>
    <row r="227" spans="1:11" ht="16.5" customHeight="1" x14ac:dyDescent="0.25">
      <c r="A227" s="75" t="s">
        <v>40</v>
      </c>
      <c r="B227" s="76">
        <v>219</v>
      </c>
      <c r="C227" s="77" t="s">
        <v>977</v>
      </c>
      <c r="D227" s="78">
        <v>0</v>
      </c>
      <c r="E227" s="84">
        <v>0</v>
      </c>
      <c r="F227" s="78">
        <v>0</v>
      </c>
      <c r="G227" s="84">
        <v>0</v>
      </c>
      <c r="H227" s="78">
        <v>0</v>
      </c>
      <c r="I227" s="84">
        <v>0</v>
      </c>
      <c r="J227" s="79">
        <v>0</v>
      </c>
      <c r="K227" s="90">
        <v>0</v>
      </c>
    </row>
    <row r="228" spans="1:11" ht="16.5" customHeight="1" x14ac:dyDescent="0.25">
      <c r="A228" s="75" t="s">
        <v>40</v>
      </c>
      <c r="B228" s="76">
        <v>220</v>
      </c>
      <c r="C228" s="77" t="s">
        <v>978</v>
      </c>
      <c r="D228" s="78">
        <v>0</v>
      </c>
      <c r="E228" s="84">
        <v>0</v>
      </c>
      <c r="F228" s="78">
        <v>0</v>
      </c>
      <c r="G228" s="84">
        <v>0</v>
      </c>
      <c r="H228" s="78">
        <v>0</v>
      </c>
      <c r="I228" s="84">
        <v>0</v>
      </c>
      <c r="J228" s="79">
        <v>0</v>
      </c>
      <c r="K228" s="90">
        <v>0</v>
      </c>
    </row>
    <row r="229" spans="1:11" ht="16.5" customHeight="1" x14ac:dyDescent="0.25">
      <c r="A229" s="75" t="s">
        <v>40</v>
      </c>
      <c r="B229" s="76">
        <v>221</v>
      </c>
      <c r="C229" s="77" t="s">
        <v>979</v>
      </c>
      <c r="D229" s="78">
        <v>0</v>
      </c>
      <c r="E229" s="84">
        <v>0</v>
      </c>
      <c r="F229" s="78">
        <v>0</v>
      </c>
      <c r="G229" s="84">
        <v>0</v>
      </c>
      <c r="H229" s="78">
        <v>0</v>
      </c>
      <c r="I229" s="84">
        <v>0</v>
      </c>
      <c r="J229" s="79">
        <v>0</v>
      </c>
      <c r="K229" s="90">
        <v>0</v>
      </c>
    </row>
    <row r="230" spans="1:11" ht="16.5" customHeight="1" x14ac:dyDescent="0.25">
      <c r="A230" s="75" t="s">
        <v>40</v>
      </c>
      <c r="B230" s="76">
        <v>222</v>
      </c>
      <c r="C230" s="77" t="s">
        <v>980</v>
      </c>
      <c r="D230" s="78">
        <v>0</v>
      </c>
      <c r="E230" s="84">
        <v>0</v>
      </c>
      <c r="F230" s="78">
        <v>0</v>
      </c>
      <c r="G230" s="84">
        <v>0</v>
      </c>
      <c r="H230" s="78">
        <v>0</v>
      </c>
      <c r="I230" s="84">
        <v>0</v>
      </c>
      <c r="J230" s="79">
        <v>0</v>
      </c>
      <c r="K230" s="90">
        <v>0</v>
      </c>
    </row>
    <row r="231" spans="1:11" ht="16.5" customHeight="1" x14ac:dyDescent="0.25">
      <c r="A231" s="75" t="s">
        <v>40</v>
      </c>
      <c r="B231" s="76">
        <v>223</v>
      </c>
      <c r="C231" s="77" t="s">
        <v>981</v>
      </c>
      <c r="D231" s="78">
        <v>0</v>
      </c>
      <c r="E231" s="84">
        <v>0</v>
      </c>
      <c r="F231" s="78">
        <v>0</v>
      </c>
      <c r="G231" s="84">
        <v>0</v>
      </c>
      <c r="H231" s="78">
        <v>1</v>
      </c>
      <c r="I231" s="84">
        <v>1.5000000000000001E-2</v>
      </c>
      <c r="J231" s="79">
        <v>0</v>
      </c>
      <c r="K231" s="90">
        <v>0</v>
      </c>
    </row>
    <row r="232" spans="1:11" ht="16.5" customHeight="1" x14ac:dyDescent="0.25">
      <c r="A232" s="75" t="s">
        <v>40</v>
      </c>
      <c r="B232" s="76">
        <v>224</v>
      </c>
      <c r="C232" s="77" t="s">
        <v>982</v>
      </c>
      <c r="D232" s="78">
        <v>0</v>
      </c>
      <c r="E232" s="84">
        <v>0</v>
      </c>
      <c r="F232" s="78">
        <v>0</v>
      </c>
      <c r="G232" s="84">
        <v>0</v>
      </c>
      <c r="H232" s="78">
        <v>0</v>
      </c>
      <c r="I232" s="84">
        <v>0</v>
      </c>
      <c r="J232" s="79">
        <v>0</v>
      </c>
      <c r="K232" s="90">
        <v>0</v>
      </c>
    </row>
    <row r="233" spans="1:11" ht="16.5" customHeight="1" x14ac:dyDescent="0.25">
      <c r="A233" s="91"/>
      <c r="B233" s="91"/>
      <c r="C233" s="91" t="s">
        <v>983</v>
      </c>
      <c r="D233" s="92">
        <f t="shared" ref="D233:K233" si="1">SUM(D234:D337)</f>
        <v>176</v>
      </c>
      <c r="E233" s="93">
        <f t="shared" si="1"/>
        <v>17.487679999999994</v>
      </c>
      <c r="F233" s="92">
        <f t="shared" si="1"/>
        <v>174</v>
      </c>
      <c r="G233" s="93">
        <f t="shared" si="1"/>
        <v>2.7474499999999975</v>
      </c>
      <c r="H233" s="92">
        <f t="shared" si="1"/>
        <v>127</v>
      </c>
      <c r="I233" s="93">
        <f t="shared" si="1"/>
        <v>2.6220939999999988</v>
      </c>
      <c r="J233" s="92">
        <f t="shared" si="1"/>
        <v>28</v>
      </c>
      <c r="K233" s="93">
        <f t="shared" si="1"/>
        <v>6.1430499999999988</v>
      </c>
    </row>
    <row r="234" spans="1:11" ht="16.5" customHeight="1" x14ac:dyDescent="0.25">
      <c r="A234" s="75" t="s">
        <v>40</v>
      </c>
      <c r="B234" s="76">
        <v>1</v>
      </c>
      <c r="C234" s="77" t="s">
        <v>984</v>
      </c>
      <c r="D234" s="78">
        <v>0</v>
      </c>
      <c r="E234" s="84">
        <v>0</v>
      </c>
      <c r="F234" s="78">
        <v>0</v>
      </c>
      <c r="G234" s="84">
        <v>0</v>
      </c>
      <c r="H234" s="78">
        <v>0</v>
      </c>
      <c r="I234" s="84">
        <v>0</v>
      </c>
      <c r="J234" s="79">
        <v>0</v>
      </c>
      <c r="K234" s="90">
        <v>0</v>
      </c>
    </row>
    <row r="235" spans="1:11" ht="16.5" customHeight="1" x14ac:dyDescent="0.25">
      <c r="A235" s="75" t="s">
        <v>40</v>
      </c>
      <c r="B235" s="76">
        <v>2</v>
      </c>
      <c r="C235" s="77" t="s">
        <v>985</v>
      </c>
      <c r="D235" s="78">
        <v>1</v>
      </c>
      <c r="E235" s="84">
        <v>0.30000000000000071</v>
      </c>
      <c r="F235" s="78">
        <v>2</v>
      </c>
      <c r="G235" s="84">
        <v>1.4849999999999142E-2</v>
      </c>
      <c r="H235" s="78">
        <v>5</v>
      </c>
      <c r="I235" s="84">
        <v>0.27665000000000006</v>
      </c>
      <c r="J235" s="79">
        <v>0</v>
      </c>
      <c r="K235" s="90">
        <v>0</v>
      </c>
    </row>
    <row r="236" spans="1:11" ht="16.5" customHeight="1" x14ac:dyDescent="0.25">
      <c r="A236" s="75" t="s">
        <v>40</v>
      </c>
      <c r="B236" s="76">
        <v>3</v>
      </c>
      <c r="C236" s="77" t="s">
        <v>986</v>
      </c>
      <c r="D236" s="78">
        <v>0</v>
      </c>
      <c r="E236" s="84">
        <v>0</v>
      </c>
      <c r="F236" s="78">
        <v>1</v>
      </c>
      <c r="G236" s="84">
        <v>5.000000000000001E-3</v>
      </c>
      <c r="H236" s="78">
        <v>0</v>
      </c>
      <c r="I236" s="84">
        <v>0</v>
      </c>
      <c r="J236" s="79">
        <v>0</v>
      </c>
      <c r="K236" s="90">
        <v>0</v>
      </c>
    </row>
    <row r="237" spans="1:11" ht="16.5" customHeight="1" x14ac:dyDescent="0.25">
      <c r="A237" s="75" t="s">
        <v>40</v>
      </c>
      <c r="B237" s="76">
        <v>4</v>
      </c>
      <c r="C237" s="77" t="s">
        <v>986</v>
      </c>
      <c r="D237" s="78">
        <v>0</v>
      </c>
      <c r="E237" s="84">
        <v>0</v>
      </c>
      <c r="F237" s="78">
        <v>0</v>
      </c>
      <c r="G237" s="84">
        <v>0</v>
      </c>
      <c r="H237" s="78">
        <v>0</v>
      </c>
      <c r="I237" s="84">
        <v>0</v>
      </c>
      <c r="J237" s="79">
        <v>0</v>
      </c>
      <c r="K237" s="90">
        <v>0</v>
      </c>
    </row>
    <row r="238" spans="1:11" ht="16.5" customHeight="1" x14ac:dyDescent="0.25">
      <c r="A238" s="75" t="s">
        <v>40</v>
      </c>
      <c r="B238" s="76">
        <v>5</v>
      </c>
      <c r="C238" s="77" t="s">
        <v>987</v>
      </c>
      <c r="D238" s="78">
        <v>0</v>
      </c>
      <c r="E238" s="84">
        <v>0</v>
      </c>
      <c r="F238" s="78">
        <v>0</v>
      </c>
      <c r="G238" s="84">
        <v>0</v>
      </c>
      <c r="H238" s="78">
        <v>0</v>
      </c>
      <c r="I238" s="84">
        <v>0</v>
      </c>
      <c r="J238" s="79">
        <v>1</v>
      </c>
      <c r="K238" s="90">
        <v>0.32</v>
      </c>
    </row>
    <row r="239" spans="1:11" ht="16.5" customHeight="1" x14ac:dyDescent="0.25">
      <c r="A239" s="75" t="s">
        <v>40</v>
      </c>
      <c r="B239" s="76">
        <v>6</v>
      </c>
      <c r="C239" s="77" t="s">
        <v>988</v>
      </c>
      <c r="D239" s="78">
        <v>1</v>
      </c>
      <c r="E239" s="84">
        <v>5.0000000000000044E-3</v>
      </c>
      <c r="F239" s="78">
        <v>3</v>
      </c>
      <c r="G239" s="84">
        <v>3.4500000000000003E-2</v>
      </c>
      <c r="H239" s="78">
        <v>0</v>
      </c>
      <c r="I239" s="84">
        <v>0</v>
      </c>
      <c r="J239" s="79">
        <v>0</v>
      </c>
      <c r="K239" s="90">
        <v>0</v>
      </c>
    </row>
    <row r="240" spans="1:11" ht="16.5" customHeight="1" x14ac:dyDescent="0.25">
      <c r="A240" s="75" t="s">
        <v>40</v>
      </c>
      <c r="B240" s="76">
        <v>7</v>
      </c>
      <c r="C240" s="77" t="s">
        <v>989</v>
      </c>
      <c r="D240" s="78">
        <v>0</v>
      </c>
      <c r="E240" s="84">
        <v>0</v>
      </c>
      <c r="F240" s="78">
        <v>0</v>
      </c>
      <c r="G240" s="84">
        <v>0</v>
      </c>
      <c r="H240" s="78">
        <v>0</v>
      </c>
      <c r="I240" s="84">
        <v>0</v>
      </c>
      <c r="J240" s="79">
        <v>0</v>
      </c>
      <c r="K240" s="90">
        <v>0</v>
      </c>
    </row>
    <row r="241" spans="1:11" ht="16.5" customHeight="1" x14ac:dyDescent="0.25">
      <c r="A241" s="75" t="s">
        <v>40</v>
      </c>
      <c r="B241" s="76">
        <v>8</v>
      </c>
      <c r="C241" s="77" t="s">
        <v>990</v>
      </c>
      <c r="D241" s="78">
        <v>1</v>
      </c>
      <c r="E241" s="84">
        <v>1.4999999999999999E-2</v>
      </c>
      <c r="F241" s="78">
        <v>1</v>
      </c>
      <c r="G241" s="84">
        <v>1.4999999999999999E-2</v>
      </c>
      <c r="H241" s="78">
        <v>0</v>
      </c>
      <c r="I241" s="84">
        <v>0</v>
      </c>
      <c r="J241" s="79">
        <v>0</v>
      </c>
      <c r="K241" s="90">
        <v>0</v>
      </c>
    </row>
    <row r="242" spans="1:11" ht="16.5" customHeight="1" x14ac:dyDescent="0.25">
      <c r="A242" s="75" t="s">
        <v>40</v>
      </c>
      <c r="B242" s="76">
        <v>9</v>
      </c>
      <c r="C242" s="77" t="s">
        <v>991</v>
      </c>
      <c r="D242" s="78">
        <v>0</v>
      </c>
      <c r="E242" s="84">
        <v>0</v>
      </c>
      <c r="F242" s="78">
        <v>0</v>
      </c>
      <c r="G242" s="84">
        <v>0</v>
      </c>
      <c r="H242" s="78">
        <v>0</v>
      </c>
      <c r="I242" s="84">
        <v>0</v>
      </c>
      <c r="J242" s="79">
        <v>0</v>
      </c>
      <c r="K242" s="90">
        <v>0</v>
      </c>
    </row>
    <row r="243" spans="1:11" ht="16.5" customHeight="1" x14ac:dyDescent="0.25">
      <c r="A243" s="75" t="s">
        <v>40</v>
      </c>
      <c r="B243" s="76">
        <v>10</v>
      </c>
      <c r="C243" s="77" t="s">
        <v>992</v>
      </c>
      <c r="D243" s="78">
        <v>0</v>
      </c>
      <c r="E243" s="84">
        <v>0</v>
      </c>
      <c r="F243" s="78">
        <v>0</v>
      </c>
      <c r="G243" s="84">
        <v>0</v>
      </c>
      <c r="H243" s="78">
        <v>0</v>
      </c>
      <c r="I243" s="84">
        <v>0</v>
      </c>
      <c r="J243" s="79">
        <v>0</v>
      </c>
      <c r="K243" s="90">
        <v>0</v>
      </c>
    </row>
    <row r="244" spans="1:11" ht="16.5" customHeight="1" x14ac:dyDescent="0.25">
      <c r="A244" s="75" t="s">
        <v>40</v>
      </c>
      <c r="B244" s="76">
        <v>11</v>
      </c>
      <c r="C244" s="77" t="s">
        <v>993</v>
      </c>
      <c r="D244" s="78">
        <v>0</v>
      </c>
      <c r="E244" s="84">
        <v>0</v>
      </c>
      <c r="F244" s="78">
        <v>0</v>
      </c>
      <c r="G244" s="84">
        <v>0</v>
      </c>
      <c r="H244" s="78">
        <v>0</v>
      </c>
      <c r="I244" s="84">
        <v>0</v>
      </c>
      <c r="J244" s="79">
        <v>0</v>
      </c>
      <c r="K244" s="90">
        <v>0</v>
      </c>
    </row>
    <row r="245" spans="1:11" ht="16.5" customHeight="1" x14ac:dyDescent="0.25">
      <c r="A245" s="75" t="s">
        <v>40</v>
      </c>
      <c r="B245" s="76">
        <v>12</v>
      </c>
      <c r="C245" s="77" t="s">
        <v>994</v>
      </c>
      <c r="D245" s="78">
        <v>0</v>
      </c>
      <c r="E245" s="84">
        <v>0</v>
      </c>
      <c r="F245" s="78">
        <v>0</v>
      </c>
      <c r="G245" s="84">
        <v>0</v>
      </c>
      <c r="H245" s="78">
        <v>0</v>
      </c>
      <c r="I245" s="84">
        <v>0</v>
      </c>
      <c r="J245" s="79">
        <v>0</v>
      </c>
      <c r="K245" s="90">
        <v>0</v>
      </c>
    </row>
    <row r="246" spans="1:11" ht="16.5" customHeight="1" x14ac:dyDescent="0.25">
      <c r="A246" s="75" t="s">
        <v>40</v>
      </c>
      <c r="B246" s="76">
        <v>13</v>
      </c>
      <c r="C246" s="77" t="s">
        <v>995</v>
      </c>
      <c r="D246" s="78">
        <v>54</v>
      </c>
      <c r="E246" s="84">
        <v>1.5065499999999985</v>
      </c>
      <c r="F246" s="78">
        <v>43</v>
      </c>
      <c r="G246" s="84">
        <v>0.46099999999999808</v>
      </c>
      <c r="H246" s="78">
        <v>29</v>
      </c>
      <c r="I246" s="84">
        <v>0.32649999999999868</v>
      </c>
      <c r="J246" s="79">
        <v>4</v>
      </c>
      <c r="K246" s="90">
        <v>7.400000000000001E-2</v>
      </c>
    </row>
    <row r="247" spans="1:11" ht="16.5" customHeight="1" x14ac:dyDescent="0.25">
      <c r="A247" s="75" t="s">
        <v>40</v>
      </c>
      <c r="B247" s="76">
        <v>14</v>
      </c>
      <c r="C247" s="77" t="s">
        <v>996</v>
      </c>
      <c r="D247" s="78">
        <v>0</v>
      </c>
      <c r="E247" s="84">
        <v>0</v>
      </c>
      <c r="F247" s="78">
        <v>0</v>
      </c>
      <c r="G247" s="84">
        <v>0</v>
      </c>
      <c r="H247" s="78">
        <v>0</v>
      </c>
      <c r="I247" s="84">
        <v>0</v>
      </c>
      <c r="J247" s="79">
        <v>0</v>
      </c>
      <c r="K247" s="90">
        <v>0</v>
      </c>
    </row>
    <row r="248" spans="1:11" ht="16.5" customHeight="1" x14ac:dyDescent="0.25">
      <c r="A248" s="75" t="s">
        <v>40</v>
      </c>
      <c r="B248" s="76">
        <v>15</v>
      </c>
      <c r="C248" s="77" t="s">
        <v>997</v>
      </c>
      <c r="D248" s="78">
        <v>0</v>
      </c>
      <c r="E248" s="84">
        <v>0</v>
      </c>
      <c r="F248" s="78">
        <v>1</v>
      </c>
      <c r="G248" s="84">
        <v>0.14050000000000001</v>
      </c>
      <c r="H248" s="78">
        <v>0</v>
      </c>
      <c r="I248" s="84">
        <v>0</v>
      </c>
      <c r="J248" s="79">
        <v>0</v>
      </c>
      <c r="K248" s="90">
        <v>0</v>
      </c>
    </row>
    <row r="249" spans="1:11" ht="16.5" customHeight="1" x14ac:dyDescent="0.25">
      <c r="A249" s="75" t="s">
        <v>40</v>
      </c>
      <c r="B249" s="76">
        <v>16</v>
      </c>
      <c r="C249" s="77" t="s">
        <v>998</v>
      </c>
      <c r="D249" s="78">
        <v>0</v>
      </c>
      <c r="E249" s="84">
        <v>0</v>
      </c>
      <c r="F249" s="78">
        <v>0</v>
      </c>
      <c r="G249" s="84">
        <v>0</v>
      </c>
      <c r="H249" s="78">
        <v>1</v>
      </c>
      <c r="I249" s="84">
        <v>0.01</v>
      </c>
      <c r="J249" s="79">
        <v>0</v>
      </c>
      <c r="K249" s="90">
        <v>0</v>
      </c>
    </row>
    <row r="250" spans="1:11" ht="16.5" customHeight="1" x14ac:dyDescent="0.25">
      <c r="A250" s="75" t="s">
        <v>40</v>
      </c>
      <c r="B250" s="76">
        <v>17</v>
      </c>
      <c r="C250" s="77" t="s">
        <v>999</v>
      </c>
      <c r="D250" s="78">
        <v>0</v>
      </c>
      <c r="E250" s="84">
        <v>0</v>
      </c>
      <c r="F250" s="78">
        <v>0</v>
      </c>
      <c r="G250" s="84">
        <v>0</v>
      </c>
      <c r="H250" s="78">
        <v>0</v>
      </c>
      <c r="I250" s="84">
        <v>0</v>
      </c>
      <c r="J250" s="79">
        <v>0</v>
      </c>
      <c r="K250" s="90">
        <v>0</v>
      </c>
    </row>
    <row r="251" spans="1:11" ht="16.5" customHeight="1" x14ac:dyDescent="0.25">
      <c r="A251" s="75" t="s">
        <v>40</v>
      </c>
      <c r="B251" s="76">
        <v>18</v>
      </c>
      <c r="C251" s="77" t="s">
        <v>1000</v>
      </c>
      <c r="D251" s="78">
        <v>3</v>
      </c>
      <c r="E251" s="84">
        <v>5.0653999999999968</v>
      </c>
      <c r="F251" s="78">
        <v>0</v>
      </c>
      <c r="G251" s="84">
        <v>0</v>
      </c>
      <c r="H251" s="78">
        <v>2</v>
      </c>
      <c r="I251" s="84">
        <v>0.16497000000000012</v>
      </c>
      <c r="J251" s="79">
        <v>1</v>
      </c>
      <c r="K251" s="90">
        <v>5.2</v>
      </c>
    </row>
    <row r="252" spans="1:11" ht="16.5" customHeight="1" x14ac:dyDescent="0.25">
      <c r="A252" s="75" t="s">
        <v>40</v>
      </c>
      <c r="B252" s="76">
        <v>19</v>
      </c>
      <c r="C252" s="77" t="s">
        <v>1001</v>
      </c>
      <c r="D252" s="78">
        <v>0</v>
      </c>
      <c r="E252" s="84">
        <v>0</v>
      </c>
      <c r="F252" s="78">
        <v>0</v>
      </c>
      <c r="G252" s="84">
        <v>0</v>
      </c>
      <c r="H252" s="78">
        <v>0</v>
      </c>
      <c r="I252" s="84">
        <v>0</v>
      </c>
      <c r="J252" s="79">
        <v>0</v>
      </c>
      <c r="K252" s="90">
        <v>0</v>
      </c>
    </row>
    <row r="253" spans="1:11" ht="16.5" customHeight="1" x14ac:dyDescent="0.25">
      <c r="A253" s="75" t="s">
        <v>40</v>
      </c>
      <c r="B253" s="76">
        <v>20</v>
      </c>
      <c r="C253" s="77" t="s">
        <v>1002</v>
      </c>
      <c r="D253" s="78">
        <v>0</v>
      </c>
      <c r="E253" s="84">
        <v>0</v>
      </c>
      <c r="F253" s="78">
        <v>0</v>
      </c>
      <c r="G253" s="84">
        <v>0</v>
      </c>
      <c r="H253" s="78">
        <v>0</v>
      </c>
      <c r="I253" s="84">
        <v>0</v>
      </c>
      <c r="J253" s="79">
        <v>0</v>
      </c>
      <c r="K253" s="90">
        <v>0</v>
      </c>
    </row>
    <row r="254" spans="1:11" ht="16.5" customHeight="1" x14ac:dyDescent="0.25">
      <c r="A254" s="75" t="s">
        <v>40</v>
      </c>
      <c r="B254" s="76">
        <v>21</v>
      </c>
      <c r="C254" s="77" t="s">
        <v>1003</v>
      </c>
      <c r="D254" s="78">
        <v>1</v>
      </c>
      <c r="E254" s="84">
        <v>8.0000000000000002E-3</v>
      </c>
      <c r="F254" s="78">
        <v>1</v>
      </c>
      <c r="G254" s="84">
        <v>8.0000000000000002E-3</v>
      </c>
      <c r="H254" s="78">
        <v>0</v>
      </c>
      <c r="I254" s="84">
        <v>0</v>
      </c>
      <c r="J254" s="79">
        <v>0</v>
      </c>
      <c r="K254" s="90">
        <v>0</v>
      </c>
    </row>
    <row r="255" spans="1:11" ht="16.5" customHeight="1" x14ac:dyDescent="0.25">
      <c r="A255" s="75" t="s">
        <v>40</v>
      </c>
      <c r="B255" s="76">
        <v>22</v>
      </c>
      <c r="C255" s="77" t="s">
        <v>1004</v>
      </c>
      <c r="D255" s="78">
        <v>0</v>
      </c>
      <c r="E255" s="84">
        <v>0</v>
      </c>
      <c r="F255" s="78">
        <v>0</v>
      </c>
      <c r="G255" s="84">
        <v>0</v>
      </c>
      <c r="H255" s="78">
        <v>0</v>
      </c>
      <c r="I255" s="84">
        <v>0</v>
      </c>
      <c r="J255" s="79">
        <v>0</v>
      </c>
      <c r="K255" s="90">
        <v>0</v>
      </c>
    </row>
    <row r="256" spans="1:11" ht="16.5" customHeight="1" x14ac:dyDescent="0.25">
      <c r="A256" s="75" t="s">
        <v>40</v>
      </c>
      <c r="B256" s="76">
        <v>23</v>
      </c>
      <c r="C256" s="77" t="s">
        <v>1005</v>
      </c>
      <c r="D256" s="78">
        <v>3</v>
      </c>
      <c r="E256" s="84">
        <v>2.200000000000002E-2</v>
      </c>
      <c r="F256" s="78">
        <v>5</v>
      </c>
      <c r="G256" s="84">
        <v>3.7000000000000005E-2</v>
      </c>
      <c r="H256" s="78">
        <v>3</v>
      </c>
      <c r="I256" s="84">
        <v>3.0999999999999972E-2</v>
      </c>
      <c r="J256" s="79">
        <v>1</v>
      </c>
      <c r="K256" s="90">
        <v>8.0000000000000002E-3</v>
      </c>
    </row>
    <row r="257" spans="1:11" ht="16.5" customHeight="1" x14ac:dyDescent="0.25">
      <c r="A257" s="75" t="s">
        <v>40</v>
      </c>
      <c r="B257" s="76">
        <v>24</v>
      </c>
      <c r="C257" s="77" t="s">
        <v>1006</v>
      </c>
      <c r="D257" s="78">
        <v>0</v>
      </c>
      <c r="E257" s="84">
        <v>0</v>
      </c>
      <c r="F257" s="78">
        <v>0</v>
      </c>
      <c r="G257" s="84">
        <v>0</v>
      </c>
      <c r="H257" s="78">
        <v>0</v>
      </c>
      <c r="I257" s="84">
        <v>0</v>
      </c>
      <c r="J257" s="79">
        <v>0</v>
      </c>
      <c r="K257" s="90">
        <v>0</v>
      </c>
    </row>
    <row r="258" spans="1:11" ht="16.5" customHeight="1" x14ac:dyDescent="0.25">
      <c r="A258" s="75" t="s">
        <v>40</v>
      </c>
      <c r="B258" s="76">
        <v>25</v>
      </c>
      <c r="C258" s="77" t="s">
        <v>1007</v>
      </c>
      <c r="D258" s="78">
        <v>0</v>
      </c>
      <c r="E258" s="84">
        <v>0</v>
      </c>
      <c r="F258" s="78">
        <v>0</v>
      </c>
      <c r="G258" s="84">
        <v>0</v>
      </c>
      <c r="H258" s="78">
        <v>0</v>
      </c>
      <c r="I258" s="84">
        <v>0</v>
      </c>
      <c r="J258" s="79">
        <v>0</v>
      </c>
      <c r="K258" s="90">
        <v>0</v>
      </c>
    </row>
    <row r="259" spans="1:11" ht="16.5" customHeight="1" x14ac:dyDescent="0.25">
      <c r="A259" s="75" t="s">
        <v>40</v>
      </c>
      <c r="B259" s="76">
        <v>26</v>
      </c>
      <c r="C259" s="77" t="s">
        <v>329</v>
      </c>
      <c r="D259" s="78">
        <v>0</v>
      </c>
      <c r="E259" s="84">
        <v>0</v>
      </c>
      <c r="F259" s="78">
        <v>0</v>
      </c>
      <c r="G259" s="84">
        <v>0</v>
      </c>
      <c r="H259" s="78">
        <v>0</v>
      </c>
      <c r="I259" s="84">
        <v>0</v>
      </c>
      <c r="J259" s="79">
        <v>0</v>
      </c>
      <c r="K259" s="90">
        <v>0</v>
      </c>
    </row>
    <row r="260" spans="1:11" ht="16.5" customHeight="1" x14ac:dyDescent="0.25">
      <c r="A260" s="75" t="s">
        <v>40</v>
      </c>
      <c r="B260" s="76">
        <v>27</v>
      </c>
      <c r="C260" s="77" t="s">
        <v>330</v>
      </c>
      <c r="D260" s="78">
        <v>0</v>
      </c>
      <c r="E260" s="84">
        <v>0</v>
      </c>
      <c r="F260" s="78">
        <v>0</v>
      </c>
      <c r="G260" s="84">
        <v>0</v>
      </c>
      <c r="H260" s="78">
        <v>0</v>
      </c>
      <c r="I260" s="84">
        <v>0</v>
      </c>
      <c r="J260" s="79">
        <v>0</v>
      </c>
      <c r="K260" s="90">
        <v>0</v>
      </c>
    </row>
    <row r="261" spans="1:11" ht="16.5" customHeight="1" x14ac:dyDescent="0.25">
      <c r="A261" s="75" t="s">
        <v>40</v>
      </c>
      <c r="B261" s="76">
        <v>28</v>
      </c>
      <c r="C261" s="77" t="s">
        <v>331</v>
      </c>
      <c r="D261" s="78">
        <v>0</v>
      </c>
      <c r="E261" s="84">
        <v>0</v>
      </c>
      <c r="F261" s="78">
        <v>0</v>
      </c>
      <c r="G261" s="84">
        <v>0</v>
      </c>
      <c r="H261" s="78">
        <v>0</v>
      </c>
      <c r="I261" s="84">
        <v>0</v>
      </c>
      <c r="J261" s="79">
        <v>0</v>
      </c>
      <c r="K261" s="90">
        <v>0</v>
      </c>
    </row>
    <row r="262" spans="1:11" ht="16.5" customHeight="1" x14ac:dyDescent="0.25">
      <c r="A262" s="75" t="s">
        <v>40</v>
      </c>
      <c r="B262" s="76">
        <v>29</v>
      </c>
      <c r="C262" s="77" t="s">
        <v>173</v>
      </c>
      <c r="D262" s="78">
        <v>0</v>
      </c>
      <c r="E262" s="84">
        <v>0</v>
      </c>
      <c r="F262" s="78">
        <v>0</v>
      </c>
      <c r="G262" s="84">
        <v>0</v>
      </c>
      <c r="H262" s="78">
        <v>2</v>
      </c>
      <c r="I262" s="84">
        <v>2.4999999999999998E-2</v>
      </c>
      <c r="J262" s="79">
        <v>0</v>
      </c>
      <c r="K262" s="90">
        <v>0</v>
      </c>
    </row>
    <row r="263" spans="1:11" ht="16.5" customHeight="1" x14ac:dyDescent="0.25">
      <c r="A263" s="75" t="s">
        <v>40</v>
      </c>
      <c r="B263" s="76">
        <v>30</v>
      </c>
      <c r="C263" s="77" t="s">
        <v>206</v>
      </c>
      <c r="D263" s="78">
        <v>1</v>
      </c>
      <c r="E263" s="84">
        <v>7.0000000000000027E-3</v>
      </c>
      <c r="F263" s="78">
        <v>1</v>
      </c>
      <c r="G263" s="84">
        <v>6.9999999999999993E-3</v>
      </c>
      <c r="H263" s="78">
        <v>1</v>
      </c>
      <c r="I263" s="84">
        <v>4.0000000000000001E-3</v>
      </c>
      <c r="J263" s="79">
        <v>0</v>
      </c>
      <c r="K263" s="90">
        <v>0</v>
      </c>
    </row>
    <row r="264" spans="1:11" ht="16.5" customHeight="1" x14ac:dyDescent="0.25">
      <c r="A264" s="75" t="s">
        <v>40</v>
      </c>
      <c r="B264" s="76">
        <v>31</v>
      </c>
      <c r="C264" s="77" t="s">
        <v>212</v>
      </c>
      <c r="D264" s="78">
        <v>0</v>
      </c>
      <c r="E264" s="84">
        <v>0</v>
      </c>
      <c r="F264" s="78">
        <v>1</v>
      </c>
      <c r="G264" s="84">
        <v>0.59</v>
      </c>
      <c r="H264" s="78">
        <v>1</v>
      </c>
      <c r="I264" s="84">
        <v>0.59</v>
      </c>
      <c r="J264" s="79">
        <v>0</v>
      </c>
      <c r="K264" s="90">
        <v>0</v>
      </c>
    </row>
    <row r="265" spans="1:11" ht="16.5" customHeight="1" x14ac:dyDescent="0.25">
      <c r="A265" s="75" t="s">
        <v>40</v>
      </c>
      <c r="B265" s="76">
        <v>32</v>
      </c>
      <c r="C265" s="77" t="s">
        <v>185</v>
      </c>
      <c r="D265" s="78">
        <v>0</v>
      </c>
      <c r="E265" s="84">
        <v>0</v>
      </c>
      <c r="F265" s="78">
        <v>0</v>
      </c>
      <c r="G265" s="84">
        <v>0</v>
      </c>
      <c r="H265" s="78">
        <v>0</v>
      </c>
      <c r="I265" s="84">
        <v>0</v>
      </c>
      <c r="J265" s="79">
        <v>0</v>
      </c>
      <c r="K265" s="90">
        <v>0</v>
      </c>
    </row>
    <row r="266" spans="1:11" ht="16.5" customHeight="1" x14ac:dyDescent="0.25">
      <c r="A266" s="75" t="s">
        <v>40</v>
      </c>
      <c r="B266" s="76">
        <v>33</v>
      </c>
      <c r="C266" s="77" t="s">
        <v>1008</v>
      </c>
      <c r="D266" s="78">
        <v>0</v>
      </c>
      <c r="E266" s="84">
        <v>0</v>
      </c>
      <c r="F266" s="78">
        <v>0</v>
      </c>
      <c r="G266" s="84">
        <v>0</v>
      </c>
      <c r="H266" s="78">
        <v>0</v>
      </c>
      <c r="I266" s="84">
        <v>0</v>
      </c>
      <c r="J266" s="79">
        <v>0</v>
      </c>
      <c r="K266" s="90">
        <v>0</v>
      </c>
    </row>
    <row r="267" spans="1:11" ht="16.5" customHeight="1" x14ac:dyDescent="0.25">
      <c r="A267" s="75" t="s">
        <v>40</v>
      </c>
      <c r="B267" s="76">
        <v>34</v>
      </c>
      <c r="C267" s="77" t="s">
        <v>1009</v>
      </c>
      <c r="D267" s="78">
        <v>0</v>
      </c>
      <c r="E267" s="84">
        <v>0</v>
      </c>
      <c r="F267" s="78">
        <v>0</v>
      </c>
      <c r="G267" s="84">
        <v>0</v>
      </c>
      <c r="H267" s="78">
        <v>0</v>
      </c>
      <c r="I267" s="84">
        <v>0</v>
      </c>
      <c r="J267" s="79">
        <v>0</v>
      </c>
      <c r="K267" s="90">
        <v>0</v>
      </c>
    </row>
    <row r="268" spans="1:11" ht="16.5" customHeight="1" x14ac:dyDescent="0.25">
      <c r="A268" s="75" t="s">
        <v>40</v>
      </c>
      <c r="B268" s="76">
        <v>35</v>
      </c>
      <c r="C268" s="77" t="s">
        <v>1010</v>
      </c>
      <c r="D268" s="78">
        <v>1</v>
      </c>
      <c r="E268" s="84">
        <v>0.03</v>
      </c>
      <c r="F268" s="78">
        <v>0</v>
      </c>
      <c r="G268" s="84">
        <v>0</v>
      </c>
      <c r="H268" s="78">
        <v>1</v>
      </c>
      <c r="I268" s="84">
        <v>1.2E-2</v>
      </c>
      <c r="J268" s="79">
        <v>0</v>
      </c>
      <c r="K268" s="90">
        <v>0</v>
      </c>
    </row>
    <row r="269" spans="1:11" ht="16.5" customHeight="1" x14ac:dyDescent="0.25">
      <c r="A269" s="75" t="s">
        <v>40</v>
      </c>
      <c r="B269" s="76">
        <v>36</v>
      </c>
      <c r="C269" s="77" t="s">
        <v>1011</v>
      </c>
      <c r="D269" s="78">
        <v>0</v>
      </c>
      <c r="E269" s="84">
        <v>0</v>
      </c>
      <c r="F269" s="78">
        <v>0</v>
      </c>
      <c r="G269" s="84">
        <v>0</v>
      </c>
      <c r="H269" s="78">
        <v>0</v>
      </c>
      <c r="I269" s="84">
        <v>0</v>
      </c>
      <c r="J269" s="79">
        <v>0</v>
      </c>
      <c r="K269" s="90">
        <v>0</v>
      </c>
    </row>
    <row r="270" spans="1:11" ht="16.5" customHeight="1" x14ac:dyDescent="0.25">
      <c r="A270" s="75" t="s">
        <v>40</v>
      </c>
      <c r="B270" s="76">
        <v>37</v>
      </c>
      <c r="C270" s="77" t="s">
        <v>1012</v>
      </c>
      <c r="D270" s="78">
        <v>0</v>
      </c>
      <c r="E270" s="84">
        <v>0</v>
      </c>
      <c r="F270" s="78">
        <v>0</v>
      </c>
      <c r="G270" s="84">
        <v>0</v>
      </c>
      <c r="H270" s="78">
        <v>0</v>
      </c>
      <c r="I270" s="84">
        <v>0</v>
      </c>
      <c r="J270" s="79">
        <v>0</v>
      </c>
      <c r="K270" s="90">
        <v>0</v>
      </c>
    </row>
    <row r="271" spans="1:11" ht="16.5" customHeight="1" x14ac:dyDescent="0.25">
      <c r="A271" s="75" t="s">
        <v>40</v>
      </c>
      <c r="B271" s="76">
        <v>38</v>
      </c>
      <c r="C271" s="77" t="s">
        <v>1013</v>
      </c>
      <c r="D271" s="78">
        <v>6</v>
      </c>
      <c r="E271" s="84">
        <v>0.10600000000000004</v>
      </c>
      <c r="F271" s="78">
        <v>3</v>
      </c>
      <c r="G271" s="84">
        <v>2.1000000000000019E-2</v>
      </c>
      <c r="H271" s="78">
        <v>8</v>
      </c>
      <c r="I271" s="84">
        <v>8.8000000000000009E-2</v>
      </c>
      <c r="J271" s="79">
        <v>0</v>
      </c>
      <c r="K271" s="90">
        <v>0</v>
      </c>
    </row>
    <row r="272" spans="1:11" ht="16.5" customHeight="1" x14ac:dyDescent="0.25">
      <c r="A272" s="75" t="s">
        <v>40</v>
      </c>
      <c r="B272" s="76">
        <v>39</v>
      </c>
      <c r="C272" s="77" t="s">
        <v>1014</v>
      </c>
      <c r="D272" s="78">
        <v>0</v>
      </c>
      <c r="E272" s="84">
        <v>0</v>
      </c>
      <c r="F272" s="78">
        <v>1</v>
      </c>
      <c r="G272" s="84">
        <v>1.4499999999999999E-2</v>
      </c>
      <c r="H272" s="78">
        <v>0</v>
      </c>
      <c r="I272" s="84">
        <v>0</v>
      </c>
      <c r="J272" s="79">
        <v>0</v>
      </c>
      <c r="K272" s="90">
        <v>0</v>
      </c>
    </row>
    <row r="273" spans="1:11" ht="16.5" customHeight="1" x14ac:dyDescent="0.25">
      <c r="A273" s="75" t="s">
        <v>40</v>
      </c>
      <c r="B273" s="76">
        <v>40</v>
      </c>
      <c r="C273" s="80" t="s">
        <v>1015</v>
      </c>
      <c r="D273" s="78">
        <v>2</v>
      </c>
      <c r="E273" s="84">
        <v>3.0000000000000027E-2</v>
      </c>
      <c r="F273" s="78">
        <v>9</v>
      </c>
      <c r="G273" s="84">
        <v>0.10400000000000005</v>
      </c>
      <c r="H273" s="78">
        <v>4</v>
      </c>
      <c r="I273" s="84">
        <v>4.500000000000004E-2</v>
      </c>
      <c r="J273" s="79">
        <v>1</v>
      </c>
      <c r="K273" s="90">
        <v>1.5000000000000003E-2</v>
      </c>
    </row>
    <row r="274" spans="1:11" ht="16.5" customHeight="1" x14ac:dyDescent="0.25">
      <c r="A274" s="75" t="s">
        <v>40</v>
      </c>
      <c r="B274" s="76">
        <v>41</v>
      </c>
      <c r="C274" s="77" t="s">
        <v>1016</v>
      </c>
      <c r="D274" s="78">
        <v>0</v>
      </c>
      <c r="E274" s="84">
        <v>0</v>
      </c>
      <c r="F274" s="78">
        <v>0</v>
      </c>
      <c r="G274" s="84">
        <v>0</v>
      </c>
      <c r="H274" s="78">
        <v>0</v>
      </c>
      <c r="I274" s="84">
        <v>0</v>
      </c>
      <c r="J274" s="79">
        <v>0</v>
      </c>
      <c r="K274" s="90">
        <v>0</v>
      </c>
    </row>
    <row r="275" spans="1:11" ht="16.5" customHeight="1" x14ac:dyDescent="0.25">
      <c r="A275" s="75" t="s">
        <v>40</v>
      </c>
      <c r="B275" s="76">
        <v>42</v>
      </c>
      <c r="C275" s="77" t="s">
        <v>1017</v>
      </c>
      <c r="D275" s="78">
        <v>5</v>
      </c>
      <c r="E275" s="84">
        <v>0.20000000000000007</v>
      </c>
      <c r="F275" s="78">
        <v>8</v>
      </c>
      <c r="G275" s="84">
        <v>0.15050000000000002</v>
      </c>
      <c r="H275" s="78">
        <v>0</v>
      </c>
      <c r="I275" s="84">
        <v>0</v>
      </c>
      <c r="J275" s="79">
        <v>0</v>
      </c>
      <c r="K275" s="90">
        <v>0</v>
      </c>
    </row>
    <row r="276" spans="1:11" ht="16.5" customHeight="1" x14ac:dyDescent="0.25">
      <c r="A276" s="75" t="s">
        <v>40</v>
      </c>
      <c r="B276" s="76">
        <v>43</v>
      </c>
      <c r="C276" s="77" t="s">
        <v>1018</v>
      </c>
      <c r="D276" s="78">
        <v>1</v>
      </c>
      <c r="E276" s="84">
        <v>1.5000000000000013E-2</v>
      </c>
      <c r="F276" s="78">
        <v>1</v>
      </c>
      <c r="G276" s="84">
        <v>1.5000000000000013E-2</v>
      </c>
      <c r="H276" s="78">
        <v>0</v>
      </c>
      <c r="I276" s="84">
        <v>0</v>
      </c>
      <c r="J276" s="79">
        <v>0</v>
      </c>
      <c r="K276" s="90">
        <v>0</v>
      </c>
    </row>
    <row r="277" spans="1:11" ht="16.5" customHeight="1" x14ac:dyDescent="0.25">
      <c r="A277" s="75" t="s">
        <v>40</v>
      </c>
      <c r="B277" s="76">
        <v>44</v>
      </c>
      <c r="C277" s="77" t="s">
        <v>1019</v>
      </c>
      <c r="D277" s="78">
        <v>0</v>
      </c>
      <c r="E277" s="84">
        <v>0</v>
      </c>
      <c r="F277" s="78">
        <v>0</v>
      </c>
      <c r="G277" s="84">
        <v>0</v>
      </c>
      <c r="H277" s="78">
        <v>0</v>
      </c>
      <c r="I277" s="84">
        <v>0</v>
      </c>
      <c r="J277" s="79">
        <v>0</v>
      </c>
      <c r="K277" s="90">
        <v>0</v>
      </c>
    </row>
    <row r="278" spans="1:11" ht="16.5" customHeight="1" x14ac:dyDescent="0.25">
      <c r="A278" s="75" t="s">
        <v>40</v>
      </c>
      <c r="B278" s="76">
        <v>45</v>
      </c>
      <c r="C278" s="77" t="s">
        <v>1020</v>
      </c>
      <c r="D278" s="78">
        <v>1</v>
      </c>
      <c r="E278" s="84">
        <v>1.2E-2</v>
      </c>
      <c r="F278" s="78">
        <v>0</v>
      </c>
      <c r="G278" s="84">
        <v>0</v>
      </c>
      <c r="H278" s="78">
        <v>0</v>
      </c>
      <c r="I278" s="84">
        <v>0</v>
      </c>
      <c r="J278" s="79">
        <v>0</v>
      </c>
      <c r="K278" s="90">
        <v>0</v>
      </c>
    </row>
    <row r="279" spans="1:11" ht="16.5" customHeight="1" x14ac:dyDescent="0.25">
      <c r="A279" s="75" t="s">
        <v>40</v>
      </c>
      <c r="B279" s="76">
        <v>46</v>
      </c>
      <c r="C279" s="77" t="s">
        <v>1021</v>
      </c>
      <c r="D279" s="78">
        <v>13</v>
      </c>
      <c r="E279" s="84">
        <v>0.54424999999999901</v>
      </c>
      <c r="F279" s="78">
        <v>11</v>
      </c>
      <c r="G279" s="84">
        <v>4.7000000000000042E-2</v>
      </c>
      <c r="H279" s="78">
        <v>4</v>
      </c>
      <c r="I279" s="84">
        <v>0.12263000000000002</v>
      </c>
      <c r="J279" s="79">
        <v>1</v>
      </c>
      <c r="K279" s="90">
        <v>1.5000000000000013E-2</v>
      </c>
    </row>
    <row r="280" spans="1:11" ht="16.5" customHeight="1" x14ac:dyDescent="0.25">
      <c r="A280" s="75" t="s">
        <v>40</v>
      </c>
      <c r="B280" s="76">
        <v>47</v>
      </c>
      <c r="C280" s="77" t="s">
        <v>1022</v>
      </c>
      <c r="D280" s="78">
        <v>0</v>
      </c>
      <c r="E280" s="84">
        <v>0</v>
      </c>
      <c r="F280" s="78">
        <v>1</v>
      </c>
      <c r="G280" s="84">
        <v>1.0000000000000009E-3</v>
      </c>
      <c r="H280" s="78">
        <v>2</v>
      </c>
      <c r="I280" s="84">
        <v>5.5E-2</v>
      </c>
      <c r="J280" s="79">
        <v>0</v>
      </c>
      <c r="K280" s="90">
        <v>0</v>
      </c>
    </row>
    <row r="281" spans="1:11" ht="16.5" customHeight="1" x14ac:dyDescent="0.25">
      <c r="A281" s="75" t="s">
        <v>40</v>
      </c>
      <c r="B281" s="76">
        <v>48</v>
      </c>
      <c r="C281" s="77" t="s">
        <v>1023</v>
      </c>
      <c r="D281" s="78">
        <v>0</v>
      </c>
      <c r="E281" s="84">
        <v>0</v>
      </c>
      <c r="F281" s="78">
        <v>0</v>
      </c>
      <c r="G281" s="84">
        <v>0</v>
      </c>
      <c r="H281" s="78">
        <v>0</v>
      </c>
      <c r="I281" s="84">
        <v>0</v>
      </c>
      <c r="J281" s="79">
        <v>0</v>
      </c>
      <c r="K281" s="90">
        <v>0</v>
      </c>
    </row>
    <row r="282" spans="1:11" ht="16.5" customHeight="1" x14ac:dyDescent="0.25">
      <c r="A282" s="75" t="s">
        <v>40</v>
      </c>
      <c r="B282" s="76">
        <v>49</v>
      </c>
      <c r="C282" s="77" t="s">
        <v>1024</v>
      </c>
      <c r="D282" s="78">
        <v>0</v>
      </c>
      <c r="E282" s="84">
        <v>0</v>
      </c>
      <c r="F282" s="78">
        <v>0</v>
      </c>
      <c r="G282" s="84">
        <v>0</v>
      </c>
      <c r="H282" s="78">
        <v>0</v>
      </c>
      <c r="I282" s="84">
        <v>0</v>
      </c>
      <c r="J282" s="79">
        <v>0</v>
      </c>
      <c r="K282" s="90">
        <v>0</v>
      </c>
    </row>
    <row r="283" spans="1:11" ht="16.5" customHeight="1" x14ac:dyDescent="0.25">
      <c r="A283" s="75" t="s">
        <v>40</v>
      </c>
      <c r="B283" s="76">
        <v>50</v>
      </c>
      <c r="C283" s="77" t="s">
        <v>1025</v>
      </c>
      <c r="D283" s="78">
        <v>0</v>
      </c>
      <c r="E283" s="84">
        <v>0</v>
      </c>
      <c r="F283" s="78">
        <v>0</v>
      </c>
      <c r="G283" s="84">
        <v>0</v>
      </c>
      <c r="H283" s="78">
        <v>0</v>
      </c>
      <c r="I283" s="84">
        <v>0</v>
      </c>
      <c r="J283" s="79">
        <v>0</v>
      </c>
      <c r="K283" s="90">
        <v>0</v>
      </c>
    </row>
    <row r="284" spans="1:11" ht="16.5" customHeight="1" x14ac:dyDescent="0.25">
      <c r="A284" s="75" t="s">
        <v>40</v>
      </c>
      <c r="B284" s="76">
        <v>51</v>
      </c>
      <c r="C284" s="77" t="s">
        <v>1026</v>
      </c>
      <c r="D284" s="78">
        <v>4</v>
      </c>
      <c r="E284" s="84">
        <v>2.6999999999999691E-2</v>
      </c>
      <c r="F284" s="78">
        <v>0</v>
      </c>
      <c r="G284" s="84">
        <v>0</v>
      </c>
      <c r="H284" s="78">
        <v>0</v>
      </c>
      <c r="I284" s="84">
        <v>0</v>
      </c>
      <c r="J284" s="79">
        <v>2</v>
      </c>
      <c r="K284" s="90">
        <v>0.11324999999999996</v>
      </c>
    </row>
    <row r="285" spans="1:11" ht="16.5" customHeight="1" x14ac:dyDescent="0.25">
      <c r="A285" s="75" t="s">
        <v>40</v>
      </c>
      <c r="B285" s="76">
        <v>52</v>
      </c>
      <c r="C285" s="77" t="s">
        <v>1027</v>
      </c>
      <c r="D285" s="78">
        <v>1</v>
      </c>
      <c r="E285" s="84">
        <v>5.0000000000000044E-3</v>
      </c>
      <c r="F285" s="78">
        <v>3</v>
      </c>
      <c r="G285" s="84">
        <v>4.2000000000000037E-2</v>
      </c>
      <c r="H285" s="78">
        <v>2</v>
      </c>
      <c r="I285" s="84">
        <v>2.1500000000000047E-2</v>
      </c>
      <c r="J285" s="79">
        <v>0</v>
      </c>
      <c r="K285" s="90">
        <v>0</v>
      </c>
    </row>
    <row r="286" spans="1:11" ht="16.5" customHeight="1" x14ac:dyDescent="0.25">
      <c r="A286" s="75" t="s">
        <v>40</v>
      </c>
      <c r="B286" s="76">
        <v>53</v>
      </c>
      <c r="C286" s="77" t="s">
        <v>1028</v>
      </c>
      <c r="D286" s="78">
        <v>0</v>
      </c>
      <c r="E286" s="84">
        <v>0</v>
      </c>
      <c r="F286" s="78">
        <v>1</v>
      </c>
      <c r="G286" s="84">
        <v>1E-3</v>
      </c>
      <c r="H286" s="78">
        <v>0</v>
      </c>
      <c r="I286" s="84">
        <v>0</v>
      </c>
      <c r="J286" s="79">
        <v>0</v>
      </c>
      <c r="K286" s="90">
        <v>0</v>
      </c>
    </row>
    <row r="287" spans="1:11" ht="16.5" customHeight="1" x14ac:dyDescent="0.25">
      <c r="A287" s="75" t="s">
        <v>40</v>
      </c>
      <c r="B287" s="76">
        <v>54</v>
      </c>
      <c r="C287" s="77" t="s">
        <v>1029</v>
      </c>
      <c r="D287" s="78">
        <v>0</v>
      </c>
      <c r="E287" s="84">
        <v>0</v>
      </c>
      <c r="F287" s="78">
        <v>0</v>
      </c>
      <c r="G287" s="84">
        <v>0</v>
      </c>
      <c r="H287" s="78">
        <v>0</v>
      </c>
      <c r="I287" s="84">
        <v>0</v>
      </c>
      <c r="J287" s="79">
        <v>0</v>
      </c>
      <c r="K287" s="90">
        <v>0</v>
      </c>
    </row>
    <row r="288" spans="1:11" ht="16.5" customHeight="1" x14ac:dyDescent="0.25">
      <c r="A288" s="75" t="s">
        <v>40</v>
      </c>
      <c r="B288" s="76">
        <v>55</v>
      </c>
      <c r="C288" s="77" t="s">
        <v>1030</v>
      </c>
      <c r="D288" s="78">
        <v>10</v>
      </c>
      <c r="E288" s="84">
        <v>0.11250000000000004</v>
      </c>
      <c r="F288" s="78">
        <v>12</v>
      </c>
      <c r="G288" s="84">
        <v>0.14950000000000008</v>
      </c>
      <c r="H288" s="78">
        <v>10</v>
      </c>
      <c r="I288" s="84">
        <v>0.12350000000000008</v>
      </c>
      <c r="J288" s="79">
        <v>0</v>
      </c>
      <c r="K288" s="90">
        <v>0</v>
      </c>
    </row>
    <row r="289" spans="1:11" ht="16.5" customHeight="1" x14ac:dyDescent="0.25">
      <c r="A289" s="75" t="s">
        <v>40</v>
      </c>
      <c r="B289" s="76">
        <v>56</v>
      </c>
      <c r="C289" s="77" t="s">
        <v>1031</v>
      </c>
      <c r="D289" s="78">
        <v>0</v>
      </c>
      <c r="E289" s="84">
        <v>0</v>
      </c>
      <c r="F289" s="78">
        <v>1</v>
      </c>
      <c r="G289" s="84">
        <v>1.0000000000000009E-3</v>
      </c>
      <c r="H289" s="78">
        <v>0</v>
      </c>
      <c r="I289" s="84">
        <v>0</v>
      </c>
      <c r="J289" s="79">
        <v>0</v>
      </c>
      <c r="K289" s="90">
        <v>0</v>
      </c>
    </row>
    <row r="290" spans="1:11" ht="16.5" customHeight="1" x14ac:dyDescent="0.25">
      <c r="A290" s="75" t="s">
        <v>40</v>
      </c>
      <c r="B290" s="76">
        <v>57</v>
      </c>
      <c r="C290" s="77" t="s">
        <v>1032</v>
      </c>
      <c r="D290" s="78">
        <v>4</v>
      </c>
      <c r="E290" s="84">
        <v>4.500000000000004E-2</v>
      </c>
      <c r="F290" s="78">
        <v>3</v>
      </c>
      <c r="G290" s="84">
        <v>2.300000000000002E-2</v>
      </c>
      <c r="H290" s="78">
        <v>2</v>
      </c>
      <c r="I290" s="84">
        <v>2.1999999999999992E-2</v>
      </c>
      <c r="J290" s="79">
        <v>0</v>
      </c>
      <c r="K290" s="90">
        <v>0</v>
      </c>
    </row>
    <row r="291" spans="1:11" ht="16.5" customHeight="1" x14ac:dyDescent="0.25">
      <c r="A291" s="75" t="s">
        <v>40</v>
      </c>
      <c r="B291" s="76">
        <v>58</v>
      </c>
      <c r="C291" s="77" t="s">
        <v>1033</v>
      </c>
      <c r="D291" s="78">
        <v>0</v>
      </c>
      <c r="E291" s="84">
        <v>0</v>
      </c>
      <c r="F291" s="78">
        <v>0</v>
      </c>
      <c r="G291" s="84">
        <v>0</v>
      </c>
      <c r="H291" s="78">
        <v>2</v>
      </c>
      <c r="I291" s="84">
        <v>2.5000000000000001E-2</v>
      </c>
      <c r="J291" s="79">
        <v>0</v>
      </c>
      <c r="K291" s="90">
        <v>0</v>
      </c>
    </row>
    <row r="292" spans="1:11" ht="16.5" customHeight="1" x14ac:dyDescent="0.25">
      <c r="A292" s="75" t="s">
        <v>40</v>
      </c>
      <c r="B292" s="76">
        <v>59</v>
      </c>
      <c r="C292" s="77" t="s">
        <v>1034</v>
      </c>
      <c r="D292" s="78">
        <v>0</v>
      </c>
      <c r="E292" s="84">
        <v>0</v>
      </c>
      <c r="F292" s="78">
        <v>1</v>
      </c>
      <c r="G292" s="84">
        <v>1.1000000000000003E-3</v>
      </c>
      <c r="H292" s="78">
        <v>0</v>
      </c>
      <c r="I292" s="84">
        <v>0</v>
      </c>
      <c r="J292" s="79">
        <v>0</v>
      </c>
      <c r="K292" s="90">
        <v>0</v>
      </c>
    </row>
    <row r="293" spans="1:11" ht="16.5" customHeight="1" x14ac:dyDescent="0.25">
      <c r="A293" s="75" t="s">
        <v>40</v>
      </c>
      <c r="B293" s="76">
        <v>60</v>
      </c>
      <c r="C293" s="77" t="s">
        <v>1035</v>
      </c>
      <c r="D293" s="78">
        <v>1</v>
      </c>
      <c r="E293" s="84">
        <v>5.0000000000000001E-3</v>
      </c>
      <c r="F293" s="78">
        <v>1</v>
      </c>
      <c r="G293" s="84">
        <v>4.9999999999998934E-3</v>
      </c>
      <c r="H293" s="78">
        <v>0</v>
      </c>
      <c r="I293" s="84">
        <v>0</v>
      </c>
      <c r="J293" s="79">
        <v>0</v>
      </c>
      <c r="K293" s="90">
        <v>0</v>
      </c>
    </row>
    <row r="294" spans="1:11" ht="16.5" customHeight="1" x14ac:dyDescent="0.25">
      <c r="A294" s="75" t="s">
        <v>40</v>
      </c>
      <c r="B294" s="76">
        <v>61</v>
      </c>
      <c r="C294" s="77" t="s">
        <v>1036</v>
      </c>
      <c r="D294" s="78">
        <v>9</v>
      </c>
      <c r="E294" s="84">
        <v>0.32500000000000012</v>
      </c>
      <c r="F294" s="78">
        <v>8</v>
      </c>
      <c r="G294" s="84">
        <v>7.6000000000000068E-2</v>
      </c>
      <c r="H294" s="78">
        <v>2</v>
      </c>
      <c r="I294" s="84">
        <v>1.5000000000000013E-2</v>
      </c>
      <c r="J294" s="79">
        <v>0</v>
      </c>
      <c r="K294" s="90">
        <v>0</v>
      </c>
    </row>
    <row r="295" spans="1:11" ht="16.5" customHeight="1" x14ac:dyDescent="0.25">
      <c r="A295" s="75" t="s">
        <v>40</v>
      </c>
      <c r="B295" s="76">
        <v>62</v>
      </c>
      <c r="C295" s="77" t="s">
        <v>1037</v>
      </c>
      <c r="D295" s="78">
        <v>1</v>
      </c>
      <c r="E295" s="84">
        <v>1.4E-2</v>
      </c>
      <c r="F295" s="78">
        <v>1</v>
      </c>
      <c r="G295" s="84">
        <v>1.4E-2</v>
      </c>
      <c r="H295" s="78">
        <v>0</v>
      </c>
      <c r="I295" s="84">
        <v>0</v>
      </c>
      <c r="J295" s="79">
        <v>0</v>
      </c>
      <c r="K295" s="90">
        <v>0</v>
      </c>
    </row>
    <row r="296" spans="1:11" ht="16.5" customHeight="1" x14ac:dyDescent="0.25">
      <c r="A296" s="75" t="s">
        <v>40</v>
      </c>
      <c r="B296" s="76">
        <v>63</v>
      </c>
      <c r="C296" s="77" t="s">
        <v>1038</v>
      </c>
      <c r="D296" s="78">
        <v>0</v>
      </c>
      <c r="E296" s="84">
        <v>0</v>
      </c>
      <c r="F296" s="78">
        <v>0</v>
      </c>
      <c r="G296" s="84">
        <v>0</v>
      </c>
      <c r="H296" s="78">
        <v>0</v>
      </c>
      <c r="I296" s="84">
        <v>0</v>
      </c>
      <c r="J296" s="79">
        <v>0</v>
      </c>
      <c r="K296" s="90">
        <v>0</v>
      </c>
    </row>
    <row r="297" spans="1:11" ht="16.5" customHeight="1" x14ac:dyDescent="0.25">
      <c r="A297" s="75" t="s">
        <v>40</v>
      </c>
      <c r="B297" s="76">
        <v>64</v>
      </c>
      <c r="C297" s="77" t="s">
        <v>1039</v>
      </c>
      <c r="D297" s="78">
        <v>0</v>
      </c>
      <c r="E297" s="84">
        <v>0</v>
      </c>
      <c r="F297" s="78">
        <v>0</v>
      </c>
      <c r="G297" s="84">
        <v>0</v>
      </c>
      <c r="H297" s="78">
        <v>0</v>
      </c>
      <c r="I297" s="84">
        <v>0</v>
      </c>
      <c r="J297" s="79">
        <v>0</v>
      </c>
      <c r="K297" s="90">
        <v>0</v>
      </c>
    </row>
    <row r="298" spans="1:11" ht="16.5" customHeight="1" x14ac:dyDescent="0.25">
      <c r="A298" s="75" t="s">
        <v>40</v>
      </c>
      <c r="B298" s="76">
        <v>65</v>
      </c>
      <c r="C298" s="77" t="s">
        <v>1040</v>
      </c>
      <c r="D298" s="78">
        <v>0</v>
      </c>
      <c r="E298" s="84">
        <v>0</v>
      </c>
      <c r="F298" s="78">
        <v>0</v>
      </c>
      <c r="G298" s="84">
        <v>0</v>
      </c>
      <c r="H298" s="78">
        <v>1</v>
      </c>
      <c r="I298" s="84">
        <v>1.0000000000000002E-2</v>
      </c>
      <c r="J298" s="79">
        <v>0</v>
      </c>
      <c r="K298" s="90">
        <v>0</v>
      </c>
    </row>
    <row r="299" spans="1:11" ht="16.5" customHeight="1" x14ac:dyDescent="0.25">
      <c r="A299" s="75" t="s">
        <v>40</v>
      </c>
      <c r="B299" s="76">
        <v>66</v>
      </c>
      <c r="C299" s="77" t="s">
        <v>1041</v>
      </c>
      <c r="D299" s="78">
        <v>2</v>
      </c>
      <c r="E299" s="84">
        <v>1.9500000000000017E-2</v>
      </c>
      <c r="F299" s="78">
        <v>1</v>
      </c>
      <c r="G299" s="84">
        <v>4.500000000000004E-3</v>
      </c>
      <c r="H299" s="78">
        <v>0</v>
      </c>
      <c r="I299" s="84">
        <v>0</v>
      </c>
      <c r="J299" s="79">
        <v>12</v>
      </c>
      <c r="K299" s="90">
        <v>5.3999999999999986E-2</v>
      </c>
    </row>
    <row r="300" spans="1:11" ht="16.5" customHeight="1" x14ac:dyDescent="0.25">
      <c r="A300" s="75" t="s">
        <v>40</v>
      </c>
      <c r="B300" s="76">
        <v>67</v>
      </c>
      <c r="C300" s="77" t="s">
        <v>1042</v>
      </c>
      <c r="D300" s="78">
        <v>0</v>
      </c>
      <c r="E300" s="84">
        <v>0</v>
      </c>
      <c r="F300" s="78">
        <v>0</v>
      </c>
      <c r="G300" s="84">
        <v>0</v>
      </c>
      <c r="H300" s="78">
        <v>0</v>
      </c>
      <c r="I300" s="84">
        <v>0</v>
      </c>
      <c r="J300" s="79">
        <v>0</v>
      </c>
      <c r="K300" s="90">
        <v>0</v>
      </c>
    </row>
    <row r="301" spans="1:11" ht="16.5" customHeight="1" x14ac:dyDescent="0.25">
      <c r="A301" s="75" t="s">
        <v>40</v>
      </c>
      <c r="B301" s="76">
        <v>68</v>
      </c>
      <c r="C301" s="77" t="s">
        <v>1043</v>
      </c>
      <c r="D301" s="78">
        <v>5</v>
      </c>
      <c r="E301" s="84">
        <v>7.4999999999999956E-2</v>
      </c>
      <c r="F301" s="78">
        <v>6</v>
      </c>
      <c r="G301" s="84">
        <v>6.6000000000000059E-2</v>
      </c>
      <c r="H301" s="78">
        <v>3</v>
      </c>
      <c r="I301" s="84">
        <v>8.500000000000002E-2</v>
      </c>
      <c r="J301" s="79">
        <v>2</v>
      </c>
      <c r="K301" s="90">
        <v>0.17499999999999999</v>
      </c>
    </row>
    <row r="302" spans="1:11" ht="16.5" customHeight="1" x14ac:dyDescent="0.25">
      <c r="A302" s="75" t="s">
        <v>40</v>
      </c>
      <c r="B302" s="76">
        <v>69</v>
      </c>
      <c r="C302" s="77" t="s">
        <v>1044</v>
      </c>
      <c r="D302" s="78">
        <v>10</v>
      </c>
      <c r="E302" s="84">
        <v>9.2000000000000082E-2</v>
      </c>
      <c r="F302" s="78">
        <v>13</v>
      </c>
      <c r="G302" s="84">
        <v>0.1070000000000001</v>
      </c>
      <c r="H302" s="78">
        <v>9</v>
      </c>
      <c r="I302" s="84">
        <v>8.2000000000000073E-2</v>
      </c>
      <c r="J302" s="79">
        <v>0</v>
      </c>
      <c r="K302" s="90">
        <v>0</v>
      </c>
    </row>
    <row r="303" spans="1:11" ht="16.5" customHeight="1" x14ac:dyDescent="0.25">
      <c r="A303" s="75" t="s">
        <v>40</v>
      </c>
      <c r="B303" s="76">
        <v>70</v>
      </c>
      <c r="C303" s="77" t="s">
        <v>1045</v>
      </c>
      <c r="D303" s="78">
        <v>0</v>
      </c>
      <c r="E303" s="84">
        <v>0</v>
      </c>
      <c r="F303" s="78">
        <v>0</v>
      </c>
      <c r="G303" s="84">
        <v>0</v>
      </c>
      <c r="H303" s="78">
        <v>0</v>
      </c>
      <c r="I303" s="84">
        <v>0</v>
      </c>
      <c r="J303" s="79">
        <v>0</v>
      </c>
      <c r="K303" s="90">
        <v>0</v>
      </c>
    </row>
    <row r="304" spans="1:11" ht="16.5" customHeight="1" x14ac:dyDescent="0.25">
      <c r="A304" s="75" t="s">
        <v>40</v>
      </c>
      <c r="B304" s="76">
        <v>71</v>
      </c>
      <c r="C304" s="77" t="s">
        <v>1046</v>
      </c>
      <c r="D304" s="78">
        <v>0</v>
      </c>
      <c r="E304" s="84">
        <v>0</v>
      </c>
      <c r="F304" s="78">
        <v>1</v>
      </c>
      <c r="G304" s="84">
        <v>1.0000000000000002E-2</v>
      </c>
      <c r="H304" s="78">
        <v>0</v>
      </c>
      <c r="I304" s="84">
        <v>0</v>
      </c>
      <c r="J304" s="79">
        <v>0</v>
      </c>
      <c r="K304" s="90">
        <v>0</v>
      </c>
    </row>
    <row r="305" spans="1:11" ht="16.5" customHeight="1" x14ac:dyDescent="0.25">
      <c r="A305" s="75" t="s">
        <v>40</v>
      </c>
      <c r="B305" s="76">
        <v>72</v>
      </c>
      <c r="C305" s="77" t="s">
        <v>1047</v>
      </c>
      <c r="D305" s="78">
        <v>0</v>
      </c>
      <c r="E305" s="84">
        <v>0</v>
      </c>
      <c r="F305" s="78">
        <v>1</v>
      </c>
      <c r="G305" s="84">
        <v>0.25</v>
      </c>
      <c r="H305" s="78">
        <v>0</v>
      </c>
      <c r="I305" s="84">
        <v>0</v>
      </c>
      <c r="J305" s="79">
        <v>0</v>
      </c>
      <c r="K305" s="90">
        <v>0</v>
      </c>
    </row>
    <row r="306" spans="1:11" ht="16.5" customHeight="1" x14ac:dyDescent="0.25">
      <c r="A306" s="75" t="s">
        <v>40</v>
      </c>
      <c r="B306" s="76">
        <v>73</v>
      </c>
      <c r="C306" s="77" t="s">
        <v>1048</v>
      </c>
      <c r="D306" s="78">
        <v>0</v>
      </c>
      <c r="E306" s="84">
        <v>0</v>
      </c>
      <c r="F306" s="78">
        <v>0</v>
      </c>
      <c r="G306" s="84">
        <v>0</v>
      </c>
      <c r="H306" s="78">
        <v>2</v>
      </c>
      <c r="I306" s="84">
        <v>1.2999999999999998E-2</v>
      </c>
      <c r="J306" s="79">
        <v>0</v>
      </c>
      <c r="K306" s="90">
        <v>0</v>
      </c>
    </row>
    <row r="307" spans="1:11" ht="16.5" customHeight="1" x14ac:dyDescent="0.25">
      <c r="A307" s="75" t="s">
        <v>40</v>
      </c>
      <c r="B307" s="76">
        <v>74</v>
      </c>
      <c r="C307" s="77" t="s">
        <v>1049</v>
      </c>
      <c r="D307" s="78">
        <v>0</v>
      </c>
      <c r="E307" s="84">
        <v>0</v>
      </c>
      <c r="F307" s="78">
        <v>1</v>
      </c>
      <c r="G307" s="84">
        <v>1E-3</v>
      </c>
      <c r="H307" s="78">
        <v>0</v>
      </c>
      <c r="I307" s="84">
        <v>0</v>
      </c>
      <c r="J307" s="79">
        <v>0</v>
      </c>
      <c r="K307" s="90">
        <v>0</v>
      </c>
    </row>
    <row r="308" spans="1:11" ht="16.5" customHeight="1" x14ac:dyDescent="0.25">
      <c r="A308" s="75" t="s">
        <v>40</v>
      </c>
      <c r="B308" s="76">
        <v>75</v>
      </c>
      <c r="C308" s="77" t="s">
        <v>1050</v>
      </c>
      <c r="D308" s="78">
        <v>9</v>
      </c>
      <c r="E308" s="84">
        <v>0.43439999999999923</v>
      </c>
      <c r="F308" s="78">
        <v>11</v>
      </c>
      <c r="G308" s="84">
        <v>0.14150000000000007</v>
      </c>
      <c r="H308" s="78">
        <v>8</v>
      </c>
      <c r="I308" s="84">
        <v>0.13609200000000002</v>
      </c>
      <c r="J308" s="79">
        <v>0</v>
      </c>
      <c r="K308" s="90">
        <v>0</v>
      </c>
    </row>
    <row r="309" spans="1:11" ht="16.5" customHeight="1" x14ac:dyDescent="0.25">
      <c r="A309" s="75" t="s">
        <v>40</v>
      </c>
      <c r="B309" s="76">
        <v>76</v>
      </c>
      <c r="C309" s="77" t="s">
        <v>1051</v>
      </c>
      <c r="D309" s="78">
        <v>0</v>
      </c>
      <c r="E309" s="84">
        <v>0</v>
      </c>
      <c r="F309" s="78">
        <v>0</v>
      </c>
      <c r="G309" s="84">
        <v>0</v>
      </c>
      <c r="H309" s="78">
        <v>0</v>
      </c>
      <c r="I309" s="84">
        <v>0</v>
      </c>
      <c r="J309" s="79">
        <v>0</v>
      </c>
      <c r="K309" s="90">
        <v>0</v>
      </c>
    </row>
    <row r="310" spans="1:11" ht="16.5" customHeight="1" x14ac:dyDescent="0.25">
      <c r="A310" s="75" t="s">
        <v>40</v>
      </c>
      <c r="B310" s="76">
        <v>77</v>
      </c>
      <c r="C310" s="77" t="s">
        <v>1052</v>
      </c>
      <c r="D310" s="78">
        <v>6</v>
      </c>
      <c r="E310" s="84">
        <v>7.2080000000000255E-2</v>
      </c>
      <c r="F310" s="78">
        <v>0</v>
      </c>
      <c r="G310" s="84">
        <v>0</v>
      </c>
      <c r="H310" s="78">
        <v>4</v>
      </c>
      <c r="I310" s="84">
        <v>0.15400000000000003</v>
      </c>
      <c r="J310" s="79">
        <v>1</v>
      </c>
      <c r="K310" s="90">
        <v>1.0000000000000002E-2</v>
      </c>
    </row>
    <row r="311" spans="1:11" ht="16.5" customHeight="1" x14ac:dyDescent="0.25">
      <c r="A311" s="75" t="s">
        <v>40</v>
      </c>
      <c r="B311" s="76">
        <v>78</v>
      </c>
      <c r="C311" s="77" t="s">
        <v>1053</v>
      </c>
      <c r="D311" s="78">
        <v>0</v>
      </c>
      <c r="E311" s="84">
        <v>0</v>
      </c>
      <c r="F311" s="78">
        <v>0</v>
      </c>
      <c r="G311" s="84">
        <v>0</v>
      </c>
      <c r="H311" s="78">
        <v>0</v>
      </c>
      <c r="I311" s="84">
        <v>0</v>
      </c>
      <c r="J311" s="79">
        <v>1</v>
      </c>
      <c r="K311" s="90">
        <v>0.14880000000000002</v>
      </c>
    </row>
    <row r="312" spans="1:11" ht="16.5" customHeight="1" x14ac:dyDescent="0.25">
      <c r="A312" s="75" t="s">
        <v>40</v>
      </c>
      <c r="B312" s="76">
        <v>79</v>
      </c>
      <c r="C312" s="77" t="s">
        <v>1054</v>
      </c>
      <c r="D312" s="78">
        <v>1</v>
      </c>
      <c r="E312" s="84">
        <v>1.4999999999999999E-2</v>
      </c>
      <c r="F312" s="78">
        <v>1</v>
      </c>
      <c r="G312" s="84">
        <v>1.4999999999999999E-2</v>
      </c>
      <c r="H312" s="78">
        <v>0</v>
      </c>
      <c r="I312" s="84">
        <v>0</v>
      </c>
      <c r="J312" s="79">
        <v>0</v>
      </c>
      <c r="K312" s="90">
        <v>0</v>
      </c>
    </row>
    <row r="313" spans="1:11" ht="16.5" customHeight="1" x14ac:dyDescent="0.25">
      <c r="A313" s="75" t="s">
        <v>40</v>
      </c>
      <c r="B313" s="76">
        <v>80</v>
      </c>
      <c r="C313" s="77" t="s">
        <v>1055</v>
      </c>
      <c r="D313" s="78">
        <v>0</v>
      </c>
      <c r="E313" s="84">
        <v>0</v>
      </c>
      <c r="F313" s="78">
        <v>0</v>
      </c>
      <c r="G313" s="84">
        <v>0</v>
      </c>
      <c r="H313" s="78">
        <v>6</v>
      </c>
      <c r="I313" s="84">
        <v>5.8500000000000003E-2</v>
      </c>
      <c r="J313" s="79">
        <v>0</v>
      </c>
      <c r="K313" s="90">
        <v>0</v>
      </c>
    </row>
    <row r="314" spans="1:11" ht="16.5" customHeight="1" x14ac:dyDescent="0.25">
      <c r="A314" s="75" t="s">
        <v>40</v>
      </c>
      <c r="B314" s="76">
        <v>81</v>
      </c>
      <c r="C314" s="77" t="s">
        <v>1056</v>
      </c>
      <c r="D314" s="78">
        <v>1</v>
      </c>
      <c r="E314" s="84">
        <v>1.0000000000000009E-3</v>
      </c>
      <c r="F314" s="78">
        <v>2</v>
      </c>
      <c r="G314" s="84">
        <v>5.6000000000000001E-2</v>
      </c>
      <c r="H314" s="78">
        <v>1</v>
      </c>
      <c r="I314" s="84">
        <v>8.0000000000000002E-3</v>
      </c>
      <c r="J314" s="79">
        <v>0</v>
      </c>
      <c r="K314" s="90">
        <v>0</v>
      </c>
    </row>
    <row r="315" spans="1:11" ht="16.5" customHeight="1" x14ac:dyDescent="0.25">
      <c r="A315" s="75" t="s">
        <v>40</v>
      </c>
      <c r="B315" s="76">
        <v>82</v>
      </c>
      <c r="C315" s="77" t="s">
        <v>1057</v>
      </c>
      <c r="D315" s="78">
        <v>0</v>
      </c>
      <c r="E315" s="84">
        <v>0</v>
      </c>
      <c r="F315" s="78">
        <v>0</v>
      </c>
      <c r="G315" s="84">
        <v>0</v>
      </c>
      <c r="H315" s="78">
        <v>0</v>
      </c>
      <c r="I315" s="84">
        <v>0</v>
      </c>
      <c r="J315" s="79">
        <v>0</v>
      </c>
      <c r="K315" s="90">
        <v>0</v>
      </c>
    </row>
    <row r="316" spans="1:11" ht="16.5" customHeight="1" x14ac:dyDescent="0.25">
      <c r="A316" s="75" t="s">
        <v>40</v>
      </c>
      <c r="B316" s="76">
        <v>83</v>
      </c>
      <c r="C316" s="77" t="s">
        <v>1058</v>
      </c>
      <c r="D316" s="78">
        <v>0</v>
      </c>
      <c r="E316" s="84">
        <v>0</v>
      </c>
      <c r="F316" s="78">
        <v>0</v>
      </c>
      <c r="G316" s="84">
        <v>0</v>
      </c>
      <c r="H316" s="78">
        <v>1</v>
      </c>
      <c r="I316" s="84">
        <v>1.4999999999999986E-2</v>
      </c>
      <c r="J316" s="79">
        <v>0</v>
      </c>
      <c r="K316" s="90">
        <v>0</v>
      </c>
    </row>
    <row r="317" spans="1:11" ht="16.5" customHeight="1" x14ac:dyDescent="0.25">
      <c r="A317" s="75" t="s">
        <v>40</v>
      </c>
      <c r="B317" s="76">
        <v>84</v>
      </c>
      <c r="C317" s="77" t="s">
        <v>1059</v>
      </c>
      <c r="D317" s="78">
        <v>0</v>
      </c>
      <c r="E317" s="84">
        <v>0</v>
      </c>
      <c r="F317" s="78">
        <v>0</v>
      </c>
      <c r="G317" s="84">
        <v>0</v>
      </c>
      <c r="H317" s="78">
        <v>0</v>
      </c>
      <c r="I317" s="84">
        <v>0</v>
      </c>
      <c r="J317" s="79">
        <v>0</v>
      </c>
      <c r="K317" s="90">
        <v>0</v>
      </c>
    </row>
    <row r="318" spans="1:11" ht="16.5" customHeight="1" x14ac:dyDescent="0.25">
      <c r="A318" s="75" t="s">
        <v>40</v>
      </c>
      <c r="B318" s="76">
        <v>85</v>
      </c>
      <c r="C318" s="77" t="s">
        <v>1060</v>
      </c>
      <c r="D318" s="78">
        <v>0</v>
      </c>
      <c r="E318" s="84">
        <v>0</v>
      </c>
      <c r="F318" s="78">
        <v>1</v>
      </c>
      <c r="G318" s="84">
        <v>4.9999999999999975E-3</v>
      </c>
      <c r="H318" s="78">
        <v>0</v>
      </c>
      <c r="I318" s="84">
        <v>0</v>
      </c>
      <c r="J318" s="79">
        <v>0</v>
      </c>
      <c r="K318" s="90">
        <v>0</v>
      </c>
    </row>
    <row r="319" spans="1:11" ht="16.5" customHeight="1" x14ac:dyDescent="0.25">
      <c r="A319" s="75" t="s">
        <v>40</v>
      </c>
      <c r="B319" s="76">
        <v>86</v>
      </c>
      <c r="C319" s="77" t="s">
        <v>1061</v>
      </c>
      <c r="D319" s="78">
        <v>0</v>
      </c>
      <c r="E319" s="84">
        <v>0</v>
      </c>
      <c r="F319" s="78">
        <v>0</v>
      </c>
      <c r="G319" s="84">
        <v>0</v>
      </c>
      <c r="H319" s="78">
        <v>0</v>
      </c>
      <c r="I319" s="84">
        <v>0</v>
      </c>
      <c r="J319" s="79">
        <v>0</v>
      </c>
      <c r="K319" s="90">
        <v>0</v>
      </c>
    </row>
    <row r="320" spans="1:11" ht="16.5" customHeight="1" x14ac:dyDescent="0.25">
      <c r="A320" s="75" t="s">
        <v>40</v>
      </c>
      <c r="B320" s="76">
        <v>87</v>
      </c>
      <c r="C320" s="77" t="s">
        <v>1062</v>
      </c>
      <c r="D320" s="78">
        <v>1</v>
      </c>
      <c r="E320" s="84">
        <v>1.4999999999999999E-2</v>
      </c>
      <c r="F320" s="78">
        <v>2</v>
      </c>
      <c r="G320" s="84">
        <v>1.6E-2</v>
      </c>
      <c r="H320" s="78">
        <v>4</v>
      </c>
      <c r="I320" s="84">
        <v>4.3252000000000013E-2</v>
      </c>
      <c r="J320" s="79">
        <v>0</v>
      </c>
      <c r="K320" s="90">
        <v>0</v>
      </c>
    </row>
    <row r="321" spans="1:11" ht="16.5" customHeight="1" x14ac:dyDescent="0.25">
      <c r="A321" s="75" t="s">
        <v>40</v>
      </c>
      <c r="B321" s="76">
        <v>88</v>
      </c>
      <c r="C321" s="77" t="s">
        <v>1063</v>
      </c>
      <c r="D321" s="78">
        <v>0</v>
      </c>
      <c r="E321" s="84">
        <v>0</v>
      </c>
      <c r="F321" s="78">
        <v>0</v>
      </c>
      <c r="G321" s="84">
        <v>0</v>
      </c>
      <c r="H321" s="78">
        <v>0</v>
      </c>
      <c r="I321" s="84">
        <v>0</v>
      </c>
      <c r="J321" s="79">
        <v>0</v>
      </c>
      <c r="K321" s="90">
        <v>0</v>
      </c>
    </row>
    <row r="322" spans="1:11" ht="16.5" customHeight="1" x14ac:dyDescent="0.25">
      <c r="A322" s="75" t="s">
        <v>40</v>
      </c>
      <c r="B322" s="76">
        <v>89</v>
      </c>
      <c r="C322" s="77" t="s">
        <v>1064</v>
      </c>
      <c r="D322" s="78">
        <v>0</v>
      </c>
      <c r="E322" s="84">
        <v>0</v>
      </c>
      <c r="F322" s="78">
        <v>1</v>
      </c>
      <c r="G322" s="84">
        <v>1.0000000000000009E-3</v>
      </c>
      <c r="H322" s="78">
        <v>0</v>
      </c>
      <c r="I322" s="84">
        <v>0</v>
      </c>
      <c r="J322" s="79">
        <v>0</v>
      </c>
      <c r="K322" s="90">
        <v>0</v>
      </c>
    </row>
    <row r="323" spans="1:11" ht="16.5" customHeight="1" x14ac:dyDescent="0.25">
      <c r="A323" s="75" t="s">
        <v>40</v>
      </c>
      <c r="B323" s="76">
        <v>90</v>
      </c>
      <c r="C323" s="77" t="s">
        <v>1065</v>
      </c>
      <c r="D323" s="78">
        <v>0</v>
      </c>
      <c r="E323" s="84">
        <v>0</v>
      </c>
      <c r="F323" s="78">
        <v>0</v>
      </c>
      <c r="G323" s="84">
        <v>0</v>
      </c>
      <c r="H323" s="78">
        <v>0</v>
      </c>
      <c r="I323" s="84">
        <v>0</v>
      </c>
      <c r="J323" s="79">
        <v>0</v>
      </c>
      <c r="K323" s="90">
        <v>0</v>
      </c>
    </row>
    <row r="324" spans="1:11" ht="16.5" customHeight="1" x14ac:dyDescent="0.25">
      <c r="A324" s="75" t="s">
        <v>40</v>
      </c>
      <c r="B324" s="76">
        <v>91</v>
      </c>
      <c r="C324" s="77" t="s">
        <v>1066</v>
      </c>
      <c r="D324" s="78">
        <v>3</v>
      </c>
      <c r="E324" s="84">
        <v>3.9000000000000007E-2</v>
      </c>
      <c r="F324" s="78">
        <v>2</v>
      </c>
      <c r="G324" s="84">
        <v>2.5000000000000001E-2</v>
      </c>
      <c r="H324" s="78">
        <v>0</v>
      </c>
      <c r="I324" s="84">
        <v>0</v>
      </c>
      <c r="J324" s="79">
        <v>0</v>
      </c>
      <c r="K324" s="90">
        <v>0</v>
      </c>
    </row>
    <row r="325" spans="1:11" ht="16.5" customHeight="1" x14ac:dyDescent="0.25">
      <c r="A325" s="75" t="s">
        <v>40</v>
      </c>
      <c r="B325" s="76">
        <v>92</v>
      </c>
      <c r="C325" s="77" t="s">
        <v>1067</v>
      </c>
      <c r="D325" s="78">
        <v>0</v>
      </c>
      <c r="E325" s="84">
        <v>0</v>
      </c>
      <c r="F325" s="78">
        <v>0</v>
      </c>
      <c r="G325" s="84">
        <v>0</v>
      </c>
      <c r="H325" s="78">
        <v>0</v>
      </c>
      <c r="I325" s="84">
        <v>0</v>
      </c>
      <c r="J325" s="79">
        <v>0</v>
      </c>
      <c r="K325" s="90">
        <v>0</v>
      </c>
    </row>
    <row r="326" spans="1:11" ht="16.5" customHeight="1" x14ac:dyDescent="0.25">
      <c r="A326" s="75" t="s">
        <v>40</v>
      </c>
      <c r="B326" s="76">
        <v>93</v>
      </c>
      <c r="C326" s="77" t="s">
        <v>1068</v>
      </c>
      <c r="D326" s="78">
        <v>3</v>
      </c>
      <c r="E326" s="84">
        <v>0.46000000000000008</v>
      </c>
      <c r="F326" s="78">
        <v>2</v>
      </c>
      <c r="G326" s="84">
        <v>2.8999999999999998E-2</v>
      </c>
      <c r="H326" s="78">
        <v>0</v>
      </c>
      <c r="I326" s="84">
        <v>0</v>
      </c>
      <c r="J326" s="79">
        <v>0</v>
      </c>
      <c r="K326" s="90">
        <v>0</v>
      </c>
    </row>
    <row r="327" spans="1:11" ht="16.5" customHeight="1" x14ac:dyDescent="0.25">
      <c r="A327" s="75" t="s">
        <v>40</v>
      </c>
      <c r="B327" s="76">
        <v>94</v>
      </c>
      <c r="C327" s="77" t="s">
        <v>1069</v>
      </c>
      <c r="D327" s="78">
        <v>0</v>
      </c>
      <c r="E327" s="84">
        <v>0</v>
      </c>
      <c r="F327" s="78">
        <v>0</v>
      </c>
      <c r="G327" s="84">
        <v>0</v>
      </c>
      <c r="H327" s="78">
        <v>0</v>
      </c>
      <c r="I327" s="84">
        <v>0</v>
      </c>
      <c r="J327" s="79">
        <v>0</v>
      </c>
      <c r="K327" s="90">
        <v>0</v>
      </c>
    </row>
    <row r="328" spans="1:11" ht="16.5" customHeight="1" x14ac:dyDescent="0.25">
      <c r="A328" s="75" t="s">
        <v>40</v>
      </c>
      <c r="B328" s="76">
        <v>95</v>
      </c>
      <c r="C328" s="77" t="s">
        <v>1070</v>
      </c>
      <c r="D328" s="78">
        <v>1</v>
      </c>
      <c r="E328" s="84">
        <v>0.01</v>
      </c>
      <c r="F328" s="78">
        <v>0</v>
      </c>
      <c r="G328" s="84">
        <v>0</v>
      </c>
      <c r="H328" s="78">
        <v>0</v>
      </c>
      <c r="I328" s="84">
        <v>0</v>
      </c>
      <c r="J328" s="79">
        <v>1</v>
      </c>
      <c r="K328" s="90">
        <v>0.01</v>
      </c>
    </row>
    <row r="329" spans="1:11" ht="16.5" customHeight="1" x14ac:dyDescent="0.25">
      <c r="A329" s="75" t="s">
        <v>40</v>
      </c>
      <c r="B329" s="76">
        <v>96</v>
      </c>
      <c r="C329" s="77" t="s">
        <v>1071</v>
      </c>
      <c r="D329" s="78">
        <v>9</v>
      </c>
      <c r="E329" s="84">
        <v>7.8499999999999979</v>
      </c>
      <c r="F329" s="78">
        <v>4</v>
      </c>
      <c r="G329" s="84">
        <v>3.3000000000000002E-2</v>
      </c>
      <c r="H329" s="78">
        <v>2</v>
      </c>
      <c r="I329" s="84">
        <v>1.3999999999999999E-2</v>
      </c>
      <c r="J329" s="79">
        <v>0</v>
      </c>
      <c r="K329" s="90">
        <v>0</v>
      </c>
    </row>
    <row r="330" spans="1:11" ht="16.5" customHeight="1" x14ac:dyDescent="0.25">
      <c r="A330" s="75" t="s">
        <v>40</v>
      </c>
      <c r="B330" s="76">
        <v>97</v>
      </c>
      <c r="C330" s="77" t="s">
        <v>1072</v>
      </c>
      <c r="D330" s="78">
        <v>1</v>
      </c>
      <c r="E330" s="84">
        <v>5.0000000000000001E-3</v>
      </c>
      <c r="F330" s="78">
        <v>0</v>
      </c>
      <c r="G330" s="84">
        <v>0</v>
      </c>
      <c r="H330" s="78">
        <v>0</v>
      </c>
      <c r="I330" s="84">
        <v>0</v>
      </c>
      <c r="J330" s="79">
        <v>0</v>
      </c>
      <c r="K330" s="90">
        <v>0</v>
      </c>
    </row>
    <row r="331" spans="1:11" ht="16.5" customHeight="1" x14ac:dyDescent="0.25">
      <c r="A331" s="75" t="s">
        <v>40</v>
      </c>
      <c r="B331" s="76">
        <v>98</v>
      </c>
      <c r="C331" s="77" t="s">
        <v>1073</v>
      </c>
      <c r="D331" s="78">
        <v>0</v>
      </c>
      <c r="E331" s="84">
        <v>0</v>
      </c>
      <c r="F331" s="78">
        <v>0</v>
      </c>
      <c r="G331" s="84">
        <v>0</v>
      </c>
      <c r="H331" s="78">
        <v>0</v>
      </c>
      <c r="I331" s="84">
        <v>0</v>
      </c>
      <c r="J331" s="79">
        <v>0</v>
      </c>
      <c r="K331" s="90">
        <v>0</v>
      </c>
    </row>
    <row r="332" spans="1:11" ht="16.5" customHeight="1" x14ac:dyDescent="0.25">
      <c r="A332" s="75" t="s">
        <v>40</v>
      </c>
      <c r="B332" s="76">
        <v>99</v>
      </c>
      <c r="C332" s="77" t="s">
        <v>1074</v>
      </c>
      <c r="D332" s="78">
        <v>0</v>
      </c>
      <c r="E332" s="84">
        <v>0</v>
      </c>
      <c r="F332" s="78">
        <v>0</v>
      </c>
      <c r="G332" s="84">
        <v>0</v>
      </c>
      <c r="H332" s="78">
        <v>0</v>
      </c>
      <c r="I332" s="84">
        <v>0</v>
      </c>
      <c r="J332" s="79">
        <v>0</v>
      </c>
      <c r="K332" s="90">
        <v>0</v>
      </c>
    </row>
    <row r="333" spans="1:11" ht="16.5" customHeight="1" x14ac:dyDescent="0.25">
      <c r="A333" s="75" t="s">
        <v>40</v>
      </c>
      <c r="B333" s="76">
        <v>100</v>
      </c>
      <c r="C333" s="77" t="s">
        <v>1075</v>
      </c>
      <c r="D333" s="78">
        <v>0</v>
      </c>
      <c r="E333" s="84">
        <v>0</v>
      </c>
      <c r="F333" s="78">
        <v>0</v>
      </c>
      <c r="G333" s="84">
        <v>0</v>
      </c>
      <c r="H333" s="78">
        <v>4</v>
      </c>
      <c r="I333" s="84">
        <v>3.5499999999999997E-2</v>
      </c>
      <c r="J333" s="79">
        <v>0</v>
      </c>
      <c r="K333" s="90">
        <v>0</v>
      </c>
    </row>
    <row r="334" spans="1:11" ht="16.5" customHeight="1" x14ac:dyDescent="0.25">
      <c r="A334" s="75" t="s">
        <v>40</v>
      </c>
      <c r="B334" s="76">
        <v>101</v>
      </c>
      <c r="C334" s="77" t="s">
        <v>1076</v>
      </c>
      <c r="D334" s="78">
        <v>0</v>
      </c>
      <c r="E334" s="84">
        <v>0</v>
      </c>
      <c r="F334" s="78">
        <v>0</v>
      </c>
      <c r="G334" s="84">
        <v>0</v>
      </c>
      <c r="H334" s="78">
        <v>0</v>
      </c>
      <c r="I334" s="84">
        <v>0</v>
      </c>
      <c r="J334" s="79">
        <v>0</v>
      </c>
      <c r="K334" s="90">
        <v>0</v>
      </c>
    </row>
    <row r="335" spans="1:11" ht="16.5" customHeight="1" x14ac:dyDescent="0.25">
      <c r="A335" s="75" t="s">
        <v>40</v>
      </c>
      <c r="B335" s="76">
        <v>102</v>
      </c>
      <c r="C335" s="77" t="s">
        <v>1077</v>
      </c>
      <c r="D335" s="78">
        <v>0</v>
      </c>
      <c r="E335" s="84">
        <v>0</v>
      </c>
      <c r="F335" s="78">
        <v>0</v>
      </c>
      <c r="G335" s="84">
        <v>0</v>
      </c>
      <c r="H335" s="78">
        <v>1</v>
      </c>
      <c r="I335" s="84">
        <v>1.0000000000000002E-2</v>
      </c>
      <c r="J335" s="79">
        <v>0</v>
      </c>
      <c r="K335" s="90">
        <v>0</v>
      </c>
    </row>
    <row r="336" spans="1:11" ht="16.5" customHeight="1" x14ac:dyDescent="0.25">
      <c r="A336" s="75" t="s">
        <v>40</v>
      </c>
      <c r="B336" s="76">
        <v>103</v>
      </c>
      <c r="C336" s="77" t="s">
        <v>1078</v>
      </c>
      <c r="D336" s="78">
        <v>0</v>
      </c>
      <c r="E336" s="84">
        <v>0</v>
      </c>
      <c r="F336" s="78">
        <v>0</v>
      </c>
      <c r="G336" s="84">
        <v>0</v>
      </c>
      <c r="H336" s="78">
        <v>0</v>
      </c>
      <c r="I336" s="84">
        <v>0</v>
      </c>
      <c r="J336" s="79">
        <v>0</v>
      </c>
      <c r="K336" s="90">
        <v>0</v>
      </c>
    </row>
    <row r="337" spans="1:11" ht="16.5" customHeight="1" x14ac:dyDescent="0.25">
      <c r="A337" s="75" t="s">
        <v>40</v>
      </c>
      <c r="B337" s="76">
        <v>104</v>
      </c>
      <c r="C337" s="77" t="s">
        <v>1079</v>
      </c>
      <c r="D337" s="78">
        <v>0</v>
      </c>
      <c r="E337" s="84">
        <v>0</v>
      </c>
      <c r="F337" s="78">
        <v>1</v>
      </c>
      <c r="G337" s="84">
        <v>8.999999999999897E-3</v>
      </c>
      <c r="H337" s="78">
        <v>0</v>
      </c>
      <c r="I337" s="84">
        <v>0</v>
      </c>
      <c r="J337" s="79">
        <v>0</v>
      </c>
      <c r="K337" s="90">
        <v>0</v>
      </c>
    </row>
    <row r="338" spans="1:11" ht="16.5" customHeight="1" x14ac:dyDescent="0.25">
      <c r="J338" s="20"/>
    </row>
    <row r="339" spans="1:11" ht="16.5" customHeight="1" x14ac:dyDescent="0.25">
      <c r="D339" s="13"/>
      <c r="E339" s="86"/>
    </row>
    <row r="340" spans="1:11" ht="16.5" customHeight="1" x14ac:dyDescent="0.25">
      <c r="D340" s="8"/>
      <c r="E340" s="87"/>
    </row>
  </sheetData>
  <autoFilter ref="A7:K338">
    <filterColumn colId="5" showButton="0"/>
    <filterColumn colId="7" showButton="0"/>
  </autoFilter>
  <mergeCells count="8">
    <mergeCell ref="F1:K1"/>
    <mergeCell ref="A5:A7"/>
    <mergeCell ref="C5:C7"/>
    <mergeCell ref="D5:E6"/>
    <mergeCell ref="F5:G6"/>
    <mergeCell ref="H5:I6"/>
    <mergeCell ref="J5:K6"/>
    <mergeCell ref="A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3"/>
  <sheetViews>
    <sheetView tabSelected="1" view="pageBreakPreview" zoomScaleNormal="100" zoomScaleSheetLayoutView="100" workbookViewId="0">
      <selection activeCell="D10" sqref="D10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7.85546875" customWidth="1"/>
    <col min="8" max="8" width="34.140625" customWidth="1"/>
    <col min="9" max="20" width="0" hidden="1" customWidth="1"/>
  </cols>
  <sheetData>
    <row r="1" spans="1:19" ht="17.25" customHeight="1" x14ac:dyDescent="0.25">
      <c r="G1" s="18"/>
      <c r="H1" s="103" t="s">
        <v>1081</v>
      </c>
    </row>
    <row r="2" spans="1:19" ht="17.25" customHeight="1" thickBot="1" x14ac:dyDescent="0.3">
      <c r="A2" s="96" t="s">
        <v>1082</v>
      </c>
      <c r="B2" s="96"/>
      <c r="C2" s="96"/>
      <c r="D2" s="96"/>
      <c r="E2" s="96"/>
      <c r="F2" s="96"/>
      <c r="G2" s="96"/>
      <c r="H2" s="96"/>
    </row>
    <row r="3" spans="1:19" ht="84" customHeight="1" x14ac:dyDescent="0.25">
      <c r="A3" s="94" t="s">
        <v>41</v>
      </c>
      <c r="B3" s="94" t="s">
        <v>42</v>
      </c>
      <c r="C3" s="94" t="s">
        <v>43</v>
      </c>
      <c r="D3" s="94" t="s">
        <v>44</v>
      </c>
      <c r="E3" s="94" t="s">
        <v>45</v>
      </c>
      <c r="F3" s="95" t="s">
        <v>1080</v>
      </c>
      <c r="G3" s="95" t="s">
        <v>46</v>
      </c>
      <c r="H3" s="94" t="s">
        <v>47</v>
      </c>
    </row>
    <row r="4" spans="1:19" s="1" customFormat="1" ht="17.25" customHeight="1" x14ac:dyDescent="0.25">
      <c r="A4" s="40">
        <v>1</v>
      </c>
      <c r="B4" s="40">
        <v>2</v>
      </c>
      <c r="C4" s="40">
        <v>3</v>
      </c>
      <c r="D4" s="40">
        <v>4</v>
      </c>
      <c r="E4" s="40">
        <v>5</v>
      </c>
      <c r="F4" s="40">
        <v>6</v>
      </c>
      <c r="G4" s="40">
        <v>7</v>
      </c>
      <c r="H4" s="40">
        <v>8</v>
      </c>
    </row>
    <row r="5" spans="1:19" s="1" customFormat="1" ht="17.25" customHeight="1" x14ac:dyDescent="0.25">
      <c r="A5" s="97" t="s">
        <v>40</v>
      </c>
      <c r="B5" s="97">
        <v>1</v>
      </c>
      <c r="C5" s="98" t="s">
        <v>348</v>
      </c>
      <c r="D5" s="99">
        <v>41821</v>
      </c>
      <c r="E5" s="97" t="s">
        <v>124</v>
      </c>
      <c r="F5" s="101">
        <v>7</v>
      </c>
      <c r="G5" s="102">
        <v>18211.75</v>
      </c>
      <c r="H5" s="100" t="s">
        <v>1017</v>
      </c>
      <c r="I5" s="23"/>
      <c r="J5" s="24"/>
      <c r="K5" s="23"/>
      <c r="L5" s="23"/>
      <c r="M5" s="24"/>
      <c r="N5" s="25"/>
      <c r="O5" s="26"/>
      <c r="P5" s="27"/>
      <c r="Q5" s="23"/>
      <c r="R5" s="24"/>
      <c r="S5" s="24"/>
    </row>
    <row r="6" spans="1:19" s="1" customFormat="1" ht="17.25" customHeight="1" x14ac:dyDescent="0.25">
      <c r="A6" s="97" t="s">
        <v>40</v>
      </c>
      <c r="B6" s="97">
        <v>2</v>
      </c>
      <c r="C6" s="98" t="s">
        <v>349</v>
      </c>
      <c r="D6" s="99">
        <v>41821</v>
      </c>
      <c r="E6" s="97" t="s">
        <v>124</v>
      </c>
      <c r="F6" s="101">
        <v>15</v>
      </c>
      <c r="G6" s="102">
        <v>21762.23</v>
      </c>
      <c r="H6" s="100" t="s">
        <v>1017</v>
      </c>
      <c r="I6" s="23"/>
      <c r="J6" s="24"/>
      <c r="K6" s="23"/>
      <c r="L6" s="23"/>
      <c r="M6" s="24"/>
      <c r="N6" s="25"/>
      <c r="O6" s="26"/>
      <c r="P6" s="27"/>
      <c r="Q6" s="23"/>
      <c r="R6" s="24"/>
      <c r="S6" s="24"/>
    </row>
    <row r="7" spans="1:19" s="1" customFormat="1" ht="17.25" customHeight="1" x14ac:dyDescent="0.25">
      <c r="A7" s="97" t="s">
        <v>40</v>
      </c>
      <c r="B7" s="97">
        <v>3</v>
      </c>
      <c r="C7" s="98" t="s">
        <v>350</v>
      </c>
      <c r="D7" s="99">
        <v>41821</v>
      </c>
      <c r="E7" s="97" t="s">
        <v>124</v>
      </c>
      <c r="F7" s="101">
        <v>7.5</v>
      </c>
      <c r="G7" s="102">
        <v>18433.66</v>
      </c>
      <c r="H7" s="100" t="s">
        <v>1017</v>
      </c>
      <c r="I7" s="23"/>
      <c r="J7" s="24"/>
      <c r="K7" s="23"/>
      <c r="L7" s="23"/>
      <c r="M7" s="24"/>
      <c r="N7" s="25"/>
      <c r="O7" s="26"/>
      <c r="P7" s="27"/>
      <c r="Q7" s="23"/>
      <c r="R7" s="24"/>
      <c r="S7" s="24"/>
    </row>
    <row r="8" spans="1:19" s="1" customFormat="1" ht="17.25" customHeight="1" x14ac:dyDescent="0.25">
      <c r="A8" s="97" t="s">
        <v>40</v>
      </c>
      <c r="B8" s="97">
        <v>4</v>
      </c>
      <c r="C8" s="98" t="s">
        <v>351</v>
      </c>
      <c r="D8" s="99">
        <v>41821</v>
      </c>
      <c r="E8" s="97" t="s">
        <v>124</v>
      </c>
      <c r="F8" s="101">
        <v>6</v>
      </c>
      <c r="G8" s="102">
        <v>204064.06</v>
      </c>
      <c r="H8" s="100" t="s">
        <v>1017</v>
      </c>
      <c r="I8" s="23"/>
      <c r="J8" s="24"/>
      <c r="K8" s="23"/>
      <c r="L8" s="23"/>
      <c r="M8" s="24"/>
      <c r="N8" s="25"/>
      <c r="O8" s="26"/>
      <c r="P8" s="27"/>
      <c r="Q8" s="23"/>
      <c r="R8" s="24"/>
      <c r="S8" s="24"/>
    </row>
    <row r="9" spans="1:19" s="1" customFormat="1" ht="17.25" customHeight="1" x14ac:dyDescent="0.25">
      <c r="A9" s="97" t="s">
        <v>40</v>
      </c>
      <c r="B9" s="97">
        <v>5</v>
      </c>
      <c r="C9" s="98" t="s">
        <v>352</v>
      </c>
      <c r="D9" s="99">
        <v>41830</v>
      </c>
      <c r="E9" s="97" t="s">
        <v>52</v>
      </c>
      <c r="F9" s="101">
        <v>14</v>
      </c>
      <c r="G9" s="102">
        <v>466.1</v>
      </c>
      <c r="H9" s="100" t="s">
        <v>1027</v>
      </c>
      <c r="I9" s="23"/>
      <c r="J9" s="24"/>
      <c r="K9" s="23"/>
      <c r="L9" s="23"/>
      <c r="M9" s="24"/>
      <c r="N9" s="25"/>
      <c r="O9" s="26"/>
      <c r="P9" s="27"/>
      <c r="Q9" s="23"/>
      <c r="R9" s="24"/>
      <c r="S9" s="24"/>
    </row>
    <row r="10" spans="1:19" s="1" customFormat="1" ht="17.25" customHeight="1" x14ac:dyDescent="0.25">
      <c r="A10" s="97" t="s">
        <v>40</v>
      </c>
      <c r="B10" s="97">
        <v>6</v>
      </c>
      <c r="C10" s="98" t="s">
        <v>353</v>
      </c>
      <c r="D10" s="99">
        <v>41821</v>
      </c>
      <c r="E10" s="97" t="s">
        <v>124</v>
      </c>
      <c r="F10" s="101">
        <v>10</v>
      </c>
      <c r="G10" s="102">
        <v>34648.300000000003</v>
      </c>
      <c r="H10" s="100" t="s">
        <v>1043</v>
      </c>
      <c r="I10" s="23"/>
      <c r="J10" s="24"/>
      <c r="K10" s="23"/>
      <c r="L10" s="23"/>
      <c r="M10" s="24"/>
      <c r="N10" s="25"/>
      <c r="O10" s="26"/>
      <c r="P10" s="27"/>
      <c r="Q10" s="23"/>
      <c r="R10" s="24"/>
      <c r="S10" s="24"/>
    </row>
    <row r="11" spans="1:19" s="1" customFormat="1" ht="17.25" customHeight="1" x14ac:dyDescent="0.25">
      <c r="A11" s="97" t="s">
        <v>40</v>
      </c>
      <c r="B11" s="97">
        <v>7</v>
      </c>
      <c r="C11" s="98" t="s">
        <v>354</v>
      </c>
      <c r="D11" s="99">
        <v>41823</v>
      </c>
      <c r="E11" s="97" t="s">
        <v>52</v>
      </c>
      <c r="F11" s="101">
        <v>14</v>
      </c>
      <c r="G11" s="102">
        <v>466.1</v>
      </c>
      <c r="H11" s="100" t="s">
        <v>1068</v>
      </c>
      <c r="I11" s="23"/>
      <c r="J11" s="24"/>
      <c r="K11" s="23"/>
      <c r="L11" s="23"/>
      <c r="M11" s="24"/>
      <c r="N11" s="25"/>
      <c r="O11" s="26"/>
      <c r="P11" s="27"/>
      <c r="Q11" s="23"/>
      <c r="R11" s="24"/>
      <c r="S11" s="24"/>
    </row>
    <row r="12" spans="1:19" s="1" customFormat="1" ht="17.25" customHeight="1" x14ac:dyDescent="0.25">
      <c r="A12" s="97" t="s">
        <v>40</v>
      </c>
      <c r="B12" s="97">
        <v>8</v>
      </c>
      <c r="C12" s="98" t="s">
        <v>355</v>
      </c>
      <c r="D12" s="99">
        <v>41828</v>
      </c>
      <c r="E12" s="97" t="s">
        <v>52</v>
      </c>
      <c r="F12" s="101">
        <v>5</v>
      </c>
      <c r="G12" s="102">
        <v>466.1</v>
      </c>
      <c r="H12" s="100" t="s">
        <v>786</v>
      </c>
      <c r="I12" s="23"/>
      <c r="J12" s="24"/>
      <c r="K12" s="23"/>
      <c r="L12" s="23"/>
      <c r="M12" s="24"/>
      <c r="N12" s="25"/>
      <c r="O12" s="26"/>
      <c r="P12" s="27"/>
      <c r="Q12" s="23"/>
      <c r="R12" s="24"/>
      <c r="S12" s="24"/>
    </row>
    <row r="13" spans="1:19" s="1" customFormat="1" ht="17.25" customHeight="1" x14ac:dyDescent="0.25">
      <c r="A13" s="97" t="s">
        <v>40</v>
      </c>
      <c r="B13" s="97">
        <v>9</v>
      </c>
      <c r="C13" s="98" t="s">
        <v>356</v>
      </c>
      <c r="D13" s="99">
        <v>41824</v>
      </c>
      <c r="E13" s="97" t="s">
        <v>124</v>
      </c>
      <c r="F13" s="101">
        <v>7</v>
      </c>
      <c r="G13" s="102">
        <v>466.1</v>
      </c>
      <c r="H13" s="100" t="s">
        <v>995</v>
      </c>
      <c r="I13" s="23"/>
      <c r="J13" s="24"/>
      <c r="K13" s="23"/>
      <c r="L13" s="23"/>
      <c r="M13" s="24"/>
      <c r="N13" s="25"/>
      <c r="O13" s="26"/>
      <c r="P13" s="27"/>
      <c r="Q13" s="23"/>
      <c r="R13" s="24"/>
      <c r="S13" s="24"/>
    </row>
    <row r="14" spans="1:19" s="1" customFormat="1" ht="17.25" customHeight="1" x14ac:dyDescent="0.25">
      <c r="A14" s="97" t="s">
        <v>40</v>
      </c>
      <c r="B14" s="97">
        <v>10</v>
      </c>
      <c r="C14" s="98" t="s">
        <v>357</v>
      </c>
      <c r="D14" s="99">
        <v>41828</v>
      </c>
      <c r="E14" s="97" t="s">
        <v>124</v>
      </c>
      <c r="F14" s="101">
        <v>17.8</v>
      </c>
      <c r="G14" s="102">
        <v>7639.58</v>
      </c>
      <c r="H14" s="100" t="s">
        <v>891</v>
      </c>
      <c r="I14" s="23"/>
      <c r="J14" s="24"/>
      <c r="K14" s="23"/>
      <c r="L14" s="23"/>
      <c r="M14" s="24"/>
      <c r="N14" s="25"/>
      <c r="O14" s="26"/>
      <c r="P14" s="27"/>
      <c r="Q14" s="23"/>
      <c r="R14" s="24"/>
      <c r="S14" s="24"/>
    </row>
    <row r="15" spans="1:19" s="1" customFormat="1" ht="17.25" customHeight="1" x14ac:dyDescent="0.25">
      <c r="A15" s="97" t="s">
        <v>40</v>
      </c>
      <c r="B15" s="97">
        <v>11</v>
      </c>
      <c r="C15" s="98" t="s">
        <v>358</v>
      </c>
      <c r="D15" s="99">
        <v>41824</v>
      </c>
      <c r="E15" s="97" t="s">
        <v>124</v>
      </c>
      <c r="F15" s="101">
        <v>15</v>
      </c>
      <c r="G15" s="102">
        <v>466.1</v>
      </c>
      <c r="H15" s="100" t="s">
        <v>875</v>
      </c>
      <c r="I15" s="23"/>
      <c r="J15" s="24"/>
      <c r="K15" s="23"/>
      <c r="L15" s="23"/>
      <c r="M15" s="24"/>
      <c r="N15" s="25"/>
      <c r="O15" s="26"/>
      <c r="P15" s="27"/>
      <c r="Q15" s="23"/>
      <c r="R15" s="24"/>
      <c r="S15" s="24"/>
    </row>
    <row r="16" spans="1:19" s="1" customFormat="1" ht="17.25" customHeight="1" x14ac:dyDescent="0.25">
      <c r="A16" s="97" t="s">
        <v>40</v>
      </c>
      <c r="B16" s="97">
        <v>12</v>
      </c>
      <c r="C16" s="98" t="s">
        <v>359</v>
      </c>
      <c r="D16" s="99">
        <v>41823</v>
      </c>
      <c r="E16" s="97" t="s">
        <v>124</v>
      </c>
      <c r="F16" s="101">
        <v>8</v>
      </c>
      <c r="G16" s="102">
        <v>466.1</v>
      </c>
      <c r="H16" s="100" t="s">
        <v>1005</v>
      </c>
      <c r="I16" s="23"/>
      <c r="J16" s="24"/>
      <c r="K16" s="23"/>
      <c r="L16" s="23"/>
      <c r="M16" s="24"/>
      <c r="N16" s="25"/>
      <c r="O16" s="26"/>
      <c r="P16" s="27"/>
      <c r="Q16" s="23"/>
      <c r="R16" s="24"/>
      <c r="S16" s="24"/>
    </row>
    <row r="17" spans="1:19" s="1" customFormat="1" ht="17.25" customHeight="1" x14ac:dyDescent="0.25">
      <c r="A17" s="97" t="s">
        <v>40</v>
      </c>
      <c r="B17" s="97">
        <v>13</v>
      </c>
      <c r="C17" s="98" t="s">
        <v>360</v>
      </c>
      <c r="D17" s="99">
        <v>41842</v>
      </c>
      <c r="E17" s="97" t="s">
        <v>52</v>
      </c>
      <c r="F17" s="101">
        <v>15</v>
      </c>
      <c r="G17" s="102">
        <v>466.1</v>
      </c>
      <c r="H17" s="100" t="s">
        <v>1015</v>
      </c>
      <c r="I17" s="23"/>
      <c r="J17" s="24"/>
      <c r="K17" s="23"/>
      <c r="L17" s="23"/>
      <c r="M17" s="24"/>
      <c r="N17" s="25"/>
      <c r="O17" s="26"/>
      <c r="P17" s="27"/>
      <c r="Q17" s="23"/>
      <c r="R17" s="24"/>
      <c r="S17" s="24"/>
    </row>
    <row r="18" spans="1:19" s="1" customFormat="1" ht="17.25" customHeight="1" x14ac:dyDescent="0.25">
      <c r="A18" s="97" t="s">
        <v>40</v>
      </c>
      <c r="B18" s="97">
        <v>14</v>
      </c>
      <c r="C18" s="98" t="s">
        <v>361</v>
      </c>
      <c r="D18" s="99">
        <v>41829</v>
      </c>
      <c r="E18" s="97" t="s">
        <v>124</v>
      </c>
      <c r="F18" s="101">
        <v>1</v>
      </c>
      <c r="G18" s="102">
        <v>466.1</v>
      </c>
      <c r="H18" s="100" t="s">
        <v>1043</v>
      </c>
      <c r="I18" s="23"/>
      <c r="J18" s="24"/>
      <c r="K18" s="23"/>
      <c r="L18" s="23"/>
      <c r="M18" s="24"/>
      <c r="N18" s="25"/>
      <c r="O18" s="26"/>
      <c r="P18" s="27"/>
      <c r="Q18" s="23"/>
      <c r="R18" s="24"/>
      <c r="S18" s="24"/>
    </row>
    <row r="19" spans="1:19" s="1" customFormat="1" ht="17.25" customHeight="1" x14ac:dyDescent="0.25">
      <c r="A19" s="97" t="s">
        <v>40</v>
      </c>
      <c r="B19" s="97">
        <v>15</v>
      </c>
      <c r="C19" s="98" t="s">
        <v>362</v>
      </c>
      <c r="D19" s="99">
        <v>41829</v>
      </c>
      <c r="E19" s="97" t="s">
        <v>124</v>
      </c>
      <c r="F19" s="101">
        <v>1</v>
      </c>
      <c r="G19" s="102">
        <v>466.1</v>
      </c>
      <c r="H19" s="100" t="s">
        <v>1084</v>
      </c>
      <c r="I19" s="23"/>
      <c r="J19" s="24"/>
      <c r="K19" s="23"/>
      <c r="L19" s="23"/>
      <c r="M19" s="24"/>
      <c r="N19" s="25"/>
      <c r="O19" s="26"/>
      <c r="P19" s="27"/>
      <c r="Q19" s="23"/>
      <c r="R19" s="24"/>
      <c r="S19" s="24"/>
    </row>
    <row r="20" spans="1:19" s="1" customFormat="1" ht="17.25" customHeight="1" x14ac:dyDescent="0.25">
      <c r="A20" s="97" t="s">
        <v>40</v>
      </c>
      <c r="B20" s="97">
        <v>16</v>
      </c>
      <c r="C20" s="98" t="s">
        <v>363</v>
      </c>
      <c r="D20" s="99">
        <v>41829</v>
      </c>
      <c r="E20" s="97" t="s">
        <v>124</v>
      </c>
      <c r="F20" s="101">
        <v>1</v>
      </c>
      <c r="G20" s="102">
        <v>443.81</v>
      </c>
      <c r="H20" s="100" t="s">
        <v>801</v>
      </c>
      <c r="I20" s="23"/>
      <c r="J20" s="24"/>
      <c r="K20" s="23"/>
      <c r="L20" s="23"/>
      <c r="M20" s="24"/>
      <c r="N20" s="25"/>
      <c r="O20" s="26"/>
      <c r="P20" s="27"/>
      <c r="Q20" s="23"/>
      <c r="R20" s="24"/>
      <c r="S20" s="24"/>
    </row>
    <row r="21" spans="1:19" s="1" customFormat="1" ht="17.25" customHeight="1" x14ac:dyDescent="0.25">
      <c r="A21" s="97" t="s">
        <v>40</v>
      </c>
      <c r="B21" s="97">
        <v>17</v>
      </c>
      <c r="C21" s="98" t="s">
        <v>364</v>
      </c>
      <c r="D21" s="99">
        <v>41830</v>
      </c>
      <c r="E21" s="97" t="s">
        <v>124</v>
      </c>
      <c r="F21" s="101">
        <v>1</v>
      </c>
      <c r="G21" s="102">
        <v>443.81</v>
      </c>
      <c r="H21" s="100" t="s">
        <v>932</v>
      </c>
      <c r="I21" s="23"/>
      <c r="J21" s="24"/>
      <c r="K21" s="23"/>
      <c r="L21" s="23"/>
      <c r="M21" s="24"/>
      <c r="N21" s="25"/>
      <c r="O21" s="26"/>
      <c r="P21" s="27"/>
      <c r="Q21" s="23"/>
      <c r="R21" s="24"/>
      <c r="S21" s="24"/>
    </row>
    <row r="22" spans="1:19" s="1" customFormat="1" ht="17.25" customHeight="1" x14ac:dyDescent="0.25">
      <c r="A22" s="97" t="s">
        <v>40</v>
      </c>
      <c r="B22" s="97">
        <v>18</v>
      </c>
      <c r="C22" s="98" t="s">
        <v>365</v>
      </c>
      <c r="D22" s="99">
        <v>41830</v>
      </c>
      <c r="E22" s="97" t="s">
        <v>124</v>
      </c>
      <c r="F22" s="101">
        <v>1</v>
      </c>
      <c r="G22" s="102">
        <v>443.81</v>
      </c>
      <c r="H22" s="100" t="s">
        <v>932</v>
      </c>
      <c r="I22" s="23"/>
      <c r="J22" s="24"/>
      <c r="K22" s="23"/>
      <c r="L22" s="23"/>
      <c r="M22" s="24"/>
      <c r="N22" s="25"/>
      <c r="O22" s="26"/>
      <c r="P22" s="27"/>
      <c r="Q22" s="23"/>
      <c r="R22" s="24"/>
      <c r="S22" s="24"/>
    </row>
    <row r="23" spans="1:19" s="1" customFormat="1" ht="17.25" customHeight="1" x14ac:dyDescent="0.25">
      <c r="A23" s="97" t="s">
        <v>40</v>
      </c>
      <c r="B23" s="97">
        <v>19</v>
      </c>
      <c r="C23" s="98" t="s">
        <v>366</v>
      </c>
      <c r="D23" s="99">
        <v>41829</v>
      </c>
      <c r="E23" s="97" t="s">
        <v>124</v>
      </c>
      <c r="F23" s="101">
        <v>1</v>
      </c>
      <c r="G23" s="102">
        <v>443.81</v>
      </c>
      <c r="H23" s="100" t="s">
        <v>819</v>
      </c>
      <c r="I23" s="23"/>
      <c r="J23" s="24"/>
      <c r="K23" s="23"/>
      <c r="L23" s="23"/>
      <c r="M23" s="24"/>
      <c r="N23" s="25"/>
      <c r="O23" s="26"/>
      <c r="P23" s="27"/>
      <c r="Q23" s="23"/>
      <c r="R23" s="24"/>
      <c r="S23" s="24"/>
    </row>
    <row r="24" spans="1:19" s="1" customFormat="1" ht="17.25" customHeight="1" x14ac:dyDescent="0.25">
      <c r="A24" s="97" t="s">
        <v>40</v>
      </c>
      <c r="B24" s="97">
        <v>20</v>
      </c>
      <c r="C24" s="98" t="s">
        <v>367</v>
      </c>
      <c r="D24" s="99">
        <v>41829</v>
      </c>
      <c r="E24" s="97" t="s">
        <v>124</v>
      </c>
      <c r="F24" s="101">
        <v>1</v>
      </c>
      <c r="G24" s="102">
        <v>443.81</v>
      </c>
      <c r="H24" s="100" t="s">
        <v>1084</v>
      </c>
      <c r="I24" s="23"/>
      <c r="J24" s="24"/>
      <c r="K24" s="23"/>
      <c r="L24" s="23"/>
      <c r="M24" s="24"/>
      <c r="N24" s="25"/>
      <c r="O24" s="26"/>
      <c r="P24" s="27"/>
      <c r="Q24" s="23"/>
      <c r="R24" s="24"/>
      <c r="S24" s="24"/>
    </row>
    <row r="25" spans="1:19" s="1" customFormat="1" ht="17.25" customHeight="1" x14ac:dyDescent="0.25">
      <c r="A25" s="97" t="s">
        <v>40</v>
      </c>
      <c r="B25" s="97">
        <v>21</v>
      </c>
      <c r="C25" s="98" t="s">
        <v>368</v>
      </c>
      <c r="D25" s="99">
        <v>41842</v>
      </c>
      <c r="E25" s="97" t="s">
        <v>124</v>
      </c>
      <c r="F25" s="101">
        <v>1</v>
      </c>
      <c r="G25" s="102">
        <v>466.1</v>
      </c>
      <c r="H25" s="100" t="s">
        <v>1064</v>
      </c>
      <c r="I25" s="23"/>
      <c r="J25" s="24"/>
      <c r="K25" s="23"/>
      <c r="L25" s="23"/>
      <c r="M25" s="24"/>
      <c r="N25" s="25"/>
      <c r="O25" s="26"/>
      <c r="P25" s="27"/>
      <c r="Q25" s="23"/>
      <c r="R25" s="24"/>
      <c r="S25" s="24"/>
    </row>
    <row r="26" spans="1:19" s="1" customFormat="1" ht="17.25" customHeight="1" x14ac:dyDescent="0.25">
      <c r="A26" s="97" t="s">
        <v>40</v>
      </c>
      <c r="B26" s="97">
        <v>22</v>
      </c>
      <c r="C26" s="98" t="s">
        <v>369</v>
      </c>
      <c r="D26" s="99">
        <v>41834</v>
      </c>
      <c r="E26" s="97" t="s">
        <v>124</v>
      </c>
      <c r="F26" s="101">
        <v>15</v>
      </c>
      <c r="G26" s="102">
        <v>466.1</v>
      </c>
      <c r="H26" s="100" t="s">
        <v>995</v>
      </c>
      <c r="I26" s="23"/>
      <c r="J26" s="24"/>
      <c r="K26" s="23"/>
      <c r="L26" s="23"/>
      <c r="M26" s="24"/>
      <c r="N26" s="25"/>
      <c r="O26" s="26"/>
      <c r="P26" s="27"/>
      <c r="Q26" s="23"/>
      <c r="R26" s="24"/>
      <c r="S26" s="24"/>
    </row>
    <row r="27" spans="1:19" s="1" customFormat="1" ht="17.25" customHeight="1" x14ac:dyDescent="0.25">
      <c r="A27" s="97" t="s">
        <v>40</v>
      </c>
      <c r="B27" s="97">
        <v>23</v>
      </c>
      <c r="C27" s="98" t="s">
        <v>370</v>
      </c>
      <c r="D27" s="99">
        <v>41829</v>
      </c>
      <c r="E27" s="97" t="s">
        <v>124</v>
      </c>
      <c r="F27" s="101">
        <v>1</v>
      </c>
      <c r="G27" s="102">
        <v>466.1</v>
      </c>
      <c r="H27" s="100" t="s">
        <v>1015</v>
      </c>
      <c r="I27" s="23"/>
      <c r="J27" s="24"/>
      <c r="K27" s="23"/>
      <c r="L27" s="23"/>
      <c r="M27" s="24"/>
      <c r="N27" s="25"/>
      <c r="O27" s="26"/>
      <c r="P27" s="27"/>
      <c r="Q27" s="23"/>
      <c r="R27" s="24"/>
      <c r="S27" s="24"/>
    </row>
    <row r="28" spans="1:19" s="1" customFormat="1" ht="17.25" customHeight="1" x14ac:dyDescent="0.25">
      <c r="A28" s="97" t="s">
        <v>40</v>
      </c>
      <c r="B28" s="97">
        <v>24</v>
      </c>
      <c r="C28" s="98" t="s">
        <v>371</v>
      </c>
      <c r="D28" s="99">
        <v>41821</v>
      </c>
      <c r="E28" s="97" t="s">
        <v>124</v>
      </c>
      <c r="F28" s="101">
        <v>5</v>
      </c>
      <c r="G28" s="102">
        <v>2219.0500000000002</v>
      </c>
      <c r="H28" s="100" t="s">
        <v>1015</v>
      </c>
      <c r="I28" s="23"/>
      <c r="J28" s="24"/>
      <c r="K28" s="23"/>
      <c r="L28" s="23"/>
      <c r="M28" s="24"/>
      <c r="N28" s="25"/>
      <c r="O28" s="26"/>
      <c r="P28" s="27"/>
      <c r="Q28" s="23"/>
      <c r="R28" s="24"/>
      <c r="S28" s="24"/>
    </row>
    <row r="29" spans="1:19" s="1" customFormat="1" ht="17.25" customHeight="1" x14ac:dyDescent="0.25">
      <c r="A29" s="97" t="s">
        <v>40</v>
      </c>
      <c r="B29" s="97">
        <v>25</v>
      </c>
      <c r="C29" s="98" t="s">
        <v>372</v>
      </c>
      <c r="D29" s="99">
        <v>41827</v>
      </c>
      <c r="E29" s="97" t="s">
        <v>124</v>
      </c>
      <c r="F29" s="101">
        <v>250</v>
      </c>
      <c r="G29" s="102">
        <v>141162.70000000001</v>
      </c>
      <c r="H29" s="100" t="s">
        <v>1047</v>
      </c>
      <c r="I29" s="23"/>
      <c r="J29" s="24"/>
      <c r="K29" s="23"/>
      <c r="L29" s="23"/>
      <c r="M29" s="24"/>
      <c r="N29" s="25"/>
      <c r="O29" s="26"/>
      <c r="P29" s="27"/>
      <c r="Q29" s="23"/>
      <c r="R29" s="24"/>
      <c r="S29" s="24"/>
    </row>
    <row r="30" spans="1:19" s="1" customFormat="1" ht="17.25" customHeight="1" x14ac:dyDescent="0.25">
      <c r="A30" s="97" t="s">
        <v>40</v>
      </c>
      <c r="B30" s="97">
        <v>26</v>
      </c>
      <c r="C30" s="98" t="s">
        <v>373</v>
      </c>
      <c r="D30" s="99">
        <v>41822</v>
      </c>
      <c r="E30" s="97" t="s">
        <v>124</v>
      </c>
      <c r="F30" s="101">
        <v>15</v>
      </c>
      <c r="G30" s="102">
        <v>466.1</v>
      </c>
      <c r="H30" s="100" t="s">
        <v>1050</v>
      </c>
      <c r="I30" s="23"/>
      <c r="J30" s="24"/>
      <c r="K30" s="23"/>
      <c r="L30" s="23"/>
      <c r="M30" s="24"/>
      <c r="N30" s="25"/>
      <c r="O30" s="26"/>
      <c r="P30" s="27"/>
      <c r="Q30" s="23"/>
      <c r="R30" s="24"/>
      <c r="S30" s="24"/>
    </row>
    <row r="31" spans="1:19" s="1" customFormat="1" ht="17.25" customHeight="1" x14ac:dyDescent="0.25">
      <c r="A31" s="97" t="s">
        <v>40</v>
      </c>
      <c r="B31" s="97">
        <v>27</v>
      </c>
      <c r="C31" s="98" t="s">
        <v>374</v>
      </c>
      <c r="D31" s="99">
        <v>41844</v>
      </c>
      <c r="E31" s="97" t="s">
        <v>124</v>
      </c>
      <c r="F31" s="101">
        <v>5</v>
      </c>
      <c r="G31" s="102">
        <v>466.1</v>
      </c>
      <c r="H31" s="100" t="s">
        <v>823</v>
      </c>
      <c r="I31" s="23"/>
      <c r="J31" s="24"/>
      <c r="K31" s="23"/>
      <c r="L31" s="23"/>
      <c r="M31" s="24"/>
      <c r="N31" s="25"/>
      <c r="O31" s="26"/>
      <c r="P31" s="27"/>
      <c r="Q31" s="23"/>
      <c r="R31" s="24"/>
      <c r="S31" s="24"/>
    </row>
    <row r="32" spans="1:19" s="1" customFormat="1" ht="17.25" customHeight="1" x14ac:dyDescent="0.25">
      <c r="A32" s="97" t="s">
        <v>40</v>
      </c>
      <c r="B32" s="97">
        <v>28</v>
      </c>
      <c r="C32" s="98" t="s">
        <v>375</v>
      </c>
      <c r="D32" s="99">
        <v>41829</v>
      </c>
      <c r="E32" s="97" t="s">
        <v>124</v>
      </c>
      <c r="F32" s="101">
        <v>1</v>
      </c>
      <c r="G32" s="102">
        <v>466.1</v>
      </c>
      <c r="H32" s="100" t="s">
        <v>1031</v>
      </c>
      <c r="I32" s="23"/>
      <c r="J32" s="24"/>
      <c r="K32" s="23"/>
      <c r="L32" s="23"/>
      <c r="M32" s="24"/>
      <c r="N32" s="25"/>
      <c r="O32" s="26"/>
      <c r="P32" s="27"/>
      <c r="Q32" s="23"/>
      <c r="R32" s="24"/>
      <c r="S32" s="24"/>
    </row>
    <row r="33" spans="1:19" s="1" customFormat="1" ht="17.25" customHeight="1" x14ac:dyDescent="0.25">
      <c r="A33" s="97" t="s">
        <v>40</v>
      </c>
      <c r="B33" s="97">
        <v>29</v>
      </c>
      <c r="C33" s="98" t="s">
        <v>376</v>
      </c>
      <c r="D33" s="99">
        <v>41838</v>
      </c>
      <c r="E33" s="97" t="s">
        <v>124</v>
      </c>
      <c r="F33" s="101">
        <v>10</v>
      </c>
      <c r="G33" s="102">
        <v>466.1</v>
      </c>
      <c r="H33" s="100" t="s">
        <v>924</v>
      </c>
      <c r="I33" s="23"/>
      <c r="J33" s="24"/>
      <c r="K33" s="23"/>
      <c r="L33" s="23"/>
      <c r="M33" s="24"/>
      <c r="N33" s="25"/>
      <c r="O33" s="26"/>
      <c r="P33" s="27"/>
      <c r="Q33" s="23"/>
      <c r="R33" s="24"/>
      <c r="S33" s="24"/>
    </row>
    <row r="34" spans="1:19" s="1" customFormat="1" ht="17.25" customHeight="1" x14ac:dyDescent="0.25">
      <c r="A34" s="97" t="s">
        <v>40</v>
      </c>
      <c r="B34" s="97">
        <v>30</v>
      </c>
      <c r="C34" s="98" t="s">
        <v>377</v>
      </c>
      <c r="D34" s="99">
        <v>41829</v>
      </c>
      <c r="E34" s="97" t="s">
        <v>124</v>
      </c>
      <c r="F34" s="101">
        <v>1</v>
      </c>
      <c r="G34" s="102">
        <v>466.1</v>
      </c>
      <c r="H34" s="100" t="s">
        <v>927</v>
      </c>
      <c r="I34" s="23"/>
      <c r="J34" s="24"/>
      <c r="K34" s="23"/>
      <c r="L34" s="23"/>
      <c r="M34" s="24"/>
      <c r="N34" s="25"/>
      <c r="O34" s="26"/>
      <c r="P34" s="27"/>
      <c r="Q34" s="23"/>
      <c r="R34" s="24"/>
      <c r="S34" s="24"/>
    </row>
    <row r="35" spans="1:19" s="1" customFormat="1" ht="17.25" customHeight="1" x14ac:dyDescent="0.25">
      <c r="A35" s="97" t="s">
        <v>40</v>
      </c>
      <c r="B35" s="97">
        <v>31</v>
      </c>
      <c r="C35" s="98" t="s">
        <v>378</v>
      </c>
      <c r="D35" s="99">
        <v>41822</v>
      </c>
      <c r="E35" s="97" t="s">
        <v>124</v>
      </c>
      <c r="F35" s="101">
        <v>3</v>
      </c>
      <c r="G35" s="102">
        <v>466.1</v>
      </c>
      <c r="H35" s="100" t="s">
        <v>995</v>
      </c>
      <c r="I35" s="23"/>
      <c r="J35" s="24"/>
      <c r="K35" s="23"/>
      <c r="L35" s="23"/>
      <c r="M35" s="24"/>
      <c r="N35" s="25"/>
      <c r="O35" s="26"/>
      <c r="P35" s="27"/>
      <c r="Q35" s="23"/>
      <c r="R35" s="24"/>
      <c r="S35" s="24"/>
    </row>
    <row r="36" spans="1:19" s="1" customFormat="1" ht="17.25" customHeight="1" x14ac:dyDescent="0.25">
      <c r="A36" s="97" t="s">
        <v>40</v>
      </c>
      <c r="B36" s="97">
        <v>32</v>
      </c>
      <c r="C36" s="98" t="s">
        <v>379</v>
      </c>
      <c r="D36" s="99">
        <v>41824</v>
      </c>
      <c r="E36" s="97" t="s">
        <v>124</v>
      </c>
      <c r="F36" s="101">
        <v>15</v>
      </c>
      <c r="G36" s="102">
        <v>466.1</v>
      </c>
      <c r="H36" s="100" t="s">
        <v>1050</v>
      </c>
      <c r="I36" s="23"/>
      <c r="J36" s="24"/>
      <c r="K36" s="23"/>
      <c r="L36" s="23"/>
      <c r="M36" s="24"/>
      <c r="N36" s="25"/>
      <c r="O36" s="26"/>
      <c r="P36" s="27"/>
      <c r="Q36" s="23"/>
      <c r="R36" s="24"/>
      <c r="S36" s="24"/>
    </row>
    <row r="37" spans="1:19" s="1" customFormat="1" ht="17.25" customHeight="1" x14ac:dyDescent="0.25">
      <c r="A37" s="97" t="s">
        <v>40</v>
      </c>
      <c r="B37" s="97">
        <v>33</v>
      </c>
      <c r="C37" s="98" t="s">
        <v>380</v>
      </c>
      <c r="D37" s="99">
        <v>41829</v>
      </c>
      <c r="E37" s="97" t="s">
        <v>124</v>
      </c>
      <c r="F37" s="101">
        <v>1</v>
      </c>
      <c r="G37" s="102">
        <v>466.1</v>
      </c>
      <c r="H37" s="100" t="s">
        <v>1022</v>
      </c>
      <c r="I37" s="23"/>
      <c r="J37" s="24"/>
      <c r="K37" s="23"/>
      <c r="L37" s="23"/>
      <c r="M37" s="24"/>
      <c r="N37" s="25"/>
      <c r="O37" s="26"/>
      <c r="P37" s="27"/>
      <c r="Q37" s="23"/>
      <c r="R37" s="24"/>
      <c r="S37" s="24"/>
    </row>
    <row r="38" spans="1:19" s="1" customFormat="1" ht="17.25" customHeight="1" x14ac:dyDescent="0.25">
      <c r="A38" s="97" t="s">
        <v>40</v>
      </c>
      <c r="B38" s="97">
        <v>34</v>
      </c>
      <c r="C38" s="98" t="s">
        <v>381</v>
      </c>
      <c r="D38" s="99">
        <v>41829</v>
      </c>
      <c r="E38" s="97" t="s">
        <v>124</v>
      </c>
      <c r="F38" s="101">
        <v>1</v>
      </c>
      <c r="G38" s="102">
        <v>466.1</v>
      </c>
      <c r="H38" s="100" t="s">
        <v>1062</v>
      </c>
      <c r="I38" s="23"/>
      <c r="J38" s="24"/>
      <c r="K38" s="23"/>
      <c r="L38" s="23"/>
      <c r="M38" s="24"/>
      <c r="N38" s="25"/>
      <c r="O38" s="26"/>
      <c r="P38" s="27"/>
      <c r="Q38" s="23"/>
      <c r="R38" s="24"/>
      <c r="S38" s="24"/>
    </row>
    <row r="39" spans="1:19" s="1" customFormat="1" ht="17.25" customHeight="1" x14ac:dyDescent="0.25">
      <c r="A39" s="97" t="s">
        <v>40</v>
      </c>
      <c r="B39" s="97">
        <v>35</v>
      </c>
      <c r="C39" s="98" t="s">
        <v>382</v>
      </c>
      <c r="D39" s="99">
        <v>41829</v>
      </c>
      <c r="E39" s="97" t="s">
        <v>124</v>
      </c>
      <c r="F39" s="101">
        <v>1</v>
      </c>
      <c r="G39" s="102">
        <v>443.81</v>
      </c>
      <c r="H39" s="100" t="s">
        <v>904</v>
      </c>
      <c r="I39" s="23"/>
      <c r="J39" s="24"/>
      <c r="K39" s="23"/>
      <c r="L39" s="23"/>
      <c r="M39" s="24"/>
      <c r="N39" s="25"/>
      <c r="O39" s="26"/>
      <c r="P39" s="27"/>
      <c r="Q39" s="23"/>
      <c r="R39" s="24"/>
      <c r="S39" s="24"/>
    </row>
    <row r="40" spans="1:19" s="1" customFormat="1" ht="17.25" customHeight="1" x14ac:dyDescent="0.25">
      <c r="A40" s="97" t="s">
        <v>40</v>
      </c>
      <c r="B40" s="97">
        <v>36</v>
      </c>
      <c r="C40" s="98" t="s">
        <v>383</v>
      </c>
      <c r="D40" s="99">
        <v>41824</v>
      </c>
      <c r="E40" s="97" t="s">
        <v>124</v>
      </c>
      <c r="F40" s="101">
        <v>15</v>
      </c>
      <c r="G40" s="102">
        <v>466.1</v>
      </c>
      <c r="H40" s="100" t="s">
        <v>1050</v>
      </c>
      <c r="I40" s="23"/>
      <c r="J40" s="24"/>
      <c r="K40" s="23"/>
      <c r="L40" s="23"/>
      <c r="M40" s="24"/>
      <c r="N40" s="25"/>
      <c r="O40" s="26"/>
      <c r="P40" s="27"/>
      <c r="Q40" s="23"/>
      <c r="R40" s="24"/>
      <c r="S40" s="24"/>
    </row>
    <row r="41" spans="1:19" s="1" customFormat="1" ht="17.25" customHeight="1" x14ac:dyDescent="0.25">
      <c r="A41" s="97" t="s">
        <v>40</v>
      </c>
      <c r="B41" s="97">
        <v>37</v>
      </c>
      <c r="C41" s="98" t="s">
        <v>384</v>
      </c>
      <c r="D41" s="99">
        <v>41829</v>
      </c>
      <c r="E41" s="97" t="s">
        <v>124</v>
      </c>
      <c r="F41" s="101">
        <v>1</v>
      </c>
      <c r="G41" s="102">
        <v>466.1</v>
      </c>
      <c r="H41" s="100" t="s">
        <v>1028</v>
      </c>
      <c r="I41" s="23"/>
      <c r="J41" s="24"/>
      <c r="K41" s="23"/>
      <c r="L41" s="23"/>
      <c r="M41" s="24"/>
      <c r="N41" s="25"/>
      <c r="O41" s="26"/>
      <c r="P41" s="27"/>
      <c r="Q41" s="23"/>
      <c r="R41" s="24"/>
      <c r="S41" s="24"/>
    </row>
    <row r="42" spans="1:19" s="1" customFormat="1" ht="17.25" customHeight="1" x14ac:dyDescent="0.25">
      <c r="A42" s="97" t="s">
        <v>40</v>
      </c>
      <c r="B42" s="97">
        <v>38</v>
      </c>
      <c r="C42" s="98" t="s">
        <v>385</v>
      </c>
      <c r="D42" s="99">
        <v>41829</v>
      </c>
      <c r="E42" s="97" t="s">
        <v>124</v>
      </c>
      <c r="F42" s="101">
        <v>1</v>
      </c>
      <c r="G42" s="102">
        <v>466.1</v>
      </c>
      <c r="H42" s="100" t="s">
        <v>862</v>
      </c>
      <c r="I42" s="23"/>
      <c r="J42" s="24"/>
      <c r="K42" s="23"/>
      <c r="L42" s="23"/>
      <c r="M42" s="24"/>
      <c r="N42" s="25"/>
      <c r="O42" s="26"/>
      <c r="P42" s="27"/>
      <c r="Q42" s="23"/>
      <c r="R42" s="24"/>
      <c r="S42" s="24"/>
    </row>
    <row r="43" spans="1:19" s="1" customFormat="1" ht="17.25" customHeight="1" x14ac:dyDescent="0.25">
      <c r="A43" s="97" t="s">
        <v>40</v>
      </c>
      <c r="B43" s="97">
        <v>39</v>
      </c>
      <c r="C43" s="98" t="s">
        <v>386</v>
      </c>
      <c r="D43" s="99">
        <v>41829</v>
      </c>
      <c r="E43" s="97" t="s">
        <v>124</v>
      </c>
      <c r="F43" s="101">
        <v>1</v>
      </c>
      <c r="G43" s="102">
        <v>466.1</v>
      </c>
      <c r="H43" s="100" t="s">
        <v>827</v>
      </c>
      <c r="I43" s="23"/>
      <c r="J43" s="24"/>
      <c r="K43" s="23"/>
      <c r="L43" s="23"/>
      <c r="M43" s="24"/>
      <c r="N43" s="25"/>
      <c r="O43" s="26"/>
      <c r="P43" s="27"/>
      <c r="Q43" s="23"/>
      <c r="R43" s="24"/>
      <c r="S43" s="24"/>
    </row>
    <row r="44" spans="1:19" s="1" customFormat="1" ht="17.25" customHeight="1" x14ac:dyDescent="0.25">
      <c r="A44" s="97" t="s">
        <v>40</v>
      </c>
      <c r="B44" s="97">
        <v>40</v>
      </c>
      <c r="C44" s="98" t="s">
        <v>387</v>
      </c>
      <c r="D44" s="99">
        <v>41829</v>
      </c>
      <c r="E44" s="97" t="s">
        <v>52</v>
      </c>
      <c r="F44" s="101">
        <v>1</v>
      </c>
      <c r="G44" s="102">
        <v>466.1</v>
      </c>
      <c r="H44" s="100" t="s">
        <v>1032</v>
      </c>
      <c r="I44" s="23"/>
      <c r="J44" s="24"/>
      <c r="K44" s="23"/>
      <c r="L44" s="23"/>
      <c r="M44" s="24"/>
      <c r="N44" s="25"/>
      <c r="O44" s="26"/>
      <c r="P44" s="27"/>
      <c r="Q44" s="23"/>
      <c r="R44" s="24"/>
      <c r="S44" s="24"/>
    </row>
    <row r="45" spans="1:19" s="1" customFormat="1" ht="17.25" customHeight="1" x14ac:dyDescent="0.25">
      <c r="A45" s="97" t="s">
        <v>40</v>
      </c>
      <c r="B45" s="97">
        <v>41</v>
      </c>
      <c r="C45" s="98" t="s">
        <v>388</v>
      </c>
      <c r="D45" s="99">
        <v>41851</v>
      </c>
      <c r="E45" s="97" t="s">
        <v>124</v>
      </c>
      <c r="F45" s="101">
        <v>1</v>
      </c>
      <c r="G45" s="102">
        <v>443.81</v>
      </c>
      <c r="H45" s="100" t="s">
        <v>856</v>
      </c>
      <c r="I45" s="23"/>
      <c r="J45" s="24"/>
      <c r="K45" s="23"/>
      <c r="L45" s="23"/>
      <c r="M45" s="24"/>
      <c r="N45" s="25"/>
      <c r="O45" s="26"/>
      <c r="P45" s="27"/>
      <c r="Q45" s="23"/>
      <c r="R45" s="24"/>
      <c r="S45" s="24"/>
    </row>
    <row r="46" spans="1:19" s="1" customFormat="1" ht="17.25" customHeight="1" x14ac:dyDescent="0.25">
      <c r="A46" s="97" t="s">
        <v>40</v>
      </c>
      <c r="B46" s="97">
        <v>42</v>
      </c>
      <c r="C46" s="98" t="s">
        <v>389</v>
      </c>
      <c r="D46" s="99">
        <v>41838</v>
      </c>
      <c r="E46" s="97" t="s">
        <v>124</v>
      </c>
      <c r="F46" s="101">
        <v>2</v>
      </c>
      <c r="G46" s="102">
        <v>887.62</v>
      </c>
      <c r="H46" s="100" t="s">
        <v>995</v>
      </c>
      <c r="I46" s="23"/>
      <c r="J46" s="24"/>
      <c r="K46" s="23"/>
      <c r="L46" s="23"/>
      <c r="M46" s="24"/>
      <c r="N46" s="25"/>
      <c r="O46" s="26"/>
      <c r="P46" s="27"/>
      <c r="Q46" s="23"/>
      <c r="R46" s="24"/>
      <c r="S46" s="24"/>
    </row>
    <row r="47" spans="1:19" s="1" customFormat="1" ht="17.25" customHeight="1" x14ac:dyDescent="0.25">
      <c r="A47" s="97" t="s">
        <v>40</v>
      </c>
      <c r="B47" s="97">
        <v>43</v>
      </c>
      <c r="C47" s="98" t="s">
        <v>390</v>
      </c>
      <c r="D47" s="99">
        <v>41843</v>
      </c>
      <c r="E47" s="97" t="s">
        <v>124</v>
      </c>
      <c r="F47" s="101">
        <v>1</v>
      </c>
      <c r="G47" s="102">
        <v>443.81</v>
      </c>
      <c r="H47" s="100" t="s">
        <v>1049</v>
      </c>
      <c r="I47" s="23"/>
      <c r="J47" s="24"/>
      <c r="K47" s="23"/>
      <c r="L47" s="23"/>
      <c r="M47" s="24"/>
      <c r="N47" s="25"/>
      <c r="O47" s="26"/>
      <c r="P47" s="27"/>
      <c r="Q47" s="23"/>
      <c r="R47" s="24"/>
      <c r="S47" s="24"/>
    </row>
    <row r="48" spans="1:19" s="1" customFormat="1" ht="17.25" customHeight="1" x14ac:dyDescent="0.25">
      <c r="A48" s="97" t="s">
        <v>40</v>
      </c>
      <c r="B48" s="97">
        <v>44</v>
      </c>
      <c r="C48" s="98" t="s">
        <v>391</v>
      </c>
      <c r="D48" s="99">
        <v>41829</v>
      </c>
      <c r="E48" s="97" t="s">
        <v>124</v>
      </c>
      <c r="F48" s="101">
        <v>1</v>
      </c>
      <c r="G48" s="102">
        <v>443.81</v>
      </c>
      <c r="H48" s="100" t="s">
        <v>824</v>
      </c>
      <c r="I48" s="23"/>
      <c r="J48" s="24"/>
      <c r="K48" s="23"/>
      <c r="L48" s="23"/>
      <c r="M48" s="24"/>
      <c r="N48" s="25"/>
      <c r="O48" s="26"/>
      <c r="P48" s="27"/>
      <c r="Q48" s="23"/>
      <c r="R48" s="24"/>
      <c r="S48" s="24"/>
    </row>
    <row r="49" spans="1:19" s="1" customFormat="1" ht="17.25" customHeight="1" x14ac:dyDescent="0.25">
      <c r="A49" s="97" t="s">
        <v>40</v>
      </c>
      <c r="B49" s="97">
        <v>45</v>
      </c>
      <c r="C49" s="98" t="s">
        <v>392</v>
      </c>
      <c r="D49" s="99">
        <v>41829</v>
      </c>
      <c r="E49" s="97" t="s">
        <v>124</v>
      </c>
      <c r="F49" s="101">
        <v>1</v>
      </c>
      <c r="G49" s="102">
        <v>443.81</v>
      </c>
      <c r="H49" s="100" t="s">
        <v>875</v>
      </c>
      <c r="I49" s="23"/>
      <c r="J49" s="24"/>
      <c r="K49" s="23"/>
      <c r="L49" s="23"/>
      <c r="M49" s="24"/>
      <c r="N49" s="25"/>
      <c r="O49" s="26"/>
      <c r="P49" s="27"/>
      <c r="Q49" s="23"/>
      <c r="R49" s="24"/>
      <c r="S49" s="24"/>
    </row>
    <row r="50" spans="1:19" s="1" customFormat="1" ht="17.25" customHeight="1" x14ac:dyDescent="0.25">
      <c r="A50" s="97" t="s">
        <v>40</v>
      </c>
      <c r="B50" s="97">
        <v>46</v>
      </c>
      <c r="C50" s="98" t="s">
        <v>393</v>
      </c>
      <c r="D50" s="99">
        <v>41824</v>
      </c>
      <c r="E50" s="97" t="s">
        <v>124</v>
      </c>
      <c r="F50" s="101">
        <v>14.5</v>
      </c>
      <c r="G50" s="102">
        <v>466.1</v>
      </c>
      <c r="H50" s="100" t="s">
        <v>995</v>
      </c>
      <c r="I50" s="23"/>
      <c r="J50" s="24"/>
      <c r="K50" s="23"/>
      <c r="L50" s="23"/>
      <c r="M50" s="24"/>
      <c r="N50" s="25"/>
      <c r="O50" s="26"/>
      <c r="P50" s="27"/>
      <c r="Q50" s="23"/>
      <c r="R50" s="24"/>
      <c r="S50" s="24"/>
    </row>
    <row r="51" spans="1:19" s="1" customFormat="1" ht="17.25" customHeight="1" x14ac:dyDescent="0.25">
      <c r="A51" s="97" t="s">
        <v>40</v>
      </c>
      <c r="B51" s="97">
        <v>47</v>
      </c>
      <c r="C51" s="98" t="s">
        <v>394</v>
      </c>
      <c r="D51" s="99">
        <v>41821</v>
      </c>
      <c r="E51" s="97" t="s">
        <v>124</v>
      </c>
      <c r="F51" s="101">
        <v>5</v>
      </c>
      <c r="G51" s="102">
        <v>466.1</v>
      </c>
      <c r="H51" s="100" t="s">
        <v>1044</v>
      </c>
      <c r="I51" s="23"/>
      <c r="J51" s="24"/>
      <c r="K51" s="23"/>
      <c r="L51" s="23"/>
      <c r="M51" s="24"/>
      <c r="N51" s="25"/>
      <c r="O51" s="26"/>
      <c r="P51" s="27"/>
      <c r="Q51" s="23"/>
      <c r="R51" s="24"/>
      <c r="S51" s="24"/>
    </row>
    <row r="52" spans="1:19" s="1" customFormat="1" ht="17.25" customHeight="1" x14ac:dyDescent="0.25">
      <c r="A52" s="97" t="s">
        <v>40</v>
      </c>
      <c r="B52" s="97">
        <v>48</v>
      </c>
      <c r="C52" s="98" t="s">
        <v>395</v>
      </c>
      <c r="D52" s="99">
        <v>41829</v>
      </c>
      <c r="E52" s="97" t="s">
        <v>124</v>
      </c>
      <c r="F52" s="101">
        <v>1</v>
      </c>
      <c r="G52" s="102">
        <v>466.1</v>
      </c>
      <c r="H52" s="100" t="s">
        <v>1021</v>
      </c>
      <c r="I52" s="23"/>
      <c r="J52" s="24"/>
      <c r="K52" s="23"/>
      <c r="L52" s="23"/>
      <c r="M52" s="24"/>
      <c r="N52" s="25"/>
      <c r="O52" s="26"/>
      <c r="P52" s="27"/>
      <c r="Q52" s="23"/>
      <c r="R52" s="24"/>
      <c r="S52" s="24"/>
    </row>
    <row r="53" spans="1:19" s="1" customFormat="1" ht="17.25" customHeight="1" x14ac:dyDescent="0.25">
      <c r="A53" s="97" t="s">
        <v>40</v>
      </c>
      <c r="B53" s="97">
        <v>49</v>
      </c>
      <c r="C53" s="98" t="s">
        <v>396</v>
      </c>
      <c r="D53" s="99">
        <v>41829</v>
      </c>
      <c r="E53" s="97" t="s">
        <v>124</v>
      </c>
      <c r="F53" s="101">
        <v>14</v>
      </c>
      <c r="G53" s="102">
        <v>466.1</v>
      </c>
      <c r="H53" s="100" t="s">
        <v>1027</v>
      </c>
      <c r="I53" s="23"/>
      <c r="J53" s="24"/>
      <c r="K53" s="23"/>
      <c r="L53" s="23"/>
      <c r="M53" s="24"/>
      <c r="N53" s="25"/>
      <c r="O53" s="26"/>
      <c r="P53" s="27"/>
      <c r="Q53" s="23"/>
      <c r="R53" s="24"/>
      <c r="S53" s="24"/>
    </row>
    <row r="54" spans="1:19" s="1" customFormat="1" ht="17.25" customHeight="1" x14ac:dyDescent="0.25">
      <c r="A54" s="97" t="s">
        <v>40</v>
      </c>
      <c r="B54" s="97">
        <v>50</v>
      </c>
      <c r="C54" s="98" t="s">
        <v>397</v>
      </c>
      <c r="D54" s="99">
        <v>41830</v>
      </c>
      <c r="E54" s="97" t="s">
        <v>124</v>
      </c>
      <c r="F54" s="101">
        <v>1.5</v>
      </c>
      <c r="G54" s="102">
        <v>466.1</v>
      </c>
      <c r="H54" s="100" t="s">
        <v>1050</v>
      </c>
      <c r="I54" s="23"/>
      <c r="J54" s="24"/>
      <c r="K54" s="23"/>
      <c r="L54" s="23"/>
      <c r="M54" s="24"/>
      <c r="N54" s="25"/>
      <c r="O54" s="26"/>
      <c r="P54" s="27"/>
      <c r="Q54" s="23"/>
      <c r="R54" s="24"/>
      <c r="S54" s="24"/>
    </row>
    <row r="55" spans="1:19" s="1" customFormat="1" ht="17.25" customHeight="1" x14ac:dyDescent="0.25">
      <c r="A55" s="97" t="s">
        <v>40</v>
      </c>
      <c r="B55" s="97">
        <v>51</v>
      </c>
      <c r="C55" s="98" t="s">
        <v>398</v>
      </c>
      <c r="D55" s="99">
        <v>41827</v>
      </c>
      <c r="E55" s="97" t="s">
        <v>124</v>
      </c>
      <c r="F55" s="101">
        <v>8</v>
      </c>
      <c r="G55" s="102">
        <v>466.1</v>
      </c>
      <c r="H55" s="100" t="s">
        <v>1005</v>
      </c>
      <c r="I55" s="23"/>
      <c r="J55" s="24"/>
      <c r="K55" s="23"/>
      <c r="L55" s="23"/>
      <c r="M55" s="24"/>
      <c r="N55" s="25"/>
      <c r="O55" s="26"/>
      <c r="P55" s="27"/>
      <c r="Q55" s="23"/>
      <c r="R55" s="24"/>
      <c r="S55" s="24"/>
    </row>
    <row r="56" spans="1:19" s="1" customFormat="1" ht="17.25" customHeight="1" x14ac:dyDescent="0.25">
      <c r="A56" s="97" t="s">
        <v>40</v>
      </c>
      <c r="B56" s="97">
        <v>52</v>
      </c>
      <c r="C56" s="98" t="s">
        <v>399</v>
      </c>
      <c r="D56" s="99">
        <v>41827</v>
      </c>
      <c r="E56" s="97" t="s">
        <v>124</v>
      </c>
      <c r="F56" s="101">
        <v>14.5</v>
      </c>
      <c r="G56" s="102">
        <v>6435.25</v>
      </c>
      <c r="H56" s="100" t="s">
        <v>985</v>
      </c>
      <c r="I56" s="23"/>
      <c r="J56" s="24"/>
      <c r="K56" s="23"/>
      <c r="L56" s="23"/>
      <c r="M56" s="24"/>
      <c r="N56" s="25"/>
      <c r="O56" s="26"/>
      <c r="P56" s="27"/>
      <c r="Q56" s="23"/>
      <c r="R56" s="24"/>
      <c r="S56" s="24"/>
    </row>
    <row r="57" spans="1:19" s="1" customFormat="1" ht="17.25" customHeight="1" x14ac:dyDescent="0.25">
      <c r="A57" s="97" t="s">
        <v>40</v>
      </c>
      <c r="B57" s="97">
        <v>53</v>
      </c>
      <c r="C57" s="98" t="s">
        <v>400</v>
      </c>
      <c r="D57" s="99">
        <v>41827</v>
      </c>
      <c r="E57" s="97" t="s">
        <v>52</v>
      </c>
      <c r="F57" s="101">
        <v>15</v>
      </c>
      <c r="G57" s="102">
        <v>466.1</v>
      </c>
      <c r="H57" s="100" t="s">
        <v>1030</v>
      </c>
      <c r="I57" s="23"/>
      <c r="J57" s="24"/>
      <c r="K57" s="23"/>
      <c r="L57" s="23"/>
      <c r="M57" s="24"/>
      <c r="N57" s="25"/>
      <c r="O57" s="26"/>
      <c r="P57" s="27"/>
      <c r="Q57" s="23"/>
      <c r="R57" s="24"/>
      <c r="S57" s="24"/>
    </row>
    <row r="58" spans="1:19" s="1" customFormat="1" ht="17.25" customHeight="1" x14ac:dyDescent="0.25">
      <c r="A58" s="97" t="s">
        <v>40</v>
      </c>
      <c r="B58" s="97">
        <v>54</v>
      </c>
      <c r="C58" s="98" t="s">
        <v>401</v>
      </c>
      <c r="D58" s="99">
        <v>41823</v>
      </c>
      <c r="E58" s="97" t="s">
        <v>124</v>
      </c>
      <c r="F58" s="101">
        <v>14</v>
      </c>
      <c r="G58" s="102">
        <v>466.1</v>
      </c>
      <c r="H58" s="100" t="s">
        <v>1027</v>
      </c>
      <c r="I58" s="23"/>
      <c r="J58" s="24"/>
      <c r="K58" s="23"/>
      <c r="L58" s="23"/>
      <c r="M58" s="24"/>
      <c r="N58" s="25"/>
      <c r="O58" s="26"/>
      <c r="P58" s="27"/>
      <c r="Q58" s="23"/>
      <c r="R58" s="24"/>
      <c r="S58" s="24"/>
    </row>
    <row r="59" spans="1:19" s="1" customFormat="1" ht="17.25" customHeight="1" x14ac:dyDescent="0.25">
      <c r="A59" s="97" t="s">
        <v>40</v>
      </c>
      <c r="B59" s="97">
        <v>55</v>
      </c>
      <c r="C59" s="98" t="s">
        <v>402</v>
      </c>
      <c r="D59" s="99">
        <v>41821</v>
      </c>
      <c r="E59" s="97" t="s">
        <v>124</v>
      </c>
      <c r="F59" s="101">
        <v>6.3</v>
      </c>
      <c r="G59" s="102">
        <v>466.1</v>
      </c>
      <c r="H59" s="100" t="s">
        <v>935</v>
      </c>
      <c r="I59" s="23"/>
      <c r="J59" s="24"/>
      <c r="K59" s="23"/>
      <c r="L59" s="23"/>
      <c r="M59" s="24"/>
      <c r="N59" s="25"/>
      <c r="O59" s="26"/>
      <c r="P59" s="27"/>
      <c r="Q59" s="23"/>
      <c r="R59" s="24"/>
      <c r="S59" s="24"/>
    </row>
    <row r="60" spans="1:19" s="1" customFormat="1" ht="17.25" customHeight="1" x14ac:dyDescent="0.25">
      <c r="A60" s="97" t="s">
        <v>40</v>
      </c>
      <c r="B60" s="97">
        <v>56</v>
      </c>
      <c r="C60" s="98" t="s">
        <v>403</v>
      </c>
      <c r="D60" s="99">
        <v>41828</v>
      </c>
      <c r="E60" s="97" t="s">
        <v>124</v>
      </c>
      <c r="F60" s="101">
        <v>15</v>
      </c>
      <c r="G60" s="102">
        <v>466.1</v>
      </c>
      <c r="H60" s="100" t="s">
        <v>1050</v>
      </c>
      <c r="I60" s="23"/>
      <c r="J60" s="24"/>
      <c r="K60" s="23"/>
      <c r="L60" s="23"/>
      <c r="M60" s="24"/>
      <c r="N60" s="25"/>
      <c r="O60" s="26"/>
      <c r="P60" s="27"/>
      <c r="Q60" s="23"/>
      <c r="R60" s="24"/>
      <c r="S60" s="24"/>
    </row>
    <row r="61" spans="1:19" s="1" customFormat="1" ht="17.25" customHeight="1" x14ac:dyDescent="0.25">
      <c r="A61" s="97" t="s">
        <v>40</v>
      </c>
      <c r="B61" s="97">
        <v>58</v>
      </c>
      <c r="C61" s="98" t="s">
        <v>404</v>
      </c>
      <c r="D61" s="99">
        <v>41823</v>
      </c>
      <c r="E61" s="97" t="s">
        <v>52</v>
      </c>
      <c r="F61" s="101">
        <v>8</v>
      </c>
      <c r="G61" s="102">
        <v>466.1</v>
      </c>
      <c r="H61" s="100" t="s">
        <v>918</v>
      </c>
      <c r="I61" s="23"/>
      <c r="J61" s="24"/>
      <c r="K61" s="23"/>
      <c r="L61" s="23"/>
      <c r="M61" s="24"/>
      <c r="N61" s="25"/>
      <c r="O61" s="26"/>
      <c r="P61" s="27"/>
      <c r="Q61" s="23"/>
      <c r="R61" s="24"/>
      <c r="S61" s="24"/>
    </row>
    <row r="62" spans="1:19" s="1" customFormat="1" ht="17.25" customHeight="1" x14ac:dyDescent="0.25">
      <c r="A62" s="97" t="s">
        <v>40</v>
      </c>
      <c r="B62" s="97">
        <v>59</v>
      </c>
      <c r="C62" s="98" t="s">
        <v>405</v>
      </c>
      <c r="D62" s="99">
        <v>41827</v>
      </c>
      <c r="E62" s="97" t="s">
        <v>124</v>
      </c>
      <c r="F62" s="101">
        <v>5</v>
      </c>
      <c r="G62" s="102">
        <v>466.1</v>
      </c>
      <c r="H62" s="100" t="s">
        <v>823</v>
      </c>
      <c r="I62" s="23"/>
      <c r="J62" s="24"/>
      <c r="K62" s="23"/>
      <c r="L62" s="23"/>
      <c r="M62" s="24"/>
      <c r="N62" s="25"/>
      <c r="O62" s="26"/>
      <c r="P62" s="27"/>
      <c r="Q62" s="23"/>
      <c r="R62" s="24"/>
      <c r="S62" s="24"/>
    </row>
    <row r="63" spans="1:19" s="1" customFormat="1" ht="17.25" customHeight="1" x14ac:dyDescent="0.25">
      <c r="A63" s="97" t="s">
        <v>40</v>
      </c>
      <c r="B63" s="97">
        <v>60</v>
      </c>
      <c r="C63" s="98" t="s">
        <v>406</v>
      </c>
      <c r="D63" s="99">
        <v>41823</v>
      </c>
      <c r="E63" s="97" t="s">
        <v>52</v>
      </c>
      <c r="F63" s="101">
        <v>15</v>
      </c>
      <c r="G63" s="102">
        <v>466.1</v>
      </c>
      <c r="H63" s="100" t="s">
        <v>1030</v>
      </c>
      <c r="I63" s="23"/>
      <c r="J63" s="24"/>
      <c r="K63" s="23"/>
      <c r="L63" s="23"/>
      <c r="M63" s="24"/>
      <c r="N63" s="25"/>
      <c r="O63" s="26"/>
      <c r="P63" s="27"/>
      <c r="Q63" s="23"/>
      <c r="R63" s="24"/>
      <c r="S63" s="24"/>
    </row>
    <row r="64" spans="1:19" s="1" customFormat="1" ht="17.25" customHeight="1" x14ac:dyDescent="0.25">
      <c r="A64" s="97" t="s">
        <v>40</v>
      </c>
      <c r="B64" s="97">
        <v>61</v>
      </c>
      <c r="C64" s="98" t="s">
        <v>407</v>
      </c>
      <c r="D64" s="99">
        <v>41822</v>
      </c>
      <c r="E64" s="97" t="s">
        <v>124</v>
      </c>
      <c r="F64" s="101">
        <v>10</v>
      </c>
      <c r="G64" s="102">
        <v>466.1</v>
      </c>
      <c r="H64" s="100" t="s">
        <v>1030</v>
      </c>
      <c r="I64" s="23"/>
      <c r="J64" s="24"/>
      <c r="K64" s="23"/>
      <c r="L64" s="23"/>
      <c r="M64" s="24"/>
      <c r="N64" s="25"/>
      <c r="O64" s="26"/>
      <c r="P64" s="27"/>
      <c r="Q64" s="23"/>
      <c r="R64" s="24"/>
      <c r="S64" s="24"/>
    </row>
    <row r="65" spans="1:19" s="1" customFormat="1" ht="17.25" customHeight="1" x14ac:dyDescent="0.25">
      <c r="A65" s="97" t="s">
        <v>40</v>
      </c>
      <c r="B65" s="97">
        <v>62</v>
      </c>
      <c r="C65" s="98" t="s">
        <v>408</v>
      </c>
      <c r="D65" s="99">
        <v>41823</v>
      </c>
      <c r="E65" s="97" t="s">
        <v>52</v>
      </c>
      <c r="F65" s="101">
        <v>15</v>
      </c>
      <c r="G65" s="102">
        <v>466.1</v>
      </c>
      <c r="H65" s="100" t="s">
        <v>930</v>
      </c>
      <c r="I65" s="23"/>
      <c r="J65" s="24"/>
      <c r="K65" s="23"/>
      <c r="L65" s="23"/>
      <c r="M65" s="24"/>
      <c r="N65" s="25"/>
      <c r="O65" s="26"/>
      <c r="P65" s="27"/>
      <c r="Q65" s="23"/>
      <c r="R65" s="24"/>
      <c r="S65" s="24"/>
    </row>
    <row r="66" spans="1:19" s="1" customFormat="1" ht="17.25" customHeight="1" x14ac:dyDescent="0.25">
      <c r="A66" s="97" t="s">
        <v>40</v>
      </c>
      <c r="B66" s="97">
        <v>63</v>
      </c>
      <c r="C66" s="98" t="s">
        <v>409</v>
      </c>
      <c r="D66" s="99">
        <v>41829</v>
      </c>
      <c r="E66" s="97" t="s">
        <v>124</v>
      </c>
      <c r="F66" s="101">
        <v>8</v>
      </c>
      <c r="G66" s="102">
        <v>3550.48</v>
      </c>
      <c r="H66" s="100" t="s">
        <v>1036</v>
      </c>
      <c r="I66" s="23"/>
      <c r="J66" s="24"/>
      <c r="K66" s="23"/>
      <c r="L66" s="23"/>
      <c r="M66" s="24"/>
      <c r="N66" s="25"/>
      <c r="O66" s="26"/>
      <c r="P66" s="27"/>
      <c r="Q66" s="23"/>
      <c r="R66" s="24"/>
      <c r="S66" s="24"/>
    </row>
    <row r="67" spans="1:19" s="1" customFormat="1" ht="17.25" customHeight="1" x14ac:dyDescent="0.25">
      <c r="A67" s="97" t="s">
        <v>40</v>
      </c>
      <c r="B67" s="97">
        <v>64</v>
      </c>
      <c r="C67" s="98" t="s">
        <v>410</v>
      </c>
      <c r="D67" s="99">
        <v>41850</v>
      </c>
      <c r="E67" s="97" t="s">
        <v>124</v>
      </c>
      <c r="F67" s="101">
        <v>14</v>
      </c>
      <c r="G67" s="102">
        <v>466.1</v>
      </c>
      <c r="H67" s="100" t="s">
        <v>995</v>
      </c>
      <c r="I67" s="23"/>
      <c r="J67" s="24"/>
      <c r="K67" s="23"/>
      <c r="L67" s="23"/>
      <c r="M67" s="24"/>
      <c r="N67" s="25"/>
      <c r="O67" s="26"/>
      <c r="P67" s="27"/>
      <c r="Q67" s="23"/>
      <c r="R67" s="24"/>
      <c r="S67" s="24"/>
    </row>
    <row r="68" spans="1:19" s="1" customFormat="1" ht="17.25" customHeight="1" x14ac:dyDescent="0.25">
      <c r="A68" s="97" t="s">
        <v>40</v>
      </c>
      <c r="B68" s="97">
        <v>65</v>
      </c>
      <c r="C68" s="98" t="s">
        <v>411</v>
      </c>
      <c r="D68" s="99">
        <v>41824</v>
      </c>
      <c r="E68" s="97" t="s">
        <v>52</v>
      </c>
      <c r="F68" s="101">
        <v>15</v>
      </c>
      <c r="G68" s="102">
        <v>466.1</v>
      </c>
      <c r="H68" s="100" t="s">
        <v>988</v>
      </c>
      <c r="I68" s="23"/>
      <c r="J68" s="24"/>
      <c r="K68" s="23"/>
      <c r="L68" s="23"/>
      <c r="M68" s="24"/>
      <c r="N68" s="25"/>
      <c r="O68" s="26"/>
      <c r="P68" s="27"/>
      <c r="Q68" s="23"/>
      <c r="R68" s="24"/>
      <c r="S68" s="24"/>
    </row>
    <row r="69" spans="1:19" s="1" customFormat="1" ht="17.25" customHeight="1" x14ac:dyDescent="0.25">
      <c r="A69" s="97" t="s">
        <v>40</v>
      </c>
      <c r="B69" s="97">
        <v>66</v>
      </c>
      <c r="C69" s="98" t="s">
        <v>412</v>
      </c>
      <c r="D69" s="99">
        <v>41830</v>
      </c>
      <c r="E69" s="97" t="s">
        <v>124</v>
      </c>
      <c r="F69" s="101">
        <v>15</v>
      </c>
      <c r="G69" s="102">
        <v>466.1</v>
      </c>
      <c r="H69" s="100" t="s">
        <v>777</v>
      </c>
      <c r="I69" s="23"/>
      <c r="J69" s="24"/>
      <c r="K69" s="23"/>
      <c r="L69" s="23"/>
      <c r="M69" s="24"/>
      <c r="N69" s="25"/>
      <c r="O69" s="26"/>
      <c r="P69" s="27"/>
      <c r="Q69" s="23"/>
      <c r="R69" s="24"/>
      <c r="S69" s="24"/>
    </row>
    <row r="70" spans="1:19" s="1" customFormat="1" ht="17.25" customHeight="1" x14ac:dyDescent="0.25">
      <c r="A70" s="97" t="s">
        <v>40</v>
      </c>
      <c r="B70" s="97">
        <v>67</v>
      </c>
      <c r="C70" s="98" t="s">
        <v>413</v>
      </c>
      <c r="D70" s="99">
        <v>41822</v>
      </c>
      <c r="E70" s="97" t="s">
        <v>124</v>
      </c>
      <c r="F70" s="101">
        <v>15</v>
      </c>
      <c r="G70" s="102">
        <v>466.1</v>
      </c>
      <c r="H70" s="100" t="s">
        <v>1043</v>
      </c>
      <c r="I70" s="23"/>
      <c r="J70" s="24"/>
      <c r="K70" s="23"/>
      <c r="L70" s="23"/>
      <c r="M70" s="24"/>
      <c r="N70" s="25"/>
      <c r="O70" s="26"/>
      <c r="P70" s="27"/>
      <c r="Q70" s="23"/>
      <c r="R70" s="24"/>
      <c r="S70" s="24"/>
    </row>
    <row r="71" spans="1:19" s="1" customFormat="1" ht="17.25" customHeight="1" x14ac:dyDescent="0.25">
      <c r="A71" s="97" t="s">
        <v>40</v>
      </c>
      <c r="B71" s="97">
        <v>68</v>
      </c>
      <c r="C71" s="98" t="s">
        <v>414</v>
      </c>
      <c r="D71" s="99">
        <v>41848</v>
      </c>
      <c r="E71" s="97" t="s">
        <v>124</v>
      </c>
      <c r="F71" s="101">
        <v>14.5</v>
      </c>
      <c r="G71" s="102">
        <v>466.1</v>
      </c>
      <c r="H71" s="100" t="s">
        <v>930</v>
      </c>
      <c r="I71" s="23"/>
      <c r="J71" s="24"/>
      <c r="K71" s="23"/>
      <c r="L71" s="23"/>
      <c r="M71" s="24"/>
      <c r="N71" s="25"/>
      <c r="O71" s="26"/>
      <c r="P71" s="27"/>
      <c r="Q71" s="23"/>
      <c r="R71" s="24"/>
      <c r="S71" s="24"/>
    </row>
    <row r="72" spans="1:19" s="1" customFormat="1" ht="17.25" customHeight="1" x14ac:dyDescent="0.25">
      <c r="A72" s="97" t="s">
        <v>40</v>
      </c>
      <c r="B72" s="97">
        <v>69</v>
      </c>
      <c r="C72" s="98" t="s">
        <v>415</v>
      </c>
      <c r="D72" s="99">
        <v>41831</v>
      </c>
      <c r="E72" s="97" t="s">
        <v>124</v>
      </c>
      <c r="F72" s="101">
        <v>14.5</v>
      </c>
      <c r="G72" s="102">
        <v>466.1</v>
      </c>
      <c r="H72" s="100" t="s">
        <v>995</v>
      </c>
      <c r="I72" s="23"/>
      <c r="J72" s="24"/>
      <c r="K72" s="23"/>
      <c r="L72" s="23"/>
      <c r="M72" s="24"/>
      <c r="N72" s="25"/>
      <c r="O72" s="26"/>
      <c r="P72" s="27"/>
      <c r="Q72" s="23"/>
      <c r="R72" s="24"/>
      <c r="S72" s="24"/>
    </row>
    <row r="73" spans="1:19" s="1" customFormat="1" ht="17.25" customHeight="1" x14ac:dyDescent="0.25">
      <c r="A73" s="97" t="s">
        <v>40</v>
      </c>
      <c r="B73" s="97">
        <v>70</v>
      </c>
      <c r="C73" s="98" t="s">
        <v>416</v>
      </c>
      <c r="D73" s="99">
        <v>41827</v>
      </c>
      <c r="E73" s="97" t="s">
        <v>124</v>
      </c>
      <c r="F73" s="101">
        <v>140.5</v>
      </c>
      <c r="G73" s="102">
        <v>72475.740000000005</v>
      </c>
      <c r="H73" s="100" t="s">
        <v>997</v>
      </c>
      <c r="I73" s="23"/>
      <c r="J73" s="24"/>
      <c r="K73" s="23"/>
      <c r="L73" s="23"/>
      <c r="M73" s="24"/>
      <c r="N73" s="25"/>
      <c r="O73" s="26"/>
      <c r="P73" s="27"/>
      <c r="Q73" s="23"/>
      <c r="R73" s="24"/>
      <c r="S73" s="24"/>
    </row>
    <row r="74" spans="1:19" s="1" customFormat="1" ht="17.25" customHeight="1" x14ac:dyDescent="0.25">
      <c r="A74" s="97" t="s">
        <v>40</v>
      </c>
      <c r="B74" s="97">
        <v>71</v>
      </c>
      <c r="C74" s="98" t="s">
        <v>417</v>
      </c>
      <c r="D74" s="99">
        <v>41821</v>
      </c>
      <c r="E74" s="97" t="s">
        <v>124</v>
      </c>
      <c r="F74" s="101">
        <v>7</v>
      </c>
      <c r="G74" s="102">
        <v>466.1</v>
      </c>
      <c r="H74" s="100" t="s">
        <v>777</v>
      </c>
      <c r="I74" s="23"/>
      <c r="J74" s="24"/>
      <c r="K74" s="23"/>
      <c r="L74" s="23"/>
      <c r="M74" s="24"/>
      <c r="N74" s="25"/>
      <c r="O74" s="26"/>
      <c r="P74" s="27"/>
      <c r="Q74" s="23"/>
      <c r="R74" s="24"/>
      <c r="S74" s="24"/>
    </row>
    <row r="75" spans="1:19" s="1" customFormat="1" ht="17.25" customHeight="1" x14ac:dyDescent="0.25">
      <c r="A75" s="97" t="s">
        <v>40</v>
      </c>
      <c r="B75" s="97">
        <v>72</v>
      </c>
      <c r="C75" s="98" t="s">
        <v>418</v>
      </c>
      <c r="D75" s="99">
        <v>41831</v>
      </c>
      <c r="E75" s="97" t="s">
        <v>52</v>
      </c>
      <c r="F75" s="101">
        <v>7</v>
      </c>
      <c r="G75" s="102">
        <v>466.1</v>
      </c>
      <c r="H75" s="100" t="s">
        <v>894</v>
      </c>
      <c r="I75" s="23"/>
      <c r="J75" s="24"/>
      <c r="K75" s="23"/>
      <c r="L75" s="23"/>
      <c r="M75" s="24"/>
      <c r="N75" s="25"/>
      <c r="O75" s="26"/>
      <c r="P75" s="27"/>
      <c r="Q75" s="23"/>
      <c r="R75" s="24"/>
      <c r="S75" s="24"/>
    </row>
    <row r="76" spans="1:19" s="1" customFormat="1" ht="17.25" customHeight="1" x14ac:dyDescent="0.25">
      <c r="A76" s="97" t="s">
        <v>40</v>
      </c>
      <c r="B76" s="97">
        <v>73</v>
      </c>
      <c r="C76" s="98" t="s">
        <v>419</v>
      </c>
      <c r="D76" s="99">
        <v>41828</v>
      </c>
      <c r="E76" s="97" t="s">
        <v>124</v>
      </c>
      <c r="F76" s="101">
        <v>5</v>
      </c>
      <c r="G76" s="102">
        <v>466.1</v>
      </c>
      <c r="H76" s="100" t="s">
        <v>894</v>
      </c>
      <c r="I76" s="23"/>
      <c r="J76" s="24"/>
      <c r="K76" s="23"/>
      <c r="L76" s="23"/>
      <c r="M76" s="24"/>
      <c r="N76" s="25"/>
      <c r="O76" s="26"/>
      <c r="P76" s="27"/>
      <c r="Q76" s="23"/>
      <c r="R76" s="24"/>
      <c r="S76" s="24"/>
    </row>
    <row r="77" spans="1:19" s="1" customFormat="1" ht="17.25" customHeight="1" x14ac:dyDescent="0.25">
      <c r="A77" s="97" t="s">
        <v>40</v>
      </c>
      <c r="B77" s="97">
        <v>74</v>
      </c>
      <c r="C77" s="98" t="s">
        <v>420</v>
      </c>
      <c r="D77" s="99">
        <v>41824</v>
      </c>
      <c r="E77" s="97" t="s">
        <v>124</v>
      </c>
      <c r="F77" s="101">
        <v>15</v>
      </c>
      <c r="G77" s="102">
        <v>466.1</v>
      </c>
      <c r="H77" s="100" t="s">
        <v>1030</v>
      </c>
      <c r="I77" s="23"/>
      <c r="J77" s="24"/>
      <c r="K77" s="23"/>
      <c r="L77" s="23"/>
      <c r="M77" s="24"/>
      <c r="N77" s="25"/>
      <c r="O77" s="26"/>
      <c r="P77" s="27"/>
      <c r="Q77" s="23"/>
      <c r="R77" s="24"/>
      <c r="S77" s="24"/>
    </row>
    <row r="78" spans="1:19" s="1" customFormat="1" ht="17.25" customHeight="1" x14ac:dyDescent="0.25">
      <c r="A78" s="97" t="s">
        <v>40</v>
      </c>
      <c r="B78" s="97">
        <v>75</v>
      </c>
      <c r="C78" s="98" t="s">
        <v>421</v>
      </c>
      <c r="D78" s="99">
        <v>41828</v>
      </c>
      <c r="E78" s="97" t="s">
        <v>52</v>
      </c>
      <c r="F78" s="101">
        <v>5</v>
      </c>
      <c r="G78" s="102">
        <v>466.1</v>
      </c>
      <c r="H78" s="100" t="s">
        <v>1050</v>
      </c>
      <c r="I78" s="23"/>
      <c r="J78" s="24"/>
      <c r="K78" s="23"/>
      <c r="L78" s="23"/>
      <c r="M78" s="24"/>
      <c r="N78" s="25"/>
      <c r="O78" s="26"/>
      <c r="P78" s="27"/>
      <c r="Q78" s="23"/>
      <c r="R78" s="24"/>
      <c r="S78" s="24"/>
    </row>
    <row r="79" spans="1:19" s="1" customFormat="1" ht="17.25" customHeight="1" x14ac:dyDescent="0.25">
      <c r="A79" s="97" t="s">
        <v>40</v>
      </c>
      <c r="B79" s="97">
        <v>76</v>
      </c>
      <c r="C79" s="98" t="s">
        <v>422</v>
      </c>
      <c r="D79" s="99">
        <v>41830</v>
      </c>
      <c r="E79" s="97" t="s">
        <v>52</v>
      </c>
      <c r="F79" s="101">
        <v>15</v>
      </c>
      <c r="G79" s="102">
        <v>466.1</v>
      </c>
      <c r="H79" s="100" t="s">
        <v>1030</v>
      </c>
      <c r="I79" s="23"/>
      <c r="J79" s="24"/>
      <c r="K79" s="23"/>
      <c r="L79" s="23"/>
      <c r="M79" s="24"/>
      <c r="N79" s="25"/>
      <c r="O79" s="26"/>
      <c r="P79" s="27"/>
      <c r="Q79" s="23"/>
      <c r="R79" s="24"/>
      <c r="S79" s="24"/>
    </row>
    <row r="80" spans="1:19" s="1" customFormat="1" ht="17.25" customHeight="1" x14ac:dyDescent="0.25">
      <c r="A80" s="97" t="s">
        <v>40</v>
      </c>
      <c r="B80" s="97">
        <v>77</v>
      </c>
      <c r="C80" s="98" t="s">
        <v>423</v>
      </c>
      <c r="D80" s="99">
        <v>41851</v>
      </c>
      <c r="E80" s="97" t="s">
        <v>124</v>
      </c>
      <c r="F80" s="101">
        <v>55</v>
      </c>
      <c r="G80" s="102">
        <v>34479.629999999997</v>
      </c>
      <c r="H80" s="100" t="s">
        <v>1056</v>
      </c>
      <c r="I80" s="23"/>
      <c r="J80" s="24"/>
      <c r="K80" s="23"/>
      <c r="L80" s="23"/>
      <c r="M80" s="24"/>
      <c r="N80" s="25"/>
      <c r="O80" s="26"/>
      <c r="P80" s="27"/>
      <c r="Q80" s="23"/>
      <c r="R80" s="24"/>
      <c r="S80" s="24"/>
    </row>
    <row r="81" spans="1:19" s="1" customFormat="1" ht="17.25" customHeight="1" x14ac:dyDescent="0.25">
      <c r="A81" s="97" t="s">
        <v>40</v>
      </c>
      <c r="B81" s="97">
        <v>78</v>
      </c>
      <c r="C81" s="98" t="s">
        <v>424</v>
      </c>
      <c r="D81" s="99">
        <v>41821</v>
      </c>
      <c r="E81" s="97" t="s">
        <v>124</v>
      </c>
      <c r="F81" s="101">
        <v>7</v>
      </c>
      <c r="G81" s="102">
        <v>466.1</v>
      </c>
      <c r="H81" s="100" t="s">
        <v>777</v>
      </c>
      <c r="I81" s="23"/>
      <c r="J81" s="24"/>
      <c r="K81" s="23"/>
      <c r="L81" s="23"/>
      <c r="M81" s="24"/>
      <c r="N81" s="25"/>
      <c r="O81" s="26"/>
      <c r="P81" s="27"/>
      <c r="Q81" s="23"/>
      <c r="R81" s="24"/>
      <c r="S81" s="24"/>
    </row>
    <row r="82" spans="1:19" s="1" customFormat="1" ht="17.25" customHeight="1" x14ac:dyDescent="0.25">
      <c r="A82" s="97" t="s">
        <v>40</v>
      </c>
      <c r="B82" s="97">
        <v>79</v>
      </c>
      <c r="C82" s="98" t="s">
        <v>425</v>
      </c>
      <c r="D82" s="99">
        <v>41823</v>
      </c>
      <c r="E82" s="97" t="s">
        <v>124</v>
      </c>
      <c r="F82" s="101">
        <v>5</v>
      </c>
      <c r="G82" s="102">
        <v>466.1</v>
      </c>
      <c r="H82" s="100" t="s">
        <v>995</v>
      </c>
      <c r="I82" s="23"/>
      <c r="J82" s="24"/>
      <c r="K82" s="23"/>
      <c r="L82" s="23"/>
      <c r="M82" s="24"/>
      <c r="N82" s="25"/>
      <c r="O82" s="26"/>
      <c r="P82" s="27"/>
      <c r="Q82" s="23"/>
      <c r="R82" s="24"/>
      <c r="S82" s="24"/>
    </row>
    <row r="83" spans="1:19" s="1" customFormat="1" ht="17.25" customHeight="1" x14ac:dyDescent="0.25">
      <c r="A83" s="97" t="s">
        <v>40</v>
      </c>
      <c r="B83" s="97">
        <v>80</v>
      </c>
      <c r="C83" s="98" t="s">
        <v>426</v>
      </c>
      <c r="D83" s="99">
        <v>41823</v>
      </c>
      <c r="E83" s="97" t="s">
        <v>124</v>
      </c>
      <c r="F83" s="101">
        <v>5</v>
      </c>
      <c r="G83" s="102">
        <v>466.1</v>
      </c>
      <c r="H83" s="100" t="s">
        <v>995</v>
      </c>
      <c r="I83" s="23"/>
      <c r="J83" s="24"/>
      <c r="K83" s="23"/>
      <c r="L83" s="23"/>
      <c r="M83" s="24"/>
      <c r="N83" s="25"/>
      <c r="O83" s="26"/>
      <c r="P83" s="27"/>
      <c r="Q83" s="23"/>
      <c r="R83" s="24"/>
      <c r="S83" s="24"/>
    </row>
    <row r="84" spans="1:19" s="1" customFormat="1" ht="17.25" customHeight="1" x14ac:dyDescent="0.25">
      <c r="A84" s="97" t="s">
        <v>40</v>
      </c>
      <c r="B84" s="97">
        <v>81</v>
      </c>
      <c r="C84" s="98" t="s">
        <v>427</v>
      </c>
      <c r="D84" s="99">
        <v>41823</v>
      </c>
      <c r="E84" s="97" t="s">
        <v>124</v>
      </c>
      <c r="F84" s="101">
        <v>5</v>
      </c>
      <c r="G84" s="102">
        <v>466.1</v>
      </c>
      <c r="H84" s="100" t="s">
        <v>1044</v>
      </c>
      <c r="I84" s="23"/>
      <c r="J84" s="24"/>
      <c r="K84" s="23"/>
      <c r="L84" s="23"/>
      <c r="M84" s="24"/>
      <c r="N84" s="25"/>
      <c r="O84" s="26"/>
      <c r="P84" s="27"/>
      <c r="Q84" s="23"/>
      <c r="R84" s="24"/>
      <c r="S84" s="24"/>
    </row>
    <row r="85" spans="1:19" s="1" customFormat="1" ht="17.25" customHeight="1" x14ac:dyDescent="0.25">
      <c r="A85" s="97" t="s">
        <v>40</v>
      </c>
      <c r="B85" s="97">
        <v>82</v>
      </c>
      <c r="C85" s="98" t="s">
        <v>428</v>
      </c>
      <c r="D85" s="99">
        <v>41834</v>
      </c>
      <c r="E85" s="97" t="s">
        <v>124</v>
      </c>
      <c r="F85" s="101">
        <v>5</v>
      </c>
      <c r="G85" s="102">
        <v>466.1</v>
      </c>
      <c r="H85" s="100" t="s">
        <v>894</v>
      </c>
      <c r="I85" s="23"/>
      <c r="J85" s="24"/>
      <c r="K85" s="23"/>
      <c r="L85" s="23"/>
      <c r="M85" s="24"/>
      <c r="N85" s="25"/>
      <c r="O85" s="26"/>
      <c r="P85" s="27"/>
      <c r="Q85" s="23"/>
      <c r="R85" s="24"/>
      <c r="S85" s="24"/>
    </row>
    <row r="86" spans="1:19" s="1" customFormat="1" ht="17.25" customHeight="1" x14ac:dyDescent="0.25">
      <c r="A86" s="97" t="s">
        <v>40</v>
      </c>
      <c r="B86" s="97">
        <v>83</v>
      </c>
      <c r="C86" s="98" t="s">
        <v>429</v>
      </c>
      <c r="D86" s="99">
        <v>41823</v>
      </c>
      <c r="E86" s="97" t="s">
        <v>52</v>
      </c>
      <c r="F86" s="101">
        <v>5</v>
      </c>
      <c r="G86" s="102">
        <v>466.1</v>
      </c>
      <c r="H86" s="100" t="s">
        <v>903</v>
      </c>
      <c r="I86" s="23"/>
      <c r="J86" s="24"/>
      <c r="K86" s="23"/>
      <c r="L86" s="23"/>
      <c r="M86" s="24"/>
      <c r="N86" s="25"/>
      <c r="O86" s="26"/>
      <c r="P86" s="27"/>
      <c r="Q86" s="23"/>
      <c r="R86" s="24"/>
      <c r="S86" s="24"/>
    </row>
    <row r="87" spans="1:19" s="1" customFormat="1" ht="17.25" customHeight="1" x14ac:dyDescent="0.25">
      <c r="A87" s="97" t="s">
        <v>40</v>
      </c>
      <c r="B87" s="97">
        <v>84</v>
      </c>
      <c r="C87" s="98" t="s">
        <v>430</v>
      </c>
      <c r="D87" s="99">
        <v>41824</v>
      </c>
      <c r="E87" s="97" t="s">
        <v>124</v>
      </c>
      <c r="F87" s="101">
        <v>15</v>
      </c>
      <c r="G87" s="102">
        <v>466.1</v>
      </c>
      <c r="H87" s="100" t="s">
        <v>1017</v>
      </c>
      <c r="I87" s="23"/>
      <c r="J87" s="24"/>
      <c r="K87" s="23"/>
      <c r="L87" s="23"/>
      <c r="M87" s="24"/>
      <c r="N87" s="25"/>
      <c r="O87" s="26"/>
      <c r="P87" s="27"/>
      <c r="Q87" s="23"/>
      <c r="R87" s="24"/>
      <c r="S87" s="24"/>
    </row>
    <row r="88" spans="1:19" s="1" customFormat="1" ht="17.25" customHeight="1" x14ac:dyDescent="0.25">
      <c r="A88" s="97" t="s">
        <v>40</v>
      </c>
      <c r="B88" s="97">
        <v>85</v>
      </c>
      <c r="C88" s="98" t="s">
        <v>431</v>
      </c>
      <c r="D88" s="99">
        <v>41823</v>
      </c>
      <c r="E88" s="97" t="s">
        <v>124</v>
      </c>
      <c r="F88" s="101">
        <v>7</v>
      </c>
      <c r="G88" s="102">
        <v>466.1</v>
      </c>
      <c r="H88" s="100" t="s">
        <v>797</v>
      </c>
      <c r="I88" s="23"/>
      <c r="J88" s="24"/>
      <c r="K88" s="23"/>
      <c r="L88" s="23"/>
      <c r="M88" s="24"/>
      <c r="N88" s="25"/>
      <c r="O88" s="26"/>
      <c r="P88" s="27"/>
      <c r="Q88" s="23"/>
      <c r="R88" s="24"/>
      <c r="S88" s="24"/>
    </row>
    <row r="89" spans="1:19" s="1" customFormat="1" ht="17.25" customHeight="1" x14ac:dyDescent="0.25">
      <c r="A89" s="97" t="s">
        <v>40</v>
      </c>
      <c r="B89" s="97">
        <v>86</v>
      </c>
      <c r="C89" s="98" t="s">
        <v>432</v>
      </c>
      <c r="D89" s="99">
        <v>41823</v>
      </c>
      <c r="E89" s="97" t="s">
        <v>52</v>
      </c>
      <c r="F89" s="101">
        <v>5</v>
      </c>
      <c r="G89" s="102">
        <v>466.1</v>
      </c>
      <c r="H89" s="100" t="s">
        <v>903</v>
      </c>
      <c r="I89" s="23"/>
      <c r="J89" s="24"/>
      <c r="K89" s="23"/>
      <c r="L89" s="23"/>
      <c r="M89" s="24"/>
      <c r="N89" s="25"/>
      <c r="O89" s="26"/>
      <c r="P89" s="27"/>
      <c r="Q89" s="23"/>
      <c r="R89" s="24"/>
      <c r="S89" s="24"/>
    </row>
    <row r="90" spans="1:19" s="1" customFormat="1" ht="17.25" customHeight="1" x14ac:dyDescent="0.25">
      <c r="A90" s="97" t="s">
        <v>40</v>
      </c>
      <c r="B90" s="97">
        <v>87</v>
      </c>
      <c r="C90" s="98" t="s">
        <v>433</v>
      </c>
      <c r="D90" s="99">
        <v>41823</v>
      </c>
      <c r="E90" s="97" t="s">
        <v>124</v>
      </c>
      <c r="F90" s="101">
        <v>5</v>
      </c>
      <c r="G90" s="102">
        <v>466.1</v>
      </c>
      <c r="H90" s="100" t="s">
        <v>1044</v>
      </c>
      <c r="I90" s="23"/>
      <c r="J90" s="24"/>
      <c r="K90" s="23"/>
      <c r="L90" s="23"/>
      <c r="M90" s="24"/>
      <c r="N90" s="25"/>
      <c r="O90" s="26"/>
      <c r="P90" s="27"/>
      <c r="Q90" s="23"/>
      <c r="R90" s="24"/>
      <c r="S90" s="24"/>
    </row>
    <row r="91" spans="1:19" s="1" customFormat="1" ht="17.25" customHeight="1" x14ac:dyDescent="0.25">
      <c r="A91" s="97" t="s">
        <v>40</v>
      </c>
      <c r="B91" s="97">
        <v>88</v>
      </c>
      <c r="C91" s="98" t="s">
        <v>434</v>
      </c>
      <c r="D91" s="99">
        <v>41821</v>
      </c>
      <c r="E91" s="97" t="s">
        <v>124</v>
      </c>
      <c r="F91" s="101">
        <v>10</v>
      </c>
      <c r="G91" s="102">
        <v>466.1</v>
      </c>
      <c r="H91" s="100" t="s">
        <v>1030</v>
      </c>
      <c r="I91" s="23"/>
      <c r="J91" s="24"/>
      <c r="K91" s="23"/>
      <c r="L91" s="23"/>
      <c r="M91" s="24"/>
      <c r="N91" s="25"/>
      <c r="O91" s="26"/>
      <c r="P91" s="27"/>
      <c r="Q91" s="23"/>
      <c r="R91" s="24"/>
      <c r="S91" s="24"/>
    </row>
    <row r="92" spans="1:19" s="1" customFormat="1" ht="17.25" customHeight="1" x14ac:dyDescent="0.25">
      <c r="A92" s="97" t="s">
        <v>40</v>
      </c>
      <c r="B92" s="97">
        <v>89</v>
      </c>
      <c r="C92" s="98" t="s">
        <v>435</v>
      </c>
      <c r="D92" s="99">
        <v>41822</v>
      </c>
      <c r="E92" s="97" t="s">
        <v>1083</v>
      </c>
      <c r="F92" s="101">
        <v>5</v>
      </c>
      <c r="G92" s="102">
        <v>2219.0500000000002</v>
      </c>
      <c r="H92" s="100" t="s">
        <v>986</v>
      </c>
      <c r="I92" s="23"/>
      <c r="J92" s="24"/>
      <c r="K92" s="23"/>
      <c r="L92" s="23"/>
      <c r="M92" s="24"/>
      <c r="N92" s="25"/>
      <c r="O92" s="26"/>
      <c r="P92" s="27"/>
      <c r="Q92" s="23"/>
      <c r="R92" s="24"/>
      <c r="S92" s="24"/>
    </row>
    <row r="93" spans="1:19" s="1" customFormat="1" ht="17.25" customHeight="1" x14ac:dyDescent="0.25">
      <c r="A93" s="97" t="s">
        <v>40</v>
      </c>
      <c r="B93" s="97">
        <v>90</v>
      </c>
      <c r="C93" s="98" t="s">
        <v>436</v>
      </c>
      <c r="D93" s="99">
        <v>41821</v>
      </c>
      <c r="E93" s="97" t="s">
        <v>124</v>
      </c>
      <c r="F93" s="101">
        <v>14.5</v>
      </c>
      <c r="G93" s="102">
        <v>466.1</v>
      </c>
      <c r="H93" s="100" t="s">
        <v>889</v>
      </c>
      <c r="I93" s="23"/>
      <c r="J93" s="24"/>
      <c r="K93" s="23"/>
      <c r="L93" s="23"/>
      <c r="M93" s="24"/>
      <c r="N93" s="25"/>
      <c r="O93" s="26"/>
      <c r="P93" s="27"/>
      <c r="Q93" s="23"/>
      <c r="R93" s="24"/>
      <c r="S93" s="24"/>
    </row>
    <row r="94" spans="1:19" s="1" customFormat="1" ht="17.25" customHeight="1" x14ac:dyDescent="0.25">
      <c r="A94" s="97" t="s">
        <v>40</v>
      </c>
      <c r="B94" s="97">
        <v>91</v>
      </c>
      <c r="C94" s="98" t="s">
        <v>437</v>
      </c>
      <c r="D94" s="99">
        <v>41821</v>
      </c>
      <c r="E94" s="97" t="s">
        <v>124</v>
      </c>
      <c r="F94" s="101">
        <v>15</v>
      </c>
      <c r="G94" s="102">
        <v>466.1</v>
      </c>
      <c r="H94" s="100" t="s">
        <v>1015</v>
      </c>
      <c r="I94" s="23"/>
      <c r="J94" s="24"/>
      <c r="K94" s="23"/>
      <c r="L94" s="23"/>
      <c r="M94" s="24"/>
      <c r="N94" s="25"/>
      <c r="O94" s="26"/>
      <c r="P94" s="27"/>
      <c r="Q94" s="23"/>
      <c r="R94" s="24"/>
      <c r="S94" s="24"/>
    </row>
    <row r="95" spans="1:19" s="1" customFormat="1" ht="17.25" customHeight="1" x14ac:dyDescent="0.25">
      <c r="A95" s="97" t="s">
        <v>40</v>
      </c>
      <c r="B95" s="97">
        <v>92</v>
      </c>
      <c r="C95" s="98" t="s">
        <v>438</v>
      </c>
      <c r="D95" s="99">
        <v>41837</v>
      </c>
      <c r="E95" s="97" t="s">
        <v>124</v>
      </c>
      <c r="F95" s="101">
        <v>5</v>
      </c>
      <c r="G95" s="102">
        <v>466.1</v>
      </c>
      <c r="H95" s="100" t="s">
        <v>894</v>
      </c>
      <c r="I95" s="23"/>
      <c r="J95" s="24"/>
      <c r="K95" s="23"/>
      <c r="L95" s="23"/>
      <c r="M95" s="24"/>
      <c r="N95" s="25"/>
      <c r="O95" s="26"/>
      <c r="P95" s="27"/>
      <c r="Q95" s="23"/>
      <c r="R95" s="24"/>
      <c r="S95" s="24"/>
    </row>
    <row r="96" spans="1:19" s="1" customFormat="1" ht="17.25" customHeight="1" x14ac:dyDescent="0.25">
      <c r="A96" s="97" t="s">
        <v>40</v>
      </c>
      <c r="B96" s="97">
        <v>93</v>
      </c>
      <c r="C96" s="98" t="s">
        <v>439</v>
      </c>
      <c r="D96" s="99">
        <v>41822</v>
      </c>
      <c r="E96" s="97" t="s">
        <v>124</v>
      </c>
      <c r="F96" s="101">
        <v>15</v>
      </c>
      <c r="G96" s="102">
        <v>466.1</v>
      </c>
      <c r="H96" s="100" t="s">
        <v>1043</v>
      </c>
      <c r="I96" s="23"/>
      <c r="J96" s="24"/>
      <c r="K96" s="23"/>
      <c r="L96" s="23"/>
      <c r="M96" s="24"/>
      <c r="N96" s="25"/>
      <c r="O96" s="26"/>
      <c r="P96" s="27"/>
      <c r="Q96" s="23"/>
      <c r="R96" s="24"/>
      <c r="S96" s="24"/>
    </row>
    <row r="97" spans="1:19" s="1" customFormat="1" ht="17.25" customHeight="1" x14ac:dyDescent="0.25">
      <c r="A97" s="97" t="s">
        <v>40</v>
      </c>
      <c r="B97" s="97">
        <v>94</v>
      </c>
      <c r="C97" s="98" t="s">
        <v>440</v>
      </c>
      <c r="D97" s="99">
        <v>41823</v>
      </c>
      <c r="E97" s="97" t="s">
        <v>52</v>
      </c>
      <c r="F97" s="101">
        <v>5</v>
      </c>
      <c r="G97" s="102">
        <v>466.1</v>
      </c>
      <c r="H97" s="100" t="s">
        <v>903</v>
      </c>
      <c r="I97" s="23"/>
      <c r="J97" s="24"/>
      <c r="K97" s="23"/>
      <c r="L97" s="23"/>
      <c r="M97" s="24"/>
      <c r="N97" s="25"/>
      <c r="O97" s="26"/>
      <c r="P97" s="27"/>
      <c r="Q97" s="23"/>
      <c r="R97" s="24"/>
      <c r="S97" s="24"/>
    </row>
    <row r="98" spans="1:19" s="1" customFormat="1" ht="17.25" customHeight="1" x14ac:dyDescent="0.25">
      <c r="A98" s="97" t="s">
        <v>40</v>
      </c>
      <c r="B98" s="97">
        <v>95</v>
      </c>
      <c r="C98" s="98" t="s">
        <v>441</v>
      </c>
      <c r="D98" s="99">
        <v>41824</v>
      </c>
      <c r="E98" s="97" t="s">
        <v>124</v>
      </c>
      <c r="F98" s="101">
        <v>14</v>
      </c>
      <c r="G98" s="102">
        <v>466.1</v>
      </c>
      <c r="H98" s="100" t="s">
        <v>889</v>
      </c>
      <c r="I98" s="23"/>
      <c r="J98" s="24"/>
      <c r="K98" s="23"/>
      <c r="L98" s="23"/>
      <c r="M98" s="24"/>
      <c r="N98" s="25"/>
      <c r="O98" s="26"/>
      <c r="P98" s="27"/>
      <c r="Q98" s="23"/>
      <c r="R98" s="24"/>
      <c r="S98" s="24"/>
    </row>
    <row r="99" spans="1:19" s="1" customFormat="1" ht="17.25" customHeight="1" x14ac:dyDescent="0.25">
      <c r="A99" s="97" t="s">
        <v>40</v>
      </c>
      <c r="B99" s="97">
        <v>96</v>
      </c>
      <c r="C99" s="98" t="s">
        <v>442</v>
      </c>
      <c r="D99" s="99">
        <v>41848</v>
      </c>
      <c r="E99" s="97" t="s">
        <v>52</v>
      </c>
      <c r="F99" s="101">
        <v>10</v>
      </c>
      <c r="G99" s="102">
        <v>466.1</v>
      </c>
      <c r="H99" s="100" t="s">
        <v>797</v>
      </c>
      <c r="I99" s="23"/>
      <c r="J99" s="24"/>
      <c r="K99" s="23"/>
      <c r="L99" s="23"/>
      <c r="M99" s="24"/>
      <c r="N99" s="25"/>
      <c r="O99" s="26"/>
      <c r="P99" s="27"/>
      <c r="Q99" s="23"/>
      <c r="R99" s="24"/>
      <c r="S99" s="24"/>
    </row>
    <row r="100" spans="1:19" s="1" customFormat="1" ht="17.25" customHeight="1" x14ac:dyDescent="0.25">
      <c r="A100" s="97" t="s">
        <v>40</v>
      </c>
      <c r="B100" s="97">
        <v>97</v>
      </c>
      <c r="C100" s="98" t="s">
        <v>443</v>
      </c>
      <c r="D100" s="99">
        <v>41824</v>
      </c>
      <c r="E100" s="97" t="s">
        <v>124</v>
      </c>
      <c r="F100" s="101">
        <v>3</v>
      </c>
      <c r="G100" s="102">
        <v>466.1</v>
      </c>
      <c r="H100" s="100" t="s">
        <v>894</v>
      </c>
      <c r="I100" s="23"/>
      <c r="J100" s="24"/>
      <c r="K100" s="23"/>
      <c r="L100" s="23"/>
      <c r="M100" s="24"/>
      <c r="N100" s="25"/>
      <c r="O100" s="26"/>
      <c r="P100" s="27"/>
      <c r="Q100" s="23"/>
      <c r="R100" s="24"/>
      <c r="S100" s="24"/>
    </row>
    <row r="101" spans="1:19" s="1" customFormat="1" ht="17.25" customHeight="1" x14ac:dyDescent="0.25">
      <c r="A101" s="97" t="s">
        <v>40</v>
      </c>
      <c r="B101" s="97">
        <v>98</v>
      </c>
      <c r="C101" s="98" t="s">
        <v>444</v>
      </c>
      <c r="D101" s="99">
        <v>41823</v>
      </c>
      <c r="E101" s="97" t="s">
        <v>124</v>
      </c>
      <c r="F101" s="101">
        <v>7</v>
      </c>
      <c r="G101" s="102">
        <v>466.1</v>
      </c>
      <c r="H101" s="100" t="s">
        <v>894</v>
      </c>
      <c r="I101" s="23"/>
      <c r="J101" s="24"/>
      <c r="K101" s="23"/>
      <c r="L101" s="23"/>
      <c r="M101" s="24"/>
      <c r="N101" s="25"/>
      <c r="O101" s="26"/>
      <c r="P101" s="27"/>
      <c r="Q101" s="23"/>
      <c r="R101" s="24"/>
      <c r="S101" s="24"/>
    </row>
    <row r="102" spans="1:19" s="1" customFormat="1" ht="17.25" customHeight="1" x14ac:dyDescent="0.25">
      <c r="A102" s="97" t="s">
        <v>40</v>
      </c>
      <c r="B102" s="97">
        <v>99</v>
      </c>
      <c r="C102" s="98" t="s">
        <v>445</v>
      </c>
      <c r="D102" s="99">
        <v>41822</v>
      </c>
      <c r="E102" s="97" t="s">
        <v>124</v>
      </c>
      <c r="F102" s="101">
        <v>15</v>
      </c>
      <c r="G102" s="102">
        <v>466.1</v>
      </c>
      <c r="H102" s="100" t="s">
        <v>1015</v>
      </c>
      <c r="I102" s="23"/>
      <c r="J102" s="24"/>
      <c r="K102" s="23"/>
      <c r="L102" s="23"/>
      <c r="M102" s="24"/>
      <c r="N102" s="25"/>
      <c r="O102" s="26"/>
      <c r="P102" s="27"/>
      <c r="Q102" s="23"/>
      <c r="R102" s="24"/>
      <c r="S102" s="24"/>
    </row>
    <row r="103" spans="1:19" s="1" customFormat="1" ht="17.25" customHeight="1" x14ac:dyDescent="0.25">
      <c r="A103" s="97" t="s">
        <v>40</v>
      </c>
      <c r="B103" s="97">
        <v>100</v>
      </c>
      <c r="C103" s="98" t="s">
        <v>446</v>
      </c>
      <c r="D103" s="99">
        <v>41849</v>
      </c>
      <c r="E103" s="97" t="s">
        <v>124</v>
      </c>
      <c r="F103" s="101">
        <v>14</v>
      </c>
      <c r="G103" s="102">
        <v>466.1</v>
      </c>
      <c r="H103" s="100" t="s">
        <v>918</v>
      </c>
      <c r="I103" s="23"/>
      <c r="J103" s="24"/>
      <c r="K103" s="23"/>
      <c r="L103" s="23"/>
      <c r="M103" s="24"/>
      <c r="N103" s="25"/>
      <c r="O103" s="26"/>
      <c r="P103" s="27"/>
      <c r="Q103" s="23"/>
      <c r="R103" s="24"/>
      <c r="S103" s="24"/>
    </row>
    <row r="104" spans="1:19" s="1" customFormat="1" ht="17.25" customHeight="1" x14ac:dyDescent="0.25">
      <c r="A104" s="97" t="s">
        <v>40</v>
      </c>
      <c r="B104" s="97">
        <v>101</v>
      </c>
      <c r="C104" s="98" t="s">
        <v>447</v>
      </c>
      <c r="D104" s="99">
        <v>41824</v>
      </c>
      <c r="E104" s="97" t="s">
        <v>124</v>
      </c>
      <c r="F104" s="101">
        <v>7</v>
      </c>
      <c r="G104" s="102">
        <v>466.1</v>
      </c>
      <c r="H104" s="100" t="s">
        <v>776</v>
      </c>
      <c r="I104" s="23"/>
      <c r="J104" s="24"/>
      <c r="K104" s="23"/>
      <c r="L104" s="23"/>
      <c r="M104" s="24"/>
      <c r="N104" s="25"/>
      <c r="O104" s="26"/>
      <c r="P104" s="27"/>
      <c r="Q104" s="23"/>
      <c r="R104" s="24"/>
      <c r="S104" s="24"/>
    </row>
    <row r="105" spans="1:19" s="1" customFormat="1" ht="17.25" customHeight="1" x14ac:dyDescent="0.25">
      <c r="A105" s="97" t="s">
        <v>40</v>
      </c>
      <c r="B105" s="97">
        <v>102</v>
      </c>
      <c r="C105" s="98" t="s">
        <v>448</v>
      </c>
      <c r="D105" s="99">
        <v>41823</v>
      </c>
      <c r="E105" s="97" t="s">
        <v>124</v>
      </c>
      <c r="F105" s="101">
        <v>15</v>
      </c>
      <c r="G105" s="102">
        <v>466.1</v>
      </c>
      <c r="H105" s="100" t="s">
        <v>793</v>
      </c>
      <c r="I105" s="23"/>
      <c r="J105" s="24"/>
      <c r="K105" s="23"/>
      <c r="L105" s="23"/>
      <c r="M105" s="24"/>
      <c r="N105" s="25"/>
      <c r="O105" s="26"/>
      <c r="P105" s="27"/>
      <c r="Q105" s="23"/>
      <c r="R105" s="24"/>
      <c r="S105" s="24"/>
    </row>
    <row r="106" spans="1:19" s="1" customFormat="1" ht="17.25" customHeight="1" x14ac:dyDescent="0.25">
      <c r="A106" s="97" t="s">
        <v>40</v>
      </c>
      <c r="B106" s="97">
        <v>103</v>
      </c>
      <c r="C106" s="98" t="s">
        <v>449</v>
      </c>
      <c r="D106" s="99">
        <v>41824</v>
      </c>
      <c r="E106" s="97" t="s">
        <v>52</v>
      </c>
      <c r="F106" s="101">
        <v>13</v>
      </c>
      <c r="G106" s="102">
        <v>466.1</v>
      </c>
      <c r="H106" s="100" t="s">
        <v>918</v>
      </c>
      <c r="I106" s="23"/>
      <c r="J106" s="24"/>
      <c r="K106" s="23"/>
      <c r="L106" s="23"/>
      <c r="M106" s="24"/>
      <c r="N106" s="25"/>
      <c r="O106" s="26"/>
      <c r="P106" s="27"/>
      <c r="Q106" s="23"/>
      <c r="R106" s="24"/>
      <c r="S106" s="24"/>
    </row>
    <row r="107" spans="1:19" s="1" customFormat="1" ht="17.25" customHeight="1" x14ac:dyDescent="0.25">
      <c r="A107" s="97" t="s">
        <v>40</v>
      </c>
      <c r="B107" s="97">
        <v>104</v>
      </c>
      <c r="C107" s="98" t="s">
        <v>450</v>
      </c>
      <c r="D107" s="99">
        <v>41831</v>
      </c>
      <c r="E107" s="97" t="s">
        <v>124</v>
      </c>
      <c r="F107" s="101">
        <v>10</v>
      </c>
      <c r="G107" s="102">
        <v>466.1</v>
      </c>
      <c r="H107" s="100" t="s">
        <v>1046</v>
      </c>
      <c r="I107" s="23"/>
      <c r="J107" s="24"/>
      <c r="K107" s="23"/>
      <c r="L107" s="23"/>
      <c r="M107" s="24"/>
      <c r="N107" s="25"/>
      <c r="O107" s="26"/>
      <c r="P107" s="27"/>
      <c r="Q107" s="23"/>
      <c r="R107" s="24"/>
      <c r="S107" s="24"/>
    </row>
    <row r="108" spans="1:19" s="1" customFormat="1" ht="17.25" customHeight="1" x14ac:dyDescent="0.25">
      <c r="A108" s="97" t="s">
        <v>40</v>
      </c>
      <c r="B108" s="97">
        <v>105</v>
      </c>
      <c r="C108" s="98" t="s">
        <v>451</v>
      </c>
      <c r="D108" s="99">
        <v>41829</v>
      </c>
      <c r="E108" s="97" t="s">
        <v>124</v>
      </c>
      <c r="F108" s="101">
        <v>10</v>
      </c>
      <c r="G108" s="102">
        <v>4438.1000000000004</v>
      </c>
      <c r="H108" s="100" t="s">
        <v>995</v>
      </c>
      <c r="I108" s="23"/>
      <c r="J108" s="24"/>
      <c r="K108" s="23"/>
      <c r="L108" s="23"/>
      <c r="M108" s="24"/>
      <c r="N108" s="25"/>
      <c r="O108" s="26"/>
      <c r="P108" s="27"/>
      <c r="Q108" s="23"/>
      <c r="R108" s="24"/>
      <c r="S108" s="24"/>
    </row>
    <row r="109" spans="1:19" s="1" customFormat="1" ht="17.25" customHeight="1" x14ac:dyDescent="0.25">
      <c r="A109" s="97" t="s">
        <v>40</v>
      </c>
      <c r="B109" s="97">
        <v>106</v>
      </c>
      <c r="C109" s="98" t="s">
        <v>452</v>
      </c>
      <c r="D109" s="99">
        <v>41822</v>
      </c>
      <c r="E109" s="97" t="s">
        <v>124</v>
      </c>
      <c r="F109" s="101">
        <v>5</v>
      </c>
      <c r="G109" s="102">
        <v>466.1</v>
      </c>
      <c r="H109" s="100" t="s">
        <v>1036</v>
      </c>
      <c r="I109" s="23"/>
      <c r="J109" s="24"/>
      <c r="K109" s="23"/>
      <c r="L109" s="23"/>
      <c r="M109" s="24"/>
      <c r="N109" s="25"/>
      <c r="O109" s="26"/>
      <c r="P109" s="27"/>
      <c r="Q109" s="23"/>
      <c r="R109" s="24"/>
      <c r="S109" s="24"/>
    </row>
    <row r="110" spans="1:19" s="1" customFormat="1" ht="17.25" customHeight="1" x14ac:dyDescent="0.25">
      <c r="A110" s="97" t="s">
        <v>40</v>
      </c>
      <c r="B110" s="97">
        <v>107</v>
      </c>
      <c r="C110" s="98" t="s">
        <v>453</v>
      </c>
      <c r="D110" s="99">
        <v>41824</v>
      </c>
      <c r="E110" s="97" t="s">
        <v>124</v>
      </c>
      <c r="F110" s="101">
        <v>15</v>
      </c>
      <c r="G110" s="102">
        <v>466.1</v>
      </c>
      <c r="H110" s="100" t="s">
        <v>1050</v>
      </c>
      <c r="I110" s="23"/>
      <c r="J110" s="24"/>
      <c r="K110" s="23"/>
      <c r="L110" s="23"/>
      <c r="M110" s="24"/>
      <c r="N110" s="25"/>
      <c r="O110" s="26"/>
      <c r="P110" s="27"/>
      <c r="Q110" s="23"/>
      <c r="R110" s="24"/>
      <c r="S110" s="24"/>
    </row>
    <row r="111" spans="1:19" s="1" customFormat="1" ht="17.25" customHeight="1" x14ac:dyDescent="0.25">
      <c r="A111" s="97" t="s">
        <v>40</v>
      </c>
      <c r="B111" s="97">
        <v>108</v>
      </c>
      <c r="C111" s="98" t="s">
        <v>454</v>
      </c>
      <c r="D111" s="99">
        <v>41822</v>
      </c>
      <c r="E111" s="97" t="s">
        <v>124</v>
      </c>
      <c r="F111" s="101">
        <v>5</v>
      </c>
      <c r="G111" s="102">
        <v>466.1</v>
      </c>
      <c r="H111" s="100" t="s">
        <v>1015</v>
      </c>
      <c r="I111" s="23"/>
      <c r="J111" s="24"/>
      <c r="K111" s="23"/>
      <c r="L111" s="23"/>
      <c r="M111" s="24"/>
      <c r="N111" s="25"/>
      <c r="O111" s="26"/>
      <c r="P111" s="27"/>
      <c r="Q111" s="23"/>
      <c r="R111" s="24"/>
      <c r="S111" s="24"/>
    </row>
    <row r="112" spans="1:19" s="1" customFormat="1" ht="17.25" customHeight="1" x14ac:dyDescent="0.25">
      <c r="A112" s="97" t="s">
        <v>40</v>
      </c>
      <c r="B112" s="97">
        <v>109</v>
      </c>
      <c r="C112" s="98" t="s">
        <v>455</v>
      </c>
      <c r="D112" s="99">
        <v>41823</v>
      </c>
      <c r="E112" s="97" t="s">
        <v>124</v>
      </c>
      <c r="F112" s="101">
        <v>13</v>
      </c>
      <c r="G112" s="102">
        <v>466.1</v>
      </c>
      <c r="H112" s="100" t="s">
        <v>918</v>
      </c>
      <c r="I112" s="23"/>
      <c r="J112" s="24"/>
      <c r="K112" s="23"/>
      <c r="L112" s="23"/>
      <c r="M112" s="24"/>
      <c r="N112" s="25"/>
      <c r="O112" s="26"/>
      <c r="P112" s="27"/>
      <c r="Q112" s="23"/>
      <c r="R112" s="24"/>
      <c r="S112" s="24"/>
    </row>
    <row r="113" spans="1:19" s="1" customFormat="1" ht="17.25" customHeight="1" x14ac:dyDescent="0.25">
      <c r="A113" s="97" t="s">
        <v>40</v>
      </c>
      <c r="B113" s="97">
        <v>110</v>
      </c>
      <c r="C113" s="98" t="s">
        <v>456</v>
      </c>
      <c r="D113" s="99">
        <v>41823</v>
      </c>
      <c r="E113" s="97" t="s">
        <v>124</v>
      </c>
      <c r="F113" s="101">
        <v>1.1000000000000001</v>
      </c>
      <c r="G113" s="102">
        <v>488.19</v>
      </c>
      <c r="H113" s="100" t="s">
        <v>1034</v>
      </c>
      <c r="I113" s="23"/>
      <c r="J113" s="24"/>
      <c r="K113" s="23"/>
      <c r="L113" s="23"/>
      <c r="M113" s="24"/>
      <c r="N113" s="25"/>
      <c r="O113" s="26"/>
      <c r="P113" s="27"/>
      <c r="Q113" s="23"/>
      <c r="R113" s="24"/>
      <c r="S113" s="24"/>
    </row>
    <row r="114" spans="1:19" s="1" customFormat="1" ht="17.25" customHeight="1" x14ac:dyDescent="0.25">
      <c r="A114" s="97" t="s">
        <v>40</v>
      </c>
      <c r="B114" s="97">
        <v>111</v>
      </c>
      <c r="C114" s="98" t="s">
        <v>457</v>
      </c>
      <c r="D114" s="99">
        <v>41823</v>
      </c>
      <c r="E114" s="97" t="s">
        <v>124</v>
      </c>
      <c r="F114" s="101">
        <v>8</v>
      </c>
      <c r="G114" s="102">
        <v>466.1</v>
      </c>
      <c r="H114" s="100" t="s">
        <v>875</v>
      </c>
      <c r="I114" s="23"/>
      <c r="J114" s="24"/>
      <c r="K114" s="23"/>
      <c r="L114" s="23"/>
      <c r="M114" s="24"/>
      <c r="N114" s="25"/>
      <c r="O114" s="26"/>
      <c r="P114" s="27"/>
      <c r="Q114" s="23"/>
      <c r="R114" s="24"/>
      <c r="S114" s="24"/>
    </row>
    <row r="115" spans="1:19" s="1" customFormat="1" ht="17.25" customHeight="1" x14ac:dyDescent="0.25">
      <c r="A115" s="97" t="s">
        <v>40</v>
      </c>
      <c r="B115" s="97">
        <v>112</v>
      </c>
      <c r="C115" s="98" t="s">
        <v>458</v>
      </c>
      <c r="D115" s="99">
        <v>41829</v>
      </c>
      <c r="E115" s="97" t="s">
        <v>124</v>
      </c>
      <c r="F115" s="101">
        <v>5</v>
      </c>
      <c r="G115" s="102">
        <v>2219.0500000000002</v>
      </c>
      <c r="H115" s="100" t="s">
        <v>930</v>
      </c>
      <c r="I115" s="23"/>
      <c r="J115" s="24"/>
      <c r="K115" s="23"/>
      <c r="L115" s="23"/>
      <c r="M115" s="24"/>
      <c r="N115" s="25"/>
      <c r="O115" s="26"/>
      <c r="P115" s="27"/>
      <c r="Q115" s="23"/>
      <c r="R115" s="24"/>
      <c r="S115" s="24"/>
    </row>
    <row r="116" spans="1:19" s="1" customFormat="1" ht="17.25" customHeight="1" x14ac:dyDescent="0.25">
      <c r="A116" s="97" t="s">
        <v>40</v>
      </c>
      <c r="B116" s="97">
        <v>113</v>
      </c>
      <c r="C116" s="98" t="s">
        <v>459</v>
      </c>
      <c r="D116" s="99">
        <v>41824</v>
      </c>
      <c r="E116" s="97" t="s">
        <v>124</v>
      </c>
      <c r="F116" s="101">
        <v>14</v>
      </c>
      <c r="G116" s="102">
        <v>466.1</v>
      </c>
      <c r="H116" s="100" t="s">
        <v>927</v>
      </c>
      <c r="I116" s="23"/>
      <c r="J116" s="24"/>
      <c r="K116" s="23"/>
      <c r="L116" s="23"/>
      <c r="M116" s="24"/>
      <c r="N116" s="25"/>
      <c r="O116" s="26"/>
      <c r="P116" s="27"/>
      <c r="Q116" s="23"/>
      <c r="R116" s="24"/>
      <c r="S116" s="24"/>
    </row>
    <row r="117" spans="1:19" s="1" customFormat="1" ht="17.25" customHeight="1" x14ac:dyDescent="0.25">
      <c r="A117" s="97" t="s">
        <v>40</v>
      </c>
      <c r="B117" s="97">
        <v>114</v>
      </c>
      <c r="C117" s="98" t="s">
        <v>460</v>
      </c>
      <c r="D117" s="99">
        <v>41829</v>
      </c>
      <c r="E117" s="97" t="s">
        <v>1083</v>
      </c>
      <c r="F117" s="101">
        <v>5</v>
      </c>
      <c r="G117" s="102">
        <v>2219.0500000000002</v>
      </c>
      <c r="H117" s="100" t="s">
        <v>1036</v>
      </c>
      <c r="I117" s="23"/>
      <c r="J117" s="24"/>
      <c r="K117" s="23"/>
      <c r="L117" s="23"/>
      <c r="M117" s="24"/>
      <c r="N117" s="25"/>
      <c r="O117" s="26"/>
      <c r="P117" s="27"/>
      <c r="Q117" s="23"/>
      <c r="R117" s="24"/>
      <c r="S117" s="24"/>
    </row>
    <row r="118" spans="1:19" s="1" customFormat="1" ht="17.25" customHeight="1" x14ac:dyDescent="0.25">
      <c r="A118" s="97" t="s">
        <v>40</v>
      </c>
      <c r="B118" s="97">
        <v>115</v>
      </c>
      <c r="C118" s="98" t="s">
        <v>461</v>
      </c>
      <c r="D118" s="99">
        <v>41828</v>
      </c>
      <c r="E118" s="97" t="s">
        <v>124</v>
      </c>
      <c r="F118" s="101">
        <v>10</v>
      </c>
      <c r="G118" s="102">
        <v>466.1</v>
      </c>
      <c r="H118" s="100" t="s">
        <v>995</v>
      </c>
      <c r="I118" s="23"/>
      <c r="J118" s="24"/>
      <c r="K118" s="23"/>
      <c r="L118" s="23"/>
      <c r="M118" s="24"/>
      <c r="N118" s="25"/>
      <c r="O118" s="26"/>
      <c r="P118" s="27"/>
      <c r="Q118" s="23"/>
      <c r="R118" s="24"/>
      <c r="S118" s="24"/>
    </row>
    <row r="119" spans="1:19" s="1" customFormat="1" ht="17.25" customHeight="1" x14ac:dyDescent="0.25">
      <c r="A119" s="97" t="s">
        <v>40</v>
      </c>
      <c r="B119" s="97">
        <v>116</v>
      </c>
      <c r="C119" s="98" t="s">
        <v>462</v>
      </c>
      <c r="D119" s="99">
        <v>41828</v>
      </c>
      <c r="E119" s="97" t="s">
        <v>124</v>
      </c>
      <c r="F119" s="101">
        <v>14.5</v>
      </c>
      <c r="G119" s="102">
        <v>466.1</v>
      </c>
      <c r="H119" s="100" t="s">
        <v>995</v>
      </c>
      <c r="I119" s="23"/>
      <c r="J119" s="24"/>
      <c r="K119" s="23"/>
      <c r="L119" s="23"/>
      <c r="M119" s="24"/>
      <c r="N119" s="25"/>
      <c r="O119" s="26"/>
      <c r="P119" s="27"/>
      <c r="Q119" s="23"/>
      <c r="R119" s="24"/>
      <c r="S119" s="24"/>
    </row>
    <row r="120" spans="1:19" s="1" customFormat="1" ht="17.25" customHeight="1" x14ac:dyDescent="0.25">
      <c r="A120" s="97" t="s">
        <v>40</v>
      </c>
      <c r="B120" s="97">
        <v>117</v>
      </c>
      <c r="C120" s="98" t="s">
        <v>463</v>
      </c>
      <c r="D120" s="99">
        <v>41823</v>
      </c>
      <c r="E120" s="97" t="s">
        <v>124</v>
      </c>
      <c r="F120" s="101">
        <v>7</v>
      </c>
      <c r="G120" s="102">
        <v>466.1</v>
      </c>
      <c r="H120" s="100" t="s">
        <v>894</v>
      </c>
      <c r="I120" s="23"/>
      <c r="J120" s="24"/>
      <c r="K120" s="23"/>
      <c r="L120" s="23"/>
      <c r="M120" s="24"/>
      <c r="N120" s="25"/>
      <c r="O120" s="26"/>
      <c r="P120" s="27"/>
      <c r="Q120" s="23"/>
      <c r="R120" s="24"/>
      <c r="S120" s="24"/>
    </row>
    <row r="121" spans="1:19" s="1" customFormat="1" ht="17.25" customHeight="1" x14ac:dyDescent="0.25">
      <c r="A121" s="97" t="s">
        <v>40</v>
      </c>
      <c r="B121" s="97">
        <v>118</v>
      </c>
      <c r="C121" s="98" t="s">
        <v>464</v>
      </c>
      <c r="D121" s="99">
        <v>41823</v>
      </c>
      <c r="E121" s="97" t="s">
        <v>124</v>
      </c>
      <c r="F121" s="101">
        <v>9</v>
      </c>
      <c r="G121" s="102">
        <v>466.1</v>
      </c>
      <c r="H121" s="100" t="s">
        <v>797</v>
      </c>
      <c r="I121" s="23"/>
      <c r="J121" s="24"/>
      <c r="K121" s="23"/>
      <c r="L121" s="23"/>
      <c r="M121" s="24"/>
      <c r="N121" s="25"/>
      <c r="O121" s="26"/>
      <c r="P121" s="27"/>
      <c r="Q121" s="23"/>
      <c r="R121" s="24"/>
      <c r="S121" s="24"/>
    </row>
    <row r="122" spans="1:19" s="1" customFormat="1" ht="17.25" customHeight="1" x14ac:dyDescent="0.25">
      <c r="A122" s="97" t="s">
        <v>40</v>
      </c>
      <c r="B122" s="97">
        <v>119</v>
      </c>
      <c r="C122" s="98" t="s">
        <v>465</v>
      </c>
      <c r="D122" s="99">
        <v>41828</v>
      </c>
      <c r="E122" s="97" t="s">
        <v>124</v>
      </c>
      <c r="F122" s="101">
        <v>7</v>
      </c>
      <c r="G122" s="102">
        <v>466.1</v>
      </c>
      <c r="H122" s="100" t="s">
        <v>797</v>
      </c>
      <c r="I122" s="23"/>
      <c r="J122" s="24"/>
      <c r="K122" s="23"/>
      <c r="L122" s="23"/>
      <c r="M122" s="24"/>
      <c r="N122" s="25"/>
      <c r="O122" s="26"/>
      <c r="P122" s="27"/>
      <c r="Q122" s="23"/>
      <c r="R122" s="24"/>
      <c r="S122" s="24"/>
    </row>
    <row r="123" spans="1:19" s="1" customFormat="1" ht="17.25" customHeight="1" x14ac:dyDescent="0.25">
      <c r="A123" s="97" t="s">
        <v>40</v>
      </c>
      <c r="B123" s="97">
        <v>120</v>
      </c>
      <c r="C123" s="98" t="s">
        <v>466</v>
      </c>
      <c r="D123" s="99">
        <v>41828</v>
      </c>
      <c r="E123" s="97" t="s">
        <v>124</v>
      </c>
      <c r="F123" s="101">
        <v>7</v>
      </c>
      <c r="G123" s="102">
        <v>466.1</v>
      </c>
      <c r="H123" s="100" t="s">
        <v>797</v>
      </c>
      <c r="I123" s="23"/>
      <c r="J123" s="24"/>
      <c r="K123" s="23"/>
      <c r="L123" s="23"/>
      <c r="M123" s="24"/>
      <c r="N123" s="25"/>
      <c r="O123" s="26"/>
      <c r="P123" s="27"/>
      <c r="Q123" s="23"/>
      <c r="R123" s="24"/>
      <c r="S123" s="24"/>
    </row>
    <row r="124" spans="1:19" s="1" customFormat="1" ht="17.25" customHeight="1" x14ac:dyDescent="0.25">
      <c r="A124" s="97" t="s">
        <v>40</v>
      </c>
      <c r="B124" s="97">
        <v>121</v>
      </c>
      <c r="C124" s="98" t="s">
        <v>467</v>
      </c>
      <c r="D124" s="99">
        <v>41823</v>
      </c>
      <c r="E124" s="97" t="s">
        <v>124</v>
      </c>
      <c r="F124" s="101">
        <v>12.5</v>
      </c>
      <c r="G124" s="102">
        <v>466.1</v>
      </c>
      <c r="H124" s="100" t="s">
        <v>995</v>
      </c>
      <c r="I124" s="23"/>
      <c r="J124" s="24"/>
      <c r="K124" s="23"/>
      <c r="L124" s="23"/>
      <c r="M124" s="24"/>
      <c r="N124" s="25"/>
      <c r="O124" s="26"/>
      <c r="P124" s="27"/>
      <c r="Q124" s="23"/>
      <c r="R124" s="24"/>
      <c r="S124" s="24"/>
    </row>
    <row r="125" spans="1:19" s="1" customFormat="1" ht="17.25" customHeight="1" x14ac:dyDescent="0.25">
      <c r="A125" s="97" t="s">
        <v>40</v>
      </c>
      <c r="B125" s="97">
        <v>122</v>
      </c>
      <c r="C125" s="98" t="s">
        <v>468</v>
      </c>
      <c r="D125" s="99">
        <v>41824</v>
      </c>
      <c r="E125" s="97" t="s">
        <v>124</v>
      </c>
      <c r="F125" s="101">
        <v>14.5</v>
      </c>
      <c r="G125" s="102">
        <v>466.1</v>
      </c>
      <c r="H125" s="100" t="s">
        <v>797</v>
      </c>
      <c r="I125" s="23"/>
      <c r="J125" s="24"/>
      <c r="K125" s="23"/>
      <c r="L125" s="23"/>
      <c r="M125" s="24"/>
      <c r="N125" s="25"/>
      <c r="O125" s="26"/>
      <c r="P125" s="27"/>
      <c r="Q125" s="23"/>
      <c r="R125" s="24"/>
      <c r="S125" s="24"/>
    </row>
    <row r="126" spans="1:19" s="1" customFormat="1" ht="17.25" customHeight="1" x14ac:dyDescent="0.25">
      <c r="A126" s="97" t="s">
        <v>40</v>
      </c>
      <c r="B126" s="97">
        <v>123</v>
      </c>
      <c r="C126" s="98" t="s">
        <v>469</v>
      </c>
      <c r="D126" s="99">
        <v>41838</v>
      </c>
      <c r="E126" s="97" t="s">
        <v>124</v>
      </c>
      <c r="F126" s="101">
        <v>14.5</v>
      </c>
      <c r="G126" s="102">
        <v>466.1</v>
      </c>
      <c r="H126" s="100" t="s">
        <v>995</v>
      </c>
      <c r="I126" s="23"/>
      <c r="J126" s="24"/>
      <c r="K126" s="23"/>
      <c r="L126" s="23"/>
      <c r="M126" s="24"/>
      <c r="N126" s="25"/>
      <c r="O126" s="26"/>
      <c r="P126" s="27"/>
      <c r="Q126" s="23"/>
      <c r="R126" s="24"/>
      <c r="S126" s="24"/>
    </row>
    <row r="127" spans="1:19" s="1" customFormat="1" ht="17.25" customHeight="1" x14ac:dyDescent="0.25">
      <c r="A127" s="97" t="s">
        <v>40</v>
      </c>
      <c r="B127" s="97">
        <v>124</v>
      </c>
      <c r="C127" s="98" t="s">
        <v>470</v>
      </c>
      <c r="D127" s="99">
        <v>41823</v>
      </c>
      <c r="E127" s="97" t="s">
        <v>124</v>
      </c>
      <c r="F127" s="101">
        <v>8</v>
      </c>
      <c r="G127" s="102">
        <v>466.1</v>
      </c>
      <c r="H127" s="100" t="s">
        <v>797</v>
      </c>
      <c r="I127" s="23"/>
      <c r="J127" s="24"/>
      <c r="K127" s="23"/>
      <c r="L127" s="23"/>
      <c r="M127" s="24"/>
      <c r="N127" s="25"/>
      <c r="O127" s="26"/>
      <c r="P127" s="27"/>
      <c r="Q127" s="23"/>
      <c r="R127" s="24"/>
      <c r="S127" s="24"/>
    </row>
    <row r="128" spans="1:19" s="1" customFormat="1" ht="17.25" customHeight="1" x14ac:dyDescent="0.25">
      <c r="A128" s="97" t="s">
        <v>40</v>
      </c>
      <c r="B128" s="97">
        <v>125</v>
      </c>
      <c r="C128" s="98" t="s">
        <v>471</v>
      </c>
      <c r="D128" s="99">
        <v>41824</v>
      </c>
      <c r="E128" s="97" t="s">
        <v>124</v>
      </c>
      <c r="F128" s="101">
        <v>14.5</v>
      </c>
      <c r="G128" s="102">
        <v>466.1</v>
      </c>
      <c r="H128" s="100" t="s">
        <v>797</v>
      </c>
      <c r="I128" s="23"/>
      <c r="J128" s="24"/>
      <c r="K128" s="23"/>
      <c r="L128" s="23"/>
      <c r="M128" s="24"/>
      <c r="N128" s="25"/>
      <c r="O128" s="26"/>
      <c r="P128" s="27"/>
      <c r="Q128" s="23"/>
      <c r="R128" s="24"/>
      <c r="S128" s="24"/>
    </row>
    <row r="129" spans="1:19" s="1" customFormat="1" ht="17.25" customHeight="1" x14ac:dyDescent="0.25">
      <c r="A129" s="97" t="s">
        <v>40</v>
      </c>
      <c r="B129" s="97">
        <v>126</v>
      </c>
      <c r="C129" s="98" t="s">
        <v>472</v>
      </c>
      <c r="D129" s="99">
        <v>41829</v>
      </c>
      <c r="E129" s="97" t="s">
        <v>124</v>
      </c>
      <c r="F129" s="101">
        <v>7</v>
      </c>
      <c r="G129" s="102">
        <v>466.1</v>
      </c>
      <c r="H129" s="100" t="s">
        <v>797</v>
      </c>
      <c r="I129" s="23"/>
      <c r="J129" s="24"/>
      <c r="K129" s="23"/>
      <c r="L129" s="23"/>
      <c r="M129" s="24"/>
      <c r="N129" s="25"/>
      <c r="O129" s="26"/>
      <c r="P129" s="27"/>
      <c r="Q129" s="23"/>
      <c r="R129" s="24"/>
      <c r="S129" s="24"/>
    </row>
    <row r="130" spans="1:19" s="1" customFormat="1" ht="17.25" customHeight="1" x14ac:dyDescent="0.25">
      <c r="A130" s="97" t="s">
        <v>40</v>
      </c>
      <c r="B130" s="97">
        <v>127</v>
      </c>
      <c r="C130" s="98" t="s">
        <v>473</v>
      </c>
      <c r="D130" s="99">
        <v>41831</v>
      </c>
      <c r="E130" s="97" t="s">
        <v>52</v>
      </c>
      <c r="F130" s="101">
        <v>14.5</v>
      </c>
      <c r="G130" s="102">
        <v>466.1</v>
      </c>
      <c r="H130" s="100" t="s">
        <v>995</v>
      </c>
      <c r="I130" s="23"/>
      <c r="J130" s="24"/>
      <c r="K130" s="23"/>
      <c r="L130" s="23"/>
      <c r="M130" s="24"/>
      <c r="N130" s="25"/>
      <c r="O130" s="26"/>
      <c r="P130" s="27"/>
      <c r="Q130" s="23"/>
      <c r="R130" s="24"/>
      <c r="S130" s="24"/>
    </row>
    <row r="131" spans="1:19" s="1" customFormat="1" ht="17.25" customHeight="1" x14ac:dyDescent="0.25">
      <c r="A131" s="97" t="s">
        <v>40</v>
      </c>
      <c r="B131" s="97">
        <v>128</v>
      </c>
      <c r="C131" s="98" t="s">
        <v>474</v>
      </c>
      <c r="D131" s="99">
        <v>41824</v>
      </c>
      <c r="E131" s="97" t="s">
        <v>124</v>
      </c>
      <c r="F131" s="101">
        <v>14.5</v>
      </c>
      <c r="G131" s="102">
        <v>466.1</v>
      </c>
      <c r="H131" s="100" t="s">
        <v>995</v>
      </c>
      <c r="I131" s="23"/>
      <c r="J131" s="24"/>
      <c r="K131" s="23"/>
      <c r="L131" s="23"/>
      <c r="M131" s="24"/>
      <c r="N131" s="25"/>
      <c r="O131" s="26"/>
      <c r="P131" s="27"/>
      <c r="Q131" s="23"/>
      <c r="R131" s="24"/>
      <c r="S131" s="24"/>
    </row>
    <row r="132" spans="1:19" s="1" customFormat="1" ht="17.25" customHeight="1" x14ac:dyDescent="0.25">
      <c r="A132" s="97" t="s">
        <v>40</v>
      </c>
      <c r="B132" s="97">
        <v>129</v>
      </c>
      <c r="C132" s="98" t="s">
        <v>475</v>
      </c>
      <c r="D132" s="99">
        <v>41841</v>
      </c>
      <c r="E132" s="97" t="s">
        <v>52</v>
      </c>
      <c r="F132" s="101">
        <v>15</v>
      </c>
      <c r="G132" s="102">
        <v>466.1</v>
      </c>
      <c r="H132" s="100" t="s">
        <v>876</v>
      </c>
      <c r="I132" s="23"/>
      <c r="J132" s="24"/>
      <c r="K132" s="23"/>
      <c r="L132" s="23"/>
      <c r="M132" s="24"/>
      <c r="N132" s="25"/>
      <c r="O132" s="26"/>
      <c r="P132" s="27"/>
      <c r="Q132" s="23"/>
      <c r="R132" s="24"/>
      <c r="S132" s="24"/>
    </row>
    <row r="133" spans="1:19" s="1" customFormat="1" ht="17.25" customHeight="1" x14ac:dyDescent="0.25">
      <c r="A133" s="97" t="s">
        <v>40</v>
      </c>
      <c r="B133" s="97">
        <v>130</v>
      </c>
      <c r="C133" s="98" t="s">
        <v>476</v>
      </c>
      <c r="D133" s="99">
        <v>41828</v>
      </c>
      <c r="E133" s="97" t="s">
        <v>124</v>
      </c>
      <c r="F133" s="101">
        <v>10</v>
      </c>
      <c r="G133" s="102">
        <v>466.1</v>
      </c>
      <c r="H133" s="100" t="s">
        <v>918</v>
      </c>
      <c r="I133" s="23"/>
      <c r="J133" s="24"/>
      <c r="K133" s="23"/>
      <c r="L133" s="23"/>
      <c r="M133" s="24"/>
      <c r="N133" s="25"/>
      <c r="O133" s="26"/>
      <c r="P133" s="27"/>
      <c r="Q133" s="23"/>
      <c r="R133" s="24"/>
      <c r="S133" s="24"/>
    </row>
    <row r="134" spans="1:19" s="1" customFormat="1" ht="17.25" customHeight="1" x14ac:dyDescent="0.25">
      <c r="A134" s="97" t="s">
        <v>40</v>
      </c>
      <c r="B134" s="97">
        <v>131</v>
      </c>
      <c r="C134" s="98" t="s">
        <v>477</v>
      </c>
      <c r="D134" s="99">
        <v>41824</v>
      </c>
      <c r="E134" s="97" t="s">
        <v>124</v>
      </c>
      <c r="F134" s="101">
        <v>8</v>
      </c>
      <c r="G134" s="102">
        <v>466.1</v>
      </c>
      <c r="H134" s="100" t="s">
        <v>889</v>
      </c>
      <c r="I134" s="23"/>
      <c r="J134" s="24"/>
      <c r="K134" s="23"/>
      <c r="L134" s="23"/>
      <c r="M134" s="24"/>
      <c r="N134" s="25"/>
      <c r="O134" s="26"/>
      <c r="P134" s="27"/>
      <c r="Q134" s="23"/>
      <c r="R134" s="24"/>
      <c r="S134" s="24"/>
    </row>
    <row r="135" spans="1:19" s="1" customFormat="1" ht="17.25" customHeight="1" x14ac:dyDescent="0.25">
      <c r="A135" s="97" t="s">
        <v>40</v>
      </c>
      <c r="B135" s="97">
        <v>132</v>
      </c>
      <c r="C135" s="98" t="s">
        <v>478</v>
      </c>
      <c r="D135" s="99">
        <v>41824</v>
      </c>
      <c r="E135" s="97" t="s">
        <v>52</v>
      </c>
      <c r="F135" s="101">
        <v>7</v>
      </c>
      <c r="G135" s="102">
        <v>466.1</v>
      </c>
      <c r="H135" s="100" t="s">
        <v>995</v>
      </c>
      <c r="I135" s="23"/>
      <c r="J135" s="24"/>
      <c r="K135" s="23"/>
      <c r="L135" s="23"/>
      <c r="M135" s="24"/>
      <c r="N135" s="25"/>
      <c r="O135" s="26"/>
      <c r="P135" s="27"/>
      <c r="Q135" s="23"/>
      <c r="R135" s="24"/>
      <c r="S135" s="24"/>
    </row>
    <row r="136" spans="1:19" s="1" customFormat="1" ht="17.25" customHeight="1" x14ac:dyDescent="0.25">
      <c r="A136" s="97" t="s">
        <v>40</v>
      </c>
      <c r="B136" s="97">
        <v>133</v>
      </c>
      <c r="C136" s="98" t="s">
        <v>479</v>
      </c>
      <c r="D136" s="99">
        <v>41834</v>
      </c>
      <c r="E136" s="97" t="s">
        <v>124</v>
      </c>
      <c r="F136" s="101">
        <v>6</v>
      </c>
      <c r="G136" s="102">
        <v>466.1</v>
      </c>
      <c r="H136" s="100" t="s">
        <v>1071</v>
      </c>
      <c r="I136" s="23"/>
      <c r="J136" s="24"/>
      <c r="K136" s="23"/>
      <c r="L136" s="23"/>
      <c r="M136" s="24"/>
      <c r="N136" s="25"/>
      <c r="O136" s="26"/>
      <c r="P136" s="27"/>
      <c r="Q136" s="23"/>
      <c r="R136" s="24"/>
      <c r="S136" s="24"/>
    </row>
    <row r="137" spans="1:19" s="1" customFormat="1" ht="17.25" customHeight="1" x14ac:dyDescent="0.25">
      <c r="A137" s="97" t="s">
        <v>40</v>
      </c>
      <c r="B137" s="97">
        <v>134</v>
      </c>
      <c r="C137" s="98" t="s">
        <v>480</v>
      </c>
      <c r="D137" s="99">
        <v>41831</v>
      </c>
      <c r="E137" s="97" t="s">
        <v>1083</v>
      </c>
      <c r="F137" s="101">
        <v>90</v>
      </c>
      <c r="G137" s="102">
        <v>39942.9</v>
      </c>
      <c r="H137" s="100" t="s">
        <v>814</v>
      </c>
      <c r="I137" s="23"/>
      <c r="J137" s="24"/>
      <c r="K137" s="23"/>
      <c r="L137" s="23"/>
      <c r="M137" s="24"/>
      <c r="N137" s="25"/>
      <c r="O137" s="26"/>
      <c r="P137" s="27"/>
      <c r="Q137" s="23"/>
      <c r="R137" s="24"/>
      <c r="S137" s="24"/>
    </row>
    <row r="138" spans="1:19" s="1" customFormat="1" ht="17.25" customHeight="1" x14ac:dyDescent="0.25">
      <c r="A138" s="97" t="s">
        <v>40</v>
      </c>
      <c r="B138" s="97">
        <v>135</v>
      </c>
      <c r="C138" s="98" t="s">
        <v>481</v>
      </c>
      <c r="D138" s="99">
        <v>41827</v>
      </c>
      <c r="E138" s="97" t="s">
        <v>124</v>
      </c>
      <c r="F138" s="101">
        <v>9</v>
      </c>
      <c r="G138" s="102">
        <v>466.1</v>
      </c>
      <c r="H138" s="100" t="s">
        <v>1079</v>
      </c>
      <c r="I138" s="23"/>
      <c r="J138" s="24"/>
      <c r="K138" s="23"/>
      <c r="L138" s="23"/>
      <c r="M138" s="24"/>
      <c r="N138" s="25"/>
      <c r="O138" s="26"/>
      <c r="P138" s="27"/>
      <c r="Q138" s="23"/>
      <c r="R138" s="24"/>
      <c r="S138" s="24"/>
    </row>
    <row r="139" spans="1:19" s="1" customFormat="1" ht="17.25" customHeight="1" x14ac:dyDescent="0.25">
      <c r="A139" s="97" t="s">
        <v>40</v>
      </c>
      <c r="B139" s="97">
        <v>136</v>
      </c>
      <c r="C139" s="98" t="s">
        <v>482</v>
      </c>
      <c r="D139" s="99">
        <v>41824</v>
      </c>
      <c r="E139" s="97" t="s">
        <v>124</v>
      </c>
      <c r="F139" s="101">
        <v>7</v>
      </c>
      <c r="G139" s="102">
        <v>466.1</v>
      </c>
      <c r="H139" s="100" t="s">
        <v>797</v>
      </c>
      <c r="I139" s="23"/>
      <c r="J139" s="24"/>
      <c r="K139" s="23"/>
      <c r="L139" s="23"/>
      <c r="M139" s="24"/>
      <c r="N139" s="25"/>
      <c r="O139" s="26"/>
      <c r="P139" s="27"/>
      <c r="Q139" s="23"/>
      <c r="R139" s="24"/>
      <c r="S139" s="24"/>
    </row>
    <row r="140" spans="1:19" s="1" customFormat="1" ht="17.25" customHeight="1" x14ac:dyDescent="0.25">
      <c r="A140" s="97" t="s">
        <v>40</v>
      </c>
      <c r="B140" s="97">
        <v>137</v>
      </c>
      <c r="C140" s="98" t="s">
        <v>483</v>
      </c>
      <c r="D140" s="99">
        <v>41824</v>
      </c>
      <c r="E140" s="97" t="s">
        <v>124</v>
      </c>
      <c r="F140" s="101">
        <v>14</v>
      </c>
      <c r="G140" s="102">
        <v>466.1</v>
      </c>
      <c r="H140" s="100" t="s">
        <v>930</v>
      </c>
      <c r="I140" s="23"/>
      <c r="J140" s="24"/>
      <c r="K140" s="23"/>
      <c r="L140" s="23"/>
      <c r="M140" s="24"/>
      <c r="N140" s="25"/>
      <c r="O140" s="26"/>
      <c r="P140" s="27"/>
      <c r="Q140" s="23"/>
      <c r="R140" s="24"/>
      <c r="S140" s="24"/>
    </row>
    <row r="141" spans="1:19" s="1" customFormat="1" ht="17.25" customHeight="1" x14ac:dyDescent="0.25">
      <c r="A141" s="97" t="s">
        <v>40</v>
      </c>
      <c r="B141" s="97">
        <v>138</v>
      </c>
      <c r="C141" s="98" t="s">
        <v>484</v>
      </c>
      <c r="D141" s="99">
        <v>41824</v>
      </c>
      <c r="E141" s="97" t="s">
        <v>124</v>
      </c>
      <c r="F141" s="101">
        <v>7</v>
      </c>
      <c r="G141" s="102">
        <v>466.1</v>
      </c>
      <c r="H141" s="100" t="s">
        <v>797</v>
      </c>
      <c r="I141" s="23"/>
      <c r="J141" s="24"/>
      <c r="K141" s="23"/>
      <c r="L141" s="23"/>
      <c r="M141" s="24"/>
      <c r="N141" s="25"/>
      <c r="O141" s="26"/>
      <c r="P141" s="27"/>
      <c r="Q141" s="23"/>
      <c r="R141" s="24"/>
      <c r="S141" s="24"/>
    </row>
    <row r="142" spans="1:19" s="1" customFormat="1" ht="17.25" customHeight="1" x14ac:dyDescent="0.25">
      <c r="A142" s="97" t="s">
        <v>40</v>
      </c>
      <c r="B142" s="97">
        <v>139</v>
      </c>
      <c r="C142" s="98" t="s">
        <v>485</v>
      </c>
      <c r="D142" s="99">
        <v>41828</v>
      </c>
      <c r="E142" s="97" t="s">
        <v>124</v>
      </c>
      <c r="F142" s="101">
        <v>5</v>
      </c>
      <c r="G142" s="102">
        <v>466.1</v>
      </c>
      <c r="H142" s="100" t="s">
        <v>995</v>
      </c>
      <c r="I142" s="23"/>
      <c r="J142" s="24"/>
      <c r="K142" s="23"/>
      <c r="L142" s="23"/>
      <c r="M142" s="24"/>
      <c r="N142" s="25"/>
      <c r="O142" s="26"/>
      <c r="P142" s="27"/>
      <c r="Q142" s="23"/>
      <c r="R142" s="24"/>
      <c r="S142" s="24"/>
    </row>
    <row r="143" spans="1:19" s="1" customFormat="1" ht="17.25" customHeight="1" x14ac:dyDescent="0.25">
      <c r="A143" s="97" t="s">
        <v>40</v>
      </c>
      <c r="B143" s="97">
        <v>140</v>
      </c>
      <c r="C143" s="98" t="s">
        <v>486</v>
      </c>
      <c r="D143" s="99">
        <v>41822</v>
      </c>
      <c r="E143" s="97" t="s">
        <v>124</v>
      </c>
      <c r="F143" s="101">
        <v>15</v>
      </c>
      <c r="G143" s="102">
        <v>466.1</v>
      </c>
      <c r="H143" s="100" t="s">
        <v>889</v>
      </c>
      <c r="I143" s="23"/>
      <c r="J143" s="24"/>
      <c r="K143" s="23"/>
      <c r="L143" s="23"/>
      <c r="M143" s="24"/>
      <c r="N143" s="25"/>
      <c r="O143" s="26"/>
      <c r="P143" s="27"/>
      <c r="Q143" s="23"/>
      <c r="R143" s="24"/>
      <c r="S143" s="24"/>
    </row>
    <row r="144" spans="1:19" s="1" customFormat="1" ht="17.25" customHeight="1" x14ac:dyDescent="0.25">
      <c r="A144" s="97" t="s">
        <v>40</v>
      </c>
      <c r="B144" s="97">
        <v>141</v>
      </c>
      <c r="C144" s="98" t="s">
        <v>487</v>
      </c>
      <c r="D144" s="99">
        <v>41824</v>
      </c>
      <c r="E144" s="97" t="s">
        <v>124</v>
      </c>
      <c r="F144" s="101">
        <v>7</v>
      </c>
      <c r="G144" s="102">
        <v>466.1</v>
      </c>
      <c r="H144" s="100" t="s">
        <v>797</v>
      </c>
      <c r="I144" s="23"/>
      <c r="J144" s="24"/>
      <c r="K144" s="23"/>
      <c r="L144" s="23"/>
      <c r="M144" s="24"/>
      <c r="N144" s="25"/>
      <c r="O144" s="26"/>
      <c r="P144" s="27"/>
      <c r="Q144" s="23"/>
      <c r="R144" s="24"/>
      <c r="S144" s="24"/>
    </row>
    <row r="145" spans="1:19" s="1" customFormat="1" ht="17.25" customHeight="1" x14ac:dyDescent="0.25">
      <c r="A145" s="97" t="s">
        <v>40</v>
      </c>
      <c r="B145" s="97">
        <v>142</v>
      </c>
      <c r="C145" s="98" t="s">
        <v>488</v>
      </c>
      <c r="D145" s="99">
        <v>41828</v>
      </c>
      <c r="E145" s="97" t="s">
        <v>124</v>
      </c>
      <c r="F145" s="101">
        <v>7</v>
      </c>
      <c r="G145" s="102">
        <v>466.1</v>
      </c>
      <c r="H145" s="100" t="s">
        <v>797</v>
      </c>
      <c r="I145" s="23"/>
      <c r="J145" s="24"/>
      <c r="K145" s="23"/>
      <c r="L145" s="23"/>
      <c r="M145" s="24"/>
      <c r="N145" s="25"/>
      <c r="O145" s="26"/>
      <c r="P145" s="27"/>
      <c r="Q145" s="23"/>
      <c r="R145" s="24"/>
      <c r="S145" s="24"/>
    </row>
    <row r="146" spans="1:19" s="1" customFormat="1" ht="17.25" customHeight="1" x14ac:dyDescent="0.25">
      <c r="A146" s="97" t="s">
        <v>40</v>
      </c>
      <c r="B146" s="97">
        <v>143</v>
      </c>
      <c r="C146" s="98" t="s">
        <v>489</v>
      </c>
      <c r="D146" s="99">
        <v>41827</v>
      </c>
      <c r="E146" s="97" t="s">
        <v>124</v>
      </c>
      <c r="F146" s="101">
        <v>8</v>
      </c>
      <c r="G146" s="102">
        <v>466.1</v>
      </c>
      <c r="H146" s="100" t="s">
        <v>797</v>
      </c>
      <c r="I146" s="23"/>
      <c r="J146" s="24"/>
      <c r="K146" s="23"/>
      <c r="L146" s="23"/>
      <c r="M146" s="24"/>
      <c r="N146" s="25"/>
      <c r="O146" s="26"/>
      <c r="P146" s="27"/>
      <c r="Q146" s="23"/>
      <c r="R146" s="24"/>
      <c r="S146" s="24"/>
    </row>
    <row r="147" spans="1:19" s="1" customFormat="1" ht="17.25" customHeight="1" x14ac:dyDescent="0.25">
      <c r="A147" s="97" t="s">
        <v>40</v>
      </c>
      <c r="B147" s="97">
        <v>144</v>
      </c>
      <c r="C147" s="98" t="s">
        <v>490</v>
      </c>
      <c r="D147" s="99">
        <v>41824</v>
      </c>
      <c r="E147" s="97" t="s">
        <v>52</v>
      </c>
      <c r="F147" s="101">
        <v>15</v>
      </c>
      <c r="G147" s="102">
        <v>466.1</v>
      </c>
      <c r="H147" s="100" t="s">
        <v>894</v>
      </c>
      <c r="I147" s="23"/>
      <c r="J147" s="24"/>
      <c r="K147" s="23"/>
      <c r="L147" s="23"/>
      <c r="M147" s="24"/>
      <c r="N147" s="25"/>
      <c r="O147" s="26"/>
      <c r="P147" s="27"/>
      <c r="Q147" s="23"/>
      <c r="R147" s="24"/>
      <c r="S147" s="24"/>
    </row>
    <row r="148" spans="1:19" s="1" customFormat="1" ht="17.25" customHeight="1" x14ac:dyDescent="0.25">
      <c r="A148" s="97" t="s">
        <v>40</v>
      </c>
      <c r="B148" s="97">
        <v>145</v>
      </c>
      <c r="C148" s="98" t="s">
        <v>491</v>
      </c>
      <c r="D148" s="99">
        <v>41824</v>
      </c>
      <c r="E148" s="97" t="s">
        <v>52</v>
      </c>
      <c r="F148" s="101">
        <v>15</v>
      </c>
      <c r="G148" s="102">
        <v>466.1</v>
      </c>
      <c r="H148" s="100" t="s">
        <v>797</v>
      </c>
      <c r="I148" s="23"/>
      <c r="J148" s="24"/>
      <c r="K148" s="23"/>
      <c r="L148" s="23"/>
      <c r="M148" s="24"/>
      <c r="N148" s="25"/>
      <c r="O148" s="26"/>
      <c r="P148" s="27"/>
      <c r="Q148" s="23"/>
      <c r="R148" s="24"/>
      <c r="S148" s="24"/>
    </row>
    <row r="149" spans="1:19" s="1" customFormat="1" ht="17.25" customHeight="1" x14ac:dyDescent="0.25">
      <c r="A149" s="97" t="s">
        <v>40</v>
      </c>
      <c r="B149" s="97">
        <v>146</v>
      </c>
      <c r="C149" s="98" t="s">
        <v>492</v>
      </c>
      <c r="D149" s="99">
        <v>41834</v>
      </c>
      <c r="E149" s="97" t="s">
        <v>52</v>
      </c>
      <c r="F149" s="101">
        <v>15</v>
      </c>
      <c r="G149" s="102">
        <v>466.1</v>
      </c>
      <c r="H149" s="100" t="s">
        <v>894</v>
      </c>
      <c r="I149" s="23"/>
      <c r="J149" s="24"/>
      <c r="K149" s="23"/>
      <c r="L149" s="23"/>
      <c r="M149" s="24"/>
      <c r="N149" s="25"/>
      <c r="O149" s="26"/>
      <c r="P149" s="27"/>
      <c r="Q149" s="23"/>
      <c r="R149" s="24"/>
      <c r="S149" s="24"/>
    </row>
    <row r="150" spans="1:19" s="1" customFormat="1" ht="17.25" customHeight="1" x14ac:dyDescent="0.25">
      <c r="A150" s="97" t="s">
        <v>40</v>
      </c>
      <c r="B150" s="97">
        <v>147</v>
      </c>
      <c r="C150" s="98" t="s">
        <v>493</v>
      </c>
      <c r="D150" s="99">
        <v>41829</v>
      </c>
      <c r="E150" s="97" t="s">
        <v>52</v>
      </c>
      <c r="F150" s="101">
        <v>15</v>
      </c>
      <c r="G150" s="102">
        <v>466.1</v>
      </c>
      <c r="H150" s="100" t="s">
        <v>894</v>
      </c>
      <c r="I150" s="23"/>
      <c r="J150" s="24"/>
      <c r="K150" s="23"/>
      <c r="L150" s="23"/>
      <c r="M150" s="24"/>
      <c r="N150" s="25"/>
      <c r="O150" s="26"/>
      <c r="P150" s="27"/>
      <c r="Q150" s="23"/>
      <c r="R150" s="24"/>
      <c r="S150" s="24"/>
    </row>
    <row r="151" spans="1:19" s="1" customFormat="1" ht="17.25" customHeight="1" x14ac:dyDescent="0.25">
      <c r="A151" s="97" t="s">
        <v>40</v>
      </c>
      <c r="B151" s="97">
        <v>148</v>
      </c>
      <c r="C151" s="98" t="s">
        <v>494</v>
      </c>
      <c r="D151" s="99">
        <v>41824</v>
      </c>
      <c r="E151" s="97" t="s">
        <v>52</v>
      </c>
      <c r="F151" s="101">
        <v>14</v>
      </c>
      <c r="G151" s="102">
        <v>466.1</v>
      </c>
      <c r="H151" s="100" t="s">
        <v>894</v>
      </c>
      <c r="I151" s="23"/>
      <c r="J151" s="24"/>
      <c r="K151" s="23"/>
      <c r="L151" s="23"/>
      <c r="M151" s="24"/>
      <c r="N151" s="25"/>
      <c r="O151" s="26"/>
      <c r="P151" s="27"/>
      <c r="Q151" s="23"/>
      <c r="R151" s="24"/>
      <c r="S151" s="24"/>
    </row>
    <row r="152" spans="1:19" s="1" customFormat="1" ht="17.25" customHeight="1" x14ac:dyDescent="0.25">
      <c r="A152" s="97" t="s">
        <v>40</v>
      </c>
      <c r="B152" s="97">
        <v>149</v>
      </c>
      <c r="C152" s="98" t="s">
        <v>495</v>
      </c>
      <c r="D152" s="99">
        <v>41827</v>
      </c>
      <c r="E152" s="97" t="s">
        <v>124</v>
      </c>
      <c r="F152" s="101">
        <v>14.5</v>
      </c>
      <c r="G152" s="102">
        <v>466.1</v>
      </c>
      <c r="H152" s="100" t="s">
        <v>930</v>
      </c>
      <c r="I152" s="23"/>
      <c r="J152" s="24"/>
      <c r="K152" s="23"/>
      <c r="L152" s="23"/>
      <c r="M152" s="24"/>
      <c r="N152" s="25"/>
      <c r="O152" s="26"/>
      <c r="P152" s="27"/>
      <c r="Q152" s="23"/>
      <c r="R152" s="24"/>
      <c r="S152" s="24"/>
    </row>
    <row r="153" spans="1:19" s="1" customFormat="1" ht="17.25" customHeight="1" x14ac:dyDescent="0.25">
      <c r="A153" s="97" t="s">
        <v>40</v>
      </c>
      <c r="B153" s="97">
        <v>150</v>
      </c>
      <c r="C153" s="98" t="s">
        <v>496</v>
      </c>
      <c r="D153" s="99">
        <v>41828</v>
      </c>
      <c r="E153" s="97" t="s">
        <v>124</v>
      </c>
      <c r="F153" s="101">
        <v>15</v>
      </c>
      <c r="G153" s="102">
        <v>466.1</v>
      </c>
      <c r="H153" s="100" t="s">
        <v>777</v>
      </c>
      <c r="I153" s="23"/>
      <c r="J153" s="24"/>
      <c r="K153" s="23"/>
      <c r="L153" s="23"/>
      <c r="M153" s="24"/>
      <c r="N153" s="25"/>
      <c r="O153" s="26"/>
      <c r="P153" s="27"/>
      <c r="Q153" s="23"/>
      <c r="R153" s="24"/>
      <c r="S153" s="24"/>
    </row>
    <row r="154" spans="1:19" s="1" customFormat="1" ht="17.25" customHeight="1" x14ac:dyDescent="0.25">
      <c r="A154" s="97" t="s">
        <v>40</v>
      </c>
      <c r="B154" s="97">
        <v>151</v>
      </c>
      <c r="C154" s="98" t="s">
        <v>497</v>
      </c>
      <c r="D154" s="99">
        <v>41827</v>
      </c>
      <c r="E154" s="97" t="s">
        <v>124</v>
      </c>
      <c r="F154" s="101">
        <v>14</v>
      </c>
      <c r="G154" s="102">
        <v>466.1</v>
      </c>
      <c r="H154" s="100" t="s">
        <v>889</v>
      </c>
      <c r="I154" s="23"/>
      <c r="J154" s="24"/>
      <c r="K154" s="23"/>
      <c r="L154" s="23"/>
      <c r="M154" s="24"/>
      <c r="N154" s="25"/>
      <c r="O154" s="26"/>
      <c r="P154" s="27"/>
      <c r="Q154" s="23"/>
      <c r="R154" s="24"/>
      <c r="S154" s="24"/>
    </row>
    <row r="155" spans="1:19" s="1" customFormat="1" ht="17.25" customHeight="1" x14ac:dyDescent="0.25">
      <c r="A155" s="97" t="s">
        <v>40</v>
      </c>
      <c r="B155" s="97">
        <v>152</v>
      </c>
      <c r="C155" s="98" t="s">
        <v>498</v>
      </c>
      <c r="D155" s="99">
        <v>41831</v>
      </c>
      <c r="E155" s="97" t="s">
        <v>124</v>
      </c>
      <c r="F155" s="101">
        <v>14</v>
      </c>
      <c r="G155" s="102">
        <v>466.1</v>
      </c>
      <c r="H155" s="100" t="s">
        <v>797</v>
      </c>
      <c r="I155" s="23"/>
      <c r="J155" s="24"/>
      <c r="K155" s="23"/>
      <c r="L155" s="23"/>
      <c r="M155" s="24"/>
      <c r="N155" s="25"/>
      <c r="O155" s="26"/>
      <c r="P155" s="27"/>
      <c r="Q155" s="23"/>
      <c r="R155" s="24"/>
      <c r="S155" s="24"/>
    </row>
    <row r="156" spans="1:19" s="1" customFormat="1" ht="17.25" customHeight="1" x14ac:dyDescent="0.25">
      <c r="A156" s="97" t="s">
        <v>40</v>
      </c>
      <c r="B156" s="97">
        <v>153</v>
      </c>
      <c r="C156" s="98" t="s">
        <v>499</v>
      </c>
      <c r="D156" s="99">
        <v>41823</v>
      </c>
      <c r="E156" s="97" t="s">
        <v>124</v>
      </c>
      <c r="F156" s="101">
        <v>14</v>
      </c>
      <c r="G156" s="102">
        <v>466.1</v>
      </c>
      <c r="H156" s="100" t="s">
        <v>894</v>
      </c>
      <c r="I156" s="23"/>
      <c r="J156" s="24"/>
      <c r="K156" s="23"/>
      <c r="L156" s="23"/>
      <c r="M156" s="24"/>
      <c r="N156" s="25"/>
      <c r="O156" s="26"/>
      <c r="P156" s="27"/>
      <c r="Q156" s="23"/>
      <c r="R156" s="24"/>
      <c r="S156" s="24"/>
    </row>
    <row r="157" spans="1:19" s="1" customFormat="1" ht="17.25" customHeight="1" x14ac:dyDescent="0.25">
      <c r="A157" s="97" t="s">
        <v>40</v>
      </c>
      <c r="B157" s="97">
        <v>155</v>
      </c>
      <c r="C157" s="98" t="s">
        <v>500</v>
      </c>
      <c r="D157" s="99">
        <v>41830</v>
      </c>
      <c r="E157" s="97" t="s">
        <v>124</v>
      </c>
      <c r="F157" s="101">
        <v>0.35</v>
      </c>
      <c r="G157" s="102">
        <v>155.33000000000001</v>
      </c>
      <c r="H157" s="100" t="s">
        <v>985</v>
      </c>
      <c r="I157" s="23"/>
      <c r="J157" s="24"/>
      <c r="K157" s="23"/>
      <c r="L157" s="23"/>
      <c r="M157" s="24"/>
      <c r="N157" s="25"/>
      <c r="O157" s="26"/>
      <c r="P157" s="27"/>
      <c r="Q157" s="23"/>
      <c r="R157" s="24"/>
      <c r="S157" s="24"/>
    </row>
    <row r="158" spans="1:19" s="1" customFormat="1" ht="17.25" customHeight="1" x14ac:dyDescent="0.25">
      <c r="A158" s="97" t="s">
        <v>40</v>
      </c>
      <c r="B158" s="97">
        <v>156</v>
      </c>
      <c r="C158" s="98" t="s">
        <v>501</v>
      </c>
      <c r="D158" s="99">
        <v>41828</v>
      </c>
      <c r="E158" s="97" t="s">
        <v>124</v>
      </c>
      <c r="F158" s="101">
        <v>15</v>
      </c>
      <c r="G158" s="102">
        <v>466.1</v>
      </c>
      <c r="H158" s="100" t="s">
        <v>1068</v>
      </c>
      <c r="I158" s="23"/>
      <c r="J158" s="24"/>
      <c r="K158" s="23"/>
      <c r="L158" s="23"/>
      <c r="M158" s="24"/>
      <c r="N158" s="25"/>
      <c r="O158" s="26"/>
      <c r="P158" s="27"/>
      <c r="Q158" s="23"/>
      <c r="R158" s="24"/>
      <c r="S158" s="24"/>
    </row>
    <row r="159" spans="1:19" s="1" customFormat="1" ht="17.25" customHeight="1" x14ac:dyDescent="0.25">
      <c r="A159" s="97" t="s">
        <v>40</v>
      </c>
      <c r="B159" s="97">
        <v>157</v>
      </c>
      <c r="C159" s="98" t="s">
        <v>502</v>
      </c>
      <c r="D159" s="99">
        <v>41830</v>
      </c>
      <c r="E159" s="97" t="s">
        <v>124</v>
      </c>
      <c r="F159" s="101">
        <v>14.5</v>
      </c>
      <c r="G159" s="102">
        <v>466.1</v>
      </c>
      <c r="H159" s="100" t="s">
        <v>777</v>
      </c>
      <c r="I159" s="23"/>
      <c r="J159" s="24"/>
      <c r="K159" s="23"/>
      <c r="L159" s="23"/>
      <c r="M159" s="24"/>
      <c r="N159" s="25"/>
      <c r="O159" s="26"/>
      <c r="P159" s="27"/>
      <c r="Q159" s="23"/>
      <c r="R159" s="24"/>
      <c r="S159" s="24"/>
    </row>
    <row r="160" spans="1:19" s="1" customFormat="1" ht="17.25" customHeight="1" x14ac:dyDescent="0.25">
      <c r="A160" s="97" t="s">
        <v>40</v>
      </c>
      <c r="B160" s="97">
        <v>158</v>
      </c>
      <c r="C160" s="98" t="s">
        <v>503</v>
      </c>
      <c r="D160" s="99">
        <v>41830</v>
      </c>
      <c r="E160" s="97" t="s">
        <v>124</v>
      </c>
      <c r="F160" s="101">
        <v>8</v>
      </c>
      <c r="G160" s="102">
        <v>466.1</v>
      </c>
      <c r="H160" s="100" t="s">
        <v>1015</v>
      </c>
      <c r="I160" s="23"/>
      <c r="J160" s="24"/>
      <c r="K160" s="23"/>
      <c r="L160" s="23"/>
      <c r="M160" s="24"/>
      <c r="N160" s="25"/>
      <c r="O160" s="26"/>
      <c r="P160" s="27"/>
      <c r="Q160" s="23"/>
      <c r="R160" s="24"/>
      <c r="S160" s="24"/>
    </row>
    <row r="161" spans="1:19" s="1" customFormat="1" ht="17.25" customHeight="1" x14ac:dyDescent="0.25">
      <c r="A161" s="97" t="s">
        <v>40</v>
      </c>
      <c r="B161" s="97">
        <v>159</v>
      </c>
      <c r="C161" s="98" t="s">
        <v>504</v>
      </c>
      <c r="D161" s="99">
        <v>41830</v>
      </c>
      <c r="E161" s="97" t="s">
        <v>124</v>
      </c>
      <c r="F161" s="101">
        <v>6</v>
      </c>
      <c r="G161" s="102">
        <v>466.1</v>
      </c>
      <c r="H161" s="100" t="s">
        <v>1013</v>
      </c>
      <c r="I161" s="23"/>
      <c r="J161" s="24"/>
      <c r="K161" s="23"/>
      <c r="L161" s="23"/>
      <c r="M161" s="24"/>
      <c r="N161" s="25"/>
      <c r="O161" s="26"/>
      <c r="P161" s="27"/>
      <c r="Q161" s="23"/>
      <c r="R161" s="24"/>
      <c r="S161" s="24"/>
    </row>
    <row r="162" spans="1:19" s="1" customFormat="1" ht="17.25" customHeight="1" x14ac:dyDescent="0.25">
      <c r="A162" s="97" t="s">
        <v>40</v>
      </c>
      <c r="B162" s="97">
        <v>160</v>
      </c>
      <c r="C162" s="98" t="s">
        <v>505</v>
      </c>
      <c r="D162" s="99">
        <v>41830</v>
      </c>
      <c r="E162" s="97" t="s">
        <v>124</v>
      </c>
      <c r="F162" s="101">
        <v>14.5</v>
      </c>
      <c r="G162" s="102">
        <v>466.1</v>
      </c>
      <c r="H162" s="100" t="s">
        <v>995</v>
      </c>
      <c r="I162" s="23"/>
      <c r="J162" s="24"/>
      <c r="K162" s="23"/>
      <c r="L162" s="23"/>
      <c r="M162" s="24"/>
      <c r="N162" s="25"/>
      <c r="O162" s="26"/>
      <c r="P162" s="27"/>
      <c r="Q162" s="23"/>
      <c r="R162" s="24"/>
      <c r="S162" s="24"/>
    </row>
    <row r="163" spans="1:19" s="1" customFormat="1" ht="17.25" customHeight="1" x14ac:dyDescent="0.25">
      <c r="A163" s="97" t="s">
        <v>40</v>
      </c>
      <c r="B163" s="97">
        <v>161</v>
      </c>
      <c r="C163" s="98" t="s">
        <v>506</v>
      </c>
      <c r="D163" s="99">
        <v>41830</v>
      </c>
      <c r="E163" s="97" t="s">
        <v>124</v>
      </c>
      <c r="F163" s="101">
        <v>10</v>
      </c>
      <c r="G163" s="102">
        <v>466.1</v>
      </c>
      <c r="H163" s="100" t="s">
        <v>1013</v>
      </c>
      <c r="I163" s="23"/>
      <c r="J163" s="24"/>
      <c r="K163" s="23"/>
      <c r="L163" s="23"/>
      <c r="M163" s="24"/>
      <c r="N163" s="25"/>
      <c r="O163" s="26"/>
      <c r="P163" s="27"/>
      <c r="Q163" s="23"/>
      <c r="R163" s="24"/>
      <c r="S163" s="24"/>
    </row>
    <row r="164" spans="1:19" s="1" customFormat="1" ht="17.25" customHeight="1" x14ac:dyDescent="0.25">
      <c r="A164" s="97" t="s">
        <v>40</v>
      </c>
      <c r="B164" s="97">
        <v>162</v>
      </c>
      <c r="C164" s="98" t="s">
        <v>507</v>
      </c>
      <c r="D164" s="99">
        <v>41851</v>
      </c>
      <c r="E164" s="97" t="s">
        <v>124</v>
      </c>
      <c r="F164" s="101">
        <v>5</v>
      </c>
      <c r="G164" s="102">
        <v>2219.0500000000002</v>
      </c>
      <c r="H164" s="100" t="s">
        <v>872</v>
      </c>
      <c r="I164" s="23"/>
      <c r="J164" s="24"/>
      <c r="K164" s="23"/>
      <c r="L164" s="23"/>
      <c r="M164" s="24"/>
      <c r="N164" s="25"/>
      <c r="O164" s="26"/>
      <c r="P164" s="27"/>
      <c r="Q164" s="23"/>
      <c r="R164" s="24"/>
      <c r="S164" s="24"/>
    </row>
    <row r="165" spans="1:19" s="1" customFormat="1" ht="17.25" customHeight="1" x14ac:dyDescent="0.25">
      <c r="A165" s="97" t="s">
        <v>40</v>
      </c>
      <c r="B165" s="97">
        <v>163</v>
      </c>
      <c r="C165" s="98" t="s">
        <v>508</v>
      </c>
      <c r="D165" s="99">
        <v>41827</v>
      </c>
      <c r="E165" s="97" t="s">
        <v>124</v>
      </c>
      <c r="F165" s="101">
        <v>7</v>
      </c>
      <c r="G165" s="102">
        <v>466.1</v>
      </c>
      <c r="H165" s="100" t="s">
        <v>918</v>
      </c>
      <c r="I165" s="23"/>
      <c r="J165" s="24"/>
      <c r="K165" s="23"/>
      <c r="L165" s="23"/>
      <c r="M165" s="24"/>
      <c r="N165" s="25"/>
      <c r="O165" s="26"/>
      <c r="P165" s="27"/>
      <c r="Q165" s="23"/>
      <c r="R165" s="24"/>
      <c r="S165" s="24"/>
    </row>
    <row r="166" spans="1:19" s="1" customFormat="1" ht="17.25" customHeight="1" x14ac:dyDescent="0.25">
      <c r="A166" s="97" t="s">
        <v>40</v>
      </c>
      <c r="B166" s="97">
        <v>164</v>
      </c>
      <c r="C166" s="98" t="s">
        <v>509</v>
      </c>
      <c r="D166" s="99">
        <v>41828</v>
      </c>
      <c r="E166" s="97" t="s">
        <v>124</v>
      </c>
      <c r="F166" s="101">
        <v>12</v>
      </c>
      <c r="G166" s="102">
        <v>466.1</v>
      </c>
      <c r="H166" s="100" t="s">
        <v>1036</v>
      </c>
      <c r="I166" s="23"/>
      <c r="J166" s="24"/>
      <c r="K166" s="23"/>
      <c r="L166" s="23"/>
      <c r="M166" s="24"/>
      <c r="N166" s="25"/>
      <c r="O166" s="26"/>
      <c r="P166" s="27"/>
      <c r="Q166" s="23"/>
      <c r="R166" s="24"/>
      <c r="S166" s="24"/>
    </row>
    <row r="167" spans="1:19" s="1" customFormat="1" ht="17.25" customHeight="1" x14ac:dyDescent="0.25">
      <c r="A167" s="97" t="s">
        <v>40</v>
      </c>
      <c r="B167" s="97">
        <v>165</v>
      </c>
      <c r="C167" s="98" t="s">
        <v>510</v>
      </c>
      <c r="D167" s="99">
        <v>41827</v>
      </c>
      <c r="E167" s="97" t="s">
        <v>124</v>
      </c>
      <c r="F167" s="101">
        <v>8</v>
      </c>
      <c r="G167" s="102">
        <v>466.1</v>
      </c>
      <c r="H167" s="100" t="s">
        <v>797</v>
      </c>
      <c r="I167" s="23"/>
      <c r="J167" s="24"/>
      <c r="K167" s="23"/>
      <c r="L167" s="23"/>
      <c r="M167" s="24"/>
      <c r="N167" s="25"/>
      <c r="O167" s="26"/>
      <c r="P167" s="27"/>
      <c r="Q167" s="23"/>
      <c r="R167" s="24"/>
      <c r="S167" s="24"/>
    </row>
    <row r="168" spans="1:19" s="1" customFormat="1" ht="17.25" customHeight="1" x14ac:dyDescent="0.25">
      <c r="A168" s="97" t="s">
        <v>40</v>
      </c>
      <c r="B168" s="97">
        <v>166</v>
      </c>
      <c r="C168" s="98" t="s">
        <v>511</v>
      </c>
      <c r="D168" s="99">
        <v>41828</v>
      </c>
      <c r="E168" s="97" t="s">
        <v>124</v>
      </c>
      <c r="F168" s="101">
        <v>14.5</v>
      </c>
      <c r="G168" s="102">
        <v>466.1</v>
      </c>
      <c r="H168" s="100" t="s">
        <v>876</v>
      </c>
      <c r="I168" s="23"/>
      <c r="J168" s="24"/>
      <c r="K168" s="23"/>
      <c r="L168" s="23"/>
      <c r="M168" s="24"/>
      <c r="N168" s="25"/>
      <c r="O168" s="26"/>
      <c r="P168" s="27"/>
      <c r="Q168" s="23"/>
      <c r="R168" s="24"/>
      <c r="S168" s="24"/>
    </row>
    <row r="169" spans="1:19" s="1" customFormat="1" ht="17.25" customHeight="1" x14ac:dyDescent="0.25">
      <c r="A169" s="97" t="s">
        <v>40</v>
      </c>
      <c r="B169" s="97">
        <v>167</v>
      </c>
      <c r="C169" s="98" t="s">
        <v>512</v>
      </c>
      <c r="D169" s="99">
        <v>41827</v>
      </c>
      <c r="E169" s="97" t="s">
        <v>124</v>
      </c>
      <c r="F169" s="101">
        <v>7</v>
      </c>
      <c r="G169" s="102">
        <v>466.1</v>
      </c>
      <c r="H169" s="100" t="s">
        <v>995</v>
      </c>
      <c r="I169" s="23"/>
      <c r="J169" s="24"/>
      <c r="K169" s="23"/>
      <c r="L169" s="23"/>
      <c r="M169" s="24"/>
      <c r="N169" s="25"/>
      <c r="O169" s="26"/>
      <c r="P169" s="27"/>
      <c r="Q169" s="23"/>
      <c r="R169" s="24"/>
      <c r="S169" s="24"/>
    </row>
    <row r="170" spans="1:19" s="1" customFormat="1" ht="17.25" customHeight="1" x14ac:dyDescent="0.25">
      <c r="A170" s="97" t="s">
        <v>40</v>
      </c>
      <c r="B170" s="97">
        <v>168</v>
      </c>
      <c r="C170" s="98" t="s">
        <v>513</v>
      </c>
      <c r="D170" s="99">
        <v>41844</v>
      </c>
      <c r="E170" s="97" t="s">
        <v>124</v>
      </c>
      <c r="F170" s="101">
        <v>6</v>
      </c>
      <c r="G170" s="102">
        <v>466.1</v>
      </c>
      <c r="H170" s="100" t="s">
        <v>797</v>
      </c>
      <c r="I170" s="23"/>
      <c r="J170" s="24"/>
      <c r="K170" s="23"/>
      <c r="L170" s="23"/>
      <c r="M170" s="24"/>
      <c r="N170" s="25"/>
      <c r="O170" s="26"/>
      <c r="P170" s="27"/>
      <c r="Q170" s="23"/>
      <c r="R170" s="24"/>
      <c r="S170" s="24"/>
    </row>
    <row r="171" spans="1:19" s="1" customFormat="1" ht="17.25" customHeight="1" x14ac:dyDescent="0.25">
      <c r="A171" s="97" t="s">
        <v>40</v>
      </c>
      <c r="B171" s="97">
        <v>169</v>
      </c>
      <c r="C171" s="98" t="s">
        <v>514</v>
      </c>
      <c r="D171" s="99">
        <v>41827</v>
      </c>
      <c r="E171" s="97" t="s">
        <v>124</v>
      </c>
      <c r="F171" s="101">
        <v>3</v>
      </c>
      <c r="G171" s="102">
        <v>466.1</v>
      </c>
      <c r="H171" s="100" t="s">
        <v>797</v>
      </c>
      <c r="I171" s="23"/>
      <c r="J171" s="24"/>
      <c r="K171" s="23"/>
      <c r="L171" s="23"/>
      <c r="M171" s="24"/>
      <c r="N171" s="25"/>
      <c r="O171" s="26"/>
      <c r="P171" s="27"/>
      <c r="Q171" s="23"/>
      <c r="R171" s="24"/>
      <c r="S171" s="24"/>
    </row>
    <row r="172" spans="1:19" s="1" customFormat="1" ht="17.25" customHeight="1" x14ac:dyDescent="0.25">
      <c r="A172" s="97" t="s">
        <v>40</v>
      </c>
      <c r="B172" s="97">
        <v>170</v>
      </c>
      <c r="C172" s="98" t="s">
        <v>515</v>
      </c>
      <c r="D172" s="99">
        <v>41830</v>
      </c>
      <c r="E172" s="97" t="s">
        <v>124</v>
      </c>
      <c r="F172" s="101">
        <v>10</v>
      </c>
      <c r="G172" s="102">
        <v>466.1</v>
      </c>
      <c r="H172" s="100" t="s">
        <v>995</v>
      </c>
      <c r="I172" s="23"/>
      <c r="J172" s="24"/>
      <c r="K172" s="23"/>
      <c r="L172" s="23"/>
      <c r="M172" s="24"/>
      <c r="N172" s="25"/>
      <c r="O172" s="26"/>
      <c r="P172" s="27"/>
      <c r="Q172" s="23"/>
      <c r="R172" s="24"/>
      <c r="S172" s="24"/>
    </row>
    <row r="173" spans="1:19" s="1" customFormat="1" ht="17.25" customHeight="1" x14ac:dyDescent="0.25">
      <c r="A173" s="97" t="s">
        <v>40</v>
      </c>
      <c r="B173" s="97">
        <v>171</v>
      </c>
      <c r="C173" s="98" t="s">
        <v>516</v>
      </c>
      <c r="D173" s="99">
        <v>41842</v>
      </c>
      <c r="E173" s="97" t="s">
        <v>1083</v>
      </c>
      <c r="F173" s="101">
        <v>3</v>
      </c>
      <c r="G173" s="102">
        <v>1331.43</v>
      </c>
      <c r="H173" s="100" t="s">
        <v>945</v>
      </c>
      <c r="I173" s="23"/>
      <c r="J173" s="24"/>
      <c r="K173" s="23"/>
      <c r="L173" s="23"/>
      <c r="M173" s="24"/>
      <c r="N173" s="25"/>
      <c r="O173" s="26"/>
      <c r="P173" s="27"/>
      <c r="Q173" s="23"/>
      <c r="R173" s="24"/>
      <c r="S173" s="24"/>
    </row>
    <row r="174" spans="1:19" s="1" customFormat="1" ht="17.25" customHeight="1" x14ac:dyDescent="0.25">
      <c r="A174" s="97" t="s">
        <v>40</v>
      </c>
      <c r="B174" s="97">
        <v>172</v>
      </c>
      <c r="C174" s="98" t="s">
        <v>517</v>
      </c>
      <c r="D174" s="99">
        <v>41827</v>
      </c>
      <c r="E174" s="97" t="s">
        <v>52</v>
      </c>
      <c r="F174" s="101">
        <v>4</v>
      </c>
      <c r="G174" s="102">
        <v>466.1</v>
      </c>
      <c r="H174" s="100" t="s">
        <v>889</v>
      </c>
      <c r="I174" s="23"/>
      <c r="J174" s="24"/>
      <c r="K174" s="23"/>
      <c r="L174" s="23"/>
      <c r="M174" s="24"/>
      <c r="N174" s="25"/>
      <c r="O174" s="26"/>
      <c r="P174" s="27"/>
      <c r="Q174" s="23"/>
      <c r="R174" s="24"/>
      <c r="S174" s="24"/>
    </row>
    <row r="175" spans="1:19" s="1" customFormat="1" ht="17.25" customHeight="1" x14ac:dyDescent="0.25">
      <c r="A175" s="97" t="s">
        <v>40</v>
      </c>
      <c r="B175" s="97">
        <v>173</v>
      </c>
      <c r="C175" s="98" t="s">
        <v>518</v>
      </c>
      <c r="D175" s="99">
        <v>41834</v>
      </c>
      <c r="E175" s="97" t="s">
        <v>124</v>
      </c>
      <c r="F175" s="101">
        <v>6</v>
      </c>
      <c r="G175" s="102">
        <v>466.1</v>
      </c>
      <c r="H175" s="100" t="s">
        <v>1071</v>
      </c>
      <c r="I175" s="23"/>
      <c r="J175" s="24"/>
      <c r="K175" s="23"/>
      <c r="L175" s="23"/>
      <c r="M175" s="24"/>
      <c r="N175" s="25"/>
      <c r="O175" s="26"/>
      <c r="P175" s="27"/>
      <c r="Q175" s="23"/>
      <c r="R175" s="24"/>
      <c r="S175" s="24"/>
    </row>
    <row r="176" spans="1:19" s="1" customFormat="1" ht="17.25" customHeight="1" x14ac:dyDescent="0.25">
      <c r="A176" s="97" t="s">
        <v>40</v>
      </c>
      <c r="B176" s="97">
        <v>174</v>
      </c>
      <c r="C176" s="98" t="s">
        <v>519</v>
      </c>
      <c r="D176" s="99">
        <v>41842</v>
      </c>
      <c r="E176" s="97" t="s">
        <v>124</v>
      </c>
      <c r="F176" s="101">
        <v>8</v>
      </c>
      <c r="G176" s="102">
        <v>466.1</v>
      </c>
      <c r="H176" s="100" t="s">
        <v>918</v>
      </c>
      <c r="I176" s="23"/>
      <c r="J176" s="24"/>
      <c r="K176" s="23"/>
      <c r="L176" s="23"/>
      <c r="M176" s="24"/>
      <c r="N176" s="25"/>
      <c r="O176" s="26"/>
      <c r="P176" s="27"/>
      <c r="Q176" s="23"/>
      <c r="R176" s="24"/>
      <c r="S176" s="24"/>
    </row>
    <row r="177" spans="1:19" s="1" customFormat="1" ht="17.25" customHeight="1" x14ac:dyDescent="0.25">
      <c r="A177" s="97" t="s">
        <v>40</v>
      </c>
      <c r="B177" s="97">
        <v>175</v>
      </c>
      <c r="C177" s="98" t="s">
        <v>520</v>
      </c>
      <c r="D177" s="99">
        <v>41837</v>
      </c>
      <c r="E177" s="97" t="s">
        <v>124</v>
      </c>
      <c r="F177" s="101">
        <v>10</v>
      </c>
      <c r="G177" s="102">
        <v>4438.1000000000004</v>
      </c>
      <c r="H177" s="100" t="s">
        <v>1030</v>
      </c>
      <c r="I177" s="23"/>
      <c r="J177" s="24"/>
      <c r="K177" s="23"/>
      <c r="L177" s="23"/>
      <c r="M177" s="24"/>
      <c r="N177" s="25"/>
      <c r="O177" s="26"/>
      <c r="P177" s="27"/>
      <c r="Q177" s="23"/>
      <c r="R177" s="24"/>
      <c r="S177" s="24"/>
    </row>
    <row r="178" spans="1:19" s="1" customFormat="1" ht="17.25" customHeight="1" x14ac:dyDescent="0.25">
      <c r="A178" s="97" t="s">
        <v>40</v>
      </c>
      <c r="B178" s="97">
        <v>176</v>
      </c>
      <c r="C178" s="98" t="s">
        <v>521</v>
      </c>
      <c r="D178" s="99">
        <v>41830</v>
      </c>
      <c r="E178" s="97" t="s">
        <v>124</v>
      </c>
      <c r="F178" s="101">
        <v>7</v>
      </c>
      <c r="G178" s="102">
        <v>466.1</v>
      </c>
      <c r="H178" s="100" t="s">
        <v>1005</v>
      </c>
      <c r="I178" s="23"/>
      <c r="J178" s="24"/>
      <c r="K178" s="23"/>
      <c r="L178" s="23"/>
      <c r="M178" s="24"/>
      <c r="N178" s="25"/>
      <c r="O178" s="26"/>
      <c r="P178" s="27"/>
      <c r="Q178" s="23"/>
      <c r="R178" s="24"/>
      <c r="S178" s="24"/>
    </row>
    <row r="179" spans="1:19" s="1" customFormat="1" ht="17.25" customHeight="1" x14ac:dyDescent="0.25">
      <c r="A179" s="97" t="s">
        <v>40</v>
      </c>
      <c r="B179" s="97">
        <v>177</v>
      </c>
      <c r="C179" s="98" t="s">
        <v>522</v>
      </c>
      <c r="D179" s="99">
        <v>41828</v>
      </c>
      <c r="E179" s="97" t="s">
        <v>124</v>
      </c>
      <c r="F179" s="101">
        <v>14.5</v>
      </c>
      <c r="G179" s="102">
        <v>466.1</v>
      </c>
      <c r="H179" s="100" t="s">
        <v>988</v>
      </c>
      <c r="I179" s="23"/>
      <c r="J179" s="24"/>
      <c r="K179" s="23"/>
      <c r="L179" s="23"/>
      <c r="M179" s="24"/>
      <c r="N179" s="25"/>
      <c r="O179" s="26"/>
      <c r="P179" s="27"/>
      <c r="Q179" s="23"/>
      <c r="R179" s="24"/>
      <c r="S179" s="24"/>
    </row>
    <row r="180" spans="1:19" s="1" customFormat="1" ht="17.25" customHeight="1" x14ac:dyDescent="0.25">
      <c r="A180" s="97" t="s">
        <v>40</v>
      </c>
      <c r="B180" s="97">
        <v>178</v>
      </c>
      <c r="C180" s="98" t="s">
        <v>523</v>
      </c>
      <c r="D180" s="99">
        <v>41844</v>
      </c>
      <c r="E180" s="97" t="s">
        <v>124</v>
      </c>
      <c r="F180" s="101">
        <v>14.5</v>
      </c>
      <c r="G180" s="102">
        <v>466.1</v>
      </c>
      <c r="H180" s="100" t="s">
        <v>1014</v>
      </c>
      <c r="I180" s="23"/>
      <c r="J180" s="24"/>
      <c r="K180" s="23"/>
      <c r="L180" s="23"/>
      <c r="M180" s="24"/>
      <c r="N180" s="25"/>
      <c r="O180" s="26"/>
      <c r="P180" s="27"/>
      <c r="Q180" s="23"/>
      <c r="R180" s="24"/>
      <c r="S180" s="24"/>
    </row>
    <row r="181" spans="1:19" s="1" customFormat="1" ht="17.25" customHeight="1" x14ac:dyDescent="0.25">
      <c r="A181" s="97" t="s">
        <v>40</v>
      </c>
      <c r="B181" s="97">
        <v>179</v>
      </c>
      <c r="C181" s="98" t="s">
        <v>524</v>
      </c>
      <c r="D181" s="99">
        <v>41841</v>
      </c>
      <c r="E181" s="97" t="s">
        <v>52</v>
      </c>
      <c r="F181" s="101">
        <v>15</v>
      </c>
      <c r="G181" s="102">
        <v>466.1</v>
      </c>
      <c r="H181" s="100" t="s">
        <v>1015</v>
      </c>
      <c r="I181" s="23"/>
      <c r="J181" s="24"/>
      <c r="K181" s="23"/>
      <c r="L181" s="23"/>
      <c r="M181" s="24"/>
      <c r="N181" s="25"/>
      <c r="O181" s="26"/>
      <c r="P181" s="27"/>
      <c r="Q181" s="23"/>
      <c r="R181" s="24"/>
      <c r="S181" s="24"/>
    </row>
    <row r="182" spans="1:19" s="1" customFormat="1" ht="17.25" customHeight="1" x14ac:dyDescent="0.25">
      <c r="A182" s="97" t="s">
        <v>40</v>
      </c>
      <c r="B182" s="97">
        <v>180</v>
      </c>
      <c r="C182" s="98" t="s">
        <v>525</v>
      </c>
      <c r="D182" s="99">
        <v>41829</v>
      </c>
      <c r="E182" s="97" t="s">
        <v>124</v>
      </c>
      <c r="F182" s="101">
        <v>14</v>
      </c>
      <c r="G182" s="102">
        <v>466.1</v>
      </c>
      <c r="H182" s="100" t="s">
        <v>995</v>
      </c>
      <c r="I182" s="23"/>
      <c r="J182" s="24"/>
      <c r="K182" s="23"/>
      <c r="L182" s="23"/>
      <c r="M182" s="24"/>
      <c r="N182" s="25"/>
      <c r="O182" s="26"/>
      <c r="P182" s="27"/>
      <c r="Q182" s="23"/>
      <c r="R182" s="24"/>
      <c r="S182" s="24"/>
    </row>
    <row r="183" spans="1:19" s="1" customFormat="1" ht="17.25" customHeight="1" x14ac:dyDescent="0.25">
      <c r="A183" s="97" t="s">
        <v>40</v>
      </c>
      <c r="B183" s="97">
        <v>181</v>
      </c>
      <c r="C183" s="98" t="s">
        <v>526</v>
      </c>
      <c r="D183" s="99">
        <v>41828</v>
      </c>
      <c r="E183" s="97" t="s">
        <v>124</v>
      </c>
      <c r="F183" s="101">
        <v>7</v>
      </c>
      <c r="G183" s="102">
        <v>466.1</v>
      </c>
      <c r="H183" s="100" t="s">
        <v>777</v>
      </c>
      <c r="I183" s="23"/>
      <c r="J183" s="24"/>
      <c r="K183" s="23"/>
      <c r="L183" s="23"/>
      <c r="M183" s="24"/>
      <c r="N183" s="25"/>
      <c r="O183" s="26"/>
      <c r="P183" s="27"/>
      <c r="Q183" s="23"/>
      <c r="R183" s="24"/>
      <c r="S183" s="24"/>
    </row>
    <row r="184" spans="1:19" s="1" customFormat="1" ht="17.25" customHeight="1" x14ac:dyDescent="0.25">
      <c r="A184" s="97" t="s">
        <v>40</v>
      </c>
      <c r="B184" s="97">
        <v>182</v>
      </c>
      <c r="C184" s="98" t="s">
        <v>527</v>
      </c>
      <c r="D184" s="99">
        <v>41836</v>
      </c>
      <c r="E184" s="97" t="s">
        <v>124</v>
      </c>
      <c r="F184" s="101">
        <v>14.5</v>
      </c>
      <c r="G184" s="102">
        <v>466.1</v>
      </c>
      <c r="H184" s="100" t="s">
        <v>889</v>
      </c>
      <c r="I184" s="23"/>
      <c r="J184" s="24"/>
      <c r="K184" s="23"/>
      <c r="L184" s="23"/>
      <c r="M184" s="24"/>
      <c r="N184" s="25"/>
      <c r="O184" s="26"/>
      <c r="P184" s="27"/>
      <c r="Q184" s="23"/>
      <c r="R184" s="24"/>
      <c r="S184" s="24"/>
    </row>
    <row r="185" spans="1:19" s="1" customFormat="1" ht="17.25" customHeight="1" x14ac:dyDescent="0.25">
      <c r="A185" s="97" t="s">
        <v>40</v>
      </c>
      <c r="B185" s="97">
        <v>183</v>
      </c>
      <c r="C185" s="98" t="s">
        <v>528</v>
      </c>
      <c r="D185" s="99">
        <v>41823</v>
      </c>
      <c r="E185" s="97" t="s">
        <v>124</v>
      </c>
      <c r="F185" s="101">
        <v>5</v>
      </c>
      <c r="G185" s="102">
        <v>2219.0500000000002</v>
      </c>
      <c r="H185" s="100" t="s">
        <v>995</v>
      </c>
      <c r="I185" s="23"/>
      <c r="J185" s="24"/>
      <c r="K185" s="23"/>
      <c r="L185" s="23"/>
      <c r="M185" s="24"/>
      <c r="N185" s="25"/>
      <c r="O185" s="26"/>
      <c r="P185" s="27"/>
      <c r="Q185" s="23"/>
      <c r="R185" s="24"/>
      <c r="S185" s="24"/>
    </row>
    <row r="186" spans="1:19" s="1" customFormat="1" ht="17.25" customHeight="1" x14ac:dyDescent="0.25">
      <c r="A186" s="97" t="s">
        <v>40</v>
      </c>
      <c r="B186" s="97">
        <v>184</v>
      </c>
      <c r="C186" s="98" t="s">
        <v>529</v>
      </c>
      <c r="D186" s="99">
        <v>41831</v>
      </c>
      <c r="E186" s="97" t="s">
        <v>124</v>
      </c>
      <c r="F186" s="101">
        <v>590</v>
      </c>
      <c r="G186" s="102">
        <v>271968.33</v>
      </c>
      <c r="H186" s="100" t="s">
        <v>212</v>
      </c>
      <c r="I186" s="23"/>
      <c r="J186" s="24"/>
      <c r="K186" s="23"/>
      <c r="L186" s="23"/>
      <c r="M186" s="24"/>
      <c r="N186" s="25"/>
      <c r="O186" s="26"/>
      <c r="P186" s="27"/>
      <c r="Q186" s="23"/>
      <c r="R186" s="24"/>
      <c r="S186" s="24"/>
    </row>
    <row r="187" spans="1:19" s="1" customFormat="1" ht="17.25" customHeight="1" x14ac:dyDescent="0.25">
      <c r="A187" s="97" t="s">
        <v>40</v>
      </c>
      <c r="B187" s="97">
        <v>185</v>
      </c>
      <c r="C187" s="98" t="s">
        <v>530</v>
      </c>
      <c r="D187" s="99">
        <v>41828</v>
      </c>
      <c r="E187" s="97" t="s">
        <v>124</v>
      </c>
      <c r="F187" s="101">
        <v>9</v>
      </c>
      <c r="G187" s="102">
        <v>466.1</v>
      </c>
      <c r="H187" s="100" t="s">
        <v>894</v>
      </c>
      <c r="I187" s="23"/>
      <c r="J187" s="24"/>
      <c r="K187" s="23"/>
      <c r="L187" s="23"/>
      <c r="M187" s="24"/>
      <c r="N187" s="25"/>
      <c r="O187" s="26"/>
      <c r="P187" s="27"/>
      <c r="Q187" s="23"/>
      <c r="R187" s="24"/>
      <c r="S187" s="24"/>
    </row>
    <row r="188" spans="1:19" s="1" customFormat="1" ht="17.25" customHeight="1" x14ac:dyDescent="0.25">
      <c r="A188" s="97" t="s">
        <v>40</v>
      </c>
      <c r="B188" s="97">
        <v>186</v>
      </c>
      <c r="C188" s="98" t="s">
        <v>531</v>
      </c>
      <c r="D188" s="99">
        <v>41828</v>
      </c>
      <c r="E188" s="97" t="s">
        <v>124</v>
      </c>
      <c r="F188" s="101">
        <v>14.5</v>
      </c>
      <c r="G188" s="102">
        <v>466.1</v>
      </c>
      <c r="H188" s="100" t="s">
        <v>995</v>
      </c>
      <c r="I188" s="23"/>
      <c r="J188" s="24"/>
      <c r="K188" s="23"/>
      <c r="L188" s="23"/>
      <c r="M188" s="24"/>
      <c r="N188" s="25"/>
      <c r="O188" s="26"/>
      <c r="P188" s="27"/>
      <c r="Q188" s="23"/>
      <c r="R188" s="24"/>
      <c r="S188" s="24"/>
    </row>
    <row r="189" spans="1:19" s="1" customFormat="1" ht="17.25" customHeight="1" x14ac:dyDescent="0.25">
      <c r="A189" s="97" t="s">
        <v>40</v>
      </c>
      <c r="B189" s="97">
        <v>187</v>
      </c>
      <c r="C189" s="98" t="s">
        <v>532</v>
      </c>
      <c r="D189" s="99">
        <v>41830</v>
      </c>
      <c r="E189" s="97" t="s">
        <v>124</v>
      </c>
      <c r="F189" s="101">
        <v>10</v>
      </c>
      <c r="G189" s="102">
        <v>466.1</v>
      </c>
      <c r="H189" s="100" t="s">
        <v>819</v>
      </c>
      <c r="I189" s="23"/>
      <c r="J189" s="24"/>
      <c r="K189" s="23"/>
      <c r="L189" s="23"/>
      <c r="M189" s="24"/>
      <c r="N189" s="25"/>
      <c r="O189" s="26"/>
      <c r="P189" s="27"/>
      <c r="Q189" s="23"/>
      <c r="R189" s="24"/>
      <c r="S189" s="24"/>
    </row>
    <row r="190" spans="1:19" s="1" customFormat="1" ht="17.25" customHeight="1" x14ac:dyDescent="0.25">
      <c r="A190" s="97" t="s">
        <v>40</v>
      </c>
      <c r="B190" s="97">
        <v>188</v>
      </c>
      <c r="C190" s="98" t="s">
        <v>533</v>
      </c>
      <c r="D190" s="99">
        <v>41829</v>
      </c>
      <c r="E190" s="97" t="s">
        <v>124</v>
      </c>
      <c r="F190" s="101">
        <v>10</v>
      </c>
      <c r="G190" s="102">
        <v>466.1</v>
      </c>
      <c r="H190" s="100" t="s">
        <v>880</v>
      </c>
      <c r="I190" s="23"/>
      <c r="J190" s="24"/>
      <c r="K190" s="23"/>
      <c r="L190" s="23"/>
      <c r="M190" s="24"/>
      <c r="N190" s="25"/>
      <c r="O190" s="26"/>
      <c r="P190" s="27"/>
      <c r="Q190" s="23"/>
      <c r="R190" s="24"/>
      <c r="S190" s="24"/>
    </row>
    <row r="191" spans="1:19" s="1" customFormat="1" ht="17.25" customHeight="1" x14ac:dyDescent="0.25">
      <c r="A191" s="97" t="s">
        <v>40</v>
      </c>
      <c r="B191" s="97">
        <v>189</v>
      </c>
      <c r="C191" s="98" t="s">
        <v>534</v>
      </c>
      <c r="D191" s="99">
        <v>41829</v>
      </c>
      <c r="E191" s="97" t="s">
        <v>124</v>
      </c>
      <c r="F191" s="101">
        <v>15</v>
      </c>
      <c r="G191" s="102">
        <v>466.1</v>
      </c>
      <c r="H191" s="100" t="s">
        <v>1050</v>
      </c>
      <c r="I191" s="23"/>
      <c r="J191" s="24"/>
      <c r="K191" s="23"/>
      <c r="L191" s="23"/>
      <c r="M191" s="24"/>
      <c r="N191" s="25"/>
      <c r="O191" s="26"/>
      <c r="P191" s="27"/>
      <c r="Q191" s="23"/>
      <c r="R191" s="24"/>
      <c r="S191" s="24"/>
    </row>
    <row r="192" spans="1:19" s="1" customFormat="1" ht="17.25" customHeight="1" x14ac:dyDescent="0.25">
      <c r="A192" s="97" t="s">
        <v>40</v>
      </c>
      <c r="B192" s="97">
        <v>190</v>
      </c>
      <c r="C192" s="98" t="s">
        <v>535</v>
      </c>
      <c r="D192" s="99">
        <v>41828</v>
      </c>
      <c r="E192" s="97" t="s">
        <v>124</v>
      </c>
      <c r="F192" s="101">
        <v>14.5</v>
      </c>
      <c r="G192" s="102">
        <v>466.1</v>
      </c>
      <c r="H192" s="100" t="s">
        <v>894</v>
      </c>
      <c r="I192" s="23"/>
      <c r="J192" s="24"/>
      <c r="K192" s="23"/>
      <c r="L192" s="23"/>
      <c r="M192" s="24"/>
      <c r="N192" s="25"/>
      <c r="O192" s="26"/>
      <c r="P192" s="27"/>
      <c r="Q192" s="23"/>
      <c r="R192" s="24"/>
      <c r="S192" s="24"/>
    </row>
    <row r="193" spans="1:19" s="1" customFormat="1" ht="17.25" customHeight="1" x14ac:dyDescent="0.25">
      <c r="A193" s="97" t="s">
        <v>40</v>
      </c>
      <c r="B193" s="97">
        <v>191</v>
      </c>
      <c r="C193" s="98" t="s">
        <v>536</v>
      </c>
      <c r="D193" s="99">
        <v>41836</v>
      </c>
      <c r="E193" s="97" t="s">
        <v>124</v>
      </c>
      <c r="F193" s="101">
        <v>12</v>
      </c>
      <c r="G193" s="102">
        <v>466.1</v>
      </c>
      <c r="H193" s="100" t="s">
        <v>779</v>
      </c>
      <c r="I193" s="23"/>
      <c r="J193" s="24"/>
      <c r="K193" s="23"/>
      <c r="L193" s="23"/>
      <c r="M193" s="24"/>
      <c r="N193" s="25"/>
      <c r="O193" s="26"/>
      <c r="P193" s="27"/>
      <c r="Q193" s="23"/>
      <c r="R193" s="24"/>
      <c r="S193" s="24"/>
    </row>
    <row r="194" spans="1:19" s="1" customFormat="1" ht="17.25" customHeight="1" x14ac:dyDescent="0.25">
      <c r="A194" s="97" t="s">
        <v>40</v>
      </c>
      <c r="B194" s="97">
        <v>192</v>
      </c>
      <c r="C194" s="98" t="s">
        <v>537</v>
      </c>
      <c r="D194" s="99">
        <v>41842</v>
      </c>
      <c r="E194" s="97" t="s">
        <v>124</v>
      </c>
      <c r="F194" s="101">
        <v>5</v>
      </c>
      <c r="G194" s="102">
        <v>466.1</v>
      </c>
      <c r="H194" s="100" t="s">
        <v>1030</v>
      </c>
      <c r="I194" s="23"/>
      <c r="J194" s="24"/>
      <c r="K194" s="23"/>
      <c r="L194" s="23"/>
      <c r="M194" s="24"/>
      <c r="N194" s="25"/>
      <c r="O194" s="26"/>
      <c r="P194" s="27"/>
      <c r="Q194" s="23"/>
      <c r="R194" s="24"/>
      <c r="S194" s="24"/>
    </row>
    <row r="195" spans="1:19" s="1" customFormat="1" ht="17.25" customHeight="1" x14ac:dyDescent="0.25">
      <c r="A195" s="97" t="s">
        <v>40</v>
      </c>
      <c r="B195" s="97">
        <v>193</v>
      </c>
      <c r="C195" s="98" t="s">
        <v>538</v>
      </c>
      <c r="D195" s="99">
        <v>41834</v>
      </c>
      <c r="E195" s="97" t="s">
        <v>52</v>
      </c>
      <c r="F195" s="101">
        <v>13</v>
      </c>
      <c r="G195" s="102">
        <v>466.1</v>
      </c>
      <c r="H195" s="100" t="s">
        <v>918</v>
      </c>
      <c r="I195" s="23"/>
      <c r="J195" s="24"/>
      <c r="K195" s="23"/>
      <c r="L195" s="23"/>
      <c r="M195" s="24"/>
      <c r="N195" s="25"/>
      <c r="O195" s="26"/>
      <c r="P195" s="27"/>
      <c r="Q195" s="23"/>
      <c r="R195" s="24"/>
      <c r="S195" s="24"/>
    </row>
    <row r="196" spans="1:19" s="1" customFormat="1" ht="17.25" customHeight="1" x14ac:dyDescent="0.25">
      <c r="A196" s="97" t="s">
        <v>40</v>
      </c>
      <c r="B196" s="97">
        <v>194</v>
      </c>
      <c r="C196" s="98" t="s">
        <v>539</v>
      </c>
      <c r="D196" s="99">
        <v>41831</v>
      </c>
      <c r="E196" s="97" t="s">
        <v>124</v>
      </c>
      <c r="F196" s="101">
        <v>7</v>
      </c>
      <c r="G196" s="102">
        <v>466.1</v>
      </c>
      <c r="H196" s="100" t="s">
        <v>206</v>
      </c>
      <c r="I196" s="23"/>
      <c r="J196" s="24"/>
      <c r="K196" s="23"/>
      <c r="L196" s="23"/>
      <c r="M196" s="24"/>
      <c r="N196" s="25"/>
      <c r="O196" s="26"/>
      <c r="P196" s="27"/>
      <c r="Q196" s="23"/>
      <c r="R196" s="24"/>
      <c r="S196" s="24"/>
    </row>
    <row r="197" spans="1:19" s="1" customFormat="1" ht="17.25" customHeight="1" x14ac:dyDescent="0.25">
      <c r="A197" s="97" t="s">
        <v>40</v>
      </c>
      <c r="B197" s="97">
        <v>195</v>
      </c>
      <c r="C197" s="98" t="s">
        <v>540</v>
      </c>
      <c r="D197" s="99">
        <v>41834</v>
      </c>
      <c r="E197" s="97" t="s">
        <v>52</v>
      </c>
      <c r="F197" s="101">
        <v>13</v>
      </c>
      <c r="G197" s="102">
        <v>466.1</v>
      </c>
      <c r="H197" s="100" t="s">
        <v>918</v>
      </c>
      <c r="I197" s="23"/>
      <c r="J197" s="24"/>
      <c r="K197" s="23"/>
      <c r="L197" s="23"/>
      <c r="M197" s="24"/>
      <c r="N197" s="25"/>
      <c r="O197" s="26"/>
      <c r="P197" s="27"/>
      <c r="Q197" s="23"/>
      <c r="R197" s="24"/>
      <c r="S197" s="24"/>
    </row>
    <row r="198" spans="1:19" s="1" customFormat="1" ht="17.25" customHeight="1" x14ac:dyDescent="0.25">
      <c r="A198" s="97" t="s">
        <v>40</v>
      </c>
      <c r="B198" s="97">
        <v>196</v>
      </c>
      <c r="C198" s="98" t="s">
        <v>541</v>
      </c>
      <c r="D198" s="99">
        <v>41828</v>
      </c>
      <c r="E198" s="97" t="s">
        <v>52</v>
      </c>
      <c r="F198" s="101">
        <v>15</v>
      </c>
      <c r="G198" s="102">
        <v>466.1</v>
      </c>
      <c r="H198" s="100" t="s">
        <v>1066</v>
      </c>
      <c r="I198" s="23"/>
      <c r="J198" s="24"/>
      <c r="K198" s="23"/>
      <c r="L198" s="23"/>
      <c r="M198" s="24"/>
      <c r="N198" s="25"/>
      <c r="O198" s="26"/>
      <c r="P198" s="27"/>
      <c r="Q198" s="23"/>
      <c r="R198" s="24"/>
      <c r="S198" s="24"/>
    </row>
    <row r="199" spans="1:19" s="1" customFormat="1" ht="17.25" customHeight="1" x14ac:dyDescent="0.25">
      <c r="A199" s="97" t="s">
        <v>40</v>
      </c>
      <c r="B199" s="97">
        <v>197</v>
      </c>
      <c r="C199" s="98" t="s">
        <v>542</v>
      </c>
      <c r="D199" s="99">
        <v>41829</v>
      </c>
      <c r="E199" s="97" t="s">
        <v>124</v>
      </c>
      <c r="F199" s="101">
        <v>14</v>
      </c>
      <c r="G199" s="102">
        <v>466.1</v>
      </c>
      <c r="H199" s="100" t="s">
        <v>995</v>
      </c>
      <c r="I199" s="23"/>
      <c r="J199" s="24"/>
      <c r="K199" s="23"/>
      <c r="L199" s="23"/>
      <c r="M199" s="24"/>
      <c r="N199" s="25"/>
      <c r="O199" s="26"/>
      <c r="P199" s="27"/>
      <c r="Q199" s="23"/>
      <c r="R199" s="24"/>
      <c r="S199" s="24"/>
    </row>
    <row r="200" spans="1:19" s="1" customFormat="1" ht="17.25" customHeight="1" x14ac:dyDescent="0.25">
      <c r="A200" s="97" t="s">
        <v>40</v>
      </c>
      <c r="B200" s="97">
        <v>198</v>
      </c>
      <c r="C200" s="98" t="s">
        <v>543</v>
      </c>
      <c r="D200" s="99">
        <v>41831</v>
      </c>
      <c r="E200" s="97" t="s">
        <v>124</v>
      </c>
      <c r="F200" s="101">
        <v>14.5</v>
      </c>
      <c r="G200" s="102">
        <v>466.1</v>
      </c>
      <c r="H200" s="100" t="s">
        <v>930</v>
      </c>
      <c r="I200" s="23"/>
      <c r="J200" s="24"/>
      <c r="K200" s="23"/>
      <c r="L200" s="23"/>
      <c r="M200" s="24"/>
      <c r="N200" s="25"/>
      <c r="O200" s="26"/>
      <c r="P200" s="27"/>
      <c r="Q200" s="23"/>
      <c r="R200" s="24"/>
      <c r="S200" s="24"/>
    </row>
    <row r="201" spans="1:19" s="1" customFormat="1" ht="17.25" customHeight="1" x14ac:dyDescent="0.25">
      <c r="A201" s="97" t="s">
        <v>40</v>
      </c>
      <c r="B201" s="97">
        <v>199</v>
      </c>
      <c r="C201" s="98" t="s">
        <v>544</v>
      </c>
      <c r="D201" s="99">
        <v>41834</v>
      </c>
      <c r="E201" s="97" t="s">
        <v>124</v>
      </c>
      <c r="F201" s="101">
        <v>1</v>
      </c>
      <c r="G201" s="102">
        <v>466.1</v>
      </c>
      <c r="H201" s="100" t="s">
        <v>1036</v>
      </c>
      <c r="I201" s="23"/>
      <c r="J201" s="24"/>
      <c r="K201" s="23"/>
      <c r="L201" s="23"/>
      <c r="M201" s="24"/>
      <c r="N201" s="25"/>
      <c r="O201" s="26"/>
      <c r="P201" s="27"/>
      <c r="Q201" s="23"/>
      <c r="R201" s="24"/>
      <c r="S201" s="24"/>
    </row>
    <row r="202" spans="1:19" s="1" customFormat="1" ht="17.25" customHeight="1" x14ac:dyDescent="0.25">
      <c r="A202" s="97" t="s">
        <v>40</v>
      </c>
      <c r="B202" s="97">
        <v>200</v>
      </c>
      <c r="C202" s="98" t="s">
        <v>545</v>
      </c>
      <c r="D202" s="99">
        <v>41829</v>
      </c>
      <c r="E202" s="97" t="s">
        <v>124</v>
      </c>
      <c r="F202" s="101">
        <v>7</v>
      </c>
      <c r="G202" s="102">
        <v>466.1</v>
      </c>
      <c r="H202" s="100" t="s">
        <v>1071</v>
      </c>
      <c r="I202" s="23"/>
      <c r="J202" s="24"/>
      <c r="K202" s="23"/>
      <c r="L202" s="23"/>
      <c r="M202" s="24"/>
      <c r="N202" s="25"/>
      <c r="O202" s="26"/>
      <c r="P202" s="27"/>
      <c r="Q202" s="23"/>
      <c r="R202" s="24"/>
      <c r="S202" s="24"/>
    </row>
    <row r="203" spans="1:19" s="1" customFormat="1" ht="17.25" customHeight="1" x14ac:dyDescent="0.25">
      <c r="A203" s="97" t="s">
        <v>40</v>
      </c>
      <c r="B203" s="97">
        <v>201</v>
      </c>
      <c r="C203" s="98" t="s">
        <v>546</v>
      </c>
      <c r="D203" s="99">
        <v>41831</v>
      </c>
      <c r="E203" s="97" t="s">
        <v>124</v>
      </c>
      <c r="F203" s="101">
        <v>14</v>
      </c>
      <c r="G203" s="102">
        <v>466.1</v>
      </c>
      <c r="H203" s="100" t="s">
        <v>873</v>
      </c>
      <c r="I203" s="23"/>
      <c r="J203" s="24"/>
      <c r="K203" s="23"/>
      <c r="L203" s="23"/>
      <c r="M203" s="24"/>
      <c r="N203" s="25"/>
      <c r="O203" s="26"/>
      <c r="P203" s="27"/>
      <c r="Q203" s="23"/>
      <c r="R203" s="24"/>
      <c r="S203" s="24"/>
    </row>
    <row r="204" spans="1:19" s="1" customFormat="1" ht="17.25" customHeight="1" x14ac:dyDescent="0.25">
      <c r="A204" s="97" t="s">
        <v>40</v>
      </c>
      <c r="B204" s="97">
        <v>202</v>
      </c>
      <c r="C204" s="98" t="s">
        <v>547</v>
      </c>
      <c r="D204" s="99">
        <v>41828</v>
      </c>
      <c r="E204" s="97" t="s">
        <v>52</v>
      </c>
      <c r="F204" s="101">
        <v>14.5</v>
      </c>
      <c r="G204" s="102">
        <v>466.1</v>
      </c>
      <c r="H204" s="100" t="s">
        <v>797</v>
      </c>
      <c r="I204" s="23"/>
      <c r="J204" s="24"/>
      <c r="K204" s="23"/>
      <c r="L204" s="23"/>
      <c r="M204" s="24"/>
      <c r="N204" s="25"/>
      <c r="O204" s="26"/>
      <c r="P204" s="27"/>
      <c r="Q204" s="23"/>
      <c r="R204" s="24"/>
      <c r="S204" s="24"/>
    </row>
    <row r="205" spans="1:19" s="1" customFormat="1" ht="17.25" customHeight="1" x14ac:dyDescent="0.25">
      <c r="A205" s="97" t="s">
        <v>40</v>
      </c>
      <c r="B205" s="97">
        <v>203</v>
      </c>
      <c r="C205" s="98" t="s">
        <v>548</v>
      </c>
      <c r="D205" s="99">
        <v>41829</v>
      </c>
      <c r="E205" s="97" t="s">
        <v>1083</v>
      </c>
      <c r="F205" s="101">
        <v>6</v>
      </c>
      <c r="G205" s="102">
        <v>466.1</v>
      </c>
      <c r="H205" s="100" t="s">
        <v>1005</v>
      </c>
      <c r="I205" s="23"/>
      <c r="J205" s="24"/>
      <c r="K205" s="23"/>
      <c r="L205" s="23"/>
      <c r="M205" s="24"/>
      <c r="N205" s="25"/>
      <c r="O205" s="26"/>
      <c r="P205" s="27"/>
      <c r="Q205" s="23"/>
      <c r="R205" s="24"/>
      <c r="S205" s="24"/>
    </row>
    <row r="206" spans="1:19" s="1" customFormat="1" ht="17.25" customHeight="1" x14ac:dyDescent="0.25">
      <c r="A206" s="97" t="s">
        <v>40</v>
      </c>
      <c r="B206" s="97">
        <v>204</v>
      </c>
      <c r="C206" s="98" t="s">
        <v>549</v>
      </c>
      <c r="D206" s="99">
        <v>41838</v>
      </c>
      <c r="E206" s="97" t="s">
        <v>124</v>
      </c>
      <c r="F206" s="101">
        <v>10</v>
      </c>
      <c r="G206" s="102">
        <v>466.1</v>
      </c>
      <c r="H206" s="100" t="s">
        <v>1030</v>
      </c>
      <c r="I206" s="23"/>
      <c r="J206" s="24"/>
      <c r="K206" s="23"/>
      <c r="L206" s="23"/>
      <c r="M206" s="24"/>
      <c r="N206" s="25"/>
      <c r="O206" s="26"/>
      <c r="P206" s="27"/>
      <c r="Q206" s="23"/>
      <c r="R206" s="24"/>
      <c r="S206" s="24"/>
    </row>
    <row r="207" spans="1:19" s="1" customFormat="1" ht="17.25" customHeight="1" x14ac:dyDescent="0.25">
      <c r="A207" s="97" t="s">
        <v>40</v>
      </c>
      <c r="B207" s="97">
        <v>205</v>
      </c>
      <c r="C207" s="98" t="s">
        <v>550</v>
      </c>
      <c r="D207" s="99">
        <v>41836</v>
      </c>
      <c r="E207" s="97" t="s">
        <v>124</v>
      </c>
      <c r="F207" s="101">
        <v>7</v>
      </c>
      <c r="G207" s="102">
        <v>466.1</v>
      </c>
      <c r="H207" s="100" t="s">
        <v>930</v>
      </c>
      <c r="I207" s="23"/>
      <c r="J207" s="24"/>
      <c r="K207" s="23"/>
      <c r="L207" s="23"/>
      <c r="M207" s="24"/>
      <c r="N207" s="25"/>
      <c r="O207" s="26"/>
      <c r="P207" s="27"/>
      <c r="Q207" s="23"/>
      <c r="R207" s="24"/>
      <c r="S207" s="24"/>
    </row>
    <row r="208" spans="1:19" s="1" customFormat="1" ht="17.25" customHeight="1" x14ac:dyDescent="0.25">
      <c r="A208" s="97" t="s">
        <v>40</v>
      </c>
      <c r="B208" s="97">
        <v>206</v>
      </c>
      <c r="C208" s="98" t="s">
        <v>551</v>
      </c>
      <c r="D208" s="99">
        <v>41828</v>
      </c>
      <c r="E208" s="97" t="s">
        <v>124</v>
      </c>
      <c r="F208" s="101">
        <v>14.5</v>
      </c>
      <c r="G208" s="102">
        <v>466.1</v>
      </c>
      <c r="H208" s="100" t="s">
        <v>797</v>
      </c>
      <c r="I208" s="23"/>
      <c r="J208" s="24"/>
      <c r="K208" s="23"/>
      <c r="L208" s="23"/>
      <c r="M208" s="24"/>
      <c r="N208" s="25"/>
      <c r="O208" s="26"/>
      <c r="P208" s="27"/>
      <c r="Q208" s="23"/>
      <c r="R208" s="24"/>
      <c r="S208" s="24"/>
    </row>
    <row r="209" spans="1:19" s="1" customFormat="1" ht="17.25" customHeight="1" x14ac:dyDescent="0.25">
      <c r="A209" s="97" t="s">
        <v>40</v>
      </c>
      <c r="B209" s="97">
        <v>207</v>
      </c>
      <c r="C209" s="98" t="s">
        <v>552</v>
      </c>
      <c r="D209" s="99">
        <v>41828</v>
      </c>
      <c r="E209" s="97" t="s">
        <v>52</v>
      </c>
      <c r="F209" s="101">
        <v>8</v>
      </c>
      <c r="G209" s="102">
        <v>466.1</v>
      </c>
      <c r="H209" s="100" t="s">
        <v>903</v>
      </c>
      <c r="I209" s="23"/>
      <c r="J209" s="24"/>
      <c r="K209" s="23"/>
      <c r="L209" s="23"/>
      <c r="M209" s="24"/>
      <c r="N209" s="25"/>
      <c r="O209" s="26"/>
      <c r="P209" s="27"/>
      <c r="Q209" s="23"/>
      <c r="R209" s="24"/>
      <c r="S209" s="24"/>
    </row>
    <row r="210" spans="1:19" s="1" customFormat="1" ht="17.25" customHeight="1" x14ac:dyDescent="0.25">
      <c r="A210" s="97" t="s">
        <v>40</v>
      </c>
      <c r="B210" s="97">
        <v>208</v>
      </c>
      <c r="C210" s="98" t="s">
        <v>553</v>
      </c>
      <c r="D210" s="99">
        <v>41829</v>
      </c>
      <c r="E210" s="97" t="s">
        <v>124</v>
      </c>
      <c r="F210" s="101">
        <v>8</v>
      </c>
      <c r="G210" s="102">
        <v>466.1</v>
      </c>
      <c r="H210" s="100" t="s">
        <v>797</v>
      </c>
      <c r="I210" s="23"/>
      <c r="J210" s="24"/>
      <c r="K210" s="23"/>
      <c r="L210" s="23"/>
      <c r="M210" s="24"/>
      <c r="N210" s="25"/>
      <c r="O210" s="26"/>
      <c r="P210" s="27"/>
      <c r="Q210" s="23"/>
      <c r="R210" s="24"/>
      <c r="S210" s="24"/>
    </row>
    <row r="211" spans="1:19" s="1" customFormat="1" ht="17.25" customHeight="1" x14ac:dyDescent="0.25">
      <c r="A211" s="97" t="s">
        <v>40</v>
      </c>
      <c r="B211" s="97">
        <v>209</v>
      </c>
      <c r="C211" s="98" t="s">
        <v>554</v>
      </c>
      <c r="D211" s="99">
        <v>41836</v>
      </c>
      <c r="E211" s="97" t="s">
        <v>124</v>
      </c>
      <c r="F211" s="101">
        <v>14.5</v>
      </c>
      <c r="G211" s="102">
        <v>466.1</v>
      </c>
      <c r="H211" s="100" t="s">
        <v>894</v>
      </c>
      <c r="I211" s="23"/>
      <c r="J211" s="24"/>
      <c r="K211" s="23"/>
      <c r="L211" s="23"/>
      <c r="M211" s="24"/>
      <c r="N211" s="25"/>
      <c r="O211" s="26"/>
      <c r="P211" s="27"/>
      <c r="Q211" s="23"/>
      <c r="R211" s="24"/>
      <c r="S211" s="24"/>
    </row>
    <row r="212" spans="1:19" s="1" customFormat="1" ht="17.25" customHeight="1" x14ac:dyDescent="0.25">
      <c r="A212" s="97" t="s">
        <v>40</v>
      </c>
      <c r="B212" s="97">
        <v>210</v>
      </c>
      <c r="C212" s="98" t="s">
        <v>555</v>
      </c>
      <c r="D212" s="99">
        <v>41842</v>
      </c>
      <c r="E212" s="97" t="s">
        <v>52</v>
      </c>
      <c r="F212" s="101">
        <v>15</v>
      </c>
      <c r="G212" s="102">
        <v>466.1</v>
      </c>
      <c r="H212" s="100" t="s">
        <v>1030</v>
      </c>
      <c r="I212" s="23"/>
      <c r="J212" s="24"/>
      <c r="K212" s="23"/>
      <c r="L212" s="23"/>
      <c r="M212" s="24"/>
      <c r="N212" s="25"/>
      <c r="O212" s="26"/>
      <c r="P212" s="27"/>
      <c r="Q212" s="23"/>
      <c r="R212" s="24"/>
      <c r="S212" s="24"/>
    </row>
    <row r="213" spans="1:19" s="1" customFormat="1" ht="17.25" customHeight="1" x14ac:dyDescent="0.25">
      <c r="A213" s="97" t="s">
        <v>40</v>
      </c>
      <c r="B213" s="97">
        <v>211</v>
      </c>
      <c r="C213" s="98" t="s">
        <v>556</v>
      </c>
      <c r="D213" s="99">
        <v>41848</v>
      </c>
      <c r="E213" s="97" t="s">
        <v>124</v>
      </c>
      <c r="F213" s="101">
        <v>25</v>
      </c>
      <c r="G213" s="102">
        <v>11095.25</v>
      </c>
      <c r="H213" s="100" t="s">
        <v>1015</v>
      </c>
      <c r="I213" s="23"/>
      <c r="J213" s="24"/>
      <c r="K213" s="23"/>
      <c r="L213" s="23"/>
      <c r="M213" s="24"/>
      <c r="N213" s="25"/>
      <c r="O213" s="26"/>
      <c r="P213" s="27"/>
      <c r="Q213" s="23"/>
      <c r="R213" s="24"/>
      <c r="S213" s="24"/>
    </row>
    <row r="214" spans="1:19" s="1" customFormat="1" ht="17.25" customHeight="1" x14ac:dyDescent="0.25">
      <c r="A214" s="97" t="s">
        <v>40</v>
      </c>
      <c r="B214" s="97">
        <v>212</v>
      </c>
      <c r="C214" s="98" t="s">
        <v>557</v>
      </c>
      <c r="D214" s="99">
        <v>41843</v>
      </c>
      <c r="E214" s="97" t="s">
        <v>52</v>
      </c>
      <c r="F214" s="101">
        <v>15</v>
      </c>
      <c r="G214" s="102">
        <v>466.1</v>
      </c>
      <c r="H214" s="100" t="s">
        <v>894</v>
      </c>
      <c r="I214" s="23"/>
      <c r="J214" s="24"/>
      <c r="K214" s="23"/>
      <c r="L214" s="23"/>
      <c r="M214" s="24"/>
      <c r="N214" s="25"/>
      <c r="O214" s="26"/>
      <c r="P214" s="27"/>
      <c r="Q214" s="23"/>
      <c r="R214" s="24"/>
      <c r="S214" s="24"/>
    </row>
    <row r="215" spans="1:19" s="1" customFormat="1" ht="17.25" customHeight="1" x14ac:dyDescent="0.25">
      <c r="A215" s="97" t="s">
        <v>40</v>
      </c>
      <c r="B215" s="97">
        <v>213</v>
      </c>
      <c r="C215" s="98" t="s">
        <v>558</v>
      </c>
      <c r="D215" s="99">
        <v>41829</v>
      </c>
      <c r="E215" s="97" t="s">
        <v>124</v>
      </c>
      <c r="F215" s="101">
        <v>14.5</v>
      </c>
      <c r="G215" s="102">
        <v>466.1</v>
      </c>
      <c r="H215" s="100" t="s">
        <v>889</v>
      </c>
      <c r="I215" s="23"/>
      <c r="J215" s="24"/>
      <c r="K215" s="23"/>
      <c r="L215" s="23"/>
      <c r="M215" s="24"/>
      <c r="N215" s="25"/>
      <c r="O215" s="26"/>
      <c r="P215" s="27"/>
      <c r="Q215" s="23"/>
      <c r="R215" s="24"/>
      <c r="S215" s="24"/>
    </row>
    <row r="216" spans="1:19" s="1" customFormat="1" ht="17.25" customHeight="1" x14ac:dyDescent="0.25">
      <c r="A216" s="97" t="s">
        <v>40</v>
      </c>
      <c r="B216" s="97">
        <v>214</v>
      </c>
      <c r="C216" s="98" t="s">
        <v>559</v>
      </c>
      <c r="D216" s="99">
        <v>41834</v>
      </c>
      <c r="E216" s="97" t="s">
        <v>124</v>
      </c>
      <c r="F216" s="101">
        <v>14</v>
      </c>
      <c r="G216" s="102">
        <v>466.1</v>
      </c>
      <c r="H216" s="100" t="s">
        <v>918</v>
      </c>
      <c r="I216" s="23"/>
      <c r="J216" s="24"/>
      <c r="K216" s="23"/>
      <c r="L216" s="23"/>
      <c r="M216" s="24"/>
      <c r="N216" s="25"/>
      <c r="O216" s="26"/>
      <c r="P216" s="27"/>
      <c r="Q216" s="23"/>
      <c r="R216" s="24"/>
      <c r="S216" s="24"/>
    </row>
    <row r="217" spans="1:19" s="1" customFormat="1" ht="17.25" customHeight="1" x14ac:dyDescent="0.25">
      <c r="A217" s="97" t="s">
        <v>40</v>
      </c>
      <c r="B217" s="97">
        <v>215</v>
      </c>
      <c r="C217" s="98" t="s">
        <v>560</v>
      </c>
      <c r="D217" s="99">
        <v>41830</v>
      </c>
      <c r="E217" s="97" t="s">
        <v>124</v>
      </c>
      <c r="F217" s="101">
        <v>14</v>
      </c>
      <c r="G217" s="102">
        <v>466.1</v>
      </c>
      <c r="H217" s="100" t="s">
        <v>995</v>
      </c>
      <c r="I217" s="23"/>
      <c r="J217" s="24"/>
      <c r="K217" s="23"/>
      <c r="L217" s="23"/>
      <c r="M217" s="24"/>
      <c r="N217" s="25"/>
      <c r="O217" s="26"/>
      <c r="P217" s="27"/>
      <c r="Q217" s="23"/>
      <c r="R217" s="24"/>
      <c r="S217" s="24"/>
    </row>
    <row r="218" spans="1:19" s="1" customFormat="1" ht="17.25" customHeight="1" x14ac:dyDescent="0.25">
      <c r="A218" s="97" t="s">
        <v>40</v>
      </c>
      <c r="B218" s="97">
        <v>216</v>
      </c>
      <c r="C218" s="98" t="s">
        <v>561</v>
      </c>
      <c r="D218" s="99">
        <v>41837</v>
      </c>
      <c r="E218" s="97" t="s">
        <v>124</v>
      </c>
      <c r="F218" s="101">
        <v>7</v>
      </c>
      <c r="G218" s="102">
        <v>466.1</v>
      </c>
      <c r="H218" s="100" t="s">
        <v>995</v>
      </c>
      <c r="I218" s="23"/>
      <c r="J218" s="24"/>
      <c r="K218" s="23"/>
      <c r="L218" s="23"/>
      <c r="M218" s="24"/>
      <c r="N218" s="25"/>
      <c r="O218" s="26"/>
      <c r="P218" s="27"/>
      <c r="Q218" s="23"/>
      <c r="R218" s="24"/>
      <c r="S218" s="24"/>
    </row>
    <row r="219" spans="1:19" s="1" customFormat="1" ht="17.25" customHeight="1" x14ac:dyDescent="0.25">
      <c r="A219" s="97" t="s">
        <v>40</v>
      </c>
      <c r="B219" s="97">
        <v>217</v>
      </c>
      <c r="C219" s="98" t="s">
        <v>562</v>
      </c>
      <c r="D219" s="99">
        <v>41831</v>
      </c>
      <c r="E219" s="97" t="s">
        <v>124</v>
      </c>
      <c r="F219" s="101">
        <v>15</v>
      </c>
      <c r="G219" s="102">
        <v>466.1</v>
      </c>
      <c r="H219" s="100" t="s">
        <v>1036</v>
      </c>
      <c r="I219" s="23"/>
      <c r="J219" s="24"/>
      <c r="K219" s="23"/>
      <c r="L219" s="23"/>
      <c r="M219" s="24"/>
      <c r="N219" s="25"/>
      <c r="O219" s="26"/>
      <c r="P219" s="27"/>
      <c r="Q219" s="23"/>
      <c r="R219" s="24"/>
      <c r="S219" s="24"/>
    </row>
    <row r="220" spans="1:19" s="1" customFormat="1" ht="17.25" customHeight="1" x14ac:dyDescent="0.25">
      <c r="A220" s="97" t="s">
        <v>40</v>
      </c>
      <c r="B220" s="97">
        <v>218</v>
      </c>
      <c r="C220" s="98" t="s">
        <v>563</v>
      </c>
      <c r="D220" s="99">
        <v>41835</v>
      </c>
      <c r="E220" s="97" t="s">
        <v>124</v>
      </c>
      <c r="F220" s="101">
        <v>15</v>
      </c>
      <c r="G220" s="102">
        <v>466.1</v>
      </c>
      <c r="H220" s="100" t="s">
        <v>775</v>
      </c>
      <c r="I220" s="23"/>
      <c r="J220" s="24"/>
      <c r="K220" s="23"/>
      <c r="L220" s="23"/>
      <c r="M220" s="24"/>
      <c r="N220" s="25"/>
      <c r="O220" s="26"/>
      <c r="P220" s="27"/>
      <c r="Q220" s="23"/>
      <c r="R220" s="24"/>
      <c r="S220" s="24"/>
    </row>
    <row r="221" spans="1:19" s="1" customFormat="1" ht="17.25" customHeight="1" x14ac:dyDescent="0.25">
      <c r="A221" s="97" t="s">
        <v>40</v>
      </c>
      <c r="B221" s="97">
        <v>219</v>
      </c>
      <c r="C221" s="98" t="s">
        <v>564</v>
      </c>
      <c r="D221" s="99">
        <v>41842</v>
      </c>
      <c r="E221" s="97" t="s">
        <v>124</v>
      </c>
      <c r="F221" s="101">
        <v>15</v>
      </c>
      <c r="G221" s="102">
        <v>466.1</v>
      </c>
      <c r="H221" s="100" t="s">
        <v>894</v>
      </c>
      <c r="I221" s="23"/>
      <c r="J221" s="24"/>
      <c r="K221" s="23"/>
      <c r="L221" s="23"/>
      <c r="M221" s="24"/>
      <c r="N221" s="25"/>
      <c r="O221" s="26"/>
      <c r="P221" s="27"/>
      <c r="Q221" s="23"/>
      <c r="R221" s="24"/>
      <c r="S221" s="24"/>
    </row>
    <row r="222" spans="1:19" s="1" customFormat="1" ht="17.25" customHeight="1" x14ac:dyDescent="0.25">
      <c r="A222" s="97" t="s">
        <v>40</v>
      </c>
      <c r="B222" s="97">
        <v>220</v>
      </c>
      <c r="C222" s="98" t="s">
        <v>565</v>
      </c>
      <c r="D222" s="99">
        <v>41837</v>
      </c>
      <c r="E222" s="97" t="s">
        <v>124</v>
      </c>
      <c r="F222" s="101">
        <v>11</v>
      </c>
      <c r="G222" s="102">
        <v>466.1</v>
      </c>
      <c r="H222" s="100" t="s">
        <v>889</v>
      </c>
      <c r="I222" s="23"/>
      <c r="J222" s="24"/>
      <c r="K222" s="23"/>
      <c r="L222" s="23"/>
      <c r="M222" s="24"/>
      <c r="N222" s="25"/>
      <c r="O222" s="26"/>
      <c r="P222" s="27"/>
      <c r="Q222" s="23"/>
      <c r="R222" s="24"/>
      <c r="S222" s="24"/>
    </row>
    <row r="223" spans="1:19" s="1" customFormat="1" ht="17.25" customHeight="1" x14ac:dyDescent="0.25">
      <c r="A223" s="97" t="s">
        <v>40</v>
      </c>
      <c r="B223" s="97">
        <v>221</v>
      </c>
      <c r="C223" s="98" t="s">
        <v>566</v>
      </c>
      <c r="D223" s="99">
        <v>41834</v>
      </c>
      <c r="E223" s="97" t="s">
        <v>124</v>
      </c>
      <c r="F223" s="101">
        <v>15</v>
      </c>
      <c r="G223" s="102">
        <v>466.1</v>
      </c>
      <c r="H223" s="100" t="s">
        <v>880</v>
      </c>
      <c r="I223" s="23"/>
      <c r="J223" s="24"/>
      <c r="K223" s="23"/>
      <c r="L223" s="23"/>
      <c r="M223" s="24"/>
      <c r="N223" s="25"/>
      <c r="O223" s="26"/>
      <c r="P223" s="27"/>
      <c r="Q223" s="23"/>
      <c r="R223" s="24"/>
      <c r="S223" s="24"/>
    </row>
    <row r="224" spans="1:19" s="1" customFormat="1" ht="17.25" customHeight="1" x14ac:dyDescent="0.25">
      <c r="A224" s="97" t="s">
        <v>40</v>
      </c>
      <c r="B224" s="97">
        <v>222</v>
      </c>
      <c r="C224" s="98" t="s">
        <v>567</v>
      </c>
      <c r="D224" s="99">
        <v>41831</v>
      </c>
      <c r="E224" s="97" t="s">
        <v>124</v>
      </c>
      <c r="F224" s="101">
        <v>7</v>
      </c>
      <c r="G224" s="102">
        <v>466.1</v>
      </c>
      <c r="H224" s="100" t="s">
        <v>777</v>
      </c>
      <c r="I224" s="23"/>
      <c r="J224" s="24"/>
      <c r="K224" s="23"/>
      <c r="L224" s="23"/>
      <c r="M224" s="24"/>
      <c r="N224" s="25"/>
      <c r="O224" s="26"/>
      <c r="P224" s="27"/>
      <c r="Q224" s="23"/>
      <c r="R224" s="24"/>
      <c r="S224" s="24"/>
    </row>
    <row r="225" spans="1:19" s="1" customFormat="1" ht="17.25" customHeight="1" x14ac:dyDescent="0.25">
      <c r="A225" s="97" t="s">
        <v>40</v>
      </c>
      <c r="B225" s="97">
        <v>223</v>
      </c>
      <c r="C225" s="98" t="s">
        <v>568</v>
      </c>
      <c r="D225" s="99">
        <v>41831</v>
      </c>
      <c r="E225" s="97" t="s">
        <v>124</v>
      </c>
      <c r="F225" s="101">
        <v>14.5</v>
      </c>
      <c r="G225" s="102">
        <v>466.1</v>
      </c>
      <c r="H225" s="100" t="s">
        <v>797</v>
      </c>
      <c r="I225" s="23"/>
      <c r="J225" s="24"/>
      <c r="K225" s="23"/>
      <c r="L225" s="23"/>
      <c r="M225" s="24"/>
      <c r="N225" s="25"/>
      <c r="O225" s="26"/>
      <c r="P225" s="27"/>
      <c r="Q225" s="23"/>
      <c r="R225" s="24"/>
      <c r="S225" s="24"/>
    </row>
    <row r="226" spans="1:19" s="1" customFormat="1" ht="17.25" customHeight="1" x14ac:dyDescent="0.25">
      <c r="A226" s="97" t="s">
        <v>40</v>
      </c>
      <c r="B226" s="97">
        <v>224</v>
      </c>
      <c r="C226" s="98" t="s">
        <v>569</v>
      </c>
      <c r="D226" s="99">
        <v>41842</v>
      </c>
      <c r="E226" s="97" t="s">
        <v>124</v>
      </c>
      <c r="F226" s="101">
        <v>14.5</v>
      </c>
      <c r="G226" s="102">
        <v>466.1</v>
      </c>
      <c r="H226" s="100" t="s">
        <v>786</v>
      </c>
      <c r="I226" s="23"/>
      <c r="J226" s="24"/>
      <c r="K226" s="23"/>
      <c r="L226" s="23"/>
      <c r="M226" s="24"/>
      <c r="N226" s="25"/>
      <c r="O226" s="26"/>
      <c r="P226" s="27"/>
      <c r="Q226" s="23"/>
      <c r="R226" s="24"/>
      <c r="S226" s="24"/>
    </row>
    <row r="227" spans="1:19" s="1" customFormat="1" ht="17.25" customHeight="1" x14ac:dyDescent="0.25">
      <c r="A227" s="97" t="s">
        <v>40</v>
      </c>
      <c r="B227" s="97">
        <v>225</v>
      </c>
      <c r="C227" s="98" t="s">
        <v>570</v>
      </c>
      <c r="D227" s="99">
        <v>41848</v>
      </c>
      <c r="E227" s="97" t="s">
        <v>124</v>
      </c>
      <c r="F227" s="101">
        <v>7</v>
      </c>
      <c r="G227" s="102">
        <v>466.1</v>
      </c>
      <c r="H227" s="100" t="s">
        <v>995</v>
      </c>
      <c r="I227" s="23"/>
      <c r="J227" s="24"/>
      <c r="K227" s="23"/>
      <c r="L227" s="23"/>
      <c r="M227" s="24"/>
      <c r="N227" s="25"/>
      <c r="O227" s="26"/>
      <c r="P227" s="27"/>
      <c r="Q227" s="23"/>
      <c r="R227" s="24"/>
      <c r="S227" s="24"/>
    </row>
    <row r="228" spans="1:19" s="1" customFormat="1" ht="17.25" customHeight="1" x14ac:dyDescent="0.25">
      <c r="A228" s="97" t="s">
        <v>40</v>
      </c>
      <c r="B228" s="97">
        <v>226</v>
      </c>
      <c r="C228" s="98" t="s">
        <v>571</v>
      </c>
      <c r="D228" s="99">
        <v>41836</v>
      </c>
      <c r="E228" s="97" t="s">
        <v>124</v>
      </c>
      <c r="F228" s="101">
        <v>14</v>
      </c>
      <c r="G228" s="102">
        <v>466.1</v>
      </c>
      <c r="H228" s="100" t="s">
        <v>995</v>
      </c>
      <c r="I228" s="23"/>
      <c r="J228" s="24"/>
      <c r="K228" s="23"/>
      <c r="L228" s="23"/>
      <c r="M228" s="24"/>
      <c r="N228" s="25"/>
      <c r="O228" s="26"/>
      <c r="P228" s="27"/>
      <c r="Q228" s="23"/>
      <c r="R228" s="24"/>
      <c r="S228" s="24"/>
    </row>
    <row r="229" spans="1:19" s="1" customFormat="1" ht="17.25" customHeight="1" x14ac:dyDescent="0.25">
      <c r="A229" s="97" t="s">
        <v>40</v>
      </c>
      <c r="B229" s="97">
        <v>227</v>
      </c>
      <c r="C229" s="98" t="s">
        <v>572</v>
      </c>
      <c r="D229" s="99">
        <v>41830</v>
      </c>
      <c r="E229" s="97" t="s">
        <v>124</v>
      </c>
      <c r="F229" s="101">
        <v>5</v>
      </c>
      <c r="G229" s="102">
        <v>466.1</v>
      </c>
      <c r="H229" s="100" t="s">
        <v>1060</v>
      </c>
      <c r="I229" s="23"/>
      <c r="J229" s="24"/>
      <c r="K229" s="23"/>
      <c r="L229" s="23"/>
      <c r="M229" s="24"/>
      <c r="N229" s="25"/>
      <c r="O229" s="26"/>
      <c r="P229" s="27"/>
      <c r="Q229" s="23"/>
      <c r="R229" s="24"/>
      <c r="S229" s="24"/>
    </row>
    <row r="230" spans="1:19" s="1" customFormat="1" ht="17.25" customHeight="1" x14ac:dyDescent="0.25">
      <c r="A230" s="97" t="s">
        <v>40</v>
      </c>
      <c r="B230" s="97">
        <v>228</v>
      </c>
      <c r="C230" s="98" t="s">
        <v>573</v>
      </c>
      <c r="D230" s="99">
        <v>41842</v>
      </c>
      <c r="E230" s="97" t="s">
        <v>124</v>
      </c>
      <c r="F230" s="101">
        <v>14.5</v>
      </c>
      <c r="G230" s="102">
        <v>466.1</v>
      </c>
      <c r="H230" s="100" t="s">
        <v>786</v>
      </c>
      <c r="I230" s="23"/>
      <c r="J230" s="24"/>
      <c r="K230" s="23"/>
      <c r="L230" s="23"/>
      <c r="M230" s="24"/>
      <c r="N230" s="25"/>
      <c r="O230" s="26"/>
      <c r="P230" s="27"/>
      <c r="Q230" s="23"/>
      <c r="R230" s="24"/>
      <c r="S230" s="24"/>
    </row>
    <row r="231" spans="1:19" s="1" customFormat="1" ht="17.25" customHeight="1" x14ac:dyDescent="0.25">
      <c r="A231" s="97" t="s">
        <v>40</v>
      </c>
      <c r="B231" s="97">
        <v>229</v>
      </c>
      <c r="C231" s="98" t="s">
        <v>574</v>
      </c>
      <c r="D231" s="99">
        <v>41841</v>
      </c>
      <c r="E231" s="97" t="s">
        <v>124</v>
      </c>
      <c r="F231" s="101">
        <v>8</v>
      </c>
      <c r="G231" s="102">
        <v>466.1</v>
      </c>
      <c r="H231" s="100" t="s">
        <v>1005</v>
      </c>
      <c r="I231" s="23"/>
      <c r="J231" s="24"/>
      <c r="K231" s="23"/>
      <c r="L231" s="23"/>
      <c r="M231" s="24"/>
      <c r="N231" s="25"/>
      <c r="O231" s="26"/>
      <c r="P231" s="27"/>
      <c r="Q231" s="23"/>
      <c r="R231" s="24"/>
      <c r="S231" s="24"/>
    </row>
    <row r="232" spans="1:19" s="1" customFormat="1" ht="17.25" customHeight="1" x14ac:dyDescent="0.25">
      <c r="A232" s="97" t="s">
        <v>40</v>
      </c>
      <c r="B232" s="97">
        <v>230</v>
      </c>
      <c r="C232" s="98" t="s">
        <v>575</v>
      </c>
      <c r="D232" s="99">
        <v>41834</v>
      </c>
      <c r="E232" s="97" t="s">
        <v>124</v>
      </c>
      <c r="F232" s="101">
        <v>5</v>
      </c>
      <c r="G232" s="102">
        <v>466.1</v>
      </c>
      <c r="H232" s="100" t="s">
        <v>797</v>
      </c>
      <c r="I232" s="23"/>
      <c r="J232" s="24"/>
      <c r="K232" s="23"/>
      <c r="L232" s="23"/>
      <c r="M232" s="24"/>
      <c r="N232" s="25"/>
      <c r="O232" s="26"/>
      <c r="P232" s="27"/>
      <c r="Q232" s="23"/>
      <c r="R232" s="24"/>
      <c r="S232" s="24"/>
    </row>
    <row r="233" spans="1:19" s="1" customFormat="1" ht="17.25" customHeight="1" x14ac:dyDescent="0.25">
      <c r="A233" s="97" t="s">
        <v>40</v>
      </c>
      <c r="B233" s="97">
        <v>231</v>
      </c>
      <c r="C233" s="98" t="s">
        <v>576</v>
      </c>
      <c r="D233" s="99">
        <v>41848</v>
      </c>
      <c r="E233" s="97" t="s">
        <v>124</v>
      </c>
      <c r="F233" s="101">
        <v>7</v>
      </c>
      <c r="G233" s="102">
        <v>466.1</v>
      </c>
      <c r="H233" s="100" t="s">
        <v>777</v>
      </c>
      <c r="I233" s="23"/>
      <c r="J233" s="24"/>
      <c r="K233" s="23"/>
      <c r="L233" s="23"/>
      <c r="M233" s="24"/>
      <c r="N233" s="25"/>
      <c r="O233" s="26"/>
      <c r="P233" s="27"/>
      <c r="Q233" s="23"/>
      <c r="R233" s="24"/>
      <c r="S233" s="24"/>
    </row>
    <row r="234" spans="1:19" s="1" customFormat="1" ht="17.25" customHeight="1" x14ac:dyDescent="0.25">
      <c r="A234" s="97" t="s">
        <v>40</v>
      </c>
      <c r="B234" s="97">
        <v>232</v>
      </c>
      <c r="C234" s="98" t="s">
        <v>577</v>
      </c>
      <c r="D234" s="99">
        <v>41842</v>
      </c>
      <c r="E234" s="97" t="s">
        <v>124</v>
      </c>
      <c r="F234" s="101">
        <v>7</v>
      </c>
      <c r="G234" s="102">
        <v>466.1</v>
      </c>
      <c r="H234" s="100" t="s">
        <v>777</v>
      </c>
      <c r="I234" s="23"/>
      <c r="J234" s="24"/>
      <c r="K234" s="23"/>
      <c r="L234" s="23"/>
      <c r="M234" s="24"/>
      <c r="N234" s="25"/>
      <c r="O234" s="26"/>
      <c r="P234" s="27"/>
      <c r="Q234" s="23"/>
      <c r="R234" s="24"/>
      <c r="S234" s="24"/>
    </row>
    <row r="235" spans="1:19" s="1" customFormat="1" ht="17.25" customHeight="1" x14ac:dyDescent="0.25">
      <c r="A235" s="97" t="s">
        <v>40</v>
      </c>
      <c r="B235" s="97">
        <v>233</v>
      </c>
      <c r="C235" s="98" t="s">
        <v>578</v>
      </c>
      <c r="D235" s="99">
        <v>41831</v>
      </c>
      <c r="E235" s="97" t="s">
        <v>124</v>
      </c>
      <c r="F235" s="101">
        <v>14.5</v>
      </c>
      <c r="G235" s="102">
        <v>466.1</v>
      </c>
      <c r="H235" s="100" t="s">
        <v>995</v>
      </c>
      <c r="I235" s="23"/>
      <c r="J235" s="24"/>
      <c r="K235" s="23"/>
      <c r="L235" s="23"/>
      <c r="M235" s="24"/>
      <c r="N235" s="25"/>
      <c r="O235" s="26"/>
      <c r="P235" s="27"/>
      <c r="Q235" s="23"/>
      <c r="R235" s="24"/>
      <c r="S235" s="24"/>
    </row>
    <row r="236" spans="1:19" s="1" customFormat="1" ht="17.25" customHeight="1" x14ac:dyDescent="0.25">
      <c r="A236" s="97" t="s">
        <v>40</v>
      </c>
      <c r="B236" s="97">
        <v>234</v>
      </c>
      <c r="C236" s="98" t="s">
        <v>579</v>
      </c>
      <c r="D236" s="99">
        <v>41844</v>
      </c>
      <c r="E236" s="97" t="s">
        <v>52</v>
      </c>
      <c r="F236" s="101">
        <v>14</v>
      </c>
      <c r="G236" s="102">
        <v>466.1</v>
      </c>
      <c r="H236" s="100" t="s">
        <v>894</v>
      </c>
      <c r="I236" s="23"/>
      <c r="J236" s="24"/>
      <c r="K236" s="23"/>
      <c r="L236" s="23"/>
      <c r="M236" s="24"/>
      <c r="N236" s="25"/>
      <c r="O236" s="26"/>
      <c r="P236" s="27"/>
      <c r="Q236" s="23"/>
      <c r="R236" s="24"/>
      <c r="S236" s="24"/>
    </row>
    <row r="237" spans="1:19" s="1" customFormat="1" ht="17.25" customHeight="1" x14ac:dyDescent="0.25">
      <c r="A237" s="97" t="s">
        <v>40</v>
      </c>
      <c r="B237" s="97">
        <v>235</v>
      </c>
      <c r="C237" s="98" t="s">
        <v>580</v>
      </c>
      <c r="D237" s="99">
        <v>41835</v>
      </c>
      <c r="E237" s="97" t="s">
        <v>124</v>
      </c>
      <c r="F237" s="101">
        <v>7</v>
      </c>
      <c r="G237" s="102">
        <v>466.1</v>
      </c>
      <c r="H237" s="100" t="s">
        <v>797</v>
      </c>
      <c r="I237" s="23"/>
      <c r="J237" s="24"/>
      <c r="K237" s="23"/>
      <c r="L237" s="23"/>
      <c r="M237" s="24"/>
      <c r="N237" s="25"/>
      <c r="O237" s="26"/>
      <c r="P237" s="27"/>
      <c r="Q237" s="23"/>
      <c r="R237" s="24"/>
      <c r="S237" s="24"/>
    </row>
    <row r="238" spans="1:19" s="1" customFormat="1" ht="17.25" customHeight="1" x14ac:dyDescent="0.25">
      <c r="A238" s="97" t="s">
        <v>40</v>
      </c>
      <c r="B238" s="97">
        <v>236</v>
      </c>
      <c r="C238" s="98" t="s">
        <v>581</v>
      </c>
      <c r="D238" s="99">
        <v>41848</v>
      </c>
      <c r="E238" s="97" t="s">
        <v>124</v>
      </c>
      <c r="F238" s="101">
        <v>5</v>
      </c>
      <c r="G238" s="102">
        <v>466.1</v>
      </c>
      <c r="H238" s="100" t="s">
        <v>894</v>
      </c>
      <c r="I238" s="23"/>
      <c r="J238" s="24"/>
      <c r="K238" s="23"/>
      <c r="L238" s="23"/>
      <c r="M238" s="24"/>
      <c r="N238" s="25"/>
      <c r="O238" s="26"/>
      <c r="P238" s="27"/>
      <c r="Q238" s="23"/>
      <c r="R238" s="24"/>
      <c r="S238" s="24"/>
    </row>
    <row r="239" spans="1:19" s="1" customFormat="1" ht="17.25" customHeight="1" x14ac:dyDescent="0.25">
      <c r="A239" s="97" t="s">
        <v>40</v>
      </c>
      <c r="B239" s="97">
        <v>237</v>
      </c>
      <c r="C239" s="98" t="s">
        <v>582</v>
      </c>
      <c r="D239" s="99">
        <v>41834</v>
      </c>
      <c r="E239" s="97" t="s">
        <v>124</v>
      </c>
      <c r="F239" s="101">
        <v>3</v>
      </c>
      <c r="G239" s="102">
        <v>466.1</v>
      </c>
      <c r="H239" s="100" t="s">
        <v>930</v>
      </c>
      <c r="I239" s="23"/>
      <c r="J239" s="24"/>
      <c r="K239" s="23"/>
      <c r="L239" s="23"/>
      <c r="M239" s="24"/>
      <c r="N239" s="25"/>
      <c r="O239" s="26"/>
      <c r="P239" s="27"/>
      <c r="Q239" s="23"/>
      <c r="R239" s="24"/>
      <c r="S239" s="24"/>
    </row>
    <row r="240" spans="1:19" s="1" customFormat="1" ht="17.25" customHeight="1" x14ac:dyDescent="0.25">
      <c r="A240" s="97" t="s">
        <v>40</v>
      </c>
      <c r="B240" s="97">
        <v>238</v>
      </c>
      <c r="C240" s="98" t="s">
        <v>583</v>
      </c>
      <c r="D240" s="99">
        <v>41835</v>
      </c>
      <c r="E240" s="97" t="s">
        <v>52</v>
      </c>
      <c r="F240" s="101">
        <v>3</v>
      </c>
      <c r="G240" s="102">
        <v>466.1</v>
      </c>
      <c r="H240" s="100" t="s">
        <v>903</v>
      </c>
      <c r="I240" s="23"/>
      <c r="J240" s="24"/>
      <c r="K240" s="23"/>
      <c r="L240" s="23"/>
      <c r="M240" s="24"/>
      <c r="N240" s="25"/>
      <c r="O240" s="26"/>
      <c r="P240" s="27"/>
      <c r="Q240" s="23"/>
      <c r="R240" s="24"/>
      <c r="S240" s="24"/>
    </row>
    <row r="241" spans="1:19" s="1" customFormat="1" ht="17.25" customHeight="1" x14ac:dyDescent="0.25">
      <c r="A241" s="97" t="s">
        <v>40</v>
      </c>
      <c r="B241" s="97">
        <v>239</v>
      </c>
      <c r="C241" s="98" t="s">
        <v>584</v>
      </c>
      <c r="D241" s="99">
        <v>41835</v>
      </c>
      <c r="E241" s="97" t="s">
        <v>52</v>
      </c>
      <c r="F241" s="101">
        <v>3</v>
      </c>
      <c r="G241" s="102">
        <v>466.1</v>
      </c>
      <c r="H241" s="100" t="s">
        <v>903</v>
      </c>
      <c r="I241" s="23"/>
      <c r="J241" s="24"/>
      <c r="K241" s="23"/>
      <c r="L241" s="23"/>
      <c r="M241" s="24"/>
      <c r="N241" s="25"/>
      <c r="O241" s="26"/>
      <c r="P241" s="27"/>
      <c r="Q241" s="23"/>
      <c r="R241" s="24"/>
      <c r="S241" s="24"/>
    </row>
    <row r="242" spans="1:19" s="1" customFormat="1" ht="17.25" customHeight="1" x14ac:dyDescent="0.25">
      <c r="A242" s="97" t="s">
        <v>40</v>
      </c>
      <c r="B242" s="97">
        <v>240</v>
      </c>
      <c r="C242" s="98" t="s">
        <v>585</v>
      </c>
      <c r="D242" s="99">
        <v>41838</v>
      </c>
      <c r="E242" s="97" t="s">
        <v>52</v>
      </c>
      <c r="F242" s="101">
        <v>14.5</v>
      </c>
      <c r="G242" s="102">
        <v>466.1</v>
      </c>
      <c r="H242" s="100" t="s">
        <v>995</v>
      </c>
      <c r="I242" s="23"/>
      <c r="J242" s="24"/>
      <c r="K242" s="23"/>
      <c r="L242" s="23"/>
      <c r="M242" s="24"/>
      <c r="N242" s="25"/>
      <c r="O242" s="26"/>
      <c r="P242" s="27"/>
      <c r="Q242" s="23"/>
      <c r="R242" s="24"/>
      <c r="S242" s="24"/>
    </row>
    <row r="243" spans="1:19" s="1" customFormat="1" ht="17.25" customHeight="1" x14ac:dyDescent="0.25">
      <c r="A243" s="97" t="s">
        <v>40</v>
      </c>
      <c r="B243" s="97">
        <v>241</v>
      </c>
      <c r="C243" s="98" t="s">
        <v>586</v>
      </c>
      <c r="D243" s="99">
        <v>41836</v>
      </c>
      <c r="E243" s="97" t="s">
        <v>124</v>
      </c>
      <c r="F243" s="101">
        <v>7</v>
      </c>
      <c r="G243" s="102">
        <v>466.1</v>
      </c>
      <c r="H243" s="100" t="s">
        <v>889</v>
      </c>
      <c r="I243" s="23"/>
      <c r="J243" s="24"/>
      <c r="K243" s="23"/>
      <c r="L243" s="23"/>
      <c r="M243" s="24"/>
      <c r="N243" s="25"/>
      <c r="O243" s="26"/>
      <c r="P243" s="27"/>
      <c r="Q243" s="23"/>
      <c r="R243" s="24"/>
      <c r="S243" s="24"/>
    </row>
    <row r="244" spans="1:19" s="1" customFormat="1" ht="17.25" customHeight="1" x14ac:dyDescent="0.25">
      <c r="A244" s="97" t="s">
        <v>40</v>
      </c>
      <c r="B244" s="97">
        <v>242</v>
      </c>
      <c r="C244" s="98" t="s">
        <v>587</v>
      </c>
      <c r="D244" s="99">
        <v>41834</v>
      </c>
      <c r="E244" s="97" t="s">
        <v>124</v>
      </c>
      <c r="F244" s="101">
        <v>15</v>
      </c>
      <c r="G244" s="102">
        <v>466.1</v>
      </c>
      <c r="H244" s="100" t="s">
        <v>855</v>
      </c>
      <c r="I244" s="23"/>
      <c r="J244" s="24"/>
      <c r="K244" s="23"/>
      <c r="L244" s="23"/>
      <c r="M244" s="24"/>
      <c r="N244" s="25"/>
      <c r="O244" s="26"/>
      <c r="P244" s="27"/>
      <c r="Q244" s="23"/>
      <c r="R244" s="24"/>
      <c r="S244" s="24"/>
    </row>
    <row r="245" spans="1:19" s="1" customFormat="1" ht="17.25" customHeight="1" x14ac:dyDescent="0.25">
      <c r="A245" s="97" t="s">
        <v>40</v>
      </c>
      <c r="B245" s="97">
        <v>243</v>
      </c>
      <c r="C245" s="98" t="s">
        <v>588</v>
      </c>
      <c r="D245" s="99">
        <v>41831</v>
      </c>
      <c r="E245" s="97" t="s">
        <v>124</v>
      </c>
      <c r="F245" s="101">
        <v>10</v>
      </c>
      <c r="G245" s="102">
        <v>466.1</v>
      </c>
      <c r="H245" s="100" t="s">
        <v>965</v>
      </c>
      <c r="I245" s="23"/>
      <c r="J245" s="24"/>
      <c r="K245" s="23"/>
      <c r="L245" s="23"/>
      <c r="M245" s="24"/>
      <c r="N245" s="25"/>
      <c r="O245" s="26"/>
      <c r="P245" s="27"/>
      <c r="Q245" s="23"/>
      <c r="R245" s="24"/>
      <c r="S245" s="24"/>
    </row>
    <row r="246" spans="1:19" s="1" customFormat="1" ht="17.25" customHeight="1" x14ac:dyDescent="0.25">
      <c r="A246" s="97" t="s">
        <v>40</v>
      </c>
      <c r="B246" s="97">
        <v>244</v>
      </c>
      <c r="C246" s="98" t="s">
        <v>589</v>
      </c>
      <c r="D246" s="99">
        <v>41842</v>
      </c>
      <c r="E246" s="97" t="s">
        <v>124</v>
      </c>
      <c r="F246" s="101">
        <v>15</v>
      </c>
      <c r="G246" s="102">
        <v>466.1</v>
      </c>
      <c r="H246" s="100" t="s">
        <v>990</v>
      </c>
      <c r="I246" s="23"/>
      <c r="J246" s="24"/>
      <c r="K246" s="23"/>
      <c r="L246" s="23"/>
      <c r="M246" s="24"/>
      <c r="N246" s="25"/>
      <c r="O246" s="26"/>
      <c r="P246" s="27"/>
      <c r="Q246" s="23"/>
      <c r="R246" s="24"/>
      <c r="S246" s="24"/>
    </row>
    <row r="247" spans="1:19" s="1" customFormat="1" ht="17.25" customHeight="1" x14ac:dyDescent="0.25">
      <c r="A247" s="97" t="s">
        <v>40</v>
      </c>
      <c r="B247" s="97">
        <v>246</v>
      </c>
      <c r="C247" s="98" t="s">
        <v>590</v>
      </c>
      <c r="D247" s="99">
        <v>41831</v>
      </c>
      <c r="E247" s="97" t="s">
        <v>124</v>
      </c>
      <c r="F247" s="101">
        <v>14</v>
      </c>
      <c r="G247" s="102">
        <v>466.1</v>
      </c>
      <c r="H247" s="100" t="s">
        <v>1032</v>
      </c>
      <c r="I247" s="23"/>
      <c r="J247" s="24"/>
      <c r="K247" s="23"/>
      <c r="L247" s="23"/>
      <c r="M247" s="24"/>
      <c r="N247" s="25"/>
      <c r="O247" s="26"/>
      <c r="P247" s="27"/>
      <c r="Q247" s="23"/>
      <c r="R247" s="24"/>
      <c r="S247" s="24"/>
    </row>
    <row r="248" spans="1:19" s="1" customFormat="1" ht="17.25" customHeight="1" x14ac:dyDescent="0.25">
      <c r="A248" s="97" t="s">
        <v>40</v>
      </c>
      <c r="B248" s="97">
        <v>247</v>
      </c>
      <c r="C248" s="98" t="s">
        <v>591</v>
      </c>
      <c r="D248" s="99">
        <v>41835</v>
      </c>
      <c r="E248" s="97" t="s">
        <v>124</v>
      </c>
      <c r="F248" s="101">
        <v>15</v>
      </c>
      <c r="G248" s="102">
        <v>466.1</v>
      </c>
      <c r="H248" s="100" t="s">
        <v>774</v>
      </c>
      <c r="I248" s="23"/>
      <c r="J248" s="24"/>
      <c r="K248" s="23"/>
      <c r="L248" s="23"/>
      <c r="M248" s="24"/>
      <c r="N248" s="25"/>
      <c r="O248" s="26"/>
      <c r="P248" s="27"/>
      <c r="Q248" s="23"/>
      <c r="R248" s="24"/>
      <c r="S248" s="24"/>
    </row>
    <row r="249" spans="1:19" s="1" customFormat="1" ht="17.25" customHeight="1" x14ac:dyDescent="0.25">
      <c r="A249" s="97" t="s">
        <v>40</v>
      </c>
      <c r="B249" s="97">
        <v>248</v>
      </c>
      <c r="C249" s="98" t="s">
        <v>592</v>
      </c>
      <c r="D249" s="99">
        <v>41837</v>
      </c>
      <c r="E249" s="97" t="s">
        <v>124</v>
      </c>
      <c r="F249" s="101">
        <v>7</v>
      </c>
      <c r="G249" s="102">
        <v>466.1</v>
      </c>
      <c r="H249" s="100" t="s">
        <v>995</v>
      </c>
      <c r="I249" s="23"/>
      <c r="J249" s="24"/>
      <c r="K249" s="23"/>
      <c r="L249" s="23"/>
      <c r="M249" s="24"/>
      <c r="N249" s="25"/>
      <c r="O249" s="26"/>
      <c r="P249" s="27"/>
      <c r="Q249" s="23"/>
      <c r="R249" s="24"/>
      <c r="S249" s="24"/>
    </row>
    <row r="250" spans="1:19" s="1" customFormat="1" ht="17.25" customHeight="1" x14ac:dyDescent="0.25">
      <c r="A250" s="97" t="s">
        <v>40</v>
      </c>
      <c r="B250" s="97">
        <v>249</v>
      </c>
      <c r="C250" s="98" t="s">
        <v>593</v>
      </c>
      <c r="D250" s="99">
        <v>41834</v>
      </c>
      <c r="E250" s="97" t="s">
        <v>124</v>
      </c>
      <c r="F250" s="101">
        <v>14</v>
      </c>
      <c r="G250" s="102">
        <v>466.1</v>
      </c>
      <c r="H250" s="100" t="s">
        <v>894</v>
      </c>
      <c r="I250" s="23"/>
      <c r="J250" s="24"/>
      <c r="K250" s="23"/>
      <c r="L250" s="23"/>
      <c r="M250" s="24"/>
      <c r="N250" s="25"/>
      <c r="O250" s="26"/>
      <c r="P250" s="27"/>
      <c r="Q250" s="23"/>
      <c r="R250" s="24"/>
      <c r="S250" s="24"/>
    </row>
    <row r="251" spans="1:19" s="1" customFormat="1" ht="17.25" customHeight="1" x14ac:dyDescent="0.25">
      <c r="A251" s="97" t="s">
        <v>40</v>
      </c>
      <c r="B251" s="97">
        <v>250</v>
      </c>
      <c r="C251" s="98" t="s">
        <v>594</v>
      </c>
      <c r="D251" s="99">
        <v>41836</v>
      </c>
      <c r="E251" s="97" t="s">
        <v>124</v>
      </c>
      <c r="F251" s="101">
        <v>15</v>
      </c>
      <c r="G251" s="102">
        <v>6657.15</v>
      </c>
      <c r="H251" s="100" t="s">
        <v>894</v>
      </c>
      <c r="I251" s="23"/>
      <c r="J251" s="24"/>
      <c r="K251" s="23"/>
      <c r="L251" s="23"/>
      <c r="M251" s="24"/>
      <c r="N251" s="25"/>
      <c r="O251" s="26"/>
      <c r="P251" s="27"/>
      <c r="Q251" s="23"/>
      <c r="R251" s="24"/>
      <c r="S251" s="24"/>
    </row>
    <row r="252" spans="1:19" s="1" customFormat="1" ht="17.25" customHeight="1" x14ac:dyDescent="0.25">
      <c r="A252" s="97" t="s">
        <v>40</v>
      </c>
      <c r="B252" s="97">
        <v>251</v>
      </c>
      <c r="C252" s="98" t="s">
        <v>595</v>
      </c>
      <c r="D252" s="99">
        <v>41835</v>
      </c>
      <c r="E252" s="97" t="s">
        <v>124</v>
      </c>
      <c r="F252" s="101">
        <v>9</v>
      </c>
      <c r="G252" s="102">
        <v>466.1</v>
      </c>
      <c r="H252" s="100" t="s">
        <v>927</v>
      </c>
      <c r="I252" s="23"/>
      <c r="J252" s="24"/>
      <c r="K252" s="23"/>
      <c r="L252" s="23"/>
      <c r="M252" s="24"/>
      <c r="N252" s="25"/>
      <c r="O252" s="26"/>
      <c r="P252" s="27"/>
      <c r="Q252" s="23"/>
      <c r="R252" s="24"/>
      <c r="S252" s="24"/>
    </row>
    <row r="253" spans="1:19" s="1" customFormat="1" ht="17.25" customHeight="1" x14ac:dyDescent="0.25">
      <c r="A253" s="97" t="s">
        <v>40</v>
      </c>
      <c r="B253" s="97">
        <v>252</v>
      </c>
      <c r="C253" s="98" t="s">
        <v>596</v>
      </c>
      <c r="D253" s="99">
        <v>41835</v>
      </c>
      <c r="E253" s="97" t="s">
        <v>124</v>
      </c>
      <c r="F253" s="101">
        <v>9</v>
      </c>
      <c r="G253" s="102">
        <v>466.1</v>
      </c>
      <c r="H253" s="100" t="s">
        <v>918</v>
      </c>
      <c r="I253" s="23"/>
      <c r="J253" s="24"/>
      <c r="K253" s="23"/>
      <c r="L253" s="23"/>
      <c r="M253" s="24"/>
      <c r="N253" s="25"/>
      <c r="O253" s="26"/>
      <c r="P253" s="27"/>
      <c r="Q253" s="23"/>
      <c r="R253" s="24"/>
      <c r="S253" s="24"/>
    </row>
    <row r="254" spans="1:19" s="1" customFormat="1" ht="17.25" customHeight="1" x14ac:dyDescent="0.25">
      <c r="A254" s="97" t="s">
        <v>40</v>
      </c>
      <c r="B254" s="97">
        <v>253</v>
      </c>
      <c r="C254" s="98" t="s">
        <v>597</v>
      </c>
      <c r="D254" s="99">
        <v>41831</v>
      </c>
      <c r="E254" s="97" t="s">
        <v>124</v>
      </c>
      <c r="F254" s="101">
        <v>3</v>
      </c>
      <c r="G254" s="102">
        <v>1331.43</v>
      </c>
      <c r="H254" s="100" t="s">
        <v>921</v>
      </c>
      <c r="I254" s="23"/>
      <c r="J254" s="24"/>
      <c r="K254" s="23"/>
      <c r="L254" s="23"/>
      <c r="M254" s="24"/>
      <c r="N254" s="25"/>
      <c r="O254" s="26"/>
      <c r="P254" s="27"/>
      <c r="Q254" s="23"/>
      <c r="R254" s="24"/>
      <c r="S254" s="24"/>
    </row>
    <row r="255" spans="1:19" s="1" customFormat="1" ht="17.25" customHeight="1" x14ac:dyDescent="0.25">
      <c r="A255" s="97" t="s">
        <v>40</v>
      </c>
      <c r="B255" s="97">
        <v>254</v>
      </c>
      <c r="C255" s="98" t="s">
        <v>598</v>
      </c>
      <c r="D255" s="99">
        <v>41837</v>
      </c>
      <c r="E255" s="97" t="s">
        <v>124</v>
      </c>
      <c r="F255" s="101">
        <v>10</v>
      </c>
      <c r="G255" s="102">
        <v>466.1</v>
      </c>
      <c r="H255" s="100" t="s">
        <v>823</v>
      </c>
      <c r="I255" s="23"/>
      <c r="J255" s="24"/>
      <c r="K255" s="23"/>
      <c r="L255" s="23"/>
      <c r="M255" s="24"/>
      <c r="N255" s="25"/>
      <c r="O255" s="26"/>
      <c r="P255" s="27"/>
      <c r="Q255" s="23"/>
      <c r="R255" s="24"/>
      <c r="S255" s="24"/>
    </row>
    <row r="256" spans="1:19" s="1" customFormat="1" ht="17.25" customHeight="1" x14ac:dyDescent="0.25">
      <c r="A256" s="97" t="s">
        <v>40</v>
      </c>
      <c r="B256" s="97">
        <v>255</v>
      </c>
      <c r="C256" s="98" t="s">
        <v>599</v>
      </c>
      <c r="D256" s="99">
        <v>41831</v>
      </c>
      <c r="E256" s="97" t="s">
        <v>124</v>
      </c>
      <c r="F256" s="101">
        <v>3</v>
      </c>
      <c r="G256" s="102">
        <v>1331.43</v>
      </c>
      <c r="H256" s="100" t="s">
        <v>921</v>
      </c>
      <c r="I256" s="23"/>
      <c r="J256" s="24"/>
      <c r="K256" s="23"/>
      <c r="L256" s="23"/>
      <c r="M256" s="24"/>
      <c r="N256" s="25"/>
      <c r="O256" s="26"/>
      <c r="P256" s="27"/>
      <c r="Q256" s="23"/>
      <c r="R256" s="24"/>
      <c r="S256" s="24"/>
    </row>
    <row r="257" spans="1:19" s="1" customFormat="1" ht="17.25" customHeight="1" x14ac:dyDescent="0.25">
      <c r="A257" s="97" t="s">
        <v>40</v>
      </c>
      <c r="B257" s="97">
        <v>256</v>
      </c>
      <c r="C257" s="98" t="s">
        <v>600</v>
      </c>
      <c r="D257" s="99">
        <v>41831</v>
      </c>
      <c r="E257" s="97" t="s">
        <v>124</v>
      </c>
      <c r="F257" s="101">
        <v>3</v>
      </c>
      <c r="G257" s="102">
        <v>1331.43</v>
      </c>
      <c r="H257" s="100" t="s">
        <v>921</v>
      </c>
      <c r="I257" s="23"/>
      <c r="J257" s="24"/>
      <c r="K257" s="23"/>
      <c r="L257" s="23"/>
      <c r="M257" s="24"/>
      <c r="N257" s="25"/>
      <c r="O257" s="26"/>
      <c r="P257" s="27"/>
      <c r="Q257" s="23"/>
      <c r="R257" s="24"/>
      <c r="S257" s="24"/>
    </row>
    <row r="258" spans="1:19" s="1" customFormat="1" ht="17.25" customHeight="1" x14ac:dyDescent="0.25">
      <c r="A258" s="97" t="s">
        <v>40</v>
      </c>
      <c r="B258" s="97">
        <v>257</v>
      </c>
      <c r="C258" s="98" t="s">
        <v>601</v>
      </c>
      <c r="D258" s="99">
        <v>41834</v>
      </c>
      <c r="E258" s="97" t="s">
        <v>124</v>
      </c>
      <c r="F258" s="101">
        <v>3</v>
      </c>
      <c r="G258" s="102">
        <v>1331.43</v>
      </c>
      <c r="H258" s="100" t="s">
        <v>931</v>
      </c>
      <c r="I258" s="23"/>
      <c r="J258" s="24"/>
      <c r="K258" s="23"/>
      <c r="L258" s="23"/>
      <c r="M258" s="24"/>
      <c r="N258" s="25"/>
      <c r="O258" s="26"/>
      <c r="P258" s="27"/>
      <c r="Q258" s="23"/>
      <c r="R258" s="24"/>
      <c r="S258" s="24"/>
    </row>
    <row r="259" spans="1:19" s="1" customFormat="1" ht="17.25" customHeight="1" x14ac:dyDescent="0.25">
      <c r="A259" s="97" t="s">
        <v>40</v>
      </c>
      <c r="B259" s="97">
        <v>258</v>
      </c>
      <c r="C259" s="98" t="s">
        <v>602</v>
      </c>
      <c r="D259" s="99">
        <v>41834</v>
      </c>
      <c r="E259" s="97" t="s">
        <v>124</v>
      </c>
      <c r="F259" s="101">
        <v>3</v>
      </c>
      <c r="G259" s="102">
        <v>1331.43</v>
      </c>
      <c r="H259" s="100" t="s">
        <v>931</v>
      </c>
      <c r="I259" s="23"/>
      <c r="J259" s="24"/>
      <c r="K259" s="23"/>
      <c r="L259" s="23"/>
      <c r="M259" s="24"/>
      <c r="N259" s="25"/>
      <c r="O259" s="26"/>
      <c r="P259" s="27"/>
      <c r="Q259" s="23"/>
      <c r="R259" s="24"/>
      <c r="S259" s="24"/>
    </row>
    <row r="260" spans="1:19" s="1" customFormat="1" ht="17.25" customHeight="1" x14ac:dyDescent="0.25">
      <c r="A260" s="97" t="s">
        <v>40</v>
      </c>
      <c r="B260" s="97">
        <v>259</v>
      </c>
      <c r="C260" s="98" t="s">
        <v>603</v>
      </c>
      <c r="D260" s="99">
        <v>41834</v>
      </c>
      <c r="E260" s="97" t="s">
        <v>124</v>
      </c>
      <c r="F260" s="101">
        <v>3</v>
      </c>
      <c r="G260" s="102">
        <v>1331.43</v>
      </c>
      <c r="H260" s="100" t="s">
        <v>931</v>
      </c>
      <c r="I260" s="23"/>
      <c r="J260" s="24"/>
      <c r="K260" s="23"/>
      <c r="L260" s="23"/>
      <c r="M260" s="24"/>
      <c r="N260" s="25"/>
      <c r="O260" s="26"/>
      <c r="P260" s="27"/>
      <c r="Q260" s="23"/>
      <c r="R260" s="24"/>
      <c r="S260" s="24"/>
    </row>
    <row r="261" spans="1:19" s="1" customFormat="1" ht="17.25" customHeight="1" x14ac:dyDescent="0.25">
      <c r="A261" s="97" t="s">
        <v>40</v>
      </c>
      <c r="B261" s="97">
        <v>260</v>
      </c>
      <c r="C261" s="98" t="s">
        <v>604</v>
      </c>
      <c r="D261" s="99">
        <v>41834</v>
      </c>
      <c r="E261" s="97" t="s">
        <v>124</v>
      </c>
      <c r="F261" s="101">
        <v>3</v>
      </c>
      <c r="G261" s="102">
        <v>1331.43</v>
      </c>
      <c r="H261" s="100" t="s">
        <v>931</v>
      </c>
      <c r="I261" s="23"/>
      <c r="J261" s="24"/>
      <c r="K261" s="23"/>
      <c r="L261" s="23"/>
      <c r="M261" s="24"/>
      <c r="N261" s="25"/>
      <c r="O261" s="26"/>
      <c r="P261" s="27"/>
      <c r="Q261" s="23"/>
      <c r="R261" s="24"/>
      <c r="S261" s="24"/>
    </row>
    <row r="262" spans="1:19" s="1" customFormat="1" ht="17.25" customHeight="1" x14ac:dyDescent="0.25">
      <c r="A262" s="97" t="s">
        <v>40</v>
      </c>
      <c r="B262" s="97">
        <v>261</v>
      </c>
      <c r="C262" s="98" t="s">
        <v>605</v>
      </c>
      <c r="D262" s="99">
        <v>41843</v>
      </c>
      <c r="E262" s="97" t="s">
        <v>124</v>
      </c>
      <c r="F262" s="101">
        <v>14.5</v>
      </c>
      <c r="G262" s="102">
        <v>466.1</v>
      </c>
      <c r="H262" s="100" t="s">
        <v>894</v>
      </c>
      <c r="I262" s="23"/>
      <c r="J262" s="24"/>
      <c r="K262" s="23"/>
      <c r="L262" s="23"/>
      <c r="M262" s="24"/>
      <c r="N262" s="25"/>
      <c r="O262" s="26"/>
      <c r="P262" s="27"/>
      <c r="Q262" s="23"/>
      <c r="R262" s="24"/>
      <c r="S262" s="24"/>
    </row>
    <row r="263" spans="1:19" s="1" customFormat="1" ht="17.25" customHeight="1" x14ac:dyDescent="0.25">
      <c r="A263" s="97" t="s">
        <v>40</v>
      </c>
      <c r="B263" s="97">
        <v>262</v>
      </c>
      <c r="C263" s="98" t="s">
        <v>606</v>
      </c>
      <c r="D263" s="99">
        <v>41834</v>
      </c>
      <c r="E263" s="97" t="s">
        <v>124</v>
      </c>
      <c r="F263" s="101">
        <v>3</v>
      </c>
      <c r="G263" s="102">
        <v>1331.43</v>
      </c>
      <c r="H263" s="100" t="s">
        <v>931</v>
      </c>
      <c r="I263" s="23"/>
      <c r="J263" s="24"/>
      <c r="K263" s="23"/>
      <c r="L263" s="23"/>
      <c r="M263" s="24"/>
      <c r="N263" s="25"/>
      <c r="O263" s="26"/>
      <c r="P263" s="27"/>
      <c r="Q263" s="23"/>
      <c r="R263" s="24"/>
      <c r="S263" s="24"/>
    </row>
    <row r="264" spans="1:19" s="1" customFormat="1" ht="17.25" customHeight="1" x14ac:dyDescent="0.25">
      <c r="A264" s="97" t="s">
        <v>40</v>
      </c>
      <c r="B264" s="97">
        <v>263</v>
      </c>
      <c r="C264" s="98" t="s">
        <v>607</v>
      </c>
      <c r="D264" s="99">
        <v>41837</v>
      </c>
      <c r="E264" s="97" t="s">
        <v>124</v>
      </c>
      <c r="F264" s="101">
        <v>15</v>
      </c>
      <c r="G264" s="102">
        <v>466.1</v>
      </c>
      <c r="H264" s="100" t="s">
        <v>1062</v>
      </c>
      <c r="I264" s="23"/>
      <c r="J264" s="24"/>
      <c r="K264" s="23"/>
      <c r="L264" s="23"/>
      <c r="M264" s="24"/>
      <c r="N264" s="25"/>
      <c r="O264" s="26"/>
      <c r="P264" s="27"/>
      <c r="Q264" s="23"/>
      <c r="R264" s="24"/>
      <c r="S264" s="24"/>
    </row>
    <row r="265" spans="1:19" s="1" customFormat="1" ht="17.25" customHeight="1" x14ac:dyDescent="0.25">
      <c r="A265" s="97" t="s">
        <v>40</v>
      </c>
      <c r="B265" s="97">
        <v>264</v>
      </c>
      <c r="C265" s="98" t="s">
        <v>608</v>
      </c>
      <c r="D265" s="99">
        <v>41834</v>
      </c>
      <c r="E265" s="97" t="s">
        <v>124</v>
      </c>
      <c r="F265" s="101">
        <v>3</v>
      </c>
      <c r="G265" s="102">
        <v>1331.43</v>
      </c>
      <c r="H265" s="100" t="s">
        <v>931</v>
      </c>
      <c r="I265" s="23"/>
      <c r="J265" s="24"/>
      <c r="K265" s="23"/>
      <c r="L265" s="23"/>
      <c r="M265" s="24"/>
      <c r="N265" s="25"/>
      <c r="O265" s="26"/>
      <c r="P265" s="27"/>
      <c r="Q265" s="23"/>
      <c r="R265" s="24"/>
      <c r="S265" s="24"/>
    </row>
    <row r="266" spans="1:19" s="1" customFormat="1" ht="17.25" customHeight="1" x14ac:dyDescent="0.25">
      <c r="A266" s="97" t="s">
        <v>40</v>
      </c>
      <c r="B266" s="97">
        <v>265</v>
      </c>
      <c r="C266" s="98" t="s">
        <v>609</v>
      </c>
      <c r="D266" s="99">
        <v>41834</v>
      </c>
      <c r="E266" s="97" t="s">
        <v>124</v>
      </c>
      <c r="F266" s="101">
        <v>3</v>
      </c>
      <c r="G266" s="102">
        <v>1331.43</v>
      </c>
      <c r="H266" s="100" t="s">
        <v>931</v>
      </c>
      <c r="I266" s="23"/>
      <c r="J266" s="24"/>
      <c r="K266" s="23"/>
      <c r="L266" s="23"/>
      <c r="M266" s="24"/>
      <c r="N266" s="25"/>
      <c r="O266" s="26"/>
      <c r="P266" s="27"/>
      <c r="Q266" s="23"/>
      <c r="R266" s="24"/>
      <c r="S266" s="24"/>
    </row>
    <row r="267" spans="1:19" s="1" customFormat="1" ht="17.25" customHeight="1" x14ac:dyDescent="0.25">
      <c r="A267" s="97" t="s">
        <v>40</v>
      </c>
      <c r="B267" s="97">
        <v>266</v>
      </c>
      <c r="C267" s="98" t="s">
        <v>610</v>
      </c>
      <c r="D267" s="99">
        <v>41834</v>
      </c>
      <c r="E267" s="97" t="s">
        <v>124</v>
      </c>
      <c r="F267" s="101">
        <v>3</v>
      </c>
      <c r="G267" s="102">
        <v>1331.43</v>
      </c>
      <c r="H267" s="100" t="s">
        <v>931</v>
      </c>
      <c r="I267" s="23"/>
      <c r="J267" s="24"/>
      <c r="K267" s="23"/>
      <c r="L267" s="23"/>
      <c r="M267" s="24"/>
      <c r="N267" s="25"/>
      <c r="O267" s="26"/>
      <c r="P267" s="27"/>
      <c r="Q267" s="23"/>
      <c r="R267" s="24"/>
      <c r="S267" s="24"/>
    </row>
    <row r="268" spans="1:19" s="1" customFormat="1" ht="17.25" customHeight="1" x14ac:dyDescent="0.25">
      <c r="A268" s="97" t="s">
        <v>40</v>
      </c>
      <c r="B268" s="97">
        <v>267</v>
      </c>
      <c r="C268" s="98" t="s">
        <v>611</v>
      </c>
      <c r="D268" s="99">
        <v>41842</v>
      </c>
      <c r="E268" s="97" t="s">
        <v>124</v>
      </c>
      <c r="F268" s="101">
        <v>14.5</v>
      </c>
      <c r="G268" s="102">
        <v>466.1</v>
      </c>
      <c r="H268" s="100" t="s">
        <v>786</v>
      </c>
      <c r="I268" s="23"/>
      <c r="J268" s="24"/>
      <c r="K268" s="23"/>
      <c r="L268" s="23"/>
      <c r="M268" s="24"/>
      <c r="N268" s="25"/>
      <c r="O268" s="26"/>
      <c r="P268" s="27"/>
      <c r="Q268" s="23"/>
      <c r="R268" s="24"/>
      <c r="S268" s="24"/>
    </row>
    <row r="269" spans="1:19" s="1" customFormat="1" ht="17.25" customHeight="1" x14ac:dyDescent="0.25">
      <c r="A269" s="97" t="s">
        <v>40</v>
      </c>
      <c r="B269" s="97">
        <v>268</v>
      </c>
      <c r="C269" s="98" t="s">
        <v>612</v>
      </c>
      <c r="D269" s="99">
        <v>41837</v>
      </c>
      <c r="E269" s="97" t="s">
        <v>124</v>
      </c>
      <c r="F269" s="101">
        <v>15</v>
      </c>
      <c r="G269" s="102">
        <v>466.1</v>
      </c>
      <c r="H269" s="100" t="s">
        <v>1050</v>
      </c>
      <c r="I269" s="23"/>
      <c r="J269" s="24"/>
      <c r="K269" s="23"/>
      <c r="L269" s="23"/>
      <c r="M269" s="24"/>
      <c r="N269" s="25"/>
      <c r="O269" s="26"/>
      <c r="P269" s="27"/>
      <c r="Q269" s="23"/>
      <c r="R269" s="24"/>
      <c r="S269" s="24"/>
    </row>
    <row r="270" spans="1:19" s="1" customFormat="1" ht="17.25" customHeight="1" x14ac:dyDescent="0.25">
      <c r="A270" s="97" t="s">
        <v>40</v>
      </c>
      <c r="B270" s="97">
        <v>269</v>
      </c>
      <c r="C270" s="98" t="s">
        <v>613</v>
      </c>
      <c r="D270" s="99">
        <v>41836</v>
      </c>
      <c r="E270" s="97" t="s">
        <v>1083</v>
      </c>
      <c r="F270" s="101">
        <v>60</v>
      </c>
      <c r="G270" s="102">
        <v>26628.6</v>
      </c>
      <c r="H270" s="100" t="s">
        <v>889</v>
      </c>
      <c r="I270" s="23"/>
      <c r="J270" s="24"/>
      <c r="K270" s="23"/>
      <c r="L270" s="23"/>
      <c r="M270" s="24"/>
      <c r="N270" s="25"/>
      <c r="O270" s="26"/>
      <c r="P270" s="27"/>
      <c r="Q270" s="23"/>
      <c r="R270" s="24"/>
      <c r="S270" s="24"/>
    </row>
    <row r="271" spans="1:19" s="1" customFormat="1" ht="17.25" customHeight="1" x14ac:dyDescent="0.25">
      <c r="A271" s="97" t="s">
        <v>40</v>
      </c>
      <c r="B271" s="97">
        <v>270</v>
      </c>
      <c r="C271" s="98" t="s">
        <v>614</v>
      </c>
      <c r="D271" s="99">
        <v>41836</v>
      </c>
      <c r="E271" s="97" t="s">
        <v>124</v>
      </c>
      <c r="F271" s="101">
        <v>4</v>
      </c>
      <c r="G271" s="102">
        <v>466.1</v>
      </c>
      <c r="H271" s="100" t="s">
        <v>936</v>
      </c>
      <c r="I271" s="23"/>
      <c r="J271" s="24"/>
      <c r="K271" s="23"/>
      <c r="L271" s="23"/>
      <c r="M271" s="24"/>
      <c r="N271" s="25"/>
      <c r="O271" s="26"/>
      <c r="P271" s="27"/>
      <c r="Q271" s="23"/>
      <c r="R271" s="24"/>
      <c r="S271" s="24"/>
    </row>
    <row r="272" spans="1:19" s="1" customFormat="1" ht="17.25" customHeight="1" x14ac:dyDescent="0.25">
      <c r="A272" s="97" t="s">
        <v>40</v>
      </c>
      <c r="B272" s="97">
        <v>271</v>
      </c>
      <c r="C272" s="98" t="s">
        <v>615</v>
      </c>
      <c r="D272" s="99">
        <v>41838</v>
      </c>
      <c r="E272" s="97" t="s">
        <v>124</v>
      </c>
      <c r="F272" s="101">
        <v>7</v>
      </c>
      <c r="G272" s="102">
        <v>466.1</v>
      </c>
      <c r="H272" s="100" t="s">
        <v>995</v>
      </c>
      <c r="I272" s="23"/>
      <c r="J272" s="24"/>
      <c r="K272" s="23"/>
      <c r="L272" s="23"/>
      <c r="M272" s="24"/>
      <c r="N272" s="25"/>
      <c r="O272" s="26"/>
      <c r="P272" s="27"/>
      <c r="Q272" s="23"/>
      <c r="R272" s="24"/>
      <c r="S272" s="24"/>
    </row>
    <row r="273" spans="1:19" s="1" customFormat="1" ht="17.25" customHeight="1" x14ac:dyDescent="0.25">
      <c r="A273" s="97" t="s">
        <v>40</v>
      </c>
      <c r="B273" s="97">
        <v>272</v>
      </c>
      <c r="C273" s="98" t="s">
        <v>616</v>
      </c>
      <c r="D273" s="99">
        <v>41837</v>
      </c>
      <c r="E273" s="97" t="s">
        <v>124</v>
      </c>
      <c r="F273" s="101">
        <v>9</v>
      </c>
      <c r="G273" s="102">
        <v>466.1</v>
      </c>
      <c r="H273" s="100" t="s">
        <v>797</v>
      </c>
      <c r="I273" s="23"/>
      <c r="J273" s="24"/>
      <c r="K273" s="23"/>
      <c r="L273" s="23"/>
      <c r="M273" s="24"/>
      <c r="N273" s="25"/>
      <c r="O273" s="26"/>
      <c r="P273" s="27"/>
      <c r="Q273" s="23"/>
      <c r="R273" s="24"/>
      <c r="S273" s="24"/>
    </row>
    <row r="274" spans="1:19" s="1" customFormat="1" ht="17.25" customHeight="1" x14ac:dyDescent="0.25">
      <c r="A274" s="97" t="s">
        <v>40</v>
      </c>
      <c r="B274" s="97">
        <v>273</v>
      </c>
      <c r="C274" s="98" t="s">
        <v>617</v>
      </c>
      <c r="D274" s="99">
        <v>41837</v>
      </c>
      <c r="E274" s="97" t="s">
        <v>124</v>
      </c>
      <c r="F274" s="101">
        <v>10</v>
      </c>
      <c r="G274" s="102">
        <v>466.1</v>
      </c>
      <c r="H274" s="100" t="s">
        <v>911</v>
      </c>
      <c r="I274" s="23"/>
      <c r="J274" s="24"/>
      <c r="K274" s="23"/>
      <c r="L274" s="23"/>
      <c r="M274" s="24"/>
      <c r="N274" s="25"/>
      <c r="O274" s="26"/>
      <c r="P274" s="27"/>
      <c r="Q274" s="23"/>
      <c r="R274" s="24"/>
      <c r="S274" s="24"/>
    </row>
    <row r="275" spans="1:19" s="1" customFormat="1" ht="17.25" customHeight="1" x14ac:dyDescent="0.25">
      <c r="A275" s="97" t="s">
        <v>40</v>
      </c>
      <c r="B275" s="97">
        <v>274</v>
      </c>
      <c r="C275" s="98" t="s">
        <v>618</v>
      </c>
      <c r="D275" s="99">
        <v>41838</v>
      </c>
      <c r="E275" s="97" t="s">
        <v>124</v>
      </c>
      <c r="F275" s="101">
        <v>14</v>
      </c>
      <c r="G275" s="102">
        <v>466.1</v>
      </c>
      <c r="H275" s="100" t="s">
        <v>995</v>
      </c>
      <c r="I275" s="23"/>
      <c r="J275" s="24"/>
      <c r="K275" s="23"/>
      <c r="L275" s="23"/>
      <c r="M275" s="24"/>
      <c r="N275" s="25"/>
      <c r="O275" s="26"/>
      <c r="P275" s="27"/>
      <c r="Q275" s="23"/>
      <c r="R275" s="24"/>
      <c r="S275" s="24"/>
    </row>
    <row r="276" spans="1:19" s="1" customFormat="1" ht="17.25" customHeight="1" x14ac:dyDescent="0.25">
      <c r="A276" s="97" t="s">
        <v>40</v>
      </c>
      <c r="B276" s="97">
        <v>275</v>
      </c>
      <c r="C276" s="98" t="s">
        <v>619</v>
      </c>
      <c r="D276" s="99">
        <v>41841</v>
      </c>
      <c r="E276" s="97" t="s">
        <v>124</v>
      </c>
      <c r="F276" s="101">
        <v>7</v>
      </c>
      <c r="G276" s="102">
        <v>466.1</v>
      </c>
      <c r="H276" s="100" t="s">
        <v>995</v>
      </c>
      <c r="I276" s="23"/>
      <c r="J276" s="24"/>
      <c r="K276" s="23"/>
      <c r="L276" s="23"/>
      <c r="M276" s="24"/>
      <c r="N276" s="25"/>
      <c r="O276" s="26"/>
      <c r="P276" s="27"/>
      <c r="Q276" s="23"/>
      <c r="R276" s="24"/>
      <c r="S276" s="24"/>
    </row>
    <row r="277" spans="1:19" s="1" customFormat="1" ht="17.25" customHeight="1" x14ac:dyDescent="0.25">
      <c r="A277" s="97" t="s">
        <v>40</v>
      </c>
      <c r="B277" s="97">
        <v>276</v>
      </c>
      <c r="C277" s="98" t="s">
        <v>620</v>
      </c>
      <c r="D277" s="99">
        <v>41837</v>
      </c>
      <c r="E277" s="97" t="s">
        <v>124</v>
      </c>
      <c r="F277" s="101">
        <v>15</v>
      </c>
      <c r="G277" s="102">
        <v>466.1</v>
      </c>
      <c r="H277" s="100" t="s">
        <v>1050</v>
      </c>
      <c r="I277" s="23"/>
      <c r="J277" s="24"/>
      <c r="K277" s="23"/>
      <c r="L277" s="23"/>
      <c r="M277" s="24"/>
      <c r="N277" s="25"/>
      <c r="O277" s="26"/>
      <c r="P277" s="27"/>
      <c r="Q277" s="23"/>
      <c r="R277" s="24"/>
      <c r="S277" s="24"/>
    </row>
    <row r="278" spans="1:19" s="1" customFormat="1" ht="17.25" customHeight="1" x14ac:dyDescent="0.25">
      <c r="A278" s="97" t="s">
        <v>40</v>
      </c>
      <c r="B278" s="97">
        <v>277</v>
      </c>
      <c r="C278" s="98" t="s">
        <v>621</v>
      </c>
      <c r="D278" s="99">
        <v>41837</v>
      </c>
      <c r="E278" s="97" t="s">
        <v>124</v>
      </c>
      <c r="F278" s="101">
        <v>14.5</v>
      </c>
      <c r="G278" s="102">
        <v>466.1</v>
      </c>
      <c r="H278" s="100" t="s">
        <v>995</v>
      </c>
      <c r="I278" s="23"/>
      <c r="J278" s="24"/>
      <c r="K278" s="23"/>
      <c r="L278" s="23"/>
      <c r="M278" s="24"/>
      <c r="N278" s="25"/>
      <c r="O278" s="26"/>
      <c r="P278" s="27"/>
      <c r="Q278" s="23"/>
      <c r="R278" s="24"/>
      <c r="S278" s="24"/>
    </row>
    <row r="279" spans="1:19" s="1" customFormat="1" ht="17.25" customHeight="1" x14ac:dyDescent="0.25">
      <c r="A279" s="97" t="s">
        <v>40</v>
      </c>
      <c r="B279" s="97">
        <v>278</v>
      </c>
      <c r="C279" s="98" t="s">
        <v>622</v>
      </c>
      <c r="D279" s="99">
        <v>41848</v>
      </c>
      <c r="E279" s="97" t="s">
        <v>124</v>
      </c>
      <c r="F279" s="101">
        <v>14.5</v>
      </c>
      <c r="G279" s="102">
        <v>466.1</v>
      </c>
      <c r="H279" s="100" t="s">
        <v>995</v>
      </c>
      <c r="I279" s="23"/>
      <c r="J279" s="24"/>
      <c r="K279" s="23"/>
      <c r="L279" s="23"/>
      <c r="M279" s="24"/>
      <c r="N279" s="25"/>
      <c r="O279" s="26"/>
      <c r="P279" s="27"/>
      <c r="Q279" s="23"/>
      <c r="R279" s="24"/>
      <c r="S279" s="24"/>
    </row>
    <row r="280" spans="1:19" s="1" customFormat="1" ht="17.25" customHeight="1" x14ac:dyDescent="0.25">
      <c r="A280" s="97" t="s">
        <v>40</v>
      </c>
      <c r="B280" s="97">
        <v>279</v>
      </c>
      <c r="C280" s="98" t="s">
        <v>623</v>
      </c>
      <c r="D280" s="99">
        <v>41841</v>
      </c>
      <c r="E280" s="97" t="s">
        <v>124</v>
      </c>
      <c r="F280" s="101">
        <v>10</v>
      </c>
      <c r="G280" s="102">
        <v>466.1</v>
      </c>
      <c r="H280" s="100" t="s">
        <v>823</v>
      </c>
      <c r="I280" s="23"/>
      <c r="J280" s="24"/>
      <c r="K280" s="23"/>
      <c r="L280" s="23"/>
      <c r="M280" s="24"/>
      <c r="N280" s="25"/>
      <c r="O280" s="26"/>
      <c r="P280" s="27"/>
      <c r="Q280" s="23"/>
      <c r="R280" s="24"/>
      <c r="S280" s="24"/>
    </row>
    <row r="281" spans="1:19" s="1" customFormat="1" ht="17.25" customHeight="1" x14ac:dyDescent="0.25">
      <c r="A281" s="97" t="s">
        <v>40</v>
      </c>
      <c r="B281" s="97">
        <v>280</v>
      </c>
      <c r="C281" s="98" t="s">
        <v>624</v>
      </c>
      <c r="D281" s="99">
        <v>41841</v>
      </c>
      <c r="E281" s="97" t="s">
        <v>124</v>
      </c>
      <c r="F281" s="101">
        <v>5</v>
      </c>
      <c r="G281" s="102">
        <v>466.1</v>
      </c>
      <c r="H281" s="100" t="s">
        <v>1035</v>
      </c>
      <c r="I281" s="23"/>
      <c r="J281" s="24"/>
      <c r="K281" s="23"/>
      <c r="L281" s="23"/>
      <c r="M281" s="24"/>
      <c r="N281" s="25"/>
      <c r="O281" s="26"/>
      <c r="P281" s="27"/>
      <c r="Q281" s="23"/>
      <c r="R281" s="24"/>
      <c r="S281" s="24"/>
    </row>
    <row r="282" spans="1:19" s="1" customFormat="1" ht="17.25" customHeight="1" x14ac:dyDescent="0.25">
      <c r="A282" s="97" t="s">
        <v>40</v>
      </c>
      <c r="B282" s="97">
        <v>281</v>
      </c>
      <c r="C282" s="98" t="s">
        <v>625</v>
      </c>
      <c r="D282" s="99">
        <v>41838</v>
      </c>
      <c r="E282" s="97" t="s">
        <v>52</v>
      </c>
      <c r="F282" s="101">
        <v>14.5</v>
      </c>
      <c r="G282" s="102">
        <v>466.1</v>
      </c>
      <c r="H282" s="100" t="s">
        <v>995</v>
      </c>
      <c r="I282" s="23"/>
      <c r="J282" s="24"/>
      <c r="K282" s="23"/>
      <c r="L282" s="23"/>
      <c r="M282" s="24"/>
      <c r="N282" s="25"/>
      <c r="O282" s="26"/>
      <c r="P282" s="27"/>
      <c r="Q282" s="23"/>
      <c r="R282" s="24"/>
      <c r="S282" s="24"/>
    </row>
    <row r="283" spans="1:19" s="1" customFormat="1" ht="17.25" customHeight="1" x14ac:dyDescent="0.25">
      <c r="A283" s="97" t="s">
        <v>40</v>
      </c>
      <c r="B283" s="97">
        <v>282</v>
      </c>
      <c r="C283" s="98" t="s">
        <v>626</v>
      </c>
      <c r="D283" s="99">
        <v>41841</v>
      </c>
      <c r="E283" s="97" t="s">
        <v>52</v>
      </c>
      <c r="F283" s="101">
        <v>7</v>
      </c>
      <c r="G283" s="102">
        <v>466.1</v>
      </c>
      <c r="H283" s="100" t="s">
        <v>786</v>
      </c>
      <c r="I283" s="23"/>
      <c r="J283" s="24"/>
      <c r="K283" s="23"/>
      <c r="L283" s="23"/>
      <c r="M283" s="24"/>
      <c r="N283" s="25"/>
      <c r="O283" s="26"/>
      <c r="P283" s="27"/>
      <c r="Q283" s="23"/>
      <c r="R283" s="24"/>
      <c r="S283" s="24"/>
    </row>
    <row r="284" spans="1:19" s="1" customFormat="1" ht="17.25" customHeight="1" x14ac:dyDescent="0.25">
      <c r="A284" s="97" t="s">
        <v>40</v>
      </c>
      <c r="B284" s="97">
        <v>283</v>
      </c>
      <c r="C284" s="98" t="s">
        <v>627</v>
      </c>
      <c r="D284" s="99">
        <v>41841</v>
      </c>
      <c r="E284" s="97" t="s">
        <v>52</v>
      </c>
      <c r="F284" s="101">
        <v>7</v>
      </c>
      <c r="G284" s="102">
        <v>466.1</v>
      </c>
      <c r="H284" s="100" t="s">
        <v>786</v>
      </c>
      <c r="I284" s="23"/>
      <c r="J284" s="24"/>
      <c r="K284" s="23"/>
      <c r="L284" s="23"/>
      <c r="M284" s="24"/>
      <c r="N284" s="25"/>
      <c r="O284" s="26"/>
      <c r="P284" s="27"/>
      <c r="Q284" s="23"/>
      <c r="R284" s="24"/>
      <c r="S284" s="24"/>
    </row>
    <row r="285" spans="1:19" s="1" customFormat="1" ht="17.25" customHeight="1" x14ac:dyDescent="0.25">
      <c r="A285" s="97" t="s">
        <v>40</v>
      </c>
      <c r="B285" s="97">
        <v>284</v>
      </c>
      <c r="C285" s="98" t="s">
        <v>628</v>
      </c>
      <c r="D285" s="99">
        <v>41837</v>
      </c>
      <c r="E285" s="97" t="s">
        <v>124</v>
      </c>
      <c r="F285" s="101">
        <v>5</v>
      </c>
      <c r="G285" s="102">
        <v>466.1</v>
      </c>
      <c r="H285" s="100" t="s">
        <v>930</v>
      </c>
      <c r="I285" s="23"/>
      <c r="J285" s="24"/>
      <c r="K285" s="23"/>
      <c r="L285" s="23"/>
      <c r="M285" s="24"/>
      <c r="N285" s="25"/>
      <c r="O285" s="26"/>
      <c r="P285" s="27"/>
      <c r="Q285" s="23"/>
      <c r="R285" s="24"/>
      <c r="S285" s="24"/>
    </row>
    <row r="286" spans="1:19" s="1" customFormat="1" ht="17.25" customHeight="1" x14ac:dyDescent="0.25">
      <c r="A286" s="97" t="s">
        <v>40</v>
      </c>
      <c r="B286" s="97">
        <v>285</v>
      </c>
      <c r="C286" s="98" t="s">
        <v>629</v>
      </c>
      <c r="D286" s="99">
        <v>41844</v>
      </c>
      <c r="E286" s="97" t="s">
        <v>124</v>
      </c>
      <c r="F286" s="101">
        <v>5</v>
      </c>
      <c r="G286" s="102">
        <v>2219.0500000000002</v>
      </c>
      <c r="H286" s="100" t="s">
        <v>777</v>
      </c>
      <c r="I286" s="23"/>
      <c r="J286" s="24"/>
      <c r="K286" s="23"/>
      <c r="L286" s="23"/>
      <c r="M286" s="24"/>
      <c r="N286" s="25"/>
      <c r="O286" s="26"/>
      <c r="P286" s="27"/>
      <c r="Q286" s="23"/>
      <c r="R286" s="24"/>
      <c r="S286" s="24"/>
    </row>
    <row r="287" spans="1:19" s="1" customFormat="1" ht="17.25" customHeight="1" x14ac:dyDescent="0.25">
      <c r="A287" s="97" t="s">
        <v>40</v>
      </c>
      <c r="B287" s="97">
        <v>286</v>
      </c>
      <c r="C287" s="98" t="s">
        <v>630</v>
      </c>
      <c r="D287" s="99">
        <v>41838</v>
      </c>
      <c r="E287" s="97" t="s">
        <v>124</v>
      </c>
      <c r="F287" s="101">
        <v>15</v>
      </c>
      <c r="G287" s="102">
        <v>466.1</v>
      </c>
      <c r="H287" s="100" t="s">
        <v>1036</v>
      </c>
      <c r="I287" s="23"/>
      <c r="J287" s="24"/>
      <c r="K287" s="23"/>
      <c r="L287" s="23"/>
      <c r="M287" s="24"/>
      <c r="N287" s="25"/>
      <c r="O287" s="26"/>
      <c r="P287" s="27"/>
      <c r="Q287" s="23"/>
      <c r="R287" s="24"/>
      <c r="S287" s="24"/>
    </row>
    <row r="288" spans="1:19" s="1" customFormat="1" ht="17.25" customHeight="1" x14ac:dyDescent="0.25">
      <c r="A288" s="97" t="s">
        <v>40</v>
      </c>
      <c r="B288" s="97">
        <v>287</v>
      </c>
      <c r="C288" s="98" t="s">
        <v>631</v>
      </c>
      <c r="D288" s="99">
        <v>41837</v>
      </c>
      <c r="E288" s="97" t="s">
        <v>124</v>
      </c>
      <c r="F288" s="101">
        <v>15</v>
      </c>
      <c r="G288" s="102">
        <v>466.1</v>
      </c>
      <c r="H288" s="100" t="s">
        <v>1036</v>
      </c>
      <c r="I288" s="23"/>
      <c r="J288" s="24"/>
      <c r="K288" s="23"/>
      <c r="L288" s="23"/>
      <c r="M288" s="24"/>
      <c r="N288" s="25"/>
      <c r="O288" s="26"/>
      <c r="P288" s="27"/>
      <c r="Q288" s="23"/>
      <c r="R288" s="24"/>
      <c r="S288" s="24"/>
    </row>
    <row r="289" spans="1:19" s="1" customFormat="1" ht="17.25" customHeight="1" x14ac:dyDescent="0.25">
      <c r="A289" s="97" t="s">
        <v>40</v>
      </c>
      <c r="B289" s="97">
        <v>288</v>
      </c>
      <c r="C289" s="98" t="s">
        <v>632</v>
      </c>
      <c r="D289" s="99">
        <v>41837</v>
      </c>
      <c r="E289" s="97" t="s">
        <v>124</v>
      </c>
      <c r="F289" s="101">
        <v>10</v>
      </c>
      <c r="G289" s="102">
        <v>466.1</v>
      </c>
      <c r="H289" s="100" t="s">
        <v>843</v>
      </c>
      <c r="I289" s="23"/>
      <c r="J289" s="24"/>
      <c r="K289" s="23"/>
      <c r="L289" s="23"/>
      <c r="M289" s="24"/>
      <c r="N289" s="25"/>
      <c r="O289" s="26"/>
      <c r="P289" s="27"/>
      <c r="Q289" s="23"/>
      <c r="R289" s="24"/>
      <c r="S289" s="24"/>
    </row>
    <row r="290" spans="1:19" s="1" customFormat="1" ht="17.25" customHeight="1" x14ac:dyDescent="0.25">
      <c r="A290" s="97" t="s">
        <v>40</v>
      </c>
      <c r="B290" s="97">
        <v>289</v>
      </c>
      <c r="C290" s="98" t="s">
        <v>633</v>
      </c>
      <c r="D290" s="99">
        <v>41838</v>
      </c>
      <c r="E290" s="97" t="s">
        <v>1083</v>
      </c>
      <c r="F290" s="101">
        <v>7</v>
      </c>
      <c r="G290" s="102">
        <v>3106.67</v>
      </c>
      <c r="H290" s="100" t="s">
        <v>777</v>
      </c>
      <c r="I290" s="23"/>
      <c r="J290" s="24"/>
      <c r="K290" s="23"/>
      <c r="L290" s="23"/>
      <c r="M290" s="24"/>
      <c r="N290" s="25"/>
      <c r="O290" s="26"/>
      <c r="P290" s="27"/>
      <c r="Q290" s="23"/>
      <c r="R290" s="24"/>
      <c r="S290" s="24"/>
    </row>
    <row r="291" spans="1:19" s="1" customFormat="1" ht="17.25" customHeight="1" x14ac:dyDescent="0.25">
      <c r="A291" s="97" t="s">
        <v>40</v>
      </c>
      <c r="B291" s="97">
        <v>290</v>
      </c>
      <c r="C291" s="98" t="s">
        <v>634</v>
      </c>
      <c r="D291" s="99">
        <v>41842</v>
      </c>
      <c r="E291" s="97" t="s">
        <v>124</v>
      </c>
      <c r="F291" s="101">
        <v>3</v>
      </c>
      <c r="G291" s="102">
        <v>466.1</v>
      </c>
      <c r="H291" s="100" t="s">
        <v>894</v>
      </c>
      <c r="I291" s="23"/>
      <c r="J291" s="24"/>
      <c r="K291" s="23"/>
      <c r="L291" s="23"/>
      <c r="M291" s="24"/>
      <c r="N291" s="25"/>
      <c r="O291" s="26"/>
      <c r="P291" s="27"/>
      <c r="Q291" s="23"/>
      <c r="R291" s="24"/>
      <c r="S291" s="24"/>
    </row>
    <row r="292" spans="1:19" s="1" customFormat="1" ht="17.25" customHeight="1" x14ac:dyDescent="0.25">
      <c r="A292" s="97" t="s">
        <v>40</v>
      </c>
      <c r="B292" s="97">
        <v>291</v>
      </c>
      <c r="C292" s="98" t="s">
        <v>635</v>
      </c>
      <c r="D292" s="99">
        <v>41850</v>
      </c>
      <c r="E292" s="97" t="s">
        <v>124</v>
      </c>
      <c r="F292" s="101">
        <v>7</v>
      </c>
      <c r="G292" s="102">
        <v>466.1</v>
      </c>
      <c r="H292" s="100" t="s">
        <v>797</v>
      </c>
      <c r="I292" s="23"/>
      <c r="J292" s="24"/>
      <c r="K292" s="23"/>
      <c r="L292" s="23"/>
      <c r="M292" s="24"/>
      <c r="N292" s="25"/>
      <c r="O292" s="26"/>
      <c r="P292" s="27"/>
      <c r="Q292" s="23"/>
      <c r="R292" s="24"/>
      <c r="S292" s="24"/>
    </row>
    <row r="293" spans="1:19" s="1" customFormat="1" ht="17.25" customHeight="1" x14ac:dyDescent="0.25">
      <c r="A293" s="97" t="s">
        <v>40</v>
      </c>
      <c r="B293" s="97">
        <v>292</v>
      </c>
      <c r="C293" s="98" t="s">
        <v>636</v>
      </c>
      <c r="D293" s="99">
        <v>41850</v>
      </c>
      <c r="E293" s="97" t="s">
        <v>124</v>
      </c>
      <c r="F293" s="101">
        <v>10</v>
      </c>
      <c r="G293" s="102">
        <v>466.1</v>
      </c>
      <c r="H293" s="100" t="s">
        <v>797</v>
      </c>
      <c r="I293" s="23"/>
      <c r="J293" s="24"/>
      <c r="K293" s="23"/>
      <c r="L293" s="23"/>
      <c r="M293" s="24"/>
      <c r="N293" s="25"/>
      <c r="O293" s="26"/>
      <c r="P293" s="27"/>
      <c r="Q293" s="23"/>
      <c r="R293" s="24"/>
      <c r="S293" s="24"/>
    </row>
    <row r="294" spans="1:19" s="1" customFormat="1" ht="17.25" customHeight="1" x14ac:dyDescent="0.25">
      <c r="A294" s="97" t="s">
        <v>40</v>
      </c>
      <c r="B294" s="97">
        <v>293</v>
      </c>
      <c r="C294" s="98" t="s">
        <v>637</v>
      </c>
      <c r="D294" s="99">
        <v>41838</v>
      </c>
      <c r="E294" s="97" t="s">
        <v>52</v>
      </c>
      <c r="F294" s="101">
        <v>10</v>
      </c>
      <c r="G294" s="102">
        <v>466.1</v>
      </c>
      <c r="H294" s="100" t="s">
        <v>1044</v>
      </c>
      <c r="I294" s="23"/>
      <c r="J294" s="24"/>
      <c r="K294" s="23"/>
      <c r="L294" s="23"/>
      <c r="M294" s="24"/>
      <c r="N294" s="25"/>
      <c r="O294" s="26"/>
      <c r="P294" s="27"/>
      <c r="Q294" s="23"/>
      <c r="R294" s="24"/>
      <c r="S294" s="24"/>
    </row>
    <row r="295" spans="1:19" s="1" customFormat="1" ht="17.25" customHeight="1" x14ac:dyDescent="0.25">
      <c r="A295" s="97" t="s">
        <v>40</v>
      </c>
      <c r="B295" s="97">
        <v>294</v>
      </c>
      <c r="C295" s="98" t="s">
        <v>638</v>
      </c>
      <c r="D295" s="99">
        <v>41843</v>
      </c>
      <c r="E295" s="97" t="s">
        <v>124</v>
      </c>
      <c r="F295" s="101">
        <v>14.5</v>
      </c>
      <c r="G295" s="102">
        <v>466.1</v>
      </c>
      <c r="H295" s="100" t="s">
        <v>880</v>
      </c>
      <c r="I295" s="23"/>
      <c r="J295" s="24"/>
      <c r="K295" s="23"/>
      <c r="L295" s="23"/>
      <c r="M295" s="24"/>
      <c r="N295" s="25"/>
      <c r="O295" s="26"/>
      <c r="P295" s="27"/>
      <c r="Q295" s="23"/>
      <c r="R295" s="24"/>
      <c r="S295" s="24"/>
    </row>
    <row r="296" spans="1:19" s="1" customFormat="1" ht="17.25" customHeight="1" x14ac:dyDescent="0.25">
      <c r="A296" s="97" t="s">
        <v>40</v>
      </c>
      <c r="B296" s="97">
        <v>295</v>
      </c>
      <c r="C296" s="98" t="s">
        <v>639</v>
      </c>
      <c r="D296" s="99">
        <v>41838</v>
      </c>
      <c r="E296" s="97" t="s">
        <v>52</v>
      </c>
      <c r="F296" s="101">
        <v>10</v>
      </c>
      <c r="G296" s="102">
        <v>466.1</v>
      </c>
      <c r="H296" s="100" t="s">
        <v>1044</v>
      </c>
      <c r="I296" s="23"/>
      <c r="J296" s="24"/>
      <c r="K296" s="23"/>
      <c r="L296" s="23"/>
      <c r="M296" s="24"/>
      <c r="N296" s="25"/>
      <c r="O296" s="26"/>
      <c r="P296" s="27"/>
      <c r="Q296" s="23"/>
      <c r="R296" s="24"/>
      <c r="S296" s="24"/>
    </row>
    <row r="297" spans="1:19" s="1" customFormat="1" ht="17.25" customHeight="1" x14ac:dyDescent="0.25">
      <c r="A297" s="97" t="s">
        <v>40</v>
      </c>
      <c r="B297" s="97">
        <v>296</v>
      </c>
      <c r="C297" s="98" t="s">
        <v>640</v>
      </c>
      <c r="D297" s="99">
        <v>41838</v>
      </c>
      <c r="E297" s="97" t="s">
        <v>52</v>
      </c>
      <c r="F297" s="101">
        <v>10</v>
      </c>
      <c r="G297" s="102">
        <v>466.1</v>
      </c>
      <c r="H297" s="100" t="s">
        <v>1044</v>
      </c>
      <c r="I297" s="23"/>
      <c r="J297" s="24"/>
      <c r="K297" s="23"/>
      <c r="L297" s="23"/>
      <c r="M297" s="24"/>
      <c r="N297" s="25"/>
      <c r="O297" s="26"/>
      <c r="P297" s="27"/>
      <c r="Q297" s="23"/>
      <c r="R297" s="24"/>
      <c r="S297" s="24"/>
    </row>
    <row r="298" spans="1:19" s="1" customFormat="1" ht="17.25" customHeight="1" x14ac:dyDescent="0.25">
      <c r="A298" s="97" t="s">
        <v>40</v>
      </c>
      <c r="B298" s="97">
        <v>297</v>
      </c>
      <c r="C298" s="98" t="s">
        <v>641</v>
      </c>
      <c r="D298" s="99">
        <v>41845</v>
      </c>
      <c r="E298" s="97" t="s">
        <v>52</v>
      </c>
      <c r="F298" s="101">
        <v>10</v>
      </c>
      <c r="G298" s="102">
        <v>466.1</v>
      </c>
      <c r="H298" s="100" t="s">
        <v>1044</v>
      </c>
      <c r="I298" s="23"/>
      <c r="J298" s="24"/>
      <c r="K298" s="23"/>
      <c r="L298" s="23"/>
      <c r="M298" s="24"/>
      <c r="N298" s="25"/>
      <c r="O298" s="26"/>
      <c r="P298" s="27"/>
      <c r="Q298" s="23"/>
      <c r="R298" s="24"/>
      <c r="S298" s="24"/>
    </row>
    <row r="299" spans="1:19" s="1" customFormat="1" ht="17.25" customHeight="1" x14ac:dyDescent="0.25">
      <c r="A299" s="97" t="s">
        <v>40</v>
      </c>
      <c r="B299" s="97">
        <v>298</v>
      </c>
      <c r="C299" s="98" t="s">
        <v>642</v>
      </c>
      <c r="D299" s="99">
        <v>41845</v>
      </c>
      <c r="E299" s="97" t="s">
        <v>124</v>
      </c>
      <c r="F299" s="101">
        <v>10</v>
      </c>
      <c r="G299" s="102">
        <v>466.1</v>
      </c>
      <c r="H299" s="100" t="s">
        <v>995</v>
      </c>
      <c r="I299" s="23"/>
      <c r="J299" s="24"/>
      <c r="K299" s="23"/>
      <c r="L299" s="23"/>
      <c r="M299" s="24"/>
      <c r="N299" s="25"/>
      <c r="O299" s="26"/>
      <c r="P299" s="27"/>
      <c r="Q299" s="23"/>
      <c r="R299" s="24"/>
      <c r="S299" s="24"/>
    </row>
    <row r="300" spans="1:19" s="1" customFormat="1" ht="17.25" customHeight="1" x14ac:dyDescent="0.25">
      <c r="A300" s="97" t="s">
        <v>40</v>
      </c>
      <c r="B300" s="97">
        <v>299</v>
      </c>
      <c r="C300" s="98" t="s">
        <v>643</v>
      </c>
      <c r="D300" s="99">
        <v>41842</v>
      </c>
      <c r="E300" s="97" t="s">
        <v>124</v>
      </c>
      <c r="F300" s="101">
        <v>15</v>
      </c>
      <c r="G300" s="102">
        <v>466.1</v>
      </c>
      <c r="H300" s="100" t="s">
        <v>1050</v>
      </c>
      <c r="I300" s="23"/>
      <c r="J300" s="24"/>
      <c r="K300" s="23"/>
      <c r="L300" s="23"/>
      <c r="M300" s="24"/>
      <c r="N300" s="25"/>
      <c r="O300" s="26"/>
      <c r="P300" s="27"/>
      <c r="Q300" s="23"/>
      <c r="R300" s="24"/>
      <c r="S300" s="24"/>
    </row>
    <row r="301" spans="1:19" s="1" customFormat="1" ht="17.25" customHeight="1" x14ac:dyDescent="0.25">
      <c r="A301" s="97" t="s">
        <v>40</v>
      </c>
      <c r="B301" s="97">
        <v>300</v>
      </c>
      <c r="C301" s="98" t="s">
        <v>644</v>
      </c>
      <c r="D301" s="99">
        <v>41838</v>
      </c>
      <c r="E301" s="97" t="s">
        <v>124</v>
      </c>
      <c r="F301" s="101">
        <v>35</v>
      </c>
      <c r="G301" s="102">
        <v>15533.35</v>
      </c>
      <c r="H301" s="100" t="s">
        <v>831</v>
      </c>
      <c r="I301" s="23"/>
      <c r="J301" s="24"/>
      <c r="K301" s="23"/>
      <c r="L301" s="23"/>
      <c r="M301" s="24"/>
      <c r="N301" s="25"/>
      <c r="O301" s="26"/>
      <c r="P301" s="27"/>
      <c r="Q301" s="23"/>
      <c r="R301" s="24"/>
      <c r="S301" s="24"/>
    </row>
    <row r="302" spans="1:19" s="1" customFormat="1" ht="17.25" customHeight="1" x14ac:dyDescent="0.25">
      <c r="A302" s="97" t="s">
        <v>40</v>
      </c>
      <c r="B302" s="97">
        <v>301</v>
      </c>
      <c r="C302" s="98" t="s">
        <v>645</v>
      </c>
      <c r="D302" s="99">
        <v>41837</v>
      </c>
      <c r="E302" s="97" t="s">
        <v>124</v>
      </c>
      <c r="F302" s="101">
        <v>10</v>
      </c>
      <c r="G302" s="102">
        <v>466.1</v>
      </c>
      <c r="H302" s="100" t="s">
        <v>858</v>
      </c>
      <c r="I302" s="23"/>
      <c r="J302" s="24"/>
      <c r="K302" s="23"/>
      <c r="L302" s="23"/>
      <c r="M302" s="24"/>
      <c r="N302" s="25"/>
      <c r="O302" s="26"/>
      <c r="P302" s="27"/>
      <c r="Q302" s="23"/>
      <c r="R302" s="24"/>
      <c r="S302" s="24"/>
    </row>
    <row r="303" spans="1:19" s="1" customFormat="1" ht="17.25" customHeight="1" x14ac:dyDescent="0.25">
      <c r="A303" s="97" t="s">
        <v>40</v>
      </c>
      <c r="B303" s="97">
        <v>302</v>
      </c>
      <c r="C303" s="98" t="s">
        <v>646</v>
      </c>
      <c r="D303" s="99">
        <v>41838</v>
      </c>
      <c r="E303" s="97" t="s">
        <v>124</v>
      </c>
      <c r="F303" s="101">
        <v>15</v>
      </c>
      <c r="G303" s="102">
        <v>466.1</v>
      </c>
      <c r="H303" s="100" t="s">
        <v>937</v>
      </c>
      <c r="I303" s="23"/>
      <c r="J303" s="24"/>
      <c r="K303" s="23"/>
      <c r="L303" s="23"/>
      <c r="M303" s="24"/>
      <c r="N303" s="25"/>
      <c r="O303" s="26"/>
      <c r="P303" s="27"/>
      <c r="Q303" s="23"/>
      <c r="R303" s="24"/>
      <c r="S303" s="24"/>
    </row>
    <row r="304" spans="1:19" s="1" customFormat="1" ht="17.25" customHeight="1" x14ac:dyDescent="0.25">
      <c r="A304" s="97" t="s">
        <v>40</v>
      </c>
      <c r="B304" s="97">
        <v>303</v>
      </c>
      <c r="C304" s="98" t="s">
        <v>647</v>
      </c>
      <c r="D304" s="99">
        <v>41838</v>
      </c>
      <c r="E304" s="97" t="s">
        <v>52</v>
      </c>
      <c r="F304" s="101">
        <v>10</v>
      </c>
      <c r="G304" s="102">
        <v>466.1</v>
      </c>
      <c r="H304" s="100" t="s">
        <v>1044</v>
      </c>
      <c r="I304" s="23"/>
      <c r="J304" s="24"/>
      <c r="K304" s="23"/>
      <c r="L304" s="23"/>
      <c r="M304" s="24"/>
      <c r="N304" s="25"/>
      <c r="O304" s="26"/>
      <c r="P304" s="27"/>
      <c r="Q304" s="23"/>
      <c r="R304" s="24"/>
      <c r="S304" s="24"/>
    </row>
    <row r="305" spans="1:19" s="1" customFormat="1" ht="17.25" customHeight="1" x14ac:dyDescent="0.25">
      <c r="A305" s="97" t="s">
        <v>40</v>
      </c>
      <c r="B305" s="97">
        <v>304</v>
      </c>
      <c r="C305" s="98" t="s">
        <v>648</v>
      </c>
      <c r="D305" s="99">
        <v>41838</v>
      </c>
      <c r="E305" s="97" t="s">
        <v>52</v>
      </c>
      <c r="F305" s="101">
        <v>10</v>
      </c>
      <c r="G305" s="102">
        <v>466.1</v>
      </c>
      <c r="H305" s="100" t="s">
        <v>1044</v>
      </c>
      <c r="I305" s="23"/>
      <c r="J305" s="24"/>
      <c r="K305" s="23"/>
      <c r="L305" s="23"/>
      <c r="M305" s="24"/>
      <c r="N305" s="25"/>
      <c r="O305" s="26"/>
      <c r="P305" s="27"/>
      <c r="Q305" s="23"/>
      <c r="R305" s="24"/>
      <c r="S305" s="24"/>
    </row>
    <row r="306" spans="1:19" s="1" customFormat="1" ht="17.25" customHeight="1" x14ac:dyDescent="0.25">
      <c r="A306" s="97" t="s">
        <v>40</v>
      </c>
      <c r="B306" s="97">
        <v>305</v>
      </c>
      <c r="C306" s="98" t="s">
        <v>649</v>
      </c>
      <c r="D306" s="99">
        <v>41837</v>
      </c>
      <c r="E306" s="97" t="s">
        <v>124</v>
      </c>
      <c r="F306" s="101">
        <v>5</v>
      </c>
      <c r="G306" s="102">
        <v>466.1</v>
      </c>
      <c r="H306" s="100" t="s">
        <v>797</v>
      </c>
      <c r="I306" s="23"/>
      <c r="J306" s="24"/>
      <c r="K306" s="23"/>
      <c r="L306" s="23"/>
      <c r="M306" s="24"/>
      <c r="N306" s="25"/>
      <c r="O306" s="26"/>
      <c r="P306" s="27"/>
      <c r="Q306" s="23"/>
      <c r="R306" s="24"/>
      <c r="S306" s="24"/>
    </row>
    <row r="307" spans="1:19" s="1" customFormat="1" ht="17.25" customHeight="1" x14ac:dyDescent="0.25">
      <c r="A307" s="97" t="s">
        <v>40</v>
      </c>
      <c r="B307" s="97">
        <v>306</v>
      </c>
      <c r="C307" s="98" t="s">
        <v>650</v>
      </c>
      <c r="D307" s="99">
        <v>41848</v>
      </c>
      <c r="E307" s="97" t="s">
        <v>52</v>
      </c>
      <c r="F307" s="101">
        <v>5</v>
      </c>
      <c r="G307" s="102">
        <v>78064.3</v>
      </c>
      <c r="H307" s="100" t="s">
        <v>930</v>
      </c>
      <c r="I307" s="23"/>
      <c r="J307" s="24"/>
      <c r="K307" s="23"/>
      <c r="L307" s="23"/>
      <c r="M307" s="24"/>
      <c r="N307" s="25"/>
      <c r="O307" s="26"/>
      <c r="P307" s="27"/>
      <c r="Q307" s="23"/>
      <c r="R307" s="24"/>
      <c r="S307" s="24"/>
    </row>
    <row r="308" spans="1:19" s="1" customFormat="1" ht="17.25" customHeight="1" x14ac:dyDescent="0.25">
      <c r="A308" s="97" t="s">
        <v>40</v>
      </c>
      <c r="B308" s="97">
        <v>307</v>
      </c>
      <c r="C308" s="98" t="s">
        <v>651</v>
      </c>
      <c r="D308" s="99">
        <v>41842</v>
      </c>
      <c r="E308" s="97" t="s">
        <v>124</v>
      </c>
      <c r="F308" s="101">
        <v>14.5</v>
      </c>
      <c r="G308" s="102">
        <v>466.1</v>
      </c>
      <c r="H308" s="100" t="s">
        <v>777</v>
      </c>
      <c r="I308" s="23"/>
      <c r="J308" s="24"/>
      <c r="K308" s="23"/>
      <c r="L308" s="23"/>
      <c r="M308" s="24"/>
      <c r="N308" s="25"/>
      <c r="O308" s="26"/>
      <c r="P308" s="27"/>
      <c r="Q308" s="23"/>
      <c r="R308" s="24"/>
      <c r="S308" s="24"/>
    </row>
    <row r="309" spans="1:19" s="1" customFormat="1" ht="17.25" customHeight="1" x14ac:dyDescent="0.25">
      <c r="A309" s="97" t="s">
        <v>40</v>
      </c>
      <c r="B309" s="97">
        <v>308</v>
      </c>
      <c r="C309" s="98" t="s">
        <v>652</v>
      </c>
      <c r="D309" s="99">
        <v>41837</v>
      </c>
      <c r="E309" s="97" t="s">
        <v>124</v>
      </c>
      <c r="F309" s="101">
        <v>15</v>
      </c>
      <c r="G309" s="102">
        <v>6657.15</v>
      </c>
      <c r="H309" s="100" t="s">
        <v>843</v>
      </c>
      <c r="I309" s="23"/>
      <c r="J309" s="24"/>
      <c r="K309" s="23"/>
      <c r="L309" s="23"/>
      <c r="M309" s="24"/>
      <c r="N309" s="25"/>
      <c r="O309" s="26"/>
      <c r="P309" s="27"/>
      <c r="Q309" s="23"/>
      <c r="R309" s="24"/>
      <c r="S309" s="24"/>
    </row>
    <row r="310" spans="1:19" s="1" customFormat="1" ht="17.25" customHeight="1" x14ac:dyDescent="0.25">
      <c r="A310" s="97" t="s">
        <v>40</v>
      </c>
      <c r="B310" s="97">
        <v>309</v>
      </c>
      <c r="C310" s="98" t="s">
        <v>653</v>
      </c>
      <c r="D310" s="99">
        <v>41841</v>
      </c>
      <c r="E310" s="97" t="s">
        <v>124</v>
      </c>
      <c r="F310" s="101">
        <v>8</v>
      </c>
      <c r="G310" s="102">
        <v>466.1</v>
      </c>
      <c r="H310" s="100" t="s">
        <v>1003</v>
      </c>
      <c r="I310" s="23"/>
      <c r="J310" s="24"/>
      <c r="K310" s="23"/>
      <c r="L310" s="23"/>
      <c r="M310" s="24"/>
      <c r="N310" s="25"/>
      <c r="O310" s="26"/>
      <c r="P310" s="27"/>
      <c r="Q310" s="23"/>
      <c r="R310" s="24"/>
      <c r="S310" s="24"/>
    </row>
    <row r="311" spans="1:19" s="1" customFormat="1" ht="17.25" customHeight="1" x14ac:dyDescent="0.25">
      <c r="A311" s="97" t="s">
        <v>40</v>
      </c>
      <c r="B311" s="97">
        <v>310</v>
      </c>
      <c r="C311" s="98" t="s">
        <v>654</v>
      </c>
      <c r="D311" s="99">
        <v>41842</v>
      </c>
      <c r="E311" s="97" t="s">
        <v>124</v>
      </c>
      <c r="F311" s="101">
        <v>12</v>
      </c>
      <c r="G311" s="102">
        <v>466.1</v>
      </c>
      <c r="H311" s="100" t="s">
        <v>956</v>
      </c>
      <c r="I311" s="23"/>
      <c r="J311" s="24"/>
      <c r="K311" s="23"/>
      <c r="L311" s="23"/>
      <c r="M311" s="24"/>
      <c r="N311" s="25"/>
      <c r="O311" s="26"/>
      <c r="P311" s="27"/>
      <c r="Q311" s="23"/>
      <c r="R311" s="24"/>
      <c r="S311" s="24"/>
    </row>
    <row r="312" spans="1:19" s="1" customFormat="1" ht="17.25" customHeight="1" x14ac:dyDescent="0.25">
      <c r="A312" s="97" t="s">
        <v>40</v>
      </c>
      <c r="B312" s="97">
        <v>311</v>
      </c>
      <c r="C312" s="98" t="s">
        <v>655</v>
      </c>
      <c r="D312" s="99">
        <v>41848</v>
      </c>
      <c r="E312" s="97" t="s">
        <v>124</v>
      </c>
      <c r="F312" s="101">
        <v>10</v>
      </c>
      <c r="G312" s="102">
        <v>466.1</v>
      </c>
      <c r="H312" s="100" t="s">
        <v>956</v>
      </c>
      <c r="I312" s="23"/>
      <c r="J312" s="24"/>
      <c r="K312" s="23"/>
      <c r="L312" s="23"/>
      <c r="M312" s="24"/>
      <c r="N312" s="25"/>
      <c r="O312" s="26"/>
      <c r="P312" s="27"/>
      <c r="Q312" s="23"/>
      <c r="R312" s="24"/>
      <c r="S312" s="24"/>
    </row>
    <row r="313" spans="1:19" s="1" customFormat="1" ht="17.25" customHeight="1" x14ac:dyDescent="0.25">
      <c r="A313" s="97" t="s">
        <v>40</v>
      </c>
      <c r="B313" s="97">
        <v>312</v>
      </c>
      <c r="C313" s="98" t="s">
        <v>656</v>
      </c>
      <c r="D313" s="99">
        <v>41842</v>
      </c>
      <c r="E313" s="97" t="s">
        <v>124</v>
      </c>
      <c r="F313" s="101">
        <v>5</v>
      </c>
      <c r="G313" s="102">
        <v>466.1</v>
      </c>
      <c r="H313" s="100" t="s">
        <v>1013</v>
      </c>
      <c r="I313" s="23"/>
      <c r="J313" s="24"/>
      <c r="K313" s="23"/>
      <c r="L313" s="23"/>
      <c r="M313" s="24"/>
      <c r="N313" s="25"/>
      <c r="O313" s="26"/>
      <c r="P313" s="27"/>
      <c r="Q313" s="23"/>
      <c r="R313" s="24"/>
      <c r="S313" s="24"/>
    </row>
    <row r="314" spans="1:19" s="1" customFormat="1" ht="17.25" customHeight="1" x14ac:dyDescent="0.25">
      <c r="A314" s="97" t="s">
        <v>40</v>
      </c>
      <c r="B314" s="97">
        <v>313</v>
      </c>
      <c r="C314" s="98" t="s">
        <v>657</v>
      </c>
      <c r="D314" s="99">
        <v>41843</v>
      </c>
      <c r="E314" s="97" t="s">
        <v>124</v>
      </c>
      <c r="F314" s="101">
        <v>14</v>
      </c>
      <c r="G314" s="102">
        <v>466.1</v>
      </c>
      <c r="H314" s="100" t="s">
        <v>894</v>
      </c>
      <c r="I314" s="23"/>
      <c r="J314" s="24"/>
      <c r="K314" s="23"/>
      <c r="L314" s="23"/>
      <c r="M314" s="24"/>
      <c r="N314" s="25"/>
      <c r="O314" s="26"/>
      <c r="P314" s="27"/>
      <c r="Q314" s="23"/>
      <c r="R314" s="24"/>
      <c r="S314" s="24"/>
    </row>
    <row r="315" spans="1:19" s="1" customFormat="1" ht="17.25" customHeight="1" x14ac:dyDescent="0.25">
      <c r="A315" s="97" t="s">
        <v>40</v>
      </c>
      <c r="B315" s="97">
        <v>314</v>
      </c>
      <c r="C315" s="98" t="s">
        <v>658</v>
      </c>
      <c r="D315" s="99">
        <v>41843</v>
      </c>
      <c r="E315" s="97" t="s">
        <v>124</v>
      </c>
      <c r="F315" s="101">
        <v>15</v>
      </c>
      <c r="G315" s="102">
        <v>6657.15</v>
      </c>
      <c r="H315" s="100" t="s">
        <v>1018</v>
      </c>
      <c r="I315" s="23"/>
      <c r="J315" s="24"/>
      <c r="K315" s="23"/>
      <c r="L315" s="23"/>
      <c r="M315" s="24"/>
      <c r="N315" s="25"/>
      <c r="O315" s="26"/>
      <c r="P315" s="27"/>
      <c r="Q315" s="23"/>
      <c r="R315" s="24"/>
      <c r="S315" s="24"/>
    </row>
    <row r="316" spans="1:19" s="1" customFormat="1" ht="17.25" customHeight="1" x14ac:dyDescent="0.25">
      <c r="A316" s="97" t="s">
        <v>40</v>
      </c>
      <c r="B316" s="97">
        <v>315</v>
      </c>
      <c r="C316" s="98" t="s">
        <v>659</v>
      </c>
      <c r="D316" s="99">
        <v>41844</v>
      </c>
      <c r="E316" s="97" t="s">
        <v>124</v>
      </c>
      <c r="F316" s="101">
        <v>5</v>
      </c>
      <c r="G316" s="102">
        <v>466.1</v>
      </c>
      <c r="H316" s="100" t="s">
        <v>995</v>
      </c>
      <c r="I316" s="23"/>
      <c r="J316" s="24"/>
      <c r="K316" s="23"/>
      <c r="L316" s="23"/>
      <c r="M316" s="24"/>
      <c r="N316" s="25"/>
      <c r="O316" s="26"/>
      <c r="P316" s="27"/>
      <c r="Q316" s="23"/>
      <c r="R316" s="24"/>
      <c r="S316" s="24"/>
    </row>
    <row r="317" spans="1:19" s="1" customFormat="1" ht="17.25" customHeight="1" x14ac:dyDescent="0.25">
      <c r="A317" s="97" t="s">
        <v>40</v>
      </c>
      <c r="B317" s="97">
        <v>316</v>
      </c>
      <c r="C317" s="98" t="s">
        <v>660</v>
      </c>
      <c r="D317" s="99">
        <v>41848</v>
      </c>
      <c r="E317" s="97" t="s">
        <v>124</v>
      </c>
      <c r="F317" s="101">
        <v>1</v>
      </c>
      <c r="G317" s="102">
        <v>466.1</v>
      </c>
      <c r="H317" s="100" t="s">
        <v>1056</v>
      </c>
      <c r="I317" s="23"/>
      <c r="J317" s="24"/>
      <c r="K317" s="23"/>
      <c r="L317" s="23"/>
      <c r="M317" s="24"/>
      <c r="N317" s="25"/>
      <c r="O317" s="26"/>
      <c r="P317" s="27"/>
      <c r="Q317" s="23"/>
      <c r="R317" s="24"/>
      <c r="S317" s="24"/>
    </row>
    <row r="318" spans="1:19" s="1" customFormat="1" ht="17.25" customHeight="1" x14ac:dyDescent="0.25">
      <c r="A318" s="97" t="s">
        <v>40</v>
      </c>
      <c r="B318" s="97">
        <v>317</v>
      </c>
      <c r="C318" s="98" t="s">
        <v>661</v>
      </c>
      <c r="D318" s="99">
        <v>41844</v>
      </c>
      <c r="E318" s="97" t="s">
        <v>124</v>
      </c>
      <c r="F318" s="101">
        <v>10</v>
      </c>
      <c r="G318" s="102">
        <v>466.1</v>
      </c>
      <c r="H318" s="100" t="s">
        <v>797</v>
      </c>
      <c r="I318" s="23"/>
      <c r="J318" s="24"/>
      <c r="K318" s="23"/>
      <c r="L318" s="23"/>
      <c r="M318" s="24"/>
      <c r="N318" s="25"/>
      <c r="O318" s="26"/>
      <c r="P318" s="27"/>
      <c r="Q318" s="23"/>
      <c r="R318" s="24"/>
      <c r="S318" s="24"/>
    </row>
    <row r="319" spans="1:19" s="1" customFormat="1" ht="17.25" customHeight="1" x14ac:dyDescent="0.25">
      <c r="A319" s="97" t="s">
        <v>40</v>
      </c>
      <c r="B319" s="97">
        <v>318</v>
      </c>
      <c r="C319" s="98" t="s">
        <v>662</v>
      </c>
      <c r="D319" s="99">
        <v>41842</v>
      </c>
      <c r="E319" s="97" t="s">
        <v>124</v>
      </c>
      <c r="F319" s="101">
        <v>12</v>
      </c>
      <c r="G319" s="102">
        <v>466.1</v>
      </c>
      <c r="H319" s="100" t="s">
        <v>911</v>
      </c>
      <c r="I319" s="23"/>
      <c r="J319" s="24"/>
      <c r="K319" s="23"/>
      <c r="L319" s="23"/>
      <c r="M319" s="24"/>
      <c r="N319" s="25"/>
      <c r="O319" s="26"/>
      <c r="P319" s="27"/>
      <c r="Q319" s="23"/>
      <c r="R319" s="24"/>
      <c r="S319" s="24"/>
    </row>
    <row r="320" spans="1:19" s="1" customFormat="1" ht="17.25" customHeight="1" x14ac:dyDescent="0.25">
      <c r="A320" s="97" t="s">
        <v>40</v>
      </c>
      <c r="B320" s="97">
        <v>319</v>
      </c>
      <c r="C320" s="98" t="s">
        <v>663</v>
      </c>
      <c r="D320" s="99">
        <v>41849</v>
      </c>
      <c r="E320" s="97" t="s">
        <v>124</v>
      </c>
      <c r="F320" s="101">
        <v>5</v>
      </c>
      <c r="G320" s="102">
        <v>466.1</v>
      </c>
      <c r="H320" s="100" t="s">
        <v>995</v>
      </c>
      <c r="I320" s="23"/>
      <c r="J320" s="24"/>
      <c r="K320" s="23"/>
      <c r="L320" s="23"/>
      <c r="M320" s="24"/>
      <c r="N320" s="25"/>
      <c r="O320" s="26"/>
      <c r="P320" s="27"/>
      <c r="Q320" s="23"/>
      <c r="R320" s="24"/>
      <c r="S320" s="24"/>
    </row>
    <row r="321" spans="1:19" s="1" customFormat="1" ht="17.25" customHeight="1" x14ac:dyDescent="0.25">
      <c r="A321" s="97" t="s">
        <v>40</v>
      </c>
      <c r="B321" s="97">
        <v>320</v>
      </c>
      <c r="C321" s="98" t="s">
        <v>664</v>
      </c>
      <c r="D321" s="99">
        <v>41848</v>
      </c>
      <c r="E321" s="97" t="s">
        <v>124</v>
      </c>
      <c r="F321" s="101">
        <v>15</v>
      </c>
      <c r="G321" s="102">
        <v>466.1</v>
      </c>
      <c r="H321" s="100" t="s">
        <v>932</v>
      </c>
      <c r="I321" s="23"/>
      <c r="J321" s="24"/>
      <c r="K321" s="23"/>
      <c r="L321" s="23"/>
      <c r="M321" s="24"/>
      <c r="N321" s="25"/>
      <c r="O321" s="26"/>
      <c r="P321" s="27"/>
      <c r="Q321" s="23"/>
      <c r="R321" s="24"/>
      <c r="S321" s="24"/>
    </row>
    <row r="322" spans="1:19" s="1" customFormat="1" ht="17.25" customHeight="1" x14ac:dyDescent="0.25">
      <c r="A322" s="97" t="s">
        <v>40</v>
      </c>
      <c r="B322" s="97">
        <v>321</v>
      </c>
      <c r="C322" s="98" t="s">
        <v>665</v>
      </c>
      <c r="D322" s="99">
        <v>41845</v>
      </c>
      <c r="E322" s="97" t="s">
        <v>124</v>
      </c>
      <c r="F322" s="101">
        <v>4</v>
      </c>
      <c r="G322" s="102">
        <v>466.1</v>
      </c>
      <c r="H322" s="100" t="s">
        <v>930</v>
      </c>
      <c r="I322" s="23"/>
      <c r="J322" s="24"/>
      <c r="K322" s="23"/>
      <c r="L322" s="23"/>
      <c r="M322" s="24"/>
      <c r="N322" s="25"/>
      <c r="O322" s="26"/>
      <c r="P322" s="27"/>
      <c r="Q322" s="23"/>
      <c r="R322" s="24"/>
      <c r="S322" s="24"/>
    </row>
    <row r="323" spans="1:19" s="1" customFormat="1" ht="17.25" customHeight="1" x14ac:dyDescent="0.25">
      <c r="A323" s="97" t="s">
        <v>40</v>
      </c>
      <c r="B323" s="97">
        <v>322</v>
      </c>
      <c r="C323" s="98" t="s">
        <v>666</v>
      </c>
      <c r="D323" s="99">
        <v>41842</v>
      </c>
      <c r="E323" s="97" t="s">
        <v>124</v>
      </c>
      <c r="F323" s="101">
        <v>15</v>
      </c>
      <c r="G323" s="102">
        <v>466.1</v>
      </c>
      <c r="H323" s="100" t="s">
        <v>894</v>
      </c>
      <c r="I323" s="23"/>
      <c r="J323" s="24"/>
      <c r="K323" s="23"/>
      <c r="L323" s="23"/>
      <c r="M323" s="24"/>
      <c r="N323" s="25"/>
      <c r="O323" s="26"/>
      <c r="P323" s="27"/>
      <c r="Q323" s="23"/>
      <c r="R323" s="24"/>
      <c r="S323" s="24"/>
    </row>
    <row r="324" spans="1:19" s="1" customFormat="1" ht="17.25" customHeight="1" x14ac:dyDescent="0.25">
      <c r="A324" s="97" t="s">
        <v>40</v>
      </c>
      <c r="B324" s="97">
        <v>323</v>
      </c>
      <c r="C324" s="98" t="s">
        <v>667</v>
      </c>
      <c r="D324" s="99">
        <v>41837</v>
      </c>
      <c r="E324" s="97" t="s">
        <v>124</v>
      </c>
      <c r="F324" s="101">
        <v>3</v>
      </c>
      <c r="G324" s="102">
        <v>1331.43</v>
      </c>
      <c r="H324" s="100" t="s">
        <v>1021</v>
      </c>
      <c r="I324" s="23"/>
      <c r="J324" s="24"/>
      <c r="K324" s="23"/>
      <c r="L324" s="23"/>
      <c r="M324" s="24"/>
      <c r="N324" s="25"/>
      <c r="O324" s="26"/>
      <c r="P324" s="27"/>
      <c r="Q324" s="23"/>
      <c r="R324" s="24"/>
      <c r="S324" s="24"/>
    </row>
    <row r="325" spans="1:19" s="1" customFormat="1" ht="17.25" customHeight="1" x14ac:dyDescent="0.25">
      <c r="A325" s="97" t="s">
        <v>40</v>
      </c>
      <c r="B325" s="97">
        <v>324</v>
      </c>
      <c r="C325" s="98" t="s">
        <v>668</v>
      </c>
      <c r="D325" s="99">
        <v>41837</v>
      </c>
      <c r="E325" s="97" t="s">
        <v>124</v>
      </c>
      <c r="F325" s="101">
        <v>3</v>
      </c>
      <c r="G325" s="102">
        <v>1331.43</v>
      </c>
      <c r="H325" s="100" t="s">
        <v>1021</v>
      </c>
      <c r="I325" s="23"/>
      <c r="J325" s="24"/>
      <c r="K325" s="23"/>
      <c r="L325" s="23"/>
      <c r="M325" s="24"/>
      <c r="N325" s="25"/>
      <c r="O325" s="26"/>
      <c r="P325" s="27"/>
      <c r="Q325" s="23"/>
      <c r="R325" s="24"/>
      <c r="S325" s="24"/>
    </row>
    <row r="326" spans="1:19" s="1" customFormat="1" ht="17.25" customHeight="1" x14ac:dyDescent="0.25">
      <c r="A326" s="97" t="s">
        <v>40</v>
      </c>
      <c r="B326" s="97">
        <v>325</v>
      </c>
      <c r="C326" s="98" t="s">
        <v>669</v>
      </c>
      <c r="D326" s="99">
        <v>41837</v>
      </c>
      <c r="E326" s="97" t="s">
        <v>124</v>
      </c>
      <c r="F326" s="101">
        <v>3</v>
      </c>
      <c r="G326" s="102">
        <v>1331.43</v>
      </c>
      <c r="H326" s="100" t="s">
        <v>1021</v>
      </c>
      <c r="I326" s="23"/>
      <c r="J326" s="24"/>
      <c r="K326" s="23"/>
      <c r="L326" s="23"/>
      <c r="M326" s="24"/>
      <c r="N326" s="25"/>
      <c r="O326" s="26"/>
      <c r="P326" s="27"/>
      <c r="Q326" s="23"/>
      <c r="R326" s="24"/>
      <c r="S326" s="24"/>
    </row>
    <row r="327" spans="1:19" s="1" customFormat="1" ht="17.25" customHeight="1" x14ac:dyDescent="0.25">
      <c r="A327" s="97" t="s">
        <v>40</v>
      </c>
      <c r="B327" s="97">
        <v>326</v>
      </c>
      <c r="C327" s="98" t="s">
        <v>670</v>
      </c>
      <c r="D327" s="99">
        <v>41837</v>
      </c>
      <c r="E327" s="97" t="s">
        <v>124</v>
      </c>
      <c r="F327" s="101">
        <v>3</v>
      </c>
      <c r="G327" s="102">
        <v>1331.43</v>
      </c>
      <c r="H327" s="100" t="s">
        <v>1021</v>
      </c>
      <c r="I327" s="23"/>
      <c r="J327" s="24"/>
      <c r="K327" s="23"/>
      <c r="L327" s="23"/>
      <c r="M327" s="24"/>
      <c r="N327" s="25"/>
      <c r="O327" s="26"/>
      <c r="P327" s="27"/>
      <c r="Q327" s="23"/>
      <c r="R327" s="24"/>
      <c r="S327" s="24"/>
    </row>
    <row r="328" spans="1:19" s="1" customFormat="1" ht="17.25" customHeight="1" x14ac:dyDescent="0.25">
      <c r="A328" s="97" t="s">
        <v>40</v>
      </c>
      <c r="B328" s="97">
        <v>327</v>
      </c>
      <c r="C328" s="98" t="s">
        <v>671</v>
      </c>
      <c r="D328" s="99">
        <v>41837</v>
      </c>
      <c r="E328" s="97" t="s">
        <v>124</v>
      </c>
      <c r="F328" s="101">
        <v>3</v>
      </c>
      <c r="G328" s="102">
        <v>1331.43</v>
      </c>
      <c r="H328" s="100" t="s">
        <v>1021</v>
      </c>
      <c r="I328" s="23"/>
      <c r="J328" s="24"/>
      <c r="K328" s="23"/>
      <c r="L328" s="23"/>
      <c r="M328" s="24"/>
      <c r="N328" s="25"/>
      <c r="O328" s="26"/>
      <c r="P328" s="27"/>
      <c r="Q328" s="23"/>
      <c r="R328" s="24"/>
      <c r="S328" s="24"/>
    </row>
    <row r="329" spans="1:19" s="1" customFormat="1" ht="17.25" customHeight="1" x14ac:dyDescent="0.25">
      <c r="A329" s="97" t="s">
        <v>40</v>
      </c>
      <c r="B329" s="97">
        <v>328</v>
      </c>
      <c r="C329" s="98" t="s">
        <v>672</v>
      </c>
      <c r="D329" s="99">
        <v>41837</v>
      </c>
      <c r="E329" s="97" t="s">
        <v>124</v>
      </c>
      <c r="F329" s="101">
        <v>3</v>
      </c>
      <c r="G329" s="102">
        <v>1331.43</v>
      </c>
      <c r="H329" s="100" t="s">
        <v>1021</v>
      </c>
      <c r="I329" s="23"/>
      <c r="J329" s="24"/>
      <c r="K329" s="23"/>
      <c r="L329" s="23"/>
      <c r="M329" s="24"/>
      <c r="N329" s="25"/>
      <c r="O329" s="26"/>
      <c r="P329" s="27"/>
      <c r="Q329" s="23"/>
      <c r="R329" s="24"/>
      <c r="S329" s="24"/>
    </row>
    <row r="330" spans="1:19" s="1" customFormat="1" ht="17.25" customHeight="1" x14ac:dyDescent="0.25">
      <c r="A330" s="97" t="s">
        <v>40</v>
      </c>
      <c r="B330" s="97">
        <v>329</v>
      </c>
      <c r="C330" s="98" t="s">
        <v>673</v>
      </c>
      <c r="D330" s="99">
        <v>41837</v>
      </c>
      <c r="E330" s="97" t="s">
        <v>124</v>
      </c>
      <c r="F330" s="101">
        <v>3</v>
      </c>
      <c r="G330" s="102">
        <v>1331.43</v>
      </c>
      <c r="H330" s="100" t="s">
        <v>1021</v>
      </c>
      <c r="I330" s="23"/>
      <c r="J330" s="24"/>
      <c r="K330" s="23"/>
      <c r="L330" s="23"/>
      <c r="M330" s="24"/>
      <c r="N330" s="25"/>
      <c r="O330" s="26"/>
      <c r="P330" s="27"/>
      <c r="Q330" s="23"/>
      <c r="R330" s="24"/>
      <c r="S330" s="24"/>
    </row>
    <row r="331" spans="1:19" s="1" customFormat="1" ht="17.25" customHeight="1" x14ac:dyDescent="0.25">
      <c r="A331" s="97" t="s">
        <v>40</v>
      </c>
      <c r="B331" s="97">
        <v>330</v>
      </c>
      <c r="C331" s="98" t="s">
        <v>674</v>
      </c>
      <c r="D331" s="99">
        <v>41837</v>
      </c>
      <c r="E331" s="97" t="s">
        <v>124</v>
      </c>
      <c r="F331" s="101">
        <v>3</v>
      </c>
      <c r="G331" s="102">
        <v>1331.43</v>
      </c>
      <c r="H331" s="100" t="s">
        <v>1021</v>
      </c>
      <c r="I331" s="23"/>
      <c r="J331" s="24"/>
      <c r="K331" s="23"/>
      <c r="L331" s="23"/>
      <c r="M331" s="24"/>
      <c r="N331" s="25"/>
      <c r="O331" s="26"/>
      <c r="P331" s="27"/>
      <c r="Q331" s="23"/>
      <c r="R331" s="24"/>
      <c r="S331" s="24"/>
    </row>
    <row r="332" spans="1:19" s="1" customFormat="1" ht="17.25" customHeight="1" x14ac:dyDescent="0.25">
      <c r="A332" s="97" t="s">
        <v>40</v>
      </c>
      <c r="B332" s="97">
        <v>331</v>
      </c>
      <c r="C332" s="98" t="s">
        <v>675</v>
      </c>
      <c r="D332" s="99">
        <v>41845</v>
      </c>
      <c r="E332" s="97" t="s">
        <v>124</v>
      </c>
      <c r="F332" s="101">
        <v>4</v>
      </c>
      <c r="G332" s="102">
        <v>466.1</v>
      </c>
      <c r="H332" s="100" t="s">
        <v>932</v>
      </c>
      <c r="I332" s="23"/>
      <c r="J332" s="24"/>
      <c r="K332" s="23"/>
      <c r="L332" s="23"/>
      <c r="M332" s="24"/>
      <c r="N332" s="25"/>
      <c r="O332" s="26"/>
      <c r="P332" s="27"/>
      <c r="Q332" s="23"/>
      <c r="R332" s="24"/>
      <c r="S332" s="24"/>
    </row>
    <row r="333" spans="1:19" s="1" customFormat="1" ht="17.25" customHeight="1" x14ac:dyDescent="0.25">
      <c r="A333" s="97" t="s">
        <v>40</v>
      </c>
      <c r="B333" s="97">
        <v>332</v>
      </c>
      <c r="C333" s="98" t="s">
        <v>676</v>
      </c>
      <c r="D333" s="99">
        <v>41842</v>
      </c>
      <c r="E333" s="97" t="s">
        <v>52</v>
      </c>
      <c r="F333" s="101">
        <v>12</v>
      </c>
      <c r="G333" s="102">
        <v>466.1</v>
      </c>
      <c r="H333" s="100" t="s">
        <v>797</v>
      </c>
      <c r="I333" s="23"/>
      <c r="J333" s="24"/>
      <c r="K333" s="23"/>
      <c r="L333" s="23"/>
      <c r="M333" s="24"/>
      <c r="N333" s="25"/>
      <c r="O333" s="26"/>
      <c r="P333" s="27"/>
      <c r="Q333" s="23"/>
      <c r="R333" s="24"/>
      <c r="S333" s="24"/>
    </row>
    <row r="334" spans="1:19" s="1" customFormat="1" ht="17.25" customHeight="1" x14ac:dyDescent="0.25">
      <c r="A334" s="97" t="s">
        <v>40</v>
      </c>
      <c r="B334" s="97">
        <v>333</v>
      </c>
      <c r="C334" s="98" t="s">
        <v>677</v>
      </c>
      <c r="D334" s="99">
        <v>41844</v>
      </c>
      <c r="E334" s="97" t="s">
        <v>124</v>
      </c>
      <c r="F334" s="101">
        <v>4</v>
      </c>
      <c r="G334" s="102">
        <v>466.1</v>
      </c>
      <c r="H334" s="100" t="s">
        <v>829</v>
      </c>
      <c r="I334" s="23"/>
      <c r="J334" s="24"/>
      <c r="K334" s="23"/>
      <c r="L334" s="23"/>
      <c r="M334" s="24"/>
      <c r="N334" s="25"/>
      <c r="O334" s="26"/>
      <c r="P334" s="27"/>
      <c r="Q334" s="23"/>
      <c r="R334" s="24"/>
      <c r="S334" s="24"/>
    </row>
    <row r="335" spans="1:19" s="1" customFormat="1" ht="17.25" customHeight="1" x14ac:dyDescent="0.25">
      <c r="A335" s="97" t="s">
        <v>40</v>
      </c>
      <c r="B335" s="97">
        <v>334</v>
      </c>
      <c r="C335" s="98" t="s">
        <v>678</v>
      </c>
      <c r="D335" s="99">
        <v>41844</v>
      </c>
      <c r="E335" s="97" t="s">
        <v>124</v>
      </c>
      <c r="F335" s="101">
        <v>3</v>
      </c>
      <c r="G335" s="102">
        <v>466.1</v>
      </c>
      <c r="H335" s="100" t="s">
        <v>911</v>
      </c>
      <c r="I335" s="23"/>
      <c r="J335" s="24"/>
      <c r="K335" s="23"/>
      <c r="L335" s="23"/>
      <c r="M335" s="24"/>
      <c r="N335" s="25"/>
      <c r="O335" s="26"/>
      <c r="P335" s="27"/>
      <c r="Q335" s="23"/>
      <c r="R335" s="24"/>
      <c r="S335" s="24"/>
    </row>
    <row r="336" spans="1:19" s="1" customFormat="1" ht="17.25" customHeight="1" x14ac:dyDescent="0.25">
      <c r="A336" s="97" t="s">
        <v>40</v>
      </c>
      <c r="B336" s="97">
        <v>335</v>
      </c>
      <c r="C336" s="98" t="s">
        <v>679</v>
      </c>
      <c r="D336" s="99">
        <v>41841</v>
      </c>
      <c r="E336" s="97" t="s">
        <v>124</v>
      </c>
      <c r="F336" s="101">
        <v>15</v>
      </c>
      <c r="G336" s="102">
        <v>466.1</v>
      </c>
      <c r="H336" s="100" t="s">
        <v>894</v>
      </c>
      <c r="I336" s="23"/>
      <c r="J336" s="24"/>
      <c r="K336" s="23"/>
      <c r="L336" s="23"/>
      <c r="M336" s="24"/>
      <c r="N336" s="25"/>
      <c r="O336" s="26"/>
      <c r="P336" s="27"/>
      <c r="Q336" s="23"/>
      <c r="R336" s="24"/>
      <c r="S336" s="24"/>
    </row>
    <row r="337" spans="1:19" s="1" customFormat="1" ht="17.25" customHeight="1" x14ac:dyDescent="0.25">
      <c r="A337" s="97" t="s">
        <v>40</v>
      </c>
      <c r="B337" s="97">
        <v>336</v>
      </c>
      <c r="C337" s="98" t="s">
        <v>680</v>
      </c>
      <c r="D337" s="99">
        <v>41843</v>
      </c>
      <c r="E337" s="97" t="s">
        <v>124</v>
      </c>
      <c r="F337" s="101">
        <v>15</v>
      </c>
      <c r="G337" s="102">
        <v>466.1</v>
      </c>
      <c r="H337" s="100" t="s">
        <v>1054</v>
      </c>
      <c r="I337" s="23"/>
      <c r="J337" s="24"/>
      <c r="K337" s="23"/>
      <c r="L337" s="23"/>
      <c r="M337" s="24"/>
      <c r="N337" s="25"/>
      <c r="O337" s="26"/>
      <c r="P337" s="27"/>
      <c r="Q337" s="23"/>
      <c r="R337" s="24"/>
      <c r="S337" s="24"/>
    </row>
    <row r="338" spans="1:19" s="1" customFormat="1" ht="17.25" customHeight="1" x14ac:dyDescent="0.25">
      <c r="A338" s="97" t="s">
        <v>40</v>
      </c>
      <c r="B338" s="97">
        <v>337</v>
      </c>
      <c r="C338" s="98" t="s">
        <v>681</v>
      </c>
      <c r="D338" s="99">
        <v>41844</v>
      </c>
      <c r="E338" s="97" t="s">
        <v>124</v>
      </c>
      <c r="F338" s="101">
        <v>80</v>
      </c>
      <c r="G338" s="102">
        <v>35504.800000000003</v>
      </c>
      <c r="H338" s="100" t="s">
        <v>1017</v>
      </c>
      <c r="I338" s="23"/>
      <c r="J338" s="24"/>
      <c r="K338" s="23"/>
      <c r="L338" s="23"/>
      <c r="M338" s="24"/>
      <c r="N338" s="25"/>
      <c r="O338" s="26"/>
      <c r="P338" s="27"/>
      <c r="Q338" s="23"/>
      <c r="R338" s="24"/>
      <c r="S338" s="24"/>
    </row>
    <row r="339" spans="1:19" s="1" customFormat="1" ht="17.25" customHeight="1" x14ac:dyDescent="0.25">
      <c r="A339" s="97" t="s">
        <v>40</v>
      </c>
      <c r="B339" s="97">
        <v>338</v>
      </c>
      <c r="C339" s="98" t="s">
        <v>682</v>
      </c>
      <c r="D339" s="99">
        <v>41845</v>
      </c>
      <c r="E339" s="97" t="s">
        <v>124</v>
      </c>
      <c r="F339" s="101">
        <v>10</v>
      </c>
      <c r="G339" s="102">
        <v>466.1</v>
      </c>
      <c r="H339" s="100" t="s">
        <v>1044</v>
      </c>
      <c r="I339" s="23"/>
      <c r="J339" s="24"/>
      <c r="K339" s="23"/>
      <c r="L339" s="23"/>
      <c r="M339" s="24"/>
      <c r="N339" s="25"/>
      <c r="O339" s="26"/>
      <c r="P339" s="27"/>
      <c r="Q339" s="23"/>
      <c r="R339" s="24"/>
      <c r="S339" s="24"/>
    </row>
    <row r="340" spans="1:19" s="1" customFormat="1" ht="17.25" customHeight="1" x14ac:dyDescent="0.25">
      <c r="A340" s="97" t="s">
        <v>40</v>
      </c>
      <c r="B340" s="97">
        <v>339</v>
      </c>
      <c r="C340" s="98" t="s">
        <v>683</v>
      </c>
      <c r="D340" s="99">
        <v>41842</v>
      </c>
      <c r="E340" s="97" t="s">
        <v>124</v>
      </c>
      <c r="F340" s="101">
        <v>15</v>
      </c>
      <c r="G340" s="102">
        <v>466.1</v>
      </c>
      <c r="H340" s="100" t="s">
        <v>1021</v>
      </c>
      <c r="I340" s="23"/>
      <c r="J340" s="24"/>
      <c r="K340" s="23"/>
      <c r="L340" s="23"/>
      <c r="M340" s="24"/>
      <c r="N340" s="25"/>
      <c r="O340" s="26"/>
      <c r="P340" s="27"/>
      <c r="Q340" s="23"/>
      <c r="R340" s="24"/>
      <c r="S340" s="24"/>
    </row>
    <row r="341" spans="1:19" s="1" customFormat="1" ht="17.25" customHeight="1" x14ac:dyDescent="0.25">
      <c r="A341" s="97" t="s">
        <v>40</v>
      </c>
      <c r="B341" s="97">
        <v>340</v>
      </c>
      <c r="C341" s="98" t="s">
        <v>684</v>
      </c>
      <c r="D341" s="99">
        <v>41843</v>
      </c>
      <c r="E341" s="97" t="s">
        <v>52</v>
      </c>
      <c r="F341" s="101">
        <v>14.5</v>
      </c>
      <c r="G341" s="102">
        <v>6435.25</v>
      </c>
      <c r="H341" s="100" t="s">
        <v>1030</v>
      </c>
      <c r="I341" s="23"/>
      <c r="J341" s="24"/>
      <c r="K341" s="23"/>
      <c r="L341" s="23"/>
      <c r="M341" s="24"/>
      <c r="N341" s="25"/>
      <c r="O341" s="26"/>
      <c r="P341" s="27"/>
      <c r="Q341" s="23"/>
      <c r="R341" s="24"/>
      <c r="S341" s="24"/>
    </row>
    <row r="342" spans="1:19" s="1" customFormat="1" ht="17.25" customHeight="1" x14ac:dyDescent="0.25">
      <c r="A342" s="97" t="s">
        <v>40</v>
      </c>
      <c r="B342" s="97">
        <v>341</v>
      </c>
      <c r="C342" s="98" t="s">
        <v>685</v>
      </c>
      <c r="D342" s="99">
        <v>41844</v>
      </c>
      <c r="E342" s="97" t="s">
        <v>52</v>
      </c>
      <c r="F342" s="101">
        <v>14.5</v>
      </c>
      <c r="G342" s="102">
        <v>466.1</v>
      </c>
      <c r="H342" s="100" t="s">
        <v>797</v>
      </c>
      <c r="I342" s="23"/>
      <c r="J342" s="24"/>
      <c r="K342" s="23"/>
      <c r="L342" s="23"/>
      <c r="M342" s="24"/>
      <c r="N342" s="25"/>
      <c r="O342" s="26"/>
      <c r="P342" s="27"/>
      <c r="Q342" s="23"/>
      <c r="R342" s="24"/>
      <c r="S342" s="24"/>
    </row>
    <row r="343" spans="1:19" s="1" customFormat="1" ht="17.25" customHeight="1" x14ac:dyDescent="0.25">
      <c r="A343" s="97" t="s">
        <v>40</v>
      </c>
      <c r="B343" s="97">
        <v>343</v>
      </c>
      <c r="C343" s="98" t="s">
        <v>686</v>
      </c>
      <c r="D343" s="99">
        <v>41842</v>
      </c>
      <c r="E343" s="97" t="s">
        <v>124</v>
      </c>
      <c r="F343" s="101">
        <v>15</v>
      </c>
      <c r="G343" s="102">
        <v>466.1</v>
      </c>
      <c r="H343" s="100" t="s">
        <v>995</v>
      </c>
      <c r="I343" s="23"/>
      <c r="J343" s="24"/>
      <c r="K343" s="23"/>
      <c r="L343" s="23"/>
      <c r="M343" s="24"/>
      <c r="N343" s="25"/>
      <c r="O343" s="26"/>
      <c r="P343" s="27"/>
      <c r="Q343" s="23"/>
      <c r="R343" s="24"/>
      <c r="S343" s="24"/>
    </row>
    <row r="344" spans="1:19" s="1" customFormat="1" ht="17.25" customHeight="1" x14ac:dyDescent="0.25">
      <c r="A344" s="97" t="s">
        <v>40</v>
      </c>
      <c r="B344" s="97">
        <v>344</v>
      </c>
      <c r="C344" s="98" t="s">
        <v>687</v>
      </c>
      <c r="D344" s="99">
        <v>41842</v>
      </c>
      <c r="E344" s="97" t="s">
        <v>124</v>
      </c>
      <c r="F344" s="101">
        <v>5</v>
      </c>
      <c r="G344" s="102">
        <v>466.1</v>
      </c>
      <c r="H344" s="100" t="s">
        <v>988</v>
      </c>
      <c r="I344" s="23"/>
      <c r="J344" s="24"/>
      <c r="K344" s="23"/>
      <c r="L344" s="23"/>
      <c r="M344" s="24"/>
      <c r="N344" s="25"/>
      <c r="O344" s="26"/>
      <c r="P344" s="27"/>
      <c r="Q344" s="23"/>
      <c r="R344" s="24"/>
      <c r="S344" s="24"/>
    </row>
    <row r="345" spans="1:19" s="1" customFormat="1" ht="17.25" customHeight="1" x14ac:dyDescent="0.25">
      <c r="A345" s="97" t="s">
        <v>40</v>
      </c>
      <c r="B345" s="97">
        <v>345</v>
      </c>
      <c r="C345" s="98" t="s">
        <v>688</v>
      </c>
      <c r="D345" s="99">
        <v>41850</v>
      </c>
      <c r="E345" s="97" t="s">
        <v>52</v>
      </c>
      <c r="F345" s="101">
        <v>7</v>
      </c>
      <c r="G345" s="102">
        <v>466.1</v>
      </c>
      <c r="H345" s="100" t="s">
        <v>903</v>
      </c>
      <c r="I345" s="23"/>
      <c r="J345" s="24"/>
      <c r="K345" s="23"/>
      <c r="L345" s="23"/>
      <c r="M345" s="24"/>
      <c r="N345" s="25"/>
      <c r="O345" s="26"/>
      <c r="P345" s="27"/>
      <c r="Q345" s="23"/>
      <c r="R345" s="24"/>
      <c r="S345" s="24"/>
    </row>
    <row r="346" spans="1:19" s="1" customFormat="1" ht="17.25" customHeight="1" x14ac:dyDescent="0.25">
      <c r="A346" s="97" t="s">
        <v>40</v>
      </c>
      <c r="B346" s="97">
        <v>346</v>
      </c>
      <c r="C346" s="98" t="s">
        <v>689</v>
      </c>
      <c r="D346" s="99">
        <v>41844</v>
      </c>
      <c r="E346" s="97" t="s">
        <v>124</v>
      </c>
      <c r="F346" s="101">
        <v>5</v>
      </c>
      <c r="G346" s="102">
        <v>466.1</v>
      </c>
      <c r="H346" s="100" t="s">
        <v>797</v>
      </c>
      <c r="I346" s="23"/>
      <c r="J346" s="24"/>
      <c r="K346" s="23"/>
      <c r="L346" s="23"/>
      <c r="M346" s="24"/>
      <c r="N346" s="25"/>
      <c r="O346" s="26"/>
      <c r="P346" s="27"/>
      <c r="Q346" s="23"/>
      <c r="R346" s="24"/>
      <c r="S346" s="24"/>
    </row>
    <row r="347" spans="1:19" s="1" customFormat="1" ht="17.25" customHeight="1" x14ac:dyDescent="0.25">
      <c r="A347" s="97" t="s">
        <v>40</v>
      </c>
      <c r="B347" s="97">
        <v>347</v>
      </c>
      <c r="C347" s="98" t="s">
        <v>690</v>
      </c>
      <c r="D347" s="99">
        <v>41844</v>
      </c>
      <c r="E347" s="97" t="s">
        <v>124</v>
      </c>
      <c r="F347" s="101">
        <v>10</v>
      </c>
      <c r="G347" s="102">
        <v>466.1</v>
      </c>
      <c r="H347" s="100" t="s">
        <v>1043</v>
      </c>
      <c r="I347" s="23"/>
      <c r="J347" s="24"/>
      <c r="K347" s="23"/>
      <c r="L347" s="23"/>
      <c r="M347" s="24"/>
      <c r="N347" s="25"/>
      <c r="O347" s="26"/>
      <c r="P347" s="27"/>
      <c r="Q347" s="23"/>
      <c r="R347" s="24"/>
      <c r="S347" s="24"/>
    </row>
    <row r="348" spans="1:19" s="1" customFormat="1" ht="17.25" customHeight="1" x14ac:dyDescent="0.25">
      <c r="A348" s="97" t="s">
        <v>40</v>
      </c>
      <c r="B348" s="97">
        <v>348</v>
      </c>
      <c r="C348" s="98" t="s">
        <v>691</v>
      </c>
      <c r="D348" s="99">
        <v>41844</v>
      </c>
      <c r="E348" s="97" t="s">
        <v>124</v>
      </c>
      <c r="F348" s="101">
        <v>15</v>
      </c>
      <c r="G348" s="102">
        <v>466.1</v>
      </c>
      <c r="H348" s="100" t="s">
        <v>1043</v>
      </c>
      <c r="I348" s="23"/>
      <c r="J348" s="24"/>
      <c r="K348" s="23"/>
      <c r="L348" s="23"/>
      <c r="M348" s="24"/>
      <c r="N348" s="25"/>
      <c r="O348" s="26"/>
      <c r="P348" s="27"/>
      <c r="Q348" s="23"/>
      <c r="R348" s="24"/>
      <c r="S348" s="24"/>
    </row>
    <row r="349" spans="1:19" s="1" customFormat="1" ht="17.25" customHeight="1" x14ac:dyDescent="0.25">
      <c r="A349" s="97" t="s">
        <v>40</v>
      </c>
      <c r="B349" s="97">
        <v>349</v>
      </c>
      <c r="C349" s="98" t="s">
        <v>692</v>
      </c>
      <c r="D349" s="99">
        <v>41837</v>
      </c>
      <c r="E349" s="97" t="s">
        <v>124</v>
      </c>
      <c r="F349" s="101">
        <v>3</v>
      </c>
      <c r="G349" s="102">
        <v>1331.43</v>
      </c>
      <c r="H349" s="100" t="s">
        <v>894</v>
      </c>
      <c r="I349" s="23"/>
      <c r="J349" s="24"/>
      <c r="K349" s="23"/>
      <c r="L349" s="23"/>
      <c r="M349" s="24"/>
      <c r="N349" s="25"/>
      <c r="O349" s="26"/>
      <c r="P349" s="27"/>
      <c r="Q349" s="23"/>
      <c r="R349" s="24"/>
      <c r="S349" s="24"/>
    </row>
    <row r="350" spans="1:19" s="1" customFormat="1" ht="17.25" customHeight="1" x14ac:dyDescent="0.25">
      <c r="A350" s="97" t="s">
        <v>40</v>
      </c>
      <c r="B350" s="97">
        <v>350</v>
      </c>
      <c r="C350" s="98" t="s">
        <v>693</v>
      </c>
      <c r="D350" s="99">
        <v>41843</v>
      </c>
      <c r="E350" s="97" t="s">
        <v>124</v>
      </c>
      <c r="F350" s="101">
        <v>7</v>
      </c>
      <c r="G350" s="102">
        <v>466.1</v>
      </c>
      <c r="H350" s="100" t="s">
        <v>1021</v>
      </c>
      <c r="I350" s="23"/>
      <c r="J350" s="24"/>
      <c r="K350" s="23"/>
      <c r="L350" s="23"/>
      <c r="M350" s="24"/>
      <c r="N350" s="25"/>
      <c r="O350" s="26"/>
      <c r="P350" s="27"/>
      <c r="Q350" s="23"/>
      <c r="R350" s="24"/>
      <c r="S350" s="24"/>
    </row>
    <row r="351" spans="1:19" s="1" customFormat="1" ht="17.25" customHeight="1" x14ac:dyDescent="0.25">
      <c r="A351" s="97" t="s">
        <v>40</v>
      </c>
      <c r="B351" s="97">
        <v>351</v>
      </c>
      <c r="C351" s="98" t="s">
        <v>694</v>
      </c>
      <c r="D351" s="99">
        <v>41845</v>
      </c>
      <c r="E351" s="97" t="s">
        <v>124</v>
      </c>
      <c r="F351" s="101">
        <v>14.5</v>
      </c>
      <c r="G351" s="102">
        <v>466.1</v>
      </c>
      <c r="H351" s="100" t="s">
        <v>911</v>
      </c>
      <c r="I351" s="23"/>
      <c r="J351" s="24"/>
      <c r="K351" s="23"/>
      <c r="L351" s="23"/>
      <c r="M351" s="24"/>
      <c r="N351" s="25"/>
      <c r="O351" s="26"/>
      <c r="P351" s="27"/>
      <c r="Q351" s="23"/>
      <c r="R351" s="24"/>
      <c r="S351" s="24"/>
    </row>
    <row r="352" spans="1:19" s="1" customFormat="1" ht="17.25" customHeight="1" x14ac:dyDescent="0.25">
      <c r="A352" s="97" t="s">
        <v>40</v>
      </c>
      <c r="B352" s="97">
        <v>352</v>
      </c>
      <c r="C352" s="98" t="s">
        <v>695</v>
      </c>
      <c r="D352" s="99">
        <v>41849</v>
      </c>
      <c r="E352" s="97" t="s">
        <v>124</v>
      </c>
      <c r="F352" s="101">
        <v>5</v>
      </c>
      <c r="G352" s="102">
        <v>466.1</v>
      </c>
      <c r="H352" s="100" t="s">
        <v>1017</v>
      </c>
      <c r="I352" s="23"/>
      <c r="J352" s="24"/>
      <c r="K352" s="23"/>
      <c r="L352" s="23"/>
      <c r="M352" s="24"/>
      <c r="N352" s="25"/>
      <c r="O352" s="26"/>
      <c r="P352" s="27"/>
      <c r="Q352" s="23"/>
      <c r="R352" s="24"/>
      <c r="S352" s="24"/>
    </row>
    <row r="353" spans="1:19" s="1" customFormat="1" ht="17.25" customHeight="1" x14ac:dyDescent="0.25">
      <c r="A353" s="97" t="s">
        <v>40</v>
      </c>
      <c r="B353" s="97">
        <v>353</v>
      </c>
      <c r="C353" s="98" t="s">
        <v>696</v>
      </c>
      <c r="D353" s="99">
        <v>41848</v>
      </c>
      <c r="E353" s="97" t="s">
        <v>124</v>
      </c>
      <c r="F353" s="101">
        <v>15</v>
      </c>
      <c r="G353" s="102">
        <v>466.1</v>
      </c>
      <c r="H353" s="100" t="s">
        <v>1017</v>
      </c>
      <c r="I353" s="23"/>
      <c r="J353" s="24"/>
      <c r="K353" s="23"/>
      <c r="L353" s="23"/>
      <c r="M353" s="24"/>
      <c r="N353" s="25"/>
      <c r="O353" s="26"/>
      <c r="P353" s="27"/>
      <c r="Q353" s="23"/>
      <c r="R353" s="24"/>
      <c r="S353" s="24"/>
    </row>
    <row r="354" spans="1:19" s="1" customFormat="1" ht="17.25" customHeight="1" x14ac:dyDescent="0.25">
      <c r="A354" s="97" t="s">
        <v>40</v>
      </c>
      <c r="B354" s="97">
        <v>354</v>
      </c>
      <c r="C354" s="98" t="s">
        <v>697</v>
      </c>
      <c r="D354" s="99">
        <v>41842</v>
      </c>
      <c r="E354" s="97" t="s">
        <v>124</v>
      </c>
      <c r="F354" s="101">
        <v>14</v>
      </c>
      <c r="G354" s="102">
        <v>466.1</v>
      </c>
      <c r="H354" s="100" t="s">
        <v>1071</v>
      </c>
      <c r="I354" s="23"/>
      <c r="J354" s="24"/>
      <c r="K354" s="23"/>
      <c r="L354" s="23"/>
      <c r="M354" s="24"/>
      <c r="N354" s="25"/>
      <c r="O354" s="26"/>
      <c r="P354" s="27"/>
      <c r="Q354" s="23"/>
      <c r="R354" s="24"/>
      <c r="S354" s="24"/>
    </row>
    <row r="355" spans="1:19" s="1" customFormat="1" ht="17.25" customHeight="1" x14ac:dyDescent="0.25">
      <c r="A355" s="97" t="s">
        <v>40</v>
      </c>
      <c r="B355" s="97">
        <v>355</v>
      </c>
      <c r="C355" s="98" t="s">
        <v>698</v>
      </c>
      <c r="D355" s="99">
        <v>41848</v>
      </c>
      <c r="E355" s="97" t="s">
        <v>124</v>
      </c>
      <c r="F355" s="101">
        <v>3</v>
      </c>
      <c r="G355" s="102">
        <v>466.1</v>
      </c>
      <c r="H355" s="100" t="s">
        <v>926</v>
      </c>
      <c r="I355" s="23"/>
      <c r="J355" s="24"/>
      <c r="K355" s="23"/>
      <c r="L355" s="23"/>
      <c r="M355" s="24"/>
      <c r="N355" s="25"/>
      <c r="O355" s="26"/>
      <c r="P355" s="27"/>
      <c r="Q355" s="23"/>
      <c r="R355" s="24"/>
      <c r="S355" s="24"/>
    </row>
    <row r="356" spans="1:19" s="1" customFormat="1" ht="17.25" customHeight="1" x14ac:dyDescent="0.25">
      <c r="A356" s="97" t="s">
        <v>40</v>
      </c>
      <c r="B356" s="97">
        <v>356</v>
      </c>
      <c r="C356" s="98" t="s">
        <v>699</v>
      </c>
      <c r="D356" s="99">
        <v>41848</v>
      </c>
      <c r="E356" s="97" t="s">
        <v>124</v>
      </c>
      <c r="F356" s="101">
        <v>7</v>
      </c>
      <c r="G356" s="102">
        <v>466.1</v>
      </c>
      <c r="H356" s="100" t="s">
        <v>1044</v>
      </c>
      <c r="I356" s="23"/>
      <c r="J356" s="24"/>
      <c r="K356" s="23"/>
      <c r="L356" s="23"/>
      <c r="M356" s="24"/>
      <c r="N356" s="25"/>
      <c r="O356" s="26"/>
      <c r="P356" s="27"/>
      <c r="Q356" s="23"/>
      <c r="R356" s="24"/>
      <c r="S356" s="24"/>
    </row>
    <row r="357" spans="1:19" s="1" customFormat="1" ht="17.25" customHeight="1" x14ac:dyDescent="0.25">
      <c r="A357" s="97" t="s">
        <v>40</v>
      </c>
      <c r="B357" s="97">
        <v>357</v>
      </c>
      <c r="C357" s="98" t="s">
        <v>700</v>
      </c>
      <c r="D357" s="99">
        <v>41845</v>
      </c>
      <c r="E357" s="97" t="s">
        <v>124</v>
      </c>
      <c r="F357" s="101">
        <v>15</v>
      </c>
      <c r="G357" s="102">
        <v>466.1</v>
      </c>
      <c r="H357" s="100" t="s">
        <v>889</v>
      </c>
      <c r="I357" s="23"/>
      <c r="J357" s="24"/>
      <c r="K357" s="23"/>
      <c r="L357" s="23"/>
      <c r="M357" s="24"/>
      <c r="N357" s="25"/>
      <c r="O357" s="26"/>
      <c r="P357" s="27"/>
      <c r="Q357" s="23"/>
      <c r="R357" s="24"/>
      <c r="S357" s="24"/>
    </row>
    <row r="358" spans="1:19" s="1" customFormat="1" ht="17.25" customHeight="1" x14ac:dyDescent="0.25">
      <c r="A358" s="97" t="s">
        <v>40</v>
      </c>
      <c r="B358" s="97">
        <v>358</v>
      </c>
      <c r="C358" s="98" t="s">
        <v>701</v>
      </c>
      <c r="D358" s="99">
        <v>41848</v>
      </c>
      <c r="E358" s="97" t="s">
        <v>124</v>
      </c>
      <c r="F358" s="101">
        <v>15</v>
      </c>
      <c r="G358" s="102">
        <v>466.1</v>
      </c>
      <c r="H358" s="100" t="s">
        <v>1030</v>
      </c>
      <c r="I358" s="23"/>
      <c r="J358" s="24"/>
      <c r="K358" s="23"/>
      <c r="L358" s="23"/>
      <c r="M358" s="24"/>
      <c r="N358" s="25"/>
      <c r="O358" s="26"/>
      <c r="P358" s="27"/>
      <c r="Q358" s="23"/>
      <c r="R358" s="24"/>
      <c r="S358" s="24"/>
    </row>
    <row r="359" spans="1:19" s="1" customFormat="1" ht="17.25" customHeight="1" x14ac:dyDescent="0.25">
      <c r="A359" s="97" t="s">
        <v>40</v>
      </c>
      <c r="B359" s="97">
        <v>359</v>
      </c>
      <c r="C359" s="98" t="s">
        <v>702</v>
      </c>
      <c r="D359" s="99">
        <v>41845</v>
      </c>
      <c r="E359" s="97" t="s">
        <v>124</v>
      </c>
      <c r="F359" s="101">
        <v>15</v>
      </c>
      <c r="G359" s="102">
        <v>466.1</v>
      </c>
      <c r="H359" s="100" t="s">
        <v>823</v>
      </c>
      <c r="I359" s="23"/>
      <c r="J359" s="24"/>
      <c r="K359" s="23"/>
      <c r="L359" s="23"/>
      <c r="M359" s="24"/>
      <c r="N359" s="25"/>
      <c r="O359" s="26"/>
      <c r="P359" s="27"/>
      <c r="Q359" s="23"/>
      <c r="R359" s="24"/>
      <c r="S359" s="24"/>
    </row>
    <row r="360" spans="1:19" s="1" customFormat="1" ht="17.25" customHeight="1" x14ac:dyDescent="0.25">
      <c r="A360" s="97" t="s">
        <v>40</v>
      </c>
      <c r="B360" s="97">
        <v>360</v>
      </c>
      <c r="C360" s="98" t="s">
        <v>703</v>
      </c>
      <c r="D360" s="99">
        <v>41850</v>
      </c>
      <c r="E360" s="97" t="s">
        <v>52</v>
      </c>
      <c r="F360" s="101">
        <v>15</v>
      </c>
      <c r="G360" s="102">
        <v>466.1</v>
      </c>
      <c r="H360" s="100" t="s">
        <v>777</v>
      </c>
      <c r="I360" s="23"/>
      <c r="J360" s="24"/>
      <c r="K360" s="23"/>
      <c r="L360" s="23"/>
      <c r="M360" s="24"/>
      <c r="N360" s="25"/>
      <c r="O360" s="26"/>
      <c r="P360" s="27"/>
      <c r="Q360" s="23"/>
      <c r="R360" s="24"/>
      <c r="S360" s="24"/>
    </row>
    <row r="361" spans="1:19" s="1" customFormat="1" ht="17.25" customHeight="1" x14ac:dyDescent="0.25">
      <c r="A361" s="97" t="s">
        <v>40</v>
      </c>
      <c r="B361" s="97">
        <v>361</v>
      </c>
      <c r="C361" s="98" t="s">
        <v>704</v>
      </c>
      <c r="D361" s="99">
        <v>41849</v>
      </c>
      <c r="E361" s="97" t="s">
        <v>124</v>
      </c>
      <c r="F361" s="101">
        <v>15</v>
      </c>
      <c r="G361" s="102">
        <v>466.1</v>
      </c>
      <c r="H361" s="100" t="s">
        <v>835</v>
      </c>
      <c r="I361" s="23"/>
      <c r="J361" s="24"/>
      <c r="K361" s="23"/>
      <c r="L361" s="23"/>
      <c r="M361" s="24"/>
      <c r="N361" s="25"/>
      <c r="O361" s="26"/>
      <c r="P361" s="27"/>
      <c r="Q361" s="23"/>
      <c r="R361" s="24"/>
      <c r="S361" s="24"/>
    </row>
    <row r="362" spans="1:19" s="1" customFormat="1" ht="17.25" customHeight="1" x14ac:dyDescent="0.25">
      <c r="A362" s="97" t="s">
        <v>40</v>
      </c>
      <c r="B362" s="97">
        <v>362</v>
      </c>
      <c r="C362" s="98" t="s">
        <v>705</v>
      </c>
      <c r="D362" s="99">
        <v>41850</v>
      </c>
      <c r="E362" s="97" t="s">
        <v>124</v>
      </c>
      <c r="F362" s="101">
        <v>5</v>
      </c>
      <c r="G362" s="102">
        <v>466.1</v>
      </c>
      <c r="H362" s="100" t="s">
        <v>1044</v>
      </c>
      <c r="I362" s="23"/>
      <c r="J362" s="24"/>
      <c r="K362" s="23"/>
      <c r="L362" s="23"/>
      <c r="M362" s="24"/>
      <c r="N362" s="25"/>
      <c r="O362" s="26"/>
      <c r="P362" s="27"/>
      <c r="Q362" s="23"/>
      <c r="R362" s="24"/>
      <c r="S362" s="24"/>
    </row>
    <row r="363" spans="1:19" s="1" customFormat="1" ht="17.25" customHeight="1" x14ac:dyDescent="0.25">
      <c r="A363" s="97" t="s">
        <v>40</v>
      </c>
      <c r="B363" s="97">
        <v>363</v>
      </c>
      <c r="C363" s="98" t="s">
        <v>706</v>
      </c>
      <c r="D363" s="99">
        <v>41849</v>
      </c>
      <c r="E363" s="97" t="s">
        <v>124</v>
      </c>
      <c r="F363" s="101">
        <v>7</v>
      </c>
      <c r="G363" s="102">
        <v>466.1</v>
      </c>
      <c r="H363" s="100" t="s">
        <v>823</v>
      </c>
      <c r="I363" s="23"/>
      <c r="J363" s="24"/>
      <c r="K363" s="23"/>
      <c r="L363" s="23"/>
      <c r="M363" s="24"/>
      <c r="N363" s="25"/>
      <c r="O363" s="26"/>
      <c r="P363" s="27"/>
      <c r="Q363" s="23"/>
      <c r="R363" s="24"/>
      <c r="S363" s="24"/>
    </row>
    <row r="364" spans="1:19" s="1" customFormat="1" ht="17.25" customHeight="1" x14ac:dyDescent="0.25">
      <c r="A364" s="97" t="s">
        <v>40</v>
      </c>
      <c r="B364" s="97">
        <v>364</v>
      </c>
      <c r="C364" s="98" t="s">
        <v>707</v>
      </c>
      <c r="D364" s="99">
        <v>41849</v>
      </c>
      <c r="E364" s="97" t="s">
        <v>124</v>
      </c>
      <c r="F364" s="101">
        <v>14</v>
      </c>
      <c r="G364" s="102">
        <v>466.1</v>
      </c>
      <c r="H364" s="100" t="s">
        <v>1037</v>
      </c>
      <c r="I364" s="23"/>
      <c r="J364" s="24"/>
      <c r="K364" s="23"/>
      <c r="L364" s="23"/>
      <c r="M364" s="24"/>
      <c r="N364" s="25"/>
      <c r="O364" s="26"/>
      <c r="P364" s="27"/>
      <c r="Q364" s="23"/>
      <c r="R364" s="24"/>
      <c r="S364" s="24"/>
    </row>
    <row r="365" spans="1:19" s="1" customFormat="1" ht="17.25" customHeight="1" x14ac:dyDescent="0.25">
      <c r="A365" s="97" t="s">
        <v>40</v>
      </c>
      <c r="B365" s="97">
        <v>365</v>
      </c>
      <c r="C365" s="98" t="s">
        <v>708</v>
      </c>
      <c r="D365" s="99">
        <v>41848</v>
      </c>
      <c r="E365" s="97" t="s">
        <v>124</v>
      </c>
      <c r="F365" s="101">
        <v>10</v>
      </c>
      <c r="G365" s="102">
        <v>466.1</v>
      </c>
      <c r="H365" s="100" t="s">
        <v>1066</v>
      </c>
      <c r="I365" s="23"/>
      <c r="J365" s="24"/>
      <c r="K365" s="23"/>
      <c r="L365" s="23"/>
      <c r="M365" s="24"/>
      <c r="N365" s="25"/>
      <c r="O365" s="26"/>
      <c r="P365" s="27"/>
      <c r="Q365" s="23"/>
      <c r="R365" s="24"/>
      <c r="S365" s="24"/>
    </row>
    <row r="366" spans="1:19" s="1" customFormat="1" ht="17.25" customHeight="1" x14ac:dyDescent="0.25">
      <c r="A366" s="97" t="s">
        <v>40</v>
      </c>
      <c r="B366" s="97">
        <v>366</v>
      </c>
      <c r="C366" s="98" t="s">
        <v>709</v>
      </c>
      <c r="D366" s="99">
        <v>41845</v>
      </c>
      <c r="E366" s="97" t="s">
        <v>124</v>
      </c>
      <c r="F366" s="101">
        <v>15</v>
      </c>
      <c r="G366" s="102">
        <v>466.1</v>
      </c>
      <c r="H366" s="100" t="s">
        <v>995</v>
      </c>
      <c r="I366" s="23"/>
      <c r="J366" s="24"/>
      <c r="K366" s="23"/>
      <c r="L366" s="23"/>
      <c r="M366" s="24"/>
      <c r="N366" s="25"/>
      <c r="O366" s="26"/>
      <c r="P366" s="27"/>
      <c r="Q366" s="23"/>
      <c r="R366" s="24"/>
      <c r="S366" s="24"/>
    </row>
    <row r="367" spans="1:19" s="1" customFormat="1" ht="17.25" customHeight="1" x14ac:dyDescent="0.25">
      <c r="A367" s="97" t="s">
        <v>40</v>
      </c>
      <c r="B367" s="97">
        <v>367</v>
      </c>
      <c r="C367" s="98" t="s">
        <v>710</v>
      </c>
      <c r="D367" s="99">
        <v>41850</v>
      </c>
      <c r="E367" s="97" t="s">
        <v>124</v>
      </c>
      <c r="F367" s="101">
        <v>10</v>
      </c>
      <c r="G367" s="102">
        <v>466.1</v>
      </c>
      <c r="H367" s="100" t="s">
        <v>1044</v>
      </c>
      <c r="I367" s="23"/>
      <c r="J367" s="24"/>
      <c r="K367" s="23"/>
      <c r="L367" s="23"/>
      <c r="M367" s="24"/>
      <c r="N367" s="25"/>
      <c r="O367" s="26"/>
      <c r="P367" s="27"/>
      <c r="Q367" s="23"/>
      <c r="R367" s="24"/>
      <c r="S367" s="24"/>
    </row>
    <row r="368" spans="1:19" s="1" customFormat="1" ht="17.25" customHeight="1" x14ac:dyDescent="0.25">
      <c r="A368" s="97" t="s">
        <v>40</v>
      </c>
      <c r="B368" s="97">
        <v>368</v>
      </c>
      <c r="C368" s="98" t="s">
        <v>711</v>
      </c>
      <c r="D368" s="99">
        <v>41850</v>
      </c>
      <c r="E368" s="97" t="s">
        <v>124</v>
      </c>
      <c r="F368" s="101">
        <v>15</v>
      </c>
      <c r="G368" s="102">
        <v>466.1</v>
      </c>
      <c r="H368" s="100" t="s">
        <v>909</v>
      </c>
      <c r="I368" s="23"/>
      <c r="J368" s="24"/>
      <c r="K368" s="23"/>
      <c r="L368" s="23"/>
      <c r="M368" s="24"/>
      <c r="N368" s="25"/>
      <c r="O368" s="26"/>
      <c r="P368" s="27"/>
      <c r="Q368" s="23"/>
      <c r="R368" s="24"/>
      <c r="S368" s="24"/>
    </row>
    <row r="369" spans="1:19" s="1" customFormat="1" ht="17.25" customHeight="1" x14ac:dyDescent="0.25">
      <c r="A369" s="97" t="s">
        <v>40</v>
      </c>
      <c r="B369" s="97">
        <v>369</v>
      </c>
      <c r="C369" s="98" t="s">
        <v>712</v>
      </c>
      <c r="D369" s="99">
        <v>41851</v>
      </c>
      <c r="E369" s="97" t="s">
        <v>124</v>
      </c>
      <c r="F369" s="101">
        <v>4.5</v>
      </c>
      <c r="G369" s="102">
        <v>70257.89</v>
      </c>
      <c r="H369" s="100" t="s">
        <v>1041</v>
      </c>
      <c r="I369" s="23"/>
      <c r="J369" s="24"/>
      <c r="K369" s="23"/>
      <c r="L369" s="23"/>
      <c r="M369" s="24"/>
      <c r="N369" s="25"/>
      <c r="O369" s="26"/>
      <c r="P369" s="27"/>
      <c r="Q369" s="23"/>
      <c r="R369" s="24"/>
      <c r="S369" s="24"/>
    </row>
    <row r="370" spans="1:19" s="1" customFormat="1" ht="17.25" customHeight="1" x14ac:dyDescent="0.25">
      <c r="A370" s="97" t="s">
        <v>40</v>
      </c>
      <c r="B370" s="97">
        <v>370</v>
      </c>
      <c r="C370" s="98" t="s">
        <v>713</v>
      </c>
      <c r="D370" s="99">
        <v>41850</v>
      </c>
      <c r="E370" s="97" t="s">
        <v>124</v>
      </c>
      <c r="F370" s="101">
        <v>15</v>
      </c>
      <c r="G370" s="102">
        <v>6657.15</v>
      </c>
      <c r="H370" s="100" t="s">
        <v>933</v>
      </c>
      <c r="I370" s="23"/>
      <c r="J370" s="24"/>
      <c r="K370" s="23"/>
      <c r="L370" s="23"/>
      <c r="M370" s="24"/>
      <c r="N370" s="25"/>
      <c r="O370" s="26"/>
      <c r="P370" s="27"/>
      <c r="Q370" s="23"/>
      <c r="R370" s="24"/>
      <c r="S370" s="24"/>
    </row>
    <row r="371" spans="1:19" s="1" customFormat="1" ht="17.25" customHeight="1" x14ac:dyDescent="0.25">
      <c r="A371" s="97" t="s">
        <v>40</v>
      </c>
      <c r="B371" s="97">
        <v>371</v>
      </c>
      <c r="C371" s="98" t="s">
        <v>714</v>
      </c>
      <c r="D371" s="99">
        <v>41850</v>
      </c>
      <c r="E371" s="97" t="s">
        <v>124</v>
      </c>
      <c r="F371" s="101">
        <v>6</v>
      </c>
      <c r="G371" s="102">
        <v>466.1</v>
      </c>
      <c r="H371" s="100" t="s">
        <v>891</v>
      </c>
      <c r="I371" s="23"/>
      <c r="J371" s="24"/>
      <c r="K371" s="23"/>
      <c r="L371" s="23"/>
      <c r="M371" s="24"/>
      <c r="N371" s="25"/>
      <c r="O371" s="26"/>
      <c r="P371" s="27"/>
      <c r="Q371" s="23"/>
      <c r="R371" s="24"/>
      <c r="S371" s="24"/>
    </row>
    <row r="372" spans="1:19" s="1" customFormat="1" ht="17.25" customHeight="1" x14ac:dyDescent="0.25">
      <c r="A372" s="97" t="s">
        <v>40</v>
      </c>
      <c r="B372" s="97">
        <v>372</v>
      </c>
      <c r="C372" s="98" t="s">
        <v>715</v>
      </c>
      <c r="D372" s="99">
        <v>41851</v>
      </c>
      <c r="E372" s="97" t="s">
        <v>124</v>
      </c>
      <c r="F372" s="101">
        <v>14</v>
      </c>
      <c r="G372" s="102">
        <v>466.1</v>
      </c>
      <c r="H372" s="100" t="s">
        <v>862</v>
      </c>
      <c r="I372" s="23"/>
      <c r="J372" s="24"/>
      <c r="K372" s="23"/>
      <c r="L372" s="23"/>
      <c r="M372" s="24"/>
      <c r="N372" s="25"/>
      <c r="O372" s="26"/>
      <c r="P372" s="27"/>
      <c r="Q372" s="23"/>
      <c r="R372" s="24"/>
      <c r="S372" s="24"/>
    </row>
    <row r="373" spans="1:19" s="1" customFormat="1" ht="17.25" customHeight="1" x14ac:dyDescent="0.25">
      <c r="A373" s="97" t="s">
        <v>40</v>
      </c>
      <c r="B373" s="97">
        <v>373</v>
      </c>
      <c r="C373" s="98" t="s">
        <v>716</v>
      </c>
      <c r="D373" s="99">
        <v>41851</v>
      </c>
      <c r="E373" s="97" t="s">
        <v>124</v>
      </c>
      <c r="F373" s="101">
        <v>8</v>
      </c>
      <c r="G373" s="102">
        <v>466.1</v>
      </c>
      <c r="H373" s="100" t="s">
        <v>1032</v>
      </c>
      <c r="I373" s="23"/>
      <c r="J373" s="24"/>
      <c r="K373" s="23"/>
      <c r="L373" s="23"/>
      <c r="M373" s="24"/>
      <c r="N373" s="25"/>
      <c r="O373" s="26"/>
      <c r="P373" s="27"/>
      <c r="Q373" s="23"/>
      <c r="R373" s="24"/>
      <c r="S373" s="24"/>
    </row>
  </sheetData>
  <autoFilter ref="A4:T373">
    <sortState ref="A6:U379">
      <sortCondition ref="C5:C379"/>
    </sortState>
  </autoFilter>
  <mergeCells count="1">
    <mergeCell ref="A2:H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7"/>
  <sheetViews>
    <sheetView workbookViewId="0">
      <pane ySplit="12" topLeftCell="A324" activePane="bottomLeft" state="frozen"/>
      <selection pane="bottomLeft" activeCell="D343" sqref="D343:K343"/>
    </sheetView>
  </sheetViews>
  <sheetFormatPr defaultRowHeight="17.25" customHeight="1" x14ac:dyDescent="0.25"/>
  <cols>
    <col min="1" max="1" width="23.85546875" customWidth="1"/>
    <col min="3" max="3" width="32.85546875" style="39" bestFit="1" customWidth="1"/>
    <col min="4" max="4" width="9.140625" style="5"/>
    <col min="5" max="5" width="15.5703125" style="5" customWidth="1"/>
    <col min="6" max="6" width="9.140625" style="8"/>
    <col min="7" max="7" width="12.42578125" style="8" customWidth="1"/>
    <col min="8" max="8" width="9.140625" style="8"/>
    <col min="9" max="9" width="11.140625" style="8" customWidth="1"/>
    <col min="10" max="10" width="9.140625" style="5"/>
    <col min="11" max="11" width="10.7109375" style="5" customWidth="1"/>
    <col min="12" max="12" width="9.140625" style="45"/>
    <col min="13" max="13" width="5.85546875" customWidth="1"/>
    <col min="14" max="14" width="3.28515625" customWidth="1"/>
    <col min="15" max="15" width="3" customWidth="1"/>
    <col min="16" max="16" width="24.28515625" customWidth="1"/>
    <col min="18" max="18" width="11.140625" customWidth="1"/>
    <col min="20" max="20" width="10.42578125" customWidth="1"/>
    <col min="22" max="22" width="10.28515625" customWidth="1"/>
    <col min="24" max="24" width="11.7109375" customWidth="1"/>
    <col min="25" max="25" width="9.140625" style="45"/>
    <col min="26" max="26" width="5.85546875" customWidth="1"/>
    <col min="27" max="27" width="3.28515625" customWidth="1"/>
    <col min="28" max="28" width="3" customWidth="1"/>
    <col min="29" max="29" width="24.28515625" customWidth="1"/>
    <col min="31" max="31" width="11.42578125" customWidth="1"/>
    <col min="33" max="33" width="10.7109375" customWidth="1"/>
    <col min="35" max="35" width="11.140625" customWidth="1"/>
    <col min="37" max="37" width="11.42578125" customWidth="1"/>
  </cols>
  <sheetData>
    <row r="1" spans="1:37" ht="17.25" customHeight="1" x14ac:dyDescent="0.25">
      <c r="A1" s="29"/>
      <c r="B1" s="29"/>
      <c r="C1" s="48" t="s">
        <v>51</v>
      </c>
      <c r="D1" s="49">
        <f t="shared" ref="D1:K1" si="0">D344</f>
        <v>431</v>
      </c>
      <c r="E1" s="50">
        <f t="shared" si="0"/>
        <v>21.605279999999993</v>
      </c>
      <c r="F1" s="49">
        <f t="shared" si="0"/>
        <v>373</v>
      </c>
      <c r="G1" s="50">
        <f t="shared" si="0"/>
        <v>4.7268999999999926</v>
      </c>
      <c r="H1" s="49">
        <f t="shared" si="0"/>
        <v>306</v>
      </c>
      <c r="I1" s="50">
        <f t="shared" si="0"/>
        <v>5.9036039999999996</v>
      </c>
      <c r="J1" s="49">
        <f t="shared" si="0"/>
        <v>55</v>
      </c>
      <c r="K1" s="50">
        <f t="shared" si="0"/>
        <v>6.5021499999999985</v>
      </c>
      <c r="L1" s="44"/>
      <c r="M1" s="29"/>
      <c r="N1" s="29"/>
      <c r="O1" s="29"/>
      <c r="P1" s="48" t="s">
        <v>51</v>
      </c>
      <c r="Q1" s="49">
        <f t="shared" ref="Q1:X1" si="1">SUM(Q2:Q4)</f>
        <v>2099</v>
      </c>
      <c r="R1" s="50">
        <f t="shared" si="1"/>
        <v>88.40710900000002</v>
      </c>
      <c r="S1" s="49">
        <f t="shared" si="1"/>
        <v>1647</v>
      </c>
      <c r="T1" s="50">
        <f t="shared" si="1"/>
        <v>49.282856999999986</v>
      </c>
      <c r="U1" s="49">
        <f t="shared" si="1"/>
        <v>1191</v>
      </c>
      <c r="V1" s="50">
        <f t="shared" si="1"/>
        <v>31.935983999999991</v>
      </c>
      <c r="W1" s="49">
        <f t="shared" si="1"/>
        <v>180</v>
      </c>
      <c r="X1" s="50">
        <f t="shared" si="1"/>
        <v>10.653331999999999</v>
      </c>
      <c r="Y1" s="44"/>
      <c r="Z1" s="29"/>
      <c r="AA1" s="29"/>
      <c r="AB1" s="29"/>
      <c r="AC1" s="48" t="s">
        <v>51</v>
      </c>
      <c r="AD1" s="49">
        <f t="shared" ref="AD1:AK1" si="2">SUM(AD2:AD4)</f>
        <v>2530</v>
      </c>
      <c r="AE1" s="50">
        <f t="shared" si="2"/>
        <v>110.012389</v>
      </c>
      <c r="AF1" s="49">
        <f t="shared" si="2"/>
        <v>2020</v>
      </c>
      <c r="AG1" s="50">
        <f t="shared" si="2"/>
        <v>54.009756999999986</v>
      </c>
      <c r="AH1" s="49">
        <f t="shared" si="2"/>
        <v>1497</v>
      </c>
      <c r="AI1" s="50">
        <f t="shared" si="2"/>
        <v>37.839587999999992</v>
      </c>
      <c r="AJ1" s="49">
        <f t="shared" si="2"/>
        <v>235</v>
      </c>
      <c r="AK1" s="50">
        <f t="shared" si="2"/>
        <v>17.155481999999999</v>
      </c>
    </row>
    <row r="2" spans="1:37" ht="17.25" customHeight="1" x14ac:dyDescent="0.25">
      <c r="A2" s="29"/>
      <c r="B2" s="29"/>
      <c r="C2" s="48" t="s">
        <v>755</v>
      </c>
      <c r="D2" s="48">
        <f>D12</f>
        <v>248</v>
      </c>
      <c r="E2" s="51">
        <f t="shared" ref="E2:K2" si="3">E12</f>
        <v>4.0155999999999983</v>
      </c>
      <c r="F2" s="48">
        <f t="shared" si="3"/>
        <v>195</v>
      </c>
      <c r="G2" s="51">
        <f t="shared" si="3"/>
        <v>1.9355999999999953</v>
      </c>
      <c r="H2" s="48">
        <f t="shared" si="3"/>
        <v>172</v>
      </c>
      <c r="I2" s="51">
        <f t="shared" si="3"/>
        <v>3.1345100000000001</v>
      </c>
      <c r="J2" s="48">
        <f t="shared" si="3"/>
        <v>27</v>
      </c>
      <c r="K2" s="51">
        <f t="shared" si="3"/>
        <v>0.35910000000000009</v>
      </c>
      <c r="M2" s="29"/>
      <c r="N2" s="29"/>
      <c r="O2" s="29"/>
      <c r="P2" s="48" t="s">
        <v>755</v>
      </c>
      <c r="Q2" s="48">
        <f t="shared" ref="Q2:X2" si="4">SUM(Q12:Q236)</f>
        <v>1127</v>
      </c>
      <c r="R2" s="51">
        <f t="shared" si="4"/>
        <v>25.905772999999996</v>
      </c>
      <c r="S2" s="48">
        <f t="shared" si="4"/>
        <v>918</v>
      </c>
      <c r="T2" s="51">
        <f t="shared" si="4"/>
        <v>19.403807999999998</v>
      </c>
      <c r="U2" s="48">
        <f t="shared" si="4"/>
        <v>602</v>
      </c>
      <c r="V2" s="51">
        <f t="shared" si="4"/>
        <v>10.662637999999994</v>
      </c>
      <c r="W2" s="48">
        <f t="shared" si="4"/>
        <v>86</v>
      </c>
      <c r="X2" s="51">
        <f t="shared" si="4"/>
        <v>3.1324149999999999</v>
      </c>
      <c r="Y2" s="44"/>
      <c r="Z2" s="29"/>
      <c r="AA2" s="29"/>
      <c r="AB2" s="29"/>
      <c r="AC2" s="48" t="s">
        <v>755</v>
      </c>
      <c r="AD2" s="48">
        <f t="shared" ref="AD2:AK2" si="5">SUM(AD12:AD236)</f>
        <v>1375</v>
      </c>
      <c r="AE2" s="48">
        <f t="shared" si="5"/>
        <v>29.921372999999996</v>
      </c>
      <c r="AF2" s="48">
        <f t="shared" si="5"/>
        <v>1113</v>
      </c>
      <c r="AG2" s="48">
        <f t="shared" si="5"/>
        <v>21.339407999999992</v>
      </c>
      <c r="AH2" s="48">
        <f t="shared" si="5"/>
        <v>774</v>
      </c>
      <c r="AI2" s="48">
        <f t="shared" si="5"/>
        <v>13.797147999999993</v>
      </c>
      <c r="AJ2" s="48">
        <f t="shared" si="5"/>
        <v>113</v>
      </c>
      <c r="AK2" s="48">
        <f t="shared" si="5"/>
        <v>3.4915149999999997</v>
      </c>
    </row>
    <row r="3" spans="1:37" ht="17.25" customHeight="1" x14ac:dyDescent="0.25">
      <c r="A3" s="3" t="s">
        <v>347</v>
      </c>
      <c r="B3" s="29"/>
      <c r="C3" s="48" t="s">
        <v>756</v>
      </c>
      <c r="D3" s="48">
        <f>D237</f>
        <v>176</v>
      </c>
      <c r="E3" s="51">
        <f t="shared" ref="E3:K3" si="6">E237</f>
        <v>17.487679999999994</v>
      </c>
      <c r="F3" s="48">
        <f t="shared" si="6"/>
        <v>174</v>
      </c>
      <c r="G3" s="51">
        <f t="shared" si="6"/>
        <v>2.7474499999999975</v>
      </c>
      <c r="H3" s="48">
        <f t="shared" si="6"/>
        <v>127</v>
      </c>
      <c r="I3" s="51">
        <f t="shared" si="6"/>
        <v>2.6220939999999988</v>
      </c>
      <c r="J3" s="48">
        <f t="shared" si="6"/>
        <v>28</v>
      </c>
      <c r="K3" s="51">
        <f t="shared" si="6"/>
        <v>6.1430499999999988</v>
      </c>
      <c r="M3" s="29"/>
      <c r="N3" s="29"/>
      <c r="O3" s="29"/>
      <c r="P3" s="48" t="s">
        <v>756</v>
      </c>
      <c r="Q3" s="48">
        <f t="shared" ref="Q3:X3" si="7">SUM(Q237:Q340)</f>
        <v>948</v>
      </c>
      <c r="R3" s="51">
        <f t="shared" si="7"/>
        <v>61.877486000000019</v>
      </c>
      <c r="S3" s="48">
        <f t="shared" si="7"/>
        <v>705</v>
      </c>
      <c r="T3" s="51">
        <f t="shared" si="7"/>
        <v>29.309548999999993</v>
      </c>
      <c r="U3" s="48">
        <f t="shared" si="7"/>
        <v>573</v>
      </c>
      <c r="V3" s="51">
        <f t="shared" si="7"/>
        <v>20.989345999999998</v>
      </c>
      <c r="W3" s="48">
        <f t="shared" si="7"/>
        <v>94</v>
      </c>
      <c r="X3" s="51">
        <f t="shared" si="7"/>
        <v>7.5209169999999999</v>
      </c>
      <c r="Y3" s="44"/>
      <c r="Z3" s="29"/>
      <c r="AA3" s="29"/>
      <c r="AB3" s="29"/>
      <c r="AC3" s="48" t="s">
        <v>756</v>
      </c>
      <c r="AD3" s="48">
        <f t="shared" ref="AD3:AK3" si="8">SUM(AD237:AD340)</f>
        <v>1124</v>
      </c>
      <c r="AE3" s="48">
        <f t="shared" si="8"/>
        <v>79.365166000000016</v>
      </c>
      <c r="AF3" s="48">
        <f t="shared" si="8"/>
        <v>879</v>
      </c>
      <c r="AG3" s="48">
        <f t="shared" si="8"/>
        <v>32.056998999999998</v>
      </c>
      <c r="AH3" s="48">
        <f t="shared" si="8"/>
        <v>700</v>
      </c>
      <c r="AI3" s="48">
        <f t="shared" si="8"/>
        <v>23.611440000000005</v>
      </c>
      <c r="AJ3" s="48">
        <f t="shared" si="8"/>
        <v>122</v>
      </c>
      <c r="AK3" s="48">
        <f t="shared" si="8"/>
        <v>13.663966999999998</v>
      </c>
    </row>
    <row r="4" spans="1:37" ht="17.25" customHeight="1" x14ac:dyDescent="0.25">
      <c r="A4" s="4"/>
      <c r="B4" s="4"/>
      <c r="C4" s="48" t="s">
        <v>757</v>
      </c>
      <c r="D4" s="48">
        <f>D342</f>
        <v>7</v>
      </c>
      <c r="E4" s="51">
        <f t="shared" ref="E4:K4" si="9">E342</f>
        <v>0.10199999999999976</v>
      </c>
      <c r="F4" s="48">
        <f t="shared" si="9"/>
        <v>4</v>
      </c>
      <c r="G4" s="51">
        <f t="shared" si="9"/>
        <v>4.3849999999999945E-2</v>
      </c>
      <c r="H4" s="48">
        <f t="shared" si="9"/>
        <v>7</v>
      </c>
      <c r="I4" s="51">
        <f t="shared" si="9"/>
        <v>0.14700000000000008</v>
      </c>
      <c r="J4" s="48">
        <f t="shared" si="9"/>
        <v>0</v>
      </c>
      <c r="K4" s="51">
        <f t="shared" si="9"/>
        <v>0</v>
      </c>
      <c r="M4" s="29"/>
      <c r="N4" s="29"/>
      <c r="O4" s="29"/>
      <c r="P4" s="48" t="s">
        <v>757</v>
      </c>
      <c r="Q4" s="48">
        <f t="shared" ref="Q4:X4" si="10">Q341+Q342</f>
        <v>24</v>
      </c>
      <c r="R4" s="51">
        <f t="shared" si="10"/>
        <v>0.62385000000000013</v>
      </c>
      <c r="S4" s="48">
        <f t="shared" si="10"/>
        <v>24</v>
      </c>
      <c r="T4" s="51">
        <f t="shared" si="10"/>
        <v>0.56950000000000012</v>
      </c>
      <c r="U4" s="48">
        <f t="shared" si="10"/>
        <v>16</v>
      </c>
      <c r="V4" s="51">
        <f t="shared" si="10"/>
        <v>0.28400000000000009</v>
      </c>
      <c r="W4" s="48">
        <f t="shared" si="10"/>
        <v>0</v>
      </c>
      <c r="X4" s="51">
        <f t="shared" si="10"/>
        <v>0</v>
      </c>
      <c r="Y4" s="44"/>
      <c r="Z4" s="29"/>
      <c r="AA4" s="29"/>
      <c r="AB4" s="29"/>
      <c r="AC4" s="48" t="s">
        <v>757</v>
      </c>
      <c r="AD4" s="48">
        <f t="shared" ref="AD4:AK4" si="11">AD341+AD342</f>
        <v>31</v>
      </c>
      <c r="AE4" s="48">
        <f t="shared" si="11"/>
        <v>0.72584999999999988</v>
      </c>
      <c r="AF4" s="48">
        <f t="shared" si="11"/>
        <v>28</v>
      </c>
      <c r="AG4" s="48">
        <f t="shared" si="11"/>
        <v>0.61335000000000006</v>
      </c>
      <c r="AH4" s="48">
        <f t="shared" si="11"/>
        <v>23</v>
      </c>
      <c r="AI4" s="48">
        <f t="shared" si="11"/>
        <v>0.43100000000000016</v>
      </c>
      <c r="AJ4" s="48">
        <f t="shared" si="11"/>
        <v>0</v>
      </c>
      <c r="AK4" s="48">
        <f t="shared" si="11"/>
        <v>0</v>
      </c>
    </row>
    <row r="5" spans="1:37" ht="17.25" customHeight="1" x14ac:dyDescent="0.25">
      <c r="A5" s="29"/>
      <c r="B5" s="29"/>
      <c r="C5" s="57" t="s">
        <v>760</v>
      </c>
      <c r="D5" s="52">
        <f t="shared" ref="D5:F5" si="12">AD1-Q1-D1</f>
        <v>0</v>
      </c>
      <c r="E5" s="52">
        <f t="shared" si="12"/>
        <v>0</v>
      </c>
      <c r="F5" s="52">
        <f t="shared" si="12"/>
        <v>0</v>
      </c>
      <c r="G5" s="52">
        <f>AG1-T1-G1</f>
        <v>7.9936057773011271E-15</v>
      </c>
      <c r="H5" s="52">
        <f t="shared" ref="H5:K5" si="13">AH1-U1-H1</f>
        <v>0</v>
      </c>
      <c r="I5" s="52">
        <f t="shared" si="13"/>
        <v>0</v>
      </c>
      <c r="J5" s="52">
        <f t="shared" si="13"/>
        <v>0</v>
      </c>
      <c r="K5" s="52">
        <f t="shared" si="13"/>
        <v>0</v>
      </c>
      <c r="L5" s="44"/>
      <c r="M5" s="29"/>
      <c r="N5" s="29"/>
      <c r="O5" s="29"/>
      <c r="P5" s="52">
        <f>AG1-T1</f>
        <v>4.7269000000000005</v>
      </c>
      <c r="Q5" s="29"/>
      <c r="R5" s="29"/>
      <c r="S5" s="29"/>
      <c r="T5" s="29"/>
      <c r="U5" s="29"/>
      <c r="V5" s="29"/>
      <c r="W5" s="29"/>
      <c r="X5" s="29"/>
      <c r="Y5" s="44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</row>
    <row r="6" spans="1:37" ht="17.25" customHeight="1" x14ac:dyDescent="0.25">
      <c r="A6" s="29"/>
      <c r="B6" s="29"/>
      <c r="C6" s="58"/>
      <c r="D6" s="52">
        <f t="shared" ref="D6:K6" si="14">AD2-Q2-D2</f>
        <v>0</v>
      </c>
      <c r="E6" s="52">
        <f t="shared" si="14"/>
        <v>0</v>
      </c>
      <c r="F6" s="52">
        <f t="shared" si="14"/>
        <v>0</v>
      </c>
      <c r="G6" s="52">
        <f t="shared" si="14"/>
        <v>0</v>
      </c>
      <c r="H6" s="52">
        <f t="shared" si="14"/>
        <v>0</v>
      </c>
      <c r="I6" s="52">
        <f t="shared" si="14"/>
        <v>0</v>
      </c>
      <c r="J6" s="52">
        <f t="shared" si="14"/>
        <v>0</v>
      </c>
      <c r="K6" s="52">
        <f t="shared" si="14"/>
        <v>0</v>
      </c>
      <c r="L6" s="44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44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</row>
    <row r="7" spans="1:37" ht="17.25" customHeight="1" x14ac:dyDescent="0.25">
      <c r="A7" s="29"/>
      <c r="B7" s="29"/>
      <c r="C7" s="58"/>
      <c r="D7" s="52">
        <f t="shared" ref="D7:K7" si="15">AD3-Q3-D3</f>
        <v>0</v>
      </c>
      <c r="E7" s="52">
        <f t="shared" si="15"/>
        <v>0</v>
      </c>
      <c r="F7" s="52">
        <f t="shared" si="15"/>
        <v>0</v>
      </c>
      <c r="G7" s="52">
        <f t="shared" si="15"/>
        <v>6.6613381477509392E-15</v>
      </c>
      <c r="H7" s="52">
        <f t="shared" si="15"/>
        <v>0</v>
      </c>
      <c r="I7" s="52">
        <f t="shared" si="15"/>
        <v>8.8817841970012523E-15</v>
      </c>
      <c r="J7" s="52">
        <f t="shared" si="15"/>
        <v>0</v>
      </c>
      <c r="K7" s="52">
        <f t="shared" si="15"/>
        <v>0</v>
      </c>
      <c r="L7" s="44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44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</row>
    <row r="8" spans="1:37" ht="17.25" customHeight="1" thickBot="1" x14ac:dyDescent="0.3">
      <c r="A8" s="29"/>
      <c r="B8" s="29"/>
      <c r="C8" s="59"/>
      <c r="D8" s="52">
        <f t="shared" ref="D8:K8" si="16">AD4-Q4-D4</f>
        <v>0</v>
      </c>
      <c r="E8" s="52">
        <f t="shared" si="16"/>
        <v>0</v>
      </c>
      <c r="F8" s="52">
        <f t="shared" si="16"/>
        <v>0</v>
      </c>
      <c r="G8" s="52">
        <f t="shared" si="16"/>
        <v>0</v>
      </c>
      <c r="H8" s="52">
        <f t="shared" si="16"/>
        <v>0</v>
      </c>
      <c r="I8" s="52">
        <f t="shared" si="16"/>
        <v>0</v>
      </c>
      <c r="J8" s="52">
        <f t="shared" si="16"/>
        <v>0</v>
      </c>
      <c r="K8" s="52">
        <f t="shared" si="16"/>
        <v>0</v>
      </c>
      <c r="L8" s="44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44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spans="1:37" ht="17.25" customHeight="1" thickBot="1" x14ac:dyDescent="0.3">
      <c r="A9" s="53" t="s">
        <v>31</v>
      </c>
      <c r="B9" s="30"/>
      <c r="C9" s="53" t="s">
        <v>32</v>
      </c>
      <c r="D9" s="56" t="s">
        <v>33</v>
      </c>
      <c r="E9" s="56"/>
      <c r="F9" s="56" t="s">
        <v>34</v>
      </c>
      <c r="G9" s="56"/>
      <c r="H9" s="56" t="s">
        <v>35</v>
      </c>
      <c r="I9" s="56"/>
      <c r="J9" s="56" t="s">
        <v>36</v>
      </c>
      <c r="K9" s="56"/>
      <c r="M9" s="28" t="s">
        <v>749</v>
      </c>
      <c r="Z9" s="28" t="s">
        <v>750</v>
      </c>
    </row>
    <row r="10" spans="1:37" ht="17.25" customHeight="1" thickBot="1" x14ac:dyDescent="0.3">
      <c r="A10" s="54"/>
      <c r="B10" s="31" t="s">
        <v>37</v>
      </c>
      <c r="C10" s="54"/>
      <c r="D10" s="56"/>
      <c r="E10" s="56"/>
      <c r="F10" s="56"/>
      <c r="G10" s="56"/>
      <c r="H10" s="56"/>
      <c r="I10" s="56"/>
      <c r="J10" s="56"/>
      <c r="K10" s="56"/>
    </row>
    <row r="11" spans="1:37" ht="17.25" customHeight="1" thickBot="1" x14ac:dyDescent="0.3">
      <c r="A11" s="54"/>
      <c r="B11" s="31"/>
      <c r="C11" s="55"/>
      <c r="D11" s="30" t="s">
        <v>38</v>
      </c>
      <c r="E11" s="30" t="s">
        <v>39</v>
      </c>
      <c r="F11" s="53" t="s">
        <v>38</v>
      </c>
      <c r="G11" s="53" t="s">
        <v>39</v>
      </c>
      <c r="H11" s="53" t="s">
        <v>38</v>
      </c>
      <c r="I11" s="53" t="s">
        <v>39</v>
      </c>
      <c r="J11" s="30" t="s">
        <v>38</v>
      </c>
      <c r="K11" s="30" t="s">
        <v>39</v>
      </c>
      <c r="M11" s="41" t="s">
        <v>717</v>
      </c>
      <c r="N11" s="41" t="s">
        <v>41</v>
      </c>
      <c r="O11" s="41" t="s">
        <v>718</v>
      </c>
      <c r="P11" s="41" t="s">
        <v>719</v>
      </c>
      <c r="Q11" s="41" t="s">
        <v>720</v>
      </c>
      <c r="R11" s="41" t="s">
        <v>721</v>
      </c>
      <c r="S11" s="41" t="s">
        <v>722</v>
      </c>
      <c r="T11" s="41" t="s">
        <v>723</v>
      </c>
      <c r="U11" s="41" t="s">
        <v>724</v>
      </c>
      <c r="V11" s="41" t="s">
        <v>725</v>
      </c>
      <c r="W11" s="41" t="s">
        <v>726</v>
      </c>
      <c r="X11" s="41" t="s">
        <v>727</v>
      </c>
      <c r="Z11" s="41" t="s">
        <v>717</v>
      </c>
      <c r="AA11" s="41" t="s">
        <v>41</v>
      </c>
      <c r="AB11" s="41" t="s">
        <v>718</v>
      </c>
      <c r="AC11" s="41" t="s">
        <v>719</v>
      </c>
      <c r="AD11" s="46" t="s">
        <v>720</v>
      </c>
      <c r="AE11" s="46" t="s">
        <v>721</v>
      </c>
      <c r="AF11" s="46" t="s">
        <v>722</v>
      </c>
      <c r="AG11" s="46" t="s">
        <v>723</v>
      </c>
      <c r="AH11" s="46" t="s">
        <v>724</v>
      </c>
      <c r="AI11" s="46" t="s">
        <v>725</v>
      </c>
      <c r="AJ11" s="46" t="s">
        <v>726</v>
      </c>
      <c r="AK11" s="46" t="s">
        <v>727</v>
      </c>
    </row>
    <row r="12" spans="1:37" ht="17.25" customHeight="1" x14ac:dyDescent="0.25">
      <c r="A12" s="9"/>
      <c r="B12" s="10"/>
      <c r="C12" s="36" t="s">
        <v>48</v>
      </c>
      <c r="D12" s="10">
        <f t="shared" ref="D12:E12" si="17">SUM(D13:D236)</f>
        <v>248</v>
      </c>
      <c r="E12" s="12">
        <f t="shared" si="17"/>
        <v>4.0155999999999983</v>
      </c>
      <c r="F12" s="10">
        <f t="shared" ref="F12" si="18">SUM(F13:F236)</f>
        <v>195</v>
      </c>
      <c r="G12" s="12">
        <f t="shared" ref="G12" si="19">SUM(G13:G236)</f>
        <v>1.9355999999999953</v>
      </c>
      <c r="H12" s="10">
        <f t="shared" ref="H12" si="20">SUM(H13:H236)</f>
        <v>172</v>
      </c>
      <c r="I12" s="12">
        <f t="shared" ref="I12" si="21">SUM(I13:I236)</f>
        <v>3.1345100000000001</v>
      </c>
      <c r="J12" s="10">
        <f t="shared" ref="J12" si="22">SUM(J13:J236)</f>
        <v>27</v>
      </c>
      <c r="K12" s="12">
        <f t="shared" ref="K12" si="23">SUM(K13:K236)</f>
        <v>0.35910000000000009</v>
      </c>
      <c r="L12" s="14"/>
      <c r="M12" s="42" t="s">
        <v>728</v>
      </c>
      <c r="N12" s="42" t="s">
        <v>40</v>
      </c>
      <c r="O12" s="43">
        <v>1</v>
      </c>
      <c r="P12" s="42" t="s">
        <v>729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7">
        <v>0</v>
      </c>
      <c r="X12" s="47">
        <v>0</v>
      </c>
      <c r="Y12" s="45" t="b">
        <f>P12=AC12</f>
        <v>1</v>
      </c>
      <c r="Z12" s="42" t="s">
        <v>728</v>
      </c>
      <c r="AA12" s="42" t="s">
        <v>40</v>
      </c>
      <c r="AB12" s="43">
        <v>1</v>
      </c>
      <c r="AC12" s="42" t="s">
        <v>729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</row>
    <row r="13" spans="1:37" ht="17.25" customHeight="1" x14ac:dyDescent="0.25">
      <c r="A13" s="7" t="s">
        <v>40</v>
      </c>
      <c r="B13" s="19">
        <v>1</v>
      </c>
      <c r="C13" s="32" t="s">
        <v>166</v>
      </c>
      <c r="D13" s="11">
        <f>AD13-Q13</f>
        <v>0</v>
      </c>
      <c r="E13" s="11">
        <f>AE13-R13</f>
        <v>0</v>
      </c>
      <c r="F13" s="11">
        <f>AF13-S13</f>
        <v>0</v>
      </c>
      <c r="G13" s="11">
        <f t="shared" ref="G13:G76" si="24">AG13-T13</f>
        <v>0</v>
      </c>
      <c r="H13" s="11">
        <f>AH13-U13</f>
        <v>2</v>
      </c>
      <c r="I13" s="11">
        <f t="shared" ref="I13:I76" si="25">AI13-V13</f>
        <v>1.3999999999999999E-2</v>
      </c>
      <c r="J13" s="11">
        <f>AJ13-W13</f>
        <v>0</v>
      </c>
      <c r="K13" s="11">
        <f t="shared" ref="K13:K76" si="26">AK13-X13</f>
        <v>0</v>
      </c>
      <c r="L13" s="45" t="b">
        <f t="shared" ref="L13:L76" si="27">C13=P13</f>
        <v>1</v>
      </c>
      <c r="M13" s="42" t="s">
        <v>730</v>
      </c>
      <c r="N13" s="42" t="s">
        <v>40</v>
      </c>
      <c r="O13" s="43">
        <v>1</v>
      </c>
      <c r="P13" s="42" t="s">
        <v>166</v>
      </c>
      <c r="Q13" s="43">
        <v>3</v>
      </c>
      <c r="R13" s="43">
        <v>1.9999999999999997E-2</v>
      </c>
      <c r="S13" s="43">
        <v>3</v>
      </c>
      <c r="T13" s="43">
        <v>1.9999999999999997E-2</v>
      </c>
      <c r="U13" s="43">
        <v>0</v>
      </c>
      <c r="V13" s="43">
        <v>0</v>
      </c>
      <c r="W13" s="47">
        <v>0</v>
      </c>
      <c r="X13" s="47">
        <v>0</v>
      </c>
      <c r="Y13" s="45" t="b">
        <f t="shared" ref="Y13:Y76" si="28">P13=AC13</f>
        <v>1</v>
      </c>
      <c r="Z13" s="42" t="s">
        <v>730</v>
      </c>
      <c r="AA13" s="42" t="s">
        <v>40</v>
      </c>
      <c r="AB13" s="43">
        <v>1</v>
      </c>
      <c r="AC13" s="42" t="s">
        <v>166</v>
      </c>
      <c r="AD13" s="47">
        <v>3</v>
      </c>
      <c r="AE13" s="47">
        <v>1.9999999999999997E-2</v>
      </c>
      <c r="AF13" s="47">
        <v>3</v>
      </c>
      <c r="AG13" s="47">
        <v>1.9999999999999997E-2</v>
      </c>
      <c r="AH13" s="47">
        <v>2</v>
      </c>
      <c r="AI13" s="47">
        <v>1.3999999999999999E-2</v>
      </c>
      <c r="AJ13" s="47">
        <v>0</v>
      </c>
      <c r="AK13" s="47">
        <v>0</v>
      </c>
    </row>
    <row r="14" spans="1:37" ht="17.25" customHeight="1" x14ac:dyDescent="0.25">
      <c r="A14" s="7" t="s">
        <v>40</v>
      </c>
      <c r="B14" s="19">
        <v>2</v>
      </c>
      <c r="C14" s="33" t="s">
        <v>207</v>
      </c>
      <c r="D14" s="11">
        <f t="shared" ref="D14:D77" si="29">AD14-Q14</f>
        <v>0</v>
      </c>
      <c r="E14" s="11">
        <f t="shared" ref="E14:E77" si="30">AE14-R14</f>
        <v>0</v>
      </c>
      <c r="F14" s="11">
        <f t="shared" ref="F14:F77" si="31">AF14-S14</f>
        <v>0</v>
      </c>
      <c r="G14" s="11">
        <f t="shared" si="24"/>
        <v>0</v>
      </c>
      <c r="H14" s="11">
        <f t="shared" ref="H14:H77" si="32">AH14-U14</f>
        <v>0</v>
      </c>
      <c r="I14" s="11">
        <f t="shared" si="25"/>
        <v>0</v>
      </c>
      <c r="J14" s="11">
        <f t="shared" ref="J14:J77" si="33">AJ14-W14</f>
        <v>0</v>
      </c>
      <c r="K14" s="11">
        <f t="shared" si="26"/>
        <v>0</v>
      </c>
      <c r="L14" s="45" t="b">
        <f t="shared" si="27"/>
        <v>1</v>
      </c>
      <c r="M14" s="42" t="s">
        <v>730</v>
      </c>
      <c r="N14" s="42" t="s">
        <v>40</v>
      </c>
      <c r="O14" s="43">
        <v>1</v>
      </c>
      <c r="P14" s="42" t="s">
        <v>207</v>
      </c>
      <c r="Q14" s="43">
        <v>0</v>
      </c>
      <c r="R14" s="43">
        <v>0</v>
      </c>
      <c r="S14" s="43">
        <v>2</v>
      </c>
      <c r="T14" s="43">
        <v>1.2999999999999999E-2</v>
      </c>
      <c r="U14" s="43">
        <v>4</v>
      </c>
      <c r="V14" s="43">
        <v>2.5000000000000001E-2</v>
      </c>
      <c r="W14" s="47">
        <v>0</v>
      </c>
      <c r="X14" s="47">
        <v>0</v>
      </c>
      <c r="Y14" s="45" t="b">
        <f t="shared" si="28"/>
        <v>1</v>
      </c>
      <c r="Z14" s="42" t="s">
        <v>730</v>
      </c>
      <c r="AA14" s="42" t="s">
        <v>40</v>
      </c>
      <c r="AB14" s="43">
        <v>1</v>
      </c>
      <c r="AC14" s="42" t="s">
        <v>207</v>
      </c>
      <c r="AD14" s="47">
        <v>0</v>
      </c>
      <c r="AE14" s="47">
        <v>0</v>
      </c>
      <c r="AF14" s="47">
        <v>2</v>
      </c>
      <c r="AG14" s="47">
        <v>1.2999999999999999E-2</v>
      </c>
      <c r="AH14" s="47">
        <v>4</v>
      </c>
      <c r="AI14" s="47">
        <v>2.5000000000000001E-2</v>
      </c>
      <c r="AJ14" s="47">
        <v>0</v>
      </c>
      <c r="AK14" s="47">
        <v>0</v>
      </c>
    </row>
    <row r="15" spans="1:37" ht="17.25" customHeight="1" x14ac:dyDescent="0.25">
      <c r="A15" s="7" t="s">
        <v>40</v>
      </c>
      <c r="B15" s="19">
        <v>3</v>
      </c>
      <c r="C15" s="33" t="s">
        <v>191</v>
      </c>
      <c r="D15" s="11">
        <f t="shared" si="29"/>
        <v>0</v>
      </c>
      <c r="E15" s="11">
        <f t="shared" si="30"/>
        <v>0</v>
      </c>
      <c r="F15" s="11">
        <f t="shared" si="31"/>
        <v>0</v>
      </c>
      <c r="G15" s="11">
        <f t="shared" si="24"/>
        <v>0</v>
      </c>
      <c r="H15" s="11">
        <f t="shared" si="32"/>
        <v>1</v>
      </c>
      <c r="I15" s="11">
        <f t="shared" si="25"/>
        <v>7.0000000000000001E-3</v>
      </c>
      <c r="J15" s="11">
        <f t="shared" si="33"/>
        <v>0</v>
      </c>
      <c r="K15" s="11">
        <f t="shared" si="26"/>
        <v>0</v>
      </c>
      <c r="L15" s="45" t="b">
        <f t="shared" si="27"/>
        <v>1</v>
      </c>
      <c r="M15" s="42" t="s">
        <v>730</v>
      </c>
      <c r="N15" s="42" t="s">
        <v>40</v>
      </c>
      <c r="O15" s="43">
        <v>1</v>
      </c>
      <c r="P15" s="42" t="s">
        <v>191</v>
      </c>
      <c r="Q15" s="43">
        <v>3</v>
      </c>
      <c r="R15" s="43">
        <v>2.7E-2</v>
      </c>
      <c r="S15" s="43">
        <v>3</v>
      </c>
      <c r="T15" s="43">
        <v>2.7E-2</v>
      </c>
      <c r="U15" s="43">
        <v>1</v>
      </c>
      <c r="V15" s="43">
        <v>5.0000000000000001E-3</v>
      </c>
      <c r="W15" s="47">
        <v>0</v>
      </c>
      <c r="X15" s="47">
        <v>0</v>
      </c>
      <c r="Y15" s="45" t="b">
        <f t="shared" si="28"/>
        <v>1</v>
      </c>
      <c r="Z15" s="42" t="s">
        <v>730</v>
      </c>
      <c r="AA15" s="42" t="s">
        <v>40</v>
      </c>
      <c r="AB15" s="43">
        <v>1</v>
      </c>
      <c r="AC15" s="42" t="s">
        <v>191</v>
      </c>
      <c r="AD15" s="47">
        <v>3</v>
      </c>
      <c r="AE15" s="47">
        <v>2.7E-2</v>
      </c>
      <c r="AF15" s="47">
        <v>3</v>
      </c>
      <c r="AG15" s="47">
        <v>2.7E-2</v>
      </c>
      <c r="AH15" s="47">
        <v>2</v>
      </c>
      <c r="AI15" s="47">
        <v>1.2E-2</v>
      </c>
      <c r="AJ15" s="47">
        <v>0</v>
      </c>
      <c r="AK15" s="47">
        <v>0</v>
      </c>
    </row>
    <row r="16" spans="1:37" ht="17.25" customHeight="1" x14ac:dyDescent="0.25">
      <c r="A16" s="7" t="s">
        <v>40</v>
      </c>
      <c r="B16" s="19">
        <v>4</v>
      </c>
      <c r="C16" s="33" t="s">
        <v>249</v>
      </c>
      <c r="D16" s="11">
        <f t="shared" si="29"/>
        <v>0</v>
      </c>
      <c r="E16" s="11">
        <f t="shared" si="30"/>
        <v>0</v>
      </c>
      <c r="F16" s="11">
        <f t="shared" si="31"/>
        <v>0</v>
      </c>
      <c r="G16" s="11">
        <f t="shared" si="24"/>
        <v>0</v>
      </c>
      <c r="H16" s="11">
        <f t="shared" si="32"/>
        <v>0</v>
      </c>
      <c r="I16" s="11">
        <f t="shared" si="25"/>
        <v>0</v>
      </c>
      <c r="J16" s="11">
        <f t="shared" si="33"/>
        <v>0</v>
      </c>
      <c r="K16" s="11">
        <f t="shared" si="26"/>
        <v>0</v>
      </c>
      <c r="L16" s="45" t="b">
        <f t="shared" si="27"/>
        <v>1</v>
      </c>
      <c r="M16" s="42" t="s">
        <v>731</v>
      </c>
      <c r="N16" s="42" t="s">
        <v>40</v>
      </c>
      <c r="O16" s="43">
        <v>1</v>
      </c>
      <c r="P16" s="42" t="s">
        <v>249</v>
      </c>
      <c r="Q16" s="43">
        <v>0</v>
      </c>
      <c r="R16" s="43">
        <v>0</v>
      </c>
      <c r="S16" s="43">
        <v>0</v>
      </c>
      <c r="T16" s="43">
        <v>0</v>
      </c>
      <c r="U16" s="43">
        <v>1</v>
      </c>
      <c r="V16" s="43">
        <v>1.2E-2</v>
      </c>
      <c r="W16" s="47">
        <v>0</v>
      </c>
      <c r="X16" s="47">
        <v>0</v>
      </c>
      <c r="Y16" s="45" t="b">
        <f t="shared" si="28"/>
        <v>1</v>
      </c>
      <c r="Z16" s="42" t="s">
        <v>731</v>
      </c>
      <c r="AA16" s="42" t="s">
        <v>40</v>
      </c>
      <c r="AB16" s="43">
        <v>1</v>
      </c>
      <c r="AC16" s="42" t="s">
        <v>249</v>
      </c>
      <c r="AD16" s="47">
        <v>0</v>
      </c>
      <c r="AE16" s="47">
        <v>0</v>
      </c>
      <c r="AF16" s="47">
        <v>0</v>
      </c>
      <c r="AG16" s="47">
        <v>0</v>
      </c>
      <c r="AH16" s="47">
        <v>1</v>
      </c>
      <c r="AI16" s="47">
        <v>1.2E-2</v>
      </c>
      <c r="AJ16" s="47">
        <v>0</v>
      </c>
      <c r="AK16" s="47">
        <v>0</v>
      </c>
    </row>
    <row r="17" spans="1:37" ht="17.25" customHeight="1" x14ac:dyDescent="0.25">
      <c r="A17" s="7" t="s">
        <v>40</v>
      </c>
      <c r="B17" s="19">
        <v>5</v>
      </c>
      <c r="C17" s="33" t="s">
        <v>250</v>
      </c>
      <c r="D17" s="11">
        <f t="shared" si="29"/>
        <v>0</v>
      </c>
      <c r="E17" s="11">
        <f t="shared" si="30"/>
        <v>0</v>
      </c>
      <c r="F17" s="11">
        <f t="shared" si="31"/>
        <v>0</v>
      </c>
      <c r="G17" s="11">
        <f t="shared" si="24"/>
        <v>0</v>
      </c>
      <c r="H17" s="11">
        <f t="shared" si="32"/>
        <v>0</v>
      </c>
      <c r="I17" s="11">
        <f t="shared" si="25"/>
        <v>0</v>
      </c>
      <c r="J17" s="11">
        <f t="shared" si="33"/>
        <v>0</v>
      </c>
      <c r="K17" s="11">
        <f t="shared" si="26"/>
        <v>0</v>
      </c>
      <c r="L17" s="45" t="b">
        <f t="shared" si="27"/>
        <v>1</v>
      </c>
      <c r="M17" s="42" t="s">
        <v>732</v>
      </c>
      <c r="N17" s="42" t="s">
        <v>40</v>
      </c>
      <c r="O17" s="43">
        <v>1</v>
      </c>
      <c r="P17" s="42" t="s">
        <v>250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7">
        <v>0</v>
      </c>
      <c r="X17" s="47">
        <v>0</v>
      </c>
      <c r="Y17" s="45" t="b">
        <f t="shared" si="28"/>
        <v>1</v>
      </c>
      <c r="Z17" s="42" t="s">
        <v>732</v>
      </c>
      <c r="AA17" s="42" t="s">
        <v>40</v>
      </c>
      <c r="AB17" s="43">
        <v>1</v>
      </c>
      <c r="AC17" s="42" t="s">
        <v>250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</row>
    <row r="18" spans="1:37" ht="17.25" customHeight="1" x14ac:dyDescent="0.25">
      <c r="A18" s="7" t="s">
        <v>40</v>
      </c>
      <c r="B18" s="19">
        <v>6</v>
      </c>
      <c r="C18" s="33" t="s">
        <v>251</v>
      </c>
      <c r="D18" s="11">
        <f t="shared" si="29"/>
        <v>0</v>
      </c>
      <c r="E18" s="11">
        <f t="shared" si="30"/>
        <v>0</v>
      </c>
      <c r="F18" s="11">
        <f t="shared" si="31"/>
        <v>0</v>
      </c>
      <c r="G18" s="11">
        <f t="shared" si="24"/>
        <v>0</v>
      </c>
      <c r="H18" s="11">
        <f t="shared" si="32"/>
        <v>0</v>
      </c>
      <c r="I18" s="11">
        <f t="shared" si="25"/>
        <v>0</v>
      </c>
      <c r="J18" s="11">
        <f t="shared" si="33"/>
        <v>0</v>
      </c>
      <c r="K18" s="11">
        <f t="shared" si="26"/>
        <v>0</v>
      </c>
      <c r="L18" s="45" t="b">
        <f t="shared" si="27"/>
        <v>1</v>
      </c>
      <c r="M18" s="42" t="s">
        <v>733</v>
      </c>
      <c r="N18" s="42" t="s">
        <v>40</v>
      </c>
      <c r="O18" s="43">
        <v>1</v>
      </c>
      <c r="P18" s="42" t="s">
        <v>251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7">
        <v>0</v>
      </c>
      <c r="X18" s="47">
        <v>0</v>
      </c>
      <c r="Y18" s="45" t="b">
        <f t="shared" si="28"/>
        <v>1</v>
      </c>
      <c r="Z18" s="42" t="s">
        <v>733</v>
      </c>
      <c r="AA18" s="42" t="s">
        <v>40</v>
      </c>
      <c r="AB18" s="43">
        <v>1</v>
      </c>
      <c r="AC18" s="42" t="s">
        <v>251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</row>
    <row r="19" spans="1:37" ht="17.25" customHeight="1" x14ac:dyDescent="0.25">
      <c r="A19" s="7" t="s">
        <v>40</v>
      </c>
      <c r="B19" s="19">
        <v>7</v>
      </c>
      <c r="C19" s="33" t="s">
        <v>252</v>
      </c>
      <c r="D19" s="11">
        <f t="shared" si="29"/>
        <v>0</v>
      </c>
      <c r="E19" s="11">
        <f t="shared" si="30"/>
        <v>0</v>
      </c>
      <c r="F19" s="11">
        <f t="shared" si="31"/>
        <v>0</v>
      </c>
      <c r="G19" s="11">
        <f t="shared" si="24"/>
        <v>0</v>
      </c>
      <c r="H19" s="11">
        <f t="shared" si="32"/>
        <v>0</v>
      </c>
      <c r="I19" s="11">
        <f t="shared" si="25"/>
        <v>0</v>
      </c>
      <c r="J19" s="11">
        <f t="shared" si="33"/>
        <v>0</v>
      </c>
      <c r="K19" s="11">
        <f t="shared" si="26"/>
        <v>0</v>
      </c>
      <c r="L19" s="45" t="b">
        <f t="shared" si="27"/>
        <v>1</v>
      </c>
      <c r="M19" s="42" t="s">
        <v>730</v>
      </c>
      <c r="N19" s="42" t="s">
        <v>40</v>
      </c>
      <c r="O19" s="43">
        <v>1</v>
      </c>
      <c r="P19" s="42" t="s">
        <v>252</v>
      </c>
      <c r="Q19" s="43">
        <v>0</v>
      </c>
      <c r="R19" s="43">
        <v>0</v>
      </c>
      <c r="S19" s="43">
        <v>0</v>
      </c>
      <c r="T19" s="43">
        <v>0</v>
      </c>
      <c r="U19" s="43">
        <v>1</v>
      </c>
      <c r="V19" s="43">
        <v>1.4999999999999999E-2</v>
      </c>
      <c r="W19" s="47">
        <v>0</v>
      </c>
      <c r="X19" s="47">
        <v>0</v>
      </c>
      <c r="Y19" s="45" t="b">
        <f t="shared" si="28"/>
        <v>1</v>
      </c>
      <c r="Z19" s="42" t="s">
        <v>730</v>
      </c>
      <c r="AA19" s="42" t="s">
        <v>40</v>
      </c>
      <c r="AB19" s="43">
        <v>1</v>
      </c>
      <c r="AC19" s="42" t="s">
        <v>252</v>
      </c>
      <c r="AD19" s="47">
        <v>0</v>
      </c>
      <c r="AE19" s="47">
        <v>0</v>
      </c>
      <c r="AF19" s="47">
        <v>0</v>
      </c>
      <c r="AG19" s="47">
        <v>0</v>
      </c>
      <c r="AH19" s="47">
        <v>1</v>
      </c>
      <c r="AI19" s="47">
        <v>1.4999999999999999E-2</v>
      </c>
      <c r="AJ19" s="47">
        <v>0</v>
      </c>
      <c r="AK19" s="47">
        <v>0</v>
      </c>
    </row>
    <row r="20" spans="1:37" ht="17.25" customHeight="1" x14ac:dyDescent="0.25">
      <c r="A20" s="7" t="s">
        <v>40</v>
      </c>
      <c r="B20" s="19">
        <v>8</v>
      </c>
      <c r="C20" s="33" t="s">
        <v>83</v>
      </c>
      <c r="D20" s="11">
        <f t="shared" si="29"/>
        <v>0</v>
      </c>
      <c r="E20" s="11">
        <f t="shared" si="30"/>
        <v>0</v>
      </c>
      <c r="F20" s="11">
        <f t="shared" si="31"/>
        <v>0</v>
      </c>
      <c r="G20" s="11">
        <f t="shared" si="24"/>
        <v>0</v>
      </c>
      <c r="H20" s="11">
        <f t="shared" si="32"/>
        <v>0</v>
      </c>
      <c r="I20" s="11">
        <f t="shared" si="25"/>
        <v>0</v>
      </c>
      <c r="J20" s="11">
        <f t="shared" si="33"/>
        <v>0</v>
      </c>
      <c r="K20" s="11">
        <f t="shared" si="26"/>
        <v>0</v>
      </c>
      <c r="L20" s="45" t="b">
        <f t="shared" si="27"/>
        <v>1</v>
      </c>
      <c r="M20" s="42" t="s">
        <v>732</v>
      </c>
      <c r="N20" s="42" t="s">
        <v>40</v>
      </c>
      <c r="O20" s="43">
        <v>1</v>
      </c>
      <c r="P20" s="42" t="s">
        <v>83</v>
      </c>
      <c r="Q20" s="43">
        <v>1</v>
      </c>
      <c r="R20" s="43">
        <v>1.4999999999999999E-2</v>
      </c>
      <c r="S20" s="43">
        <v>1</v>
      </c>
      <c r="T20" s="43">
        <v>1.4999999999999999E-2</v>
      </c>
      <c r="U20" s="43">
        <v>0</v>
      </c>
      <c r="V20" s="43">
        <v>0</v>
      </c>
      <c r="W20" s="47">
        <v>0</v>
      </c>
      <c r="X20" s="47">
        <v>0</v>
      </c>
      <c r="Y20" s="45" t="b">
        <f t="shared" si="28"/>
        <v>1</v>
      </c>
      <c r="Z20" s="42" t="s">
        <v>732</v>
      </c>
      <c r="AA20" s="42" t="s">
        <v>40</v>
      </c>
      <c r="AB20" s="43">
        <v>1</v>
      </c>
      <c r="AC20" s="42" t="s">
        <v>83</v>
      </c>
      <c r="AD20" s="47">
        <v>1</v>
      </c>
      <c r="AE20" s="47">
        <v>1.4999999999999999E-2</v>
      </c>
      <c r="AF20" s="47">
        <v>1</v>
      </c>
      <c r="AG20" s="47">
        <v>1.4999999999999999E-2</v>
      </c>
      <c r="AH20" s="47">
        <v>0</v>
      </c>
      <c r="AI20" s="47">
        <v>0</v>
      </c>
      <c r="AJ20" s="47">
        <v>0</v>
      </c>
      <c r="AK20" s="47">
        <v>0</v>
      </c>
    </row>
    <row r="21" spans="1:37" ht="17.25" customHeight="1" x14ac:dyDescent="0.25">
      <c r="A21" s="7" t="s">
        <v>40</v>
      </c>
      <c r="B21" s="19">
        <v>9</v>
      </c>
      <c r="C21" s="33" t="s">
        <v>83</v>
      </c>
      <c r="D21" s="11">
        <f t="shared" si="29"/>
        <v>0</v>
      </c>
      <c r="E21" s="11">
        <f t="shared" si="30"/>
        <v>0</v>
      </c>
      <c r="F21" s="11">
        <f t="shared" si="31"/>
        <v>0</v>
      </c>
      <c r="G21" s="11">
        <f t="shared" si="24"/>
        <v>0</v>
      </c>
      <c r="H21" s="11">
        <f t="shared" si="32"/>
        <v>0</v>
      </c>
      <c r="I21" s="11">
        <f t="shared" si="25"/>
        <v>0</v>
      </c>
      <c r="J21" s="11">
        <f t="shared" si="33"/>
        <v>0</v>
      </c>
      <c r="K21" s="11">
        <f t="shared" si="26"/>
        <v>0</v>
      </c>
      <c r="L21" s="45" t="b">
        <f t="shared" si="27"/>
        <v>1</v>
      </c>
      <c r="M21" s="42" t="s">
        <v>731</v>
      </c>
      <c r="N21" s="42" t="s">
        <v>40</v>
      </c>
      <c r="O21" s="43">
        <v>1</v>
      </c>
      <c r="P21" s="42" t="s">
        <v>83</v>
      </c>
      <c r="Q21" s="43">
        <v>1</v>
      </c>
      <c r="R21" s="43">
        <v>5.0000000000000001E-3</v>
      </c>
      <c r="S21" s="43">
        <v>0</v>
      </c>
      <c r="T21" s="43">
        <v>0</v>
      </c>
      <c r="U21" s="43">
        <v>0</v>
      </c>
      <c r="V21" s="43">
        <v>0</v>
      </c>
      <c r="W21" s="47">
        <v>0</v>
      </c>
      <c r="X21" s="47">
        <v>0</v>
      </c>
      <c r="Y21" s="45" t="b">
        <f t="shared" si="28"/>
        <v>1</v>
      </c>
      <c r="Z21" s="42" t="s">
        <v>731</v>
      </c>
      <c r="AA21" s="42" t="s">
        <v>40</v>
      </c>
      <c r="AB21" s="43">
        <v>1</v>
      </c>
      <c r="AC21" s="42" t="s">
        <v>83</v>
      </c>
      <c r="AD21" s="47">
        <v>1</v>
      </c>
      <c r="AE21" s="47">
        <v>5.0000000000000001E-3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</row>
    <row r="22" spans="1:37" ht="17.25" customHeight="1" x14ac:dyDescent="0.25">
      <c r="A22" s="7" t="s">
        <v>40</v>
      </c>
      <c r="B22" s="19">
        <v>10</v>
      </c>
      <c r="C22" s="33" t="s">
        <v>177</v>
      </c>
      <c r="D22" s="11">
        <f t="shared" si="29"/>
        <v>0</v>
      </c>
      <c r="E22" s="11">
        <f t="shared" si="30"/>
        <v>0</v>
      </c>
      <c r="F22" s="11">
        <f t="shared" si="31"/>
        <v>0</v>
      </c>
      <c r="G22" s="11">
        <f t="shared" si="24"/>
        <v>0</v>
      </c>
      <c r="H22" s="11">
        <f t="shared" si="32"/>
        <v>0</v>
      </c>
      <c r="I22" s="11">
        <f t="shared" si="25"/>
        <v>0</v>
      </c>
      <c r="J22" s="11">
        <f t="shared" si="33"/>
        <v>0</v>
      </c>
      <c r="K22" s="11">
        <f t="shared" si="26"/>
        <v>0</v>
      </c>
      <c r="L22" s="45" t="b">
        <f t="shared" si="27"/>
        <v>1</v>
      </c>
      <c r="M22" s="42" t="s">
        <v>732</v>
      </c>
      <c r="N22" s="42" t="s">
        <v>40</v>
      </c>
      <c r="O22" s="43">
        <v>1</v>
      </c>
      <c r="P22" s="42" t="s">
        <v>177</v>
      </c>
      <c r="Q22" s="43">
        <v>1</v>
      </c>
      <c r="R22" s="43">
        <v>1.4999999999999999E-2</v>
      </c>
      <c r="S22" s="43">
        <v>1</v>
      </c>
      <c r="T22" s="43">
        <v>1.4999999999999999E-2</v>
      </c>
      <c r="U22" s="43">
        <v>1</v>
      </c>
      <c r="V22" s="43">
        <v>1.4999999999999999E-2</v>
      </c>
      <c r="W22" s="47">
        <v>0</v>
      </c>
      <c r="X22" s="47">
        <v>0</v>
      </c>
      <c r="Y22" s="45" t="b">
        <f t="shared" si="28"/>
        <v>1</v>
      </c>
      <c r="Z22" s="42" t="s">
        <v>732</v>
      </c>
      <c r="AA22" s="42" t="s">
        <v>40</v>
      </c>
      <c r="AB22" s="43">
        <v>1</v>
      </c>
      <c r="AC22" s="42" t="s">
        <v>177</v>
      </c>
      <c r="AD22" s="47">
        <v>1</v>
      </c>
      <c r="AE22" s="47">
        <v>1.4999999999999999E-2</v>
      </c>
      <c r="AF22" s="47">
        <v>1</v>
      </c>
      <c r="AG22" s="47">
        <v>1.4999999999999999E-2</v>
      </c>
      <c r="AH22" s="47">
        <v>1</v>
      </c>
      <c r="AI22" s="47">
        <v>1.4999999999999999E-2</v>
      </c>
      <c r="AJ22" s="47">
        <v>0</v>
      </c>
      <c r="AK22" s="47">
        <v>0</v>
      </c>
    </row>
    <row r="23" spans="1:37" ht="17.25" customHeight="1" x14ac:dyDescent="0.25">
      <c r="A23" s="7" t="s">
        <v>40</v>
      </c>
      <c r="B23" s="19">
        <v>11</v>
      </c>
      <c r="C23" s="33" t="s">
        <v>253</v>
      </c>
      <c r="D23" s="11">
        <f t="shared" si="29"/>
        <v>0</v>
      </c>
      <c r="E23" s="11">
        <f t="shared" si="30"/>
        <v>0</v>
      </c>
      <c r="F23" s="11">
        <f t="shared" si="31"/>
        <v>0</v>
      </c>
      <c r="G23" s="11">
        <f t="shared" si="24"/>
        <v>0</v>
      </c>
      <c r="H23" s="11">
        <f t="shared" si="32"/>
        <v>0</v>
      </c>
      <c r="I23" s="11">
        <f t="shared" si="25"/>
        <v>0</v>
      </c>
      <c r="J23" s="11">
        <f t="shared" si="33"/>
        <v>0</v>
      </c>
      <c r="K23" s="11">
        <f t="shared" si="26"/>
        <v>0</v>
      </c>
      <c r="L23" s="45" t="b">
        <f t="shared" si="27"/>
        <v>1</v>
      </c>
      <c r="M23" s="42" t="s">
        <v>733</v>
      </c>
      <c r="N23" s="42" t="s">
        <v>40</v>
      </c>
      <c r="O23" s="43">
        <v>1</v>
      </c>
      <c r="P23" s="42" t="s">
        <v>253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7">
        <v>0</v>
      </c>
      <c r="X23" s="47">
        <v>0</v>
      </c>
      <c r="Y23" s="45" t="b">
        <f t="shared" si="28"/>
        <v>1</v>
      </c>
      <c r="Z23" s="42" t="s">
        <v>733</v>
      </c>
      <c r="AA23" s="42" t="s">
        <v>40</v>
      </c>
      <c r="AB23" s="43">
        <v>1</v>
      </c>
      <c r="AC23" s="42" t="s">
        <v>253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</row>
    <row r="24" spans="1:37" ht="17.25" customHeight="1" x14ac:dyDescent="0.25">
      <c r="A24" s="7" t="s">
        <v>40</v>
      </c>
      <c r="B24" s="19">
        <v>12</v>
      </c>
      <c r="C24" s="33" t="s">
        <v>104</v>
      </c>
      <c r="D24" s="11">
        <f t="shared" si="29"/>
        <v>1</v>
      </c>
      <c r="E24" s="11">
        <f t="shared" si="30"/>
        <v>1.5000000000000013E-2</v>
      </c>
      <c r="F24" s="11">
        <f t="shared" si="31"/>
        <v>1</v>
      </c>
      <c r="G24" s="11">
        <f t="shared" si="24"/>
        <v>1.5000000000000006E-2</v>
      </c>
      <c r="H24" s="11">
        <f t="shared" si="32"/>
        <v>11</v>
      </c>
      <c r="I24" s="11">
        <f t="shared" si="25"/>
        <v>4.9500000000000044E-2</v>
      </c>
      <c r="J24" s="11">
        <f t="shared" si="33"/>
        <v>1</v>
      </c>
      <c r="K24" s="11">
        <f t="shared" si="26"/>
        <v>1.5000000000000013E-2</v>
      </c>
      <c r="L24" s="45" t="b">
        <f t="shared" si="27"/>
        <v>1</v>
      </c>
      <c r="M24" s="42" t="s">
        <v>731</v>
      </c>
      <c r="N24" s="42" t="s">
        <v>40</v>
      </c>
      <c r="O24" s="43">
        <v>1</v>
      </c>
      <c r="P24" s="42" t="s">
        <v>104</v>
      </c>
      <c r="Q24" s="43">
        <v>7</v>
      </c>
      <c r="R24" s="43">
        <v>0.66400000000000015</v>
      </c>
      <c r="S24" s="43">
        <v>4</v>
      </c>
      <c r="T24" s="43">
        <v>4.8999999999999995E-2</v>
      </c>
      <c r="U24" s="43">
        <v>3</v>
      </c>
      <c r="V24" s="43">
        <v>0.30900000000000005</v>
      </c>
      <c r="W24" s="47">
        <v>2</v>
      </c>
      <c r="X24" s="47">
        <v>0.60000000000000009</v>
      </c>
      <c r="Y24" s="45" t="b">
        <f t="shared" si="28"/>
        <v>1</v>
      </c>
      <c r="Z24" s="42" t="s">
        <v>731</v>
      </c>
      <c r="AA24" s="42" t="s">
        <v>40</v>
      </c>
      <c r="AB24" s="43">
        <v>1</v>
      </c>
      <c r="AC24" s="42" t="s">
        <v>104</v>
      </c>
      <c r="AD24" s="47">
        <v>8</v>
      </c>
      <c r="AE24" s="47">
        <v>0.67900000000000016</v>
      </c>
      <c r="AF24" s="47">
        <v>5</v>
      </c>
      <c r="AG24" s="47">
        <v>6.4000000000000001E-2</v>
      </c>
      <c r="AH24" s="47">
        <v>14</v>
      </c>
      <c r="AI24" s="47">
        <v>0.3585000000000001</v>
      </c>
      <c r="AJ24" s="47">
        <v>3</v>
      </c>
      <c r="AK24" s="47">
        <v>0.6150000000000001</v>
      </c>
    </row>
    <row r="25" spans="1:37" ht="17.25" customHeight="1" x14ac:dyDescent="0.25">
      <c r="A25" s="7" t="s">
        <v>40</v>
      </c>
      <c r="B25" s="19">
        <v>13</v>
      </c>
      <c r="C25" s="33" t="s">
        <v>178</v>
      </c>
      <c r="D25" s="11">
        <f t="shared" si="29"/>
        <v>2</v>
      </c>
      <c r="E25" s="11">
        <f t="shared" si="30"/>
        <v>0.03</v>
      </c>
      <c r="F25" s="11">
        <f t="shared" si="31"/>
        <v>1</v>
      </c>
      <c r="G25" s="11">
        <f t="shared" si="24"/>
        <v>1.5000000000000001E-2</v>
      </c>
      <c r="H25" s="11">
        <f t="shared" si="32"/>
        <v>0</v>
      </c>
      <c r="I25" s="11">
        <f t="shared" si="25"/>
        <v>0</v>
      </c>
      <c r="J25" s="11">
        <f t="shared" si="33"/>
        <v>0</v>
      </c>
      <c r="K25" s="11">
        <f t="shared" si="26"/>
        <v>0</v>
      </c>
      <c r="L25" s="45" t="b">
        <f t="shared" si="27"/>
        <v>1</v>
      </c>
      <c r="M25" s="42" t="s">
        <v>732</v>
      </c>
      <c r="N25" s="42" t="s">
        <v>40</v>
      </c>
      <c r="O25" s="43">
        <v>1</v>
      </c>
      <c r="P25" s="42" t="s">
        <v>178</v>
      </c>
      <c r="Q25" s="43">
        <v>1</v>
      </c>
      <c r="R25" s="43">
        <v>0.01</v>
      </c>
      <c r="S25" s="43">
        <v>1</v>
      </c>
      <c r="T25" s="43">
        <v>0.01</v>
      </c>
      <c r="U25" s="43">
        <v>0</v>
      </c>
      <c r="V25" s="43">
        <v>0</v>
      </c>
      <c r="W25" s="47">
        <v>0</v>
      </c>
      <c r="X25" s="47">
        <v>0</v>
      </c>
      <c r="Y25" s="45" t="b">
        <f t="shared" si="28"/>
        <v>1</v>
      </c>
      <c r="Z25" s="42" t="s">
        <v>732</v>
      </c>
      <c r="AA25" s="42" t="s">
        <v>40</v>
      </c>
      <c r="AB25" s="43">
        <v>1</v>
      </c>
      <c r="AC25" s="42" t="s">
        <v>178</v>
      </c>
      <c r="AD25" s="47">
        <v>3</v>
      </c>
      <c r="AE25" s="47">
        <v>0.04</v>
      </c>
      <c r="AF25" s="47">
        <v>2</v>
      </c>
      <c r="AG25" s="47">
        <v>2.5000000000000001E-2</v>
      </c>
      <c r="AH25" s="47">
        <v>0</v>
      </c>
      <c r="AI25" s="47">
        <v>0</v>
      </c>
      <c r="AJ25" s="47">
        <v>0</v>
      </c>
      <c r="AK25" s="47">
        <v>0</v>
      </c>
    </row>
    <row r="26" spans="1:37" ht="17.25" customHeight="1" x14ac:dyDescent="0.25">
      <c r="A26" s="7" t="s">
        <v>40</v>
      </c>
      <c r="B26" s="19">
        <v>14</v>
      </c>
      <c r="C26" s="33" t="s">
        <v>114</v>
      </c>
      <c r="D26" s="11">
        <f t="shared" si="29"/>
        <v>0</v>
      </c>
      <c r="E26" s="11">
        <f t="shared" si="30"/>
        <v>0</v>
      </c>
      <c r="F26" s="11">
        <f t="shared" si="31"/>
        <v>1</v>
      </c>
      <c r="G26" s="11">
        <f t="shared" si="24"/>
        <v>7.0000000000000062E-3</v>
      </c>
      <c r="H26" s="11">
        <f t="shared" si="32"/>
        <v>0</v>
      </c>
      <c r="I26" s="11">
        <f t="shared" si="25"/>
        <v>0</v>
      </c>
      <c r="J26" s="11">
        <f t="shared" si="33"/>
        <v>0</v>
      </c>
      <c r="K26" s="11">
        <f t="shared" si="26"/>
        <v>0</v>
      </c>
      <c r="L26" s="45" t="b">
        <f t="shared" si="27"/>
        <v>1</v>
      </c>
      <c r="M26" s="42" t="s">
        <v>733</v>
      </c>
      <c r="N26" s="42" t="s">
        <v>40</v>
      </c>
      <c r="O26" s="43">
        <v>1</v>
      </c>
      <c r="P26" s="42" t="s">
        <v>114</v>
      </c>
      <c r="Q26" s="43">
        <v>9</v>
      </c>
      <c r="R26" s="43">
        <v>0.104</v>
      </c>
      <c r="S26" s="43">
        <v>8</v>
      </c>
      <c r="T26" s="43">
        <v>8.4000000000000005E-2</v>
      </c>
      <c r="U26" s="43">
        <v>8</v>
      </c>
      <c r="V26" s="43">
        <v>6.0100000000000001E-2</v>
      </c>
      <c r="W26" s="47">
        <v>0</v>
      </c>
      <c r="X26" s="47">
        <v>0</v>
      </c>
      <c r="Y26" s="45" t="b">
        <f t="shared" si="28"/>
        <v>1</v>
      </c>
      <c r="Z26" s="42" t="s">
        <v>733</v>
      </c>
      <c r="AA26" s="42" t="s">
        <v>40</v>
      </c>
      <c r="AB26" s="43">
        <v>1</v>
      </c>
      <c r="AC26" s="42" t="s">
        <v>114</v>
      </c>
      <c r="AD26" s="47">
        <v>9</v>
      </c>
      <c r="AE26" s="47">
        <v>0.104</v>
      </c>
      <c r="AF26" s="47">
        <v>9</v>
      </c>
      <c r="AG26" s="47">
        <v>9.1000000000000011E-2</v>
      </c>
      <c r="AH26" s="47">
        <v>8</v>
      </c>
      <c r="AI26" s="47">
        <v>6.0100000000000001E-2</v>
      </c>
      <c r="AJ26" s="47">
        <v>0</v>
      </c>
      <c r="AK26" s="47">
        <v>0</v>
      </c>
    </row>
    <row r="27" spans="1:37" ht="17.25" customHeight="1" x14ac:dyDescent="0.25">
      <c r="A27" s="7" t="s">
        <v>40</v>
      </c>
      <c r="B27" s="19">
        <v>15</v>
      </c>
      <c r="C27" s="33" t="s">
        <v>20</v>
      </c>
      <c r="D27" s="11">
        <f t="shared" si="29"/>
        <v>13</v>
      </c>
      <c r="E27" s="11">
        <f t="shared" si="30"/>
        <v>0.12750000000000006</v>
      </c>
      <c r="F27" s="11">
        <f t="shared" si="31"/>
        <v>13</v>
      </c>
      <c r="G27" s="11">
        <f t="shared" si="24"/>
        <v>0.128</v>
      </c>
      <c r="H27" s="11">
        <f t="shared" si="32"/>
        <v>8</v>
      </c>
      <c r="I27" s="11">
        <f t="shared" si="25"/>
        <v>9.1000000000000081E-2</v>
      </c>
      <c r="J27" s="11">
        <f t="shared" si="33"/>
        <v>2</v>
      </c>
      <c r="K27" s="11">
        <f t="shared" si="26"/>
        <v>2.8999999999999998E-2</v>
      </c>
      <c r="L27" s="45" t="b">
        <f t="shared" si="27"/>
        <v>1</v>
      </c>
      <c r="M27" s="42" t="s">
        <v>730</v>
      </c>
      <c r="N27" s="42" t="s">
        <v>40</v>
      </c>
      <c r="O27" s="43">
        <v>1</v>
      </c>
      <c r="P27" s="42" t="s">
        <v>20</v>
      </c>
      <c r="Q27" s="43">
        <v>48</v>
      </c>
      <c r="R27" s="43">
        <v>0.57300000000000029</v>
      </c>
      <c r="S27" s="43">
        <v>35</v>
      </c>
      <c r="T27" s="43">
        <v>0.42900000000000027</v>
      </c>
      <c r="U27" s="43">
        <v>27</v>
      </c>
      <c r="V27" s="43">
        <v>0.28250000000000014</v>
      </c>
      <c r="W27" s="47">
        <v>2</v>
      </c>
      <c r="X27" s="47">
        <v>2.4E-2</v>
      </c>
      <c r="Y27" s="45" t="b">
        <f t="shared" si="28"/>
        <v>1</v>
      </c>
      <c r="Z27" s="42" t="s">
        <v>730</v>
      </c>
      <c r="AA27" s="42" t="s">
        <v>40</v>
      </c>
      <c r="AB27" s="43">
        <v>1</v>
      </c>
      <c r="AC27" s="42" t="s">
        <v>20</v>
      </c>
      <c r="AD27" s="47">
        <v>61</v>
      </c>
      <c r="AE27" s="47">
        <v>0.70050000000000034</v>
      </c>
      <c r="AF27" s="47">
        <v>48</v>
      </c>
      <c r="AG27" s="47">
        <v>0.55700000000000027</v>
      </c>
      <c r="AH27" s="47">
        <v>35</v>
      </c>
      <c r="AI27" s="47">
        <v>0.37350000000000022</v>
      </c>
      <c r="AJ27" s="47">
        <v>4</v>
      </c>
      <c r="AK27" s="47">
        <v>5.2999999999999999E-2</v>
      </c>
    </row>
    <row r="28" spans="1:37" ht="17.25" customHeight="1" x14ac:dyDescent="0.25">
      <c r="A28" s="7" t="s">
        <v>40</v>
      </c>
      <c r="B28" s="19">
        <v>16</v>
      </c>
      <c r="C28" s="33" t="s">
        <v>217</v>
      </c>
      <c r="D28" s="11">
        <f t="shared" si="29"/>
        <v>0</v>
      </c>
      <c r="E28" s="11">
        <f t="shared" si="30"/>
        <v>0</v>
      </c>
      <c r="F28" s="11">
        <f t="shared" si="31"/>
        <v>0</v>
      </c>
      <c r="G28" s="11">
        <f t="shared" si="24"/>
        <v>0</v>
      </c>
      <c r="H28" s="11">
        <f t="shared" si="32"/>
        <v>1</v>
      </c>
      <c r="I28" s="11">
        <f t="shared" si="25"/>
        <v>1.4999999999999999E-2</v>
      </c>
      <c r="J28" s="11">
        <f t="shared" si="33"/>
        <v>0</v>
      </c>
      <c r="K28" s="11">
        <f t="shared" si="26"/>
        <v>0</v>
      </c>
      <c r="L28" s="45" t="b">
        <f t="shared" si="27"/>
        <v>1</v>
      </c>
      <c r="M28" s="42" t="s">
        <v>733</v>
      </c>
      <c r="N28" s="42" t="s">
        <v>40</v>
      </c>
      <c r="O28" s="43">
        <v>1</v>
      </c>
      <c r="P28" s="42" t="s">
        <v>217</v>
      </c>
      <c r="Q28" s="43">
        <v>1</v>
      </c>
      <c r="R28" s="43">
        <v>1.4999999999999999E-2</v>
      </c>
      <c r="S28" s="43">
        <v>1</v>
      </c>
      <c r="T28" s="43">
        <v>1.4999999999999999E-2</v>
      </c>
      <c r="U28" s="43">
        <v>0</v>
      </c>
      <c r="V28" s="43">
        <v>0</v>
      </c>
      <c r="W28" s="47">
        <v>0</v>
      </c>
      <c r="X28" s="47">
        <v>0</v>
      </c>
      <c r="Y28" s="45" t="b">
        <f t="shared" si="28"/>
        <v>1</v>
      </c>
      <c r="Z28" s="42" t="s">
        <v>733</v>
      </c>
      <c r="AA28" s="42" t="s">
        <v>40</v>
      </c>
      <c r="AB28" s="43">
        <v>1</v>
      </c>
      <c r="AC28" s="42" t="s">
        <v>217</v>
      </c>
      <c r="AD28" s="47">
        <v>1</v>
      </c>
      <c r="AE28" s="47">
        <v>1.4999999999999999E-2</v>
      </c>
      <c r="AF28" s="47">
        <v>1</v>
      </c>
      <c r="AG28" s="47">
        <v>1.4999999999999999E-2</v>
      </c>
      <c r="AH28" s="47">
        <v>1</v>
      </c>
      <c r="AI28" s="47">
        <v>1.4999999999999999E-2</v>
      </c>
      <c r="AJ28" s="47">
        <v>0</v>
      </c>
      <c r="AK28" s="47">
        <v>0</v>
      </c>
    </row>
    <row r="29" spans="1:37" ht="17.25" customHeight="1" x14ac:dyDescent="0.25">
      <c r="A29" s="7" t="s">
        <v>40</v>
      </c>
      <c r="B29" s="19">
        <v>17</v>
      </c>
      <c r="C29" s="33" t="s">
        <v>94</v>
      </c>
      <c r="D29" s="11">
        <f t="shared" si="29"/>
        <v>0</v>
      </c>
      <c r="E29" s="11">
        <f t="shared" si="30"/>
        <v>0</v>
      </c>
      <c r="F29" s="11">
        <f t="shared" si="31"/>
        <v>1</v>
      </c>
      <c r="G29" s="11">
        <f t="shared" si="24"/>
        <v>1.2E-2</v>
      </c>
      <c r="H29" s="11">
        <f t="shared" si="32"/>
        <v>0</v>
      </c>
      <c r="I29" s="11">
        <f t="shared" si="25"/>
        <v>0</v>
      </c>
      <c r="J29" s="11">
        <f t="shared" si="33"/>
        <v>0</v>
      </c>
      <c r="K29" s="11">
        <f t="shared" si="26"/>
        <v>0</v>
      </c>
      <c r="L29" s="45" t="b">
        <f t="shared" si="27"/>
        <v>1</v>
      </c>
      <c r="M29" s="42" t="s">
        <v>731</v>
      </c>
      <c r="N29" s="42" t="s">
        <v>40</v>
      </c>
      <c r="O29" s="43">
        <v>1</v>
      </c>
      <c r="P29" s="42" t="s">
        <v>94</v>
      </c>
      <c r="Q29" s="43">
        <v>2</v>
      </c>
      <c r="R29" s="43">
        <v>2.7E-2</v>
      </c>
      <c r="S29" s="43">
        <v>1</v>
      </c>
      <c r="T29" s="43">
        <v>1.4999999999999999E-2</v>
      </c>
      <c r="U29" s="43">
        <v>2</v>
      </c>
      <c r="V29" s="43">
        <v>2.5000000000000001E-2</v>
      </c>
      <c r="W29" s="47">
        <v>0</v>
      </c>
      <c r="X29" s="47">
        <v>0</v>
      </c>
      <c r="Y29" s="45" t="b">
        <f t="shared" si="28"/>
        <v>1</v>
      </c>
      <c r="Z29" s="42" t="s">
        <v>731</v>
      </c>
      <c r="AA29" s="42" t="s">
        <v>40</v>
      </c>
      <c r="AB29" s="43">
        <v>1</v>
      </c>
      <c r="AC29" s="42" t="s">
        <v>94</v>
      </c>
      <c r="AD29" s="47">
        <v>2</v>
      </c>
      <c r="AE29" s="47">
        <v>2.7E-2</v>
      </c>
      <c r="AF29" s="47">
        <v>2</v>
      </c>
      <c r="AG29" s="47">
        <v>2.7E-2</v>
      </c>
      <c r="AH29" s="47">
        <v>2</v>
      </c>
      <c r="AI29" s="47">
        <v>2.5000000000000001E-2</v>
      </c>
      <c r="AJ29" s="47">
        <v>0</v>
      </c>
      <c r="AK29" s="47">
        <v>0</v>
      </c>
    </row>
    <row r="30" spans="1:37" ht="17.25" customHeight="1" x14ac:dyDescent="0.25">
      <c r="A30" s="7" t="s">
        <v>40</v>
      </c>
      <c r="B30" s="19">
        <v>18</v>
      </c>
      <c r="C30" s="33" t="s">
        <v>122</v>
      </c>
      <c r="D30" s="11">
        <f t="shared" si="29"/>
        <v>0</v>
      </c>
      <c r="E30" s="11">
        <f t="shared" si="30"/>
        <v>0</v>
      </c>
      <c r="F30" s="11">
        <f t="shared" si="31"/>
        <v>0</v>
      </c>
      <c r="G30" s="11">
        <f t="shared" si="24"/>
        <v>0</v>
      </c>
      <c r="H30" s="11">
        <f t="shared" si="32"/>
        <v>0</v>
      </c>
      <c r="I30" s="11">
        <f t="shared" si="25"/>
        <v>0.15</v>
      </c>
      <c r="J30" s="11">
        <f t="shared" si="33"/>
        <v>0</v>
      </c>
      <c r="K30" s="11">
        <f t="shared" si="26"/>
        <v>0</v>
      </c>
      <c r="L30" s="45" t="b">
        <f t="shared" si="27"/>
        <v>1</v>
      </c>
      <c r="M30" s="42" t="s">
        <v>734</v>
      </c>
      <c r="N30" s="42" t="s">
        <v>40</v>
      </c>
      <c r="O30" s="43">
        <v>1</v>
      </c>
      <c r="P30" s="42" t="s">
        <v>122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7">
        <v>0</v>
      </c>
      <c r="X30" s="47">
        <v>0</v>
      </c>
      <c r="Y30" s="45" t="b">
        <f t="shared" si="28"/>
        <v>1</v>
      </c>
      <c r="Z30" s="42" t="s">
        <v>734</v>
      </c>
      <c r="AA30" s="42" t="s">
        <v>40</v>
      </c>
      <c r="AB30" s="43">
        <v>1</v>
      </c>
      <c r="AC30" s="42" t="s">
        <v>122</v>
      </c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0.15</v>
      </c>
      <c r="AJ30" s="47">
        <v>0</v>
      </c>
      <c r="AK30" s="47">
        <v>0</v>
      </c>
    </row>
    <row r="31" spans="1:37" ht="17.25" customHeight="1" x14ac:dyDescent="0.25">
      <c r="A31" s="7" t="s">
        <v>40</v>
      </c>
      <c r="B31" s="19">
        <v>19</v>
      </c>
      <c r="C31" s="33" t="s">
        <v>254</v>
      </c>
      <c r="D31" s="11">
        <f t="shared" si="29"/>
        <v>0</v>
      </c>
      <c r="E31" s="11">
        <f t="shared" si="30"/>
        <v>0</v>
      </c>
      <c r="F31" s="11">
        <f t="shared" si="31"/>
        <v>0</v>
      </c>
      <c r="G31" s="11">
        <f t="shared" si="24"/>
        <v>0</v>
      </c>
      <c r="H31" s="11">
        <f t="shared" si="32"/>
        <v>0</v>
      </c>
      <c r="I31" s="11">
        <f t="shared" si="25"/>
        <v>0</v>
      </c>
      <c r="J31" s="11">
        <f t="shared" si="33"/>
        <v>0</v>
      </c>
      <c r="K31" s="11">
        <f t="shared" si="26"/>
        <v>0</v>
      </c>
      <c r="L31" s="45" t="b">
        <f t="shared" si="27"/>
        <v>1</v>
      </c>
      <c r="M31" s="42" t="s">
        <v>731</v>
      </c>
      <c r="N31" s="42" t="s">
        <v>40</v>
      </c>
      <c r="O31" s="43">
        <v>1</v>
      </c>
      <c r="P31" s="42" t="s">
        <v>254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7">
        <v>0</v>
      </c>
      <c r="X31" s="47">
        <v>0</v>
      </c>
      <c r="Y31" s="45" t="b">
        <f t="shared" si="28"/>
        <v>1</v>
      </c>
      <c r="Z31" s="42" t="s">
        <v>731</v>
      </c>
      <c r="AA31" s="42" t="s">
        <v>40</v>
      </c>
      <c r="AB31" s="43">
        <v>1</v>
      </c>
      <c r="AC31" s="42" t="s">
        <v>254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</row>
    <row r="32" spans="1:37" ht="17.25" customHeight="1" x14ac:dyDescent="0.25">
      <c r="A32" s="7" t="s">
        <v>40</v>
      </c>
      <c r="B32" s="19">
        <v>20</v>
      </c>
      <c r="C32" s="33" t="s">
        <v>218</v>
      </c>
      <c r="D32" s="11">
        <f t="shared" si="29"/>
        <v>0</v>
      </c>
      <c r="E32" s="11">
        <f t="shared" si="30"/>
        <v>0</v>
      </c>
      <c r="F32" s="11">
        <f t="shared" si="31"/>
        <v>0</v>
      </c>
      <c r="G32" s="11">
        <f t="shared" si="24"/>
        <v>0</v>
      </c>
      <c r="H32" s="11">
        <f t="shared" si="32"/>
        <v>0</v>
      </c>
      <c r="I32" s="11">
        <f t="shared" si="25"/>
        <v>0</v>
      </c>
      <c r="J32" s="11">
        <f t="shared" si="33"/>
        <v>1</v>
      </c>
      <c r="K32" s="11">
        <f t="shared" si="26"/>
        <v>0.05</v>
      </c>
      <c r="L32" s="45" t="b">
        <f t="shared" si="27"/>
        <v>1</v>
      </c>
      <c r="M32" s="42" t="s">
        <v>733</v>
      </c>
      <c r="N32" s="42" t="s">
        <v>40</v>
      </c>
      <c r="O32" s="43">
        <v>1</v>
      </c>
      <c r="P32" s="42" t="s">
        <v>218</v>
      </c>
      <c r="Q32" s="43">
        <v>1</v>
      </c>
      <c r="R32" s="43">
        <v>0.05</v>
      </c>
      <c r="S32" s="43">
        <v>0</v>
      </c>
      <c r="T32" s="43">
        <v>0</v>
      </c>
      <c r="U32" s="43">
        <v>1</v>
      </c>
      <c r="V32" s="43">
        <v>1.2E-2</v>
      </c>
      <c r="W32" s="47">
        <v>0</v>
      </c>
      <c r="X32" s="47">
        <v>0</v>
      </c>
      <c r="Y32" s="45" t="b">
        <f t="shared" si="28"/>
        <v>1</v>
      </c>
      <c r="Z32" s="42" t="s">
        <v>733</v>
      </c>
      <c r="AA32" s="42" t="s">
        <v>40</v>
      </c>
      <c r="AB32" s="43">
        <v>1</v>
      </c>
      <c r="AC32" s="42" t="s">
        <v>218</v>
      </c>
      <c r="AD32" s="47">
        <v>1</v>
      </c>
      <c r="AE32" s="47">
        <v>0.05</v>
      </c>
      <c r="AF32" s="47">
        <v>0</v>
      </c>
      <c r="AG32" s="47">
        <v>0</v>
      </c>
      <c r="AH32" s="47">
        <v>1</v>
      </c>
      <c r="AI32" s="47">
        <v>1.2E-2</v>
      </c>
      <c r="AJ32" s="47">
        <v>1</v>
      </c>
      <c r="AK32" s="47">
        <v>0.05</v>
      </c>
    </row>
    <row r="33" spans="1:37" ht="17.25" customHeight="1" x14ac:dyDescent="0.25">
      <c r="A33" s="7" t="s">
        <v>40</v>
      </c>
      <c r="B33" s="19">
        <v>21</v>
      </c>
      <c r="C33" s="33" t="s">
        <v>219</v>
      </c>
      <c r="D33" s="11">
        <f t="shared" si="29"/>
        <v>0</v>
      </c>
      <c r="E33" s="11">
        <f t="shared" si="30"/>
        <v>0</v>
      </c>
      <c r="F33" s="11">
        <f t="shared" si="31"/>
        <v>0</v>
      </c>
      <c r="G33" s="11">
        <f t="shared" si="24"/>
        <v>0</v>
      </c>
      <c r="H33" s="11">
        <f t="shared" si="32"/>
        <v>1</v>
      </c>
      <c r="I33" s="11">
        <f t="shared" si="25"/>
        <v>6.0000000000000001E-3</v>
      </c>
      <c r="J33" s="11">
        <f t="shared" si="33"/>
        <v>0</v>
      </c>
      <c r="K33" s="11">
        <f t="shared" si="26"/>
        <v>0</v>
      </c>
      <c r="L33" s="45" t="b">
        <f t="shared" si="27"/>
        <v>1</v>
      </c>
      <c r="M33" s="42" t="s">
        <v>730</v>
      </c>
      <c r="N33" s="42" t="s">
        <v>40</v>
      </c>
      <c r="O33" s="43">
        <v>1</v>
      </c>
      <c r="P33" s="42" t="s">
        <v>219</v>
      </c>
      <c r="Q33" s="43">
        <v>1</v>
      </c>
      <c r="R33" s="43">
        <v>6.0000000000000001E-3</v>
      </c>
      <c r="S33" s="43">
        <v>1</v>
      </c>
      <c r="T33" s="43">
        <v>6.0000000000000001E-3</v>
      </c>
      <c r="U33" s="43">
        <v>0</v>
      </c>
      <c r="V33" s="43">
        <v>0</v>
      </c>
      <c r="W33" s="47">
        <v>0</v>
      </c>
      <c r="X33" s="47">
        <v>0</v>
      </c>
      <c r="Y33" s="45" t="b">
        <f t="shared" si="28"/>
        <v>1</v>
      </c>
      <c r="Z33" s="42" t="s">
        <v>730</v>
      </c>
      <c r="AA33" s="42" t="s">
        <v>40</v>
      </c>
      <c r="AB33" s="43">
        <v>1</v>
      </c>
      <c r="AC33" s="42" t="s">
        <v>219</v>
      </c>
      <c r="AD33" s="47">
        <v>1</v>
      </c>
      <c r="AE33" s="47">
        <v>6.0000000000000001E-3</v>
      </c>
      <c r="AF33" s="47">
        <v>1</v>
      </c>
      <c r="AG33" s="47">
        <v>6.0000000000000001E-3</v>
      </c>
      <c r="AH33" s="47">
        <v>1</v>
      </c>
      <c r="AI33" s="47">
        <v>6.0000000000000001E-3</v>
      </c>
      <c r="AJ33" s="47">
        <v>0</v>
      </c>
      <c r="AK33" s="47">
        <v>0</v>
      </c>
    </row>
    <row r="34" spans="1:37" ht="17.25" customHeight="1" x14ac:dyDescent="0.25">
      <c r="A34" s="7" t="s">
        <v>40</v>
      </c>
      <c r="B34" s="19">
        <v>22</v>
      </c>
      <c r="C34" s="33" t="s">
        <v>255</v>
      </c>
      <c r="D34" s="11">
        <f t="shared" si="29"/>
        <v>0</v>
      </c>
      <c r="E34" s="11">
        <f t="shared" si="30"/>
        <v>0</v>
      </c>
      <c r="F34" s="11">
        <f t="shared" si="31"/>
        <v>0</v>
      </c>
      <c r="G34" s="11">
        <f t="shared" si="24"/>
        <v>0</v>
      </c>
      <c r="H34" s="11">
        <f t="shared" si="32"/>
        <v>0</v>
      </c>
      <c r="I34" s="11">
        <f t="shared" si="25"/>
        <v>0</v>
      </c>
      <c r="J34" s="11">
        <f t="shared" si="33"/>
        <v>0</v>
      </c>
      <c r="K34" s="11">
        <f t="shared" si="26"/>
        <v>0</v>
      </c>
      <c r="L34" s="45" t="b">
        <f t="shared" si="27"/>
        <v>1</v>
      </c>
      <c r="M34" s="42" t="s">
        <v>732</v>
      </c>
      <c r="N34" s="42" t="s">
        <v>40</v>
      </c>
      <c r="O34" s="43">
        <v>1</v>
      </c>
      <c r="P34" s="42" t="s">
        <v>255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7">
        <v>0</v>
      </c>
      <c r="X34" s="47">
        <v>0</v>
      </c>
      <c r="Y34" s="45" t="b">
        <f t="shared" si="28"/>
        <v>1</v>
      </c>
      <c r="Z34" s="42" t="s">
        <v>732</v>
      </c>
      <c r="AA34" s="42" t="s">
        <v>40</v>
      </c>
      <c r="AB34" s="43">
        <v>1</v>
      </c>
      <c r="AC34" s="42" t="s">
        <v>255</v>
      </c>
      <c r="AD34" s="47">
        <v>0</v>
      </c>
      <c r="AE34" s="47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0</v>
      </c>
    </row>
    <row r="35" spans="1:37" ht="17.25" customHeight="1" x14ac:dyDescent="0.25">
      <c r="A35" s="7" t="s">
        <v>40</v>
      </c>
      <c r="B35" s="19">
        <v>23</v>
      </c>
      <c r="C35" s="33" t="s">
        <v>256</v>
      </c>
      <c r="D35" s="11">
        <f t="shared" si="29"/>
        <v>0</v>
      </c>
      <c r="E35" s="11">
        <f t="shared" si="30"/>
        <v>0</v>
      </c>
      <c r="F35" s="11">
        <f t="shared" si="31"/>
        <v>0</v>
      </c>
      <c r="G35" s="11">
        <f t="shared" si="24"/>
        <v>0</v>
      </c>
      <c r="H35" s="11">
        <f t="shared" si="32"/>
        <v>0</v>
      </c>
      <c r="I35" s="11">
        <f t="shared" si="25"/>
        <v>0</v>
      </c>
      <c r="J35" s="11">
        <f t="shared" si="33"/>
        <v>0</v>
      </c>
      <c r="K35" s="11">
        <f t="shared" si="26"/>
        <v>0</v>
      </c>
      <c r="L35" s="45" t="b">
        <f t="shared" si="27"/>
        <v>1</v>
      </c>
      <c r="M35" s="42" t="s">
        <v>732</v>
      </c>
      <c r="N35" s="42" t="s">
        <v>40</v>
      </c>
      <c r="O35" s="43">
        <v>1</v>
      </c>
      <c r="P35" s="42" t="s">
        <v>256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7">
        <v>0</v>
      </c>
      <c r="X35" s="47">
        <v>0</v>
      </c>
      <c r="Y35" s="45" t="b">
        <f t="shared" si="28"/>
        <v>1</v>
      </c>
      <c r="Z35" s="42" t="s">
        <v>732</v>
      </c>
      <c r="AA35" s="42" t="s">
        <v>40</v>
      </c>
      <c r="AB35" s="43">
        <v>1</v>
      </c>
      <c r="AC35" s="42" t="s">
        <v>256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</row>
    <row r="36" spans="1:37" ht="17.25" customHeight="1" x14ac:dyDescent="0.25">
      <c r="A36" s="7" t="s">
        <v>40</v>
      </c>
      <c r="B36" s="19">
        <v>24</v>
      </c>
      <c r="C36" s="33" t="s">
        <v>62</v>
      </c>
      <c r="D36" s="11">
        <f t="shared" si="29"/>
        <v>0</v>
      </c>
      <c r="E36" s="11">
        <f t="shared" si="30"/>
        <v>0</v>
      </c>
      <c r="F36" s="11">
        <f t="shared" si="31"/>
        <v>0</v>
      </c>
      <c r="G36" s="11">
        <f t="shared" si="24"/>
        <v>0</v>
      </c>
      <c r="H36" s="11">
        <f t="shared" si="32"/>
        <v>1</v>
      </c>
      <c r="I36" s="11">
        <f t="shared" si="25"/>
        <v>8.0000000000000002E-3</v>
      </c>
      <c r="J36" s="11">
        <f t="shared" si="33"/>
        <v>0</v>
      </c>
      <c r="K36" s="11">
        <f t="shared" si="26"/>
        <v>0</v>
      </c>
      <c r="L36" s="45" t="b">
        <f t="shared" si="27"/>
        <v>1</v>
      </c>
      <c r="M36" s="42" t="s">
        <v>732</v>
      </c>
      <c r="N36" s="42" t="s">
        <v>40</v>
      </c>
      <c r="O36" s="43">
        <v>1</v>
      </c>
      <c r="P36" s="42" t="s">
        <v>62</v>
      </c>
      <c r="Q36" s="43">
        <v>1</v>
      </c>
      <c r="R36" s="43">
        <v>8.0000000000000002E-3</v>
      </c>
      <c r="S36" s="43">
        <v>1</v>
      </c>
      <c r="T36" s="43">
        <v>8.0000000000000002E-3</v>
      </c>
      <c r="U36" s="43">
        <v>1</v>
      </c>
      <c r="V36" s="43">
        <v>1.2E-2</v>
      </c>
      <c r="W36" s="47">
        <v>0</v>
      </c>
      <c r="X36" s="47">
        <v>0</v>
      </c>
      <c r="Y36" s="45" t="b">
        <f t="shared" si="28"/>
        <v>1</v>
      </c>
      <c r="Z36" s="42" t="s">
        <v>732</v>
      </c>
      <c r="AA36" s="42" t="s">
        <v>40</v>
      </c>
      <c r="AB36" s="43">
        <v>1</v>
      </c>
      <c r="AC36" s="42" t="s">
        <v>62</v>
      </c>
      <c r="AD36" s="47">
        <v>1</v>
      </c>
      <c r="AE36" s="47">
        <v>8.0000000000000002E-3</v>
      </c>
      <c r="AF36" s="47">
        <v>1</v>
      </c>
      <c r="AG36" s="47">
        <v>8.0000000000000002E-3</v>
      </c>
      <c r="AH36" s="47">
        <v>2</v>
      </c>
      <c r="AI36" s="47">
        <v>0.02</v>
      </c>
      <c r="AJ36" s="47">
        <v>0</v>
      </c>
      <c r="AK36" s="47">
        <v>0</v>
      </c>
    </row>
    <row r="37" spans="1:37" ht="17.25" customHeight="1" x14ac:dyDescent="0.25">
      <c r="A37" s="7" t="s">
        <v>40</v>
      </c>
      <c r="B37" s="19">
        <v>25</v>
      </c>
      <c r="C37" s="33" t="s">
        <v>62</v>
      </c>
      <c r="D37" s="11">
        <f t="shared" si="29"/>
        <v>12</v>
      </c>
      <c r="E37" s="11">
        <f t="shared" si="30"/>
        <v>0.12200000000000011</v>
      </c>
      <c r="F37" s="11">
        <f t="shared" si="31"/>
        <v>6</v>
      </c>
      <c r="G37" s="11">
        <f t="shared" si="24"/>
        <v>6.2500000000000056E-2</v>
      </c>
      <c r="H37" s="11">
        <f t="shared" si="32"/>
        <v>3</v>
      </c>
      <c r="I37" s="11">
        <f t="shared" si="25"/>
        <v>1.8999999999999989E-2</v>
      </c>
      <c r="J37" s="11">
        <f t="shared" si="33"/>
        <v>1</v>
      </c>
      <c r="K37" s="11">
        <f t="shared" si="26"/>
        <v>6.9999999999999993E-3</v>
      </c>
      <c r="L37" s="45" t="b">
        <f t="shared" si="27"/>
        <v>1</v>
      </c>
      <c r="M37" s="42" t="s">
        <v>730</v>
      </c>
      <c r="N37" s="42" t="s">
        <v>40</v>
      </c>
      <c r="O37" s="43">
        <v>1</v>
      </c>
      <c r="P37" s="42" t="s">
        <v>62</v>
      </c>
      <c r="Q37" s="43">
        <v>44</v>
      </c>
      <c r="R37" s="43">
        <v>0.35750000000000021</v>
      </c>
      <c r="S37" s="43">
        <v>36</v>
      </c>
      <c r="T37" s="43">
        <v>0.29400000000000015</v>
      </c>
      <c r="U37" s="43">
        <v>13</v>
      </c>
      <c r="V37" s="43">
        <v>0.12550000000000003</v>
      </c>
      <c r="W37" s="47">
        <v>3</v>
      </c>
      <c r="X37" s="47">
        <v>3.15E-2</v>
      </c>
      <c r="Y37" s="45" t="b">
        <f t="shared" si="28"/>
        <v>1</v>
      </c>
      <c r="Z37" s="42" t="s">
        <v>730</v>
      </c>
      <c r="AA37" s="42" t="s">
        <v>40</v>
      </c>
      <c r="AB37" s="43">
        <v>1</v>
      </c>
      <c r="AC37" s="42" t="s">
        <v>62</v>
      </c>
      <c r="AD37" s="47">
        <v>56</v>
      </c>
      <c r="AE37" s="47">
        <v>0.47950000000000031</v>
      </c>
      <c r="AF37" s="47">
        <v>42</v>
      </c>
      <c r="AG37" s="47">
        <v>0.35650000000000021</v>
      </c>
      <c r="AH37" s="47">
        <v>16</v>
      </c>
      <c r="AI37" s="47">
        <v>0.14450000000000002</v>
      </c>
      <c r="AJ37" s="47">
        <v>4</v>
      </c>
      <c r="AK37" s="47">
        <v>3.85E-2</v>
      </c>
    </row>
    <row r="38" spans="1:37" ht="17.25" customHeight="1" x14ac:dyDescent="0.25">
      <c r="A38" s="7" t="s">
        <v>40</v>
      </c>
      <c r="B38" s="19">
        <v>26</v>
      </c>
      <c r="C38" s="33" t="s">
        <v>137</v>
      </c>
      <c r="D38" s="11">
        <f t="shared" si="29"/>
        <v>0</v>
      </c>
      <c r="E38" s="11">
        <f t="shared" si="30"/>
        <v>0</v>
      </c>
      <c r="F38" s="11">
        <f t="shared" si="31"/>
        <v>0</v>
      </c>
      <c r="G38" s="11">
        <f t="shared" si="24"/>
        <v>0</v>
      </c>
      <c r="H38" s="11">
        <f t="shared" si="32"/>
        <v>0</v>
      </c>
      <c r="I38" s="11">
        <f t="shared" si="25"/>
        <v>0</v>
      </c>
      <c r="J38" s="11">
        <f t="shared" si="33"/>
        <v>0</v>
      </c>
      <c r="K38" s="11">
        <f t="shared" si="26"/>
        <v>0</v>
      </c>
      <c r="L38" s="45" t="b">
        <f t="shared" si="27"/>
        <v>1</v>
      </c>
      <c r="M38" s="42" t="s">
        <v>733</v>
      </c>
      <c r="N38" s="42" t="s">
        <v>40</v>
      </c>
      <c r="O38" s="43">
        <v>1</v>
      </c>
      <c r="P38" s="42" t="s">
        <v>137</v>
      </c>
      <c r="Q38" s="43">
        <v>1</v>
      </c>
      <c r="R38" s="43">
        <v>0.01</v>
      </c>
      <c r="S38" s="43">
        <v>1</v>
      </c>
      <c r="T38" s="43">
        <v>0.01</v>
      </c>
      <c r="U38" s="43">
        <v>0</v>
      </c>
      <c r="V38" s="43">
        <v>0</v>
      </c>
      <c r="W38" s="47">
        <v>0</v>
      </c>
      <c r="X38" s="47">
        <v>0</v>
      </c>
      <c r="Y38" s="45" t="b">
        <f t="shared" si="28"/>
        <v>1</v>
      </c>
      <c r="Z38" s="42" t="s">
        <v>733</v>
      </c>
      <c r="AA38" s="42" t="s">
        <v>40</v>
      </c>
      <c r="AB38" s="43">
        <v>1</v>
      </c>
      <c r="AC38" s="42" t="s">
        <v>137</v>
      </c>
      <c r="AD38" s="47">
        <v>1</v>
      </c>
      <c r="AE38" s="47">
        <v>0.01</v>
      </c>
      <c r="AF38" s="47">
        <v>1</v>
      </c>
      <c r="AG38" s="47">
        <v>0.01</v>
      </c>
      <c r="AH38" s="47">
        <v>0</v>
      </c>
      <c r="AI38" s="47">
        <v>0</v>
      </c>
      <c r="AJ38" s="47">
        <v>0</v>
      </c>
      <c r="AK38" s="47">
        <v>0</v>
      </c>
    </row>
    <row r="39" spans="1:37" ht="17.25" customHeight="1" x14ac:dyDescent="0.25">
      <c r="A39" s="7" t="s">
        <v>40</v>
      </c>
      <c r="B39" s="19">
        <v>27</v>
      </c>
      <c r="C39" s="33" t="s">
        <v>73</v>
      </c>
      <c r="D39" s="11">
        <f t="shared" si="29"/>
        <v>0</v>
      </c>
      <c r="E39" s="11">
        <f t="shared" si="30"/>
        <v>0</v>
      </c>
      <c r="F39" s="11">
        <f t="shared" si="31"/>
        <v>0</v>
      </c>
      <c r="G39" s="11">
        <f t="shared" si="24"/>
        <v>0</v>
      </c>
      <c r="H39" s="11">
        <f t="shared" si="32"/>
        <v>0</v>
      </c>
      <c r="I39" s="11">
        <f t="shared" si="25"/>
        <v>0</v>
      </c>
      <c r="J39" s="11">
        <f t="shared" si="33"/>
        <v>0</v>
      </c>
      <c r="K39" s="11">
        <f t="shared" si="26"/>
        <v>0</v>
      </c>
      <c r="L39" s="45" t="b">
        <f t="shared" si="27"/>
        <v>1</v>
      </c>
      <c r="M39" s="42" t="s">
        <v>731</v>
      </c>
      <c r="N39" s="42" t="s">
        <v>40</v>
      </c>
      <c r="O39" s="43">
        <v>1</v>
      </c>
      <c r="P39" s="42" t="s">
        <v>73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7">
        <v>0</v>
      </c>
      <c r="X39" s="47">
        <v>0</v>
      </c>
      <c r="Y39" s="45" t="b">
        <f t="shared" si="28"/>
        <v>1</v>
      </c>
      <c r="Z39" s="42" t="s">
        <v>731</v>
      </c>
      <c r="AA39" s="42" t="s">
        <v>40</v>
      </c>
      <c r="AB39" s="43">
        <v>1</v>
      </c>
      <c r="AC39" s="42" t="s">
        <v>73</v>
      </c>
      <c r="AD39" s="47">
        <v>0</v>
      </c>
      <c r="AE39" s="47"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0</v>
      </c>
      <c r="AK39" s="47">
        <v>0</v>
      </c>
    </row>
    <row r="40" spans="1:37" ht="17.25" customHeight="1" x14ac:dyDescent="0.25">
      <c r="A40" s="7" t="s">
        <v>40</v>
      </c>
      <c r="B40" s="19">
        <v>28</v>
      </c>
      <c r="C40" s="33" t="s">
        <v>84</v>
      </c>
      <c r="D40" s="11">
        <f t="shared" si="29"/>
        <v>0</v>
      </c>
      <c r="E40" s="11">
        <f t="shared" si="30"/>
        <v>0</v>
      </c>
      <c r="F40" s="11">
        <f t="shared" si="31"/>
        <v>0</v>
      </c>
      <c r="G40" s="11">
        <f t="shared" si="24"/>
        <v>0</v>
      </c>
      <c r="H40" s="11">
        <f t="shared" si="32"/>
        <v>0</v>
      </c>
      <c r="I40" s="11">
        <f t="shared" si="25"/>
        <v>0</v>
      </c>
      <c r="J40" s="11">
        <f t="shared" si="33"/>
        <v>0</v>
      </c>
      <c r="K40" s="11">
        <f t="shared" si="26"/>
        <v>0</v>
      </c>
      <c r="L40" s="45" t="b">
        <f t="shared" si="27"/>
        <v>1</v>
      </c>
      <c r="M40" s="42" t="s">
        <v>733</v>
      </c>
      <c r="N40" s="42" t="s">
        <v>40</v>
      </c>
      <c r="O40" s="43">
        <v>1</v>
      </c>
      <c r="P40" s="42" t="s">
        <v>84</v>
      </c>
      <c r="Q40" s="43">
        <v>0</v>
      </c>
      <c r="R40" s="43">
        <v>0</v>
      </c>
      <c r="S40" s="43">
        <v>0</v>
      </c>
      <c r="T40" s="43">
        <v>0</v>
      </c>
      <c r="U40" s="43">
        <v>4</v>
      </c>
      <c r="V40" s="43">
        <v>1.262</v>
      </c>
      <c r="W40" s="47">
        <v>0</v>
      </c>
      <c r="X40" s="47">
        <v>0</v>
      </c>
      <c r="Y40" s="45" t="b">
        <f t="shared" si="28"/>
        <v>1</v>
      </c>
      <c r="Z40" s="42" t="s">
        <v>733</v>
      </c>
      <c r="AA40" s="42" t="s">
        <v>40</v>
      </c>
      <c r="AB40" s="43">
        <v>1</v>
      </c>
      <c r="AC40" s="42" t="s">
        <v>84</v>
      </c>
      <c r="AD40" s="47">
        <v>0</v>
      </c>
      <c r="AE40" s="47">
        <v>0</v>
      </c>
      <c r="AF40" s="47">
        <v>0</v>
      </c>
      <c r="AG40" s="47">
        <v>0</v>
      </c>
      <c r="AH40" s="47">
        <v>4</v>
      </c>
      <c r="AI40" s="47">
        <v>1.262</v>
      </c>
      <c r="AJ40" s="47">
        <v>0</v>
      </c>
      <c r="AK40" s="47">
        <v>0</v>
      </c>
    </row>
    <row r="41" spans="1:37" ht="17.25" customHeight="1" x14ac:dyDescent="0.25">
      <c r="A41" s="7" t="s">
        <v>40</v>
      </c>
      <c r="B41" s="19">
        <v>29</v>
      </c>
      <c r="C41" s="33" t="s">
        <v>138</v>
      </c>
      <c r="D41" s="11">
        <f t="shared" si="29"/>
        <v>0</v>
      </c>
      <c r="E41" s="11">
        <f t="shared" si="30"/>
        <v>0</v>
      </c>
      <c r="F41" s="11">
        <f t="shared" si="31"/>
        <v>0</v>
      </c>
      <c r="G41" s="11">
        <f t="shared" si="24"/>
        <v>0</v>
      </c>
      <c r="H41" s="11">
        <f t="shared" si="32"/>
        <v>0</v>
      </c>
      <c r="I41" s="11">
        <f t="shared" si="25"/>
        <v>0</v>
      </c>
      <c r="J41" s="11">
        <f t="shared" si="33"/>
        <v>0</v>
      </c>
      <c r="K41" s="11">
        <f t="shared" si="26"/>
        <v>0</v>
      </c>
      <c r="L41" s="45" t="b">
        <f t="shared" si="27"/>
        <v>1</v>
      </c>
      <c r="M41" s="42" t="s">
        <v>734</v>
      </c>
      <c r="N41" s="42" t="s">
        <v>40</v>
      </c>
      <c r="O41" s="43">
        <v>1</v>
      </c>
      <c r="P41" s="42" t="s">
        <v>138</v>
      </c>
      <c r="Q41" s="43">
        <v>1</v>
      </c>
      <c r="R41" s="43">
        <v>5.0000000000000001E-3</v>
      </c>
      <c r="S41" s="43">
        <v>1</v>
      </c>
      <c r="T41" s="43">
        <v>5.0000000000000001E-3</v>
      </c>
      <c r="U41" s="43">
        <v>1</v>
      </c>
      <c r="V41" s="43">
        <v>5.0000000000000001E-3</v>
      </c>
      <c r="W41" s="47">
        <v>0</v>
      </c>
      <c r="X41" s="47">
        <v>0</v>
      </c>
      <c r="Y41" s="45" t="b">
        <f t="shared" si="28"/>
        <v>1</v>
      </c>
      <c r="Z41" s="42" t="s">
        <v>734</v>
      </c>
      <c r="AA41" s="42" t="s">
        <v>40</v>
      </c>
      <c r="AB41" s="43">
        <v>1</v>
      </c>
      <c r="AC41" s="42" t="s">
        <v>138</v>
      </c>
      <c r="AD41" s="47">
        <v>1</v>
      </c>
      <c r="AE41" s="47">
        <v>5.0000000000000001E-3</v>
      </c>
      <c r="AF41" s="47">
        <v>1</v>
      </c>
      <c r="AG41" s="47">
        <v>5.0000000000000001E-3</v>
      </c>
      <c r="AH41" s="47">
        <v>1</v>
      </c>
      <c r="AI41" s="47">
        <v>5.0000000000000001E-3</v>
      </c>
      <c r="AJ41" s="47">
        <v>0</v>
      </c>
      <c r="AK41" s="47">
        <v>0</v>
      </c>
    </row>
    <row r="42" spans="1:37" ht="17.25" customHeight="1" x14ac:dyDescent="0.25">
      <c r="A42" s="7" t="s">
        <v>40</v>
      </c>
      <c r="B42" s="19">
        <v>30</v>
      </c>
      <c r="C42" s="33" t="s">
        <v>192</v>
      </c>
      <c r="D42" s="11">
        <f t="shared" si="29"/>
        <v>0</v>
      </c>
      <c r="E42" s="11">
        <f t="shared" si="30"/>
        <v>0</v>
      </c>
      <c r="F42" s="11">
        <f t="shared" si="31"/>
        <v>0</v>
      </c>
      <c r="G42" s="11">
        <f t="shared" si="24"/>
        <v>0</v>
      </c>
      <c r="H42" s="11">
        <f t="shared" si="32"/>
        <v>0</v>
      </c>
      <c r="I42" s="11">
        <f t="shared" si="25"/>
        <v>0</v>
      </c>
      <c r="J42" s="11">
        <f t="shared" si="33"/>
        <v>0</v>
      </c>
      <c r="K42" s="11">
        <f t="shared" si="26"/>
        <v>0</v>
      </c>
      <c r="L42" s="45" t="b">
        <f t="shared" si="27"/>
        <v>1</v>
      </c>
      <c r="M42" s="42" t="s">
        <v>730</v>
      </c>
      <c r="N42" s="42" t="s">
        <v>40</v>
      </c>
      <c r="O42" s="43">
        <v>1</v>
      </c>
      <c r="P42" s="42" t="s">
        <v>192</v>
      </c>
      <c r="Q42" s="43">
        <v>0</v>
      </c>
      <c r="R42" s="43">
        <v>0</v>
      </c>
      <c r="S42" s="43">
        <v>0</v>
      </c>
      <c r="T42" s="43">
        <v>0</v>
      </c>
      <c r="U42" s="43">
        <v>1</v>
      </c>
      <c r="V42" s="43">
        <v>1.4999999999999999E-2</v>
      </c>
      <c r="W42" s="47">
        <v>0</v>
      </c>
      <c r="X42" s="47">
        <v>0</v>
      </c>
      <c r="Y42" s="45" t="b">
        <f t="shared" si="28"/>
        <v>1</v>
      </c>
      <c r="Z42" s="42" t="s">
        <v>730</v>
      </c>
      <c r="AA42" s="42" t="s">
        <v>40</v>
      </c>
      <c r="AB42" s="43">
        <v>1</v>
      </c>
      <c r="AC42" s="42" t="s">
        <v>192</v>
      </c>
      <c r="AD42" s="47">
        <v>0</v>
      </c>
      <c r="AE42" s="47">
        <v>0</v>
      </c>
      <c r="AF42" s="47">
        <v>0</v>
      </c>
      <c r="AG42" s="47">
        <v>0</v>
      </c>
      <c r="AH42" s="47">
        <v>1</v>
      </c>
      <c r="AI42" s="47">
        <v>1.4999999999999999E-2</v>
      </c>
      <c r="AJ42" s="47">
        <v>0</v>
      </c>
      <c r="AK42" s="47">
        <v>0</v>
      </c>
    </row>
    <row r="43" spans="1:37" ht="17.25" customHeight="1" x14ac:dyDescent="0.25">
      <c r="A43" s="7" t="s">
        <v>40</v>
      </c>
      <c r="B43" s="19">
        <v>31</v>
      </c>
      <c r="C43" s="33" t="s">
        <v>238</v>
      </c>
      <c r="D43" s="11">
        <f t="shared" si="29"/>
        <v>0</v>
      </c>
      <c r="E43" s="11">
        <f t="shared" si="30"/>
        <v>0</v>
      </c>
      <c r="F43" s="11">
        <f t="shared" si="31"/>
        <v>0</v>
      </c>
      <c r="G43" s="11">
        <f t="shared" si="24"/>
        <v>0</v>
      </c>
      <c r="H43" s="11">
        <f t="shared" si="32"/>
        <v>0</v>
      </c>
      <c r="I43" s="11">
        <f t="shared" si="25"/>
        <v>0</v>
      </c>
      <c r="J43" s="11">
        <f t="shared" si="33"/>
        <v>0</v>
      </c>
      <c r="K43" s="11">
        <f t="shared" si="26"/>
        <v>0</v>
      </c>
      <c r="L43" s="45" t="b">
        <f t="shared" si="27"/>
        <v>1</v>
      </c>
      <c r="M43" s="42" t="s">
        <v>733</v>
      </c>
      <c r="N43" s="42" t="s">
        <v>40</v>
      </c>
      <c r="O43" s="43">
        <v>1</v>
      </c>
      <c r="P43" s="42" t="s">
        <v>238</v>
      </c>
      <c r="Q43" s="43">
        <v>0</v>
      </c>
      <c r="R43" s="43">
        <v>0</v>
      </c>
      <c r="S43" s="43">
        <v>0</v>
      </c>
      <c r="T43" s="43">
        <v>0</v>
      </c>
      <c r="U43" s="43">
        <v>1</v>
      </c>
      <c r="V43" s="43">
        <v>2.5000000000000001E-4</v>
      </c>
      <c r="W43" s="47">
        <v>0</v>
      </c>
      <c r="X43" s="47">
        <v>0</v>
      </c>
      <c r="Y43" s="45" t="b">
        <f t="shared" si="28"/>
        <v>1</v>
      </c>
      <c r="Z43" s="42" t="s">
        <v>733</v>
      </c>
      <c r="AA43" s="42" t="s">
        <v>40</v>
      </c>
      <c r="AB43" s="43">
        <v>1</v>
      </c>
      <c r="AC43" s="42" t="s">
        <v>238</v>
      </c>
      <c r="AD43" s="47">
        <v>0</v>
      </c>
      <c r="AE43" s="47">
        <v>0</v>
      </c>
      <c r="AF43" s="47">
        <v>0</v>
      </c>
      <c r="AG43" s="47">
        <v>0</v>
      </c>
      <c r="AH43" s="47">
        <v>1</v>
      </c>
      <c r="AI43" s="47">
        <v>2.5000000000000001E-4</v>
      </c>
      <c r="AJ43" s="47">
        <v>0</v>
      </c>
      <c r="AK43" s="47">
        <v>0</v>
      </c>
    </row>
    <row r="44" spans="1:37" ht="17.25" customHeight="1" x14ac:dyDescent="0.25">
      <c r="A44" s="7" t="s">
        <v>40</v>
      </c>
      <c r="B44" s="19">
        <v>32</v>
      </c>
      <c r="C44" s="33" t="s">
        <v>58</v>
      </c>
      <c r="D44" s="11">
        <f t="shared" si="29"/>
        <v>0</v>
      </c>
      <c r="E44" s="11">
        <f t="shared" si="30"/>
        <v>0</v>
      </c>
      <c r="F44" s="11">
        <f t="shared" si="31"/>
        <v>1</v>
      </c>
      <c r="G44" s="11">
        <f t="shared" si="24"/>
        <v>1.4999999999999999E-2</v>
      </c>
      <c r="H44" s="11">
        <f t="shared" si="32"/>
        <v>0</v>
      </c>
      <c r="I44" s="11">
        <f t="shared" si="25"/>
        <v>0</v>
      </c>
      <c r="J44" s="11">
        <f t="shared" si="33"/>
        <v>0</v>
      </c>
      <c r="K44" s="11">
        <f t="shared" si="26"/>
        <v>0</v>
      </c>
      <c r="L44" s="45" t="b">
        <f t="shared" si="27"/>
        <v>1</v>
      </c>
      <c r="M44" s="42" t="s">
        <v>730</v>
      </c>
      <c r="N44" s="42" t="s">
        <v>40</v>
      </c>
      <c r="O44" s="43">
        <v>1</v>
      </c>
      <c r="P44" s="42" t="s">
        <v>58</v>
      </c>
      <c r="Q44" s="43">
        <v>4</v>
      </c>
      <c r="R44" s="43">
        <v>0.04</v>
      </c>
      <c r="S44" s="43">
        <v>3</v>
      </c>
      <c r="T44" s="43">
        <v>2.5000000000000001E-2</v>
      </c>
      <c r="U44" s="43">
        <v>2</v>
      </c>
      <c r="V44" s="43">
        <v>0.03</v>
      </c>
      <c r="W44" s="47">
        <v>0</v>
      </c>
      <c r="X44" s="47">
        <v>0</v>
      </c>
      <c r="Y44" s="45" t="b">
        <f t="shared" si="28"/>
        <v>1</v>
      </c>
      <c r="Z44" s="42" t="s">
        <v>730</v>
      </c>
      <c r="AA44" s="42" t="s">
        <v>40</v>
      </c>
      <c r="AB44" s="43">
        <v>1</v>
      </c>
      <c r="AC44" s="42" t="s">
        <v>58</v>
      </c>
      <c r="AD44" s="47">
        <v>4</v>
      </c>
      <c r="AE44" s="47">
        <v>0.04</v>
      </c>
      <c r="AF44" s="47">
        <v>4</v>
      </c>
      <c r="AG44" s="47">
        <v>0.04</v>
      </c>
      <c r="AH44" s="47">
        <v>2</v>
      </c>
      <c r="AI44" s="47">
        <v>0.03</v>
      </c>
      <c r="AJ44" s="47">
        <v>0</v>
      </c>
      <c r="AK44" s="47">
        <v>0</v>
      </c>
    </row>
    <row r="45" spans="1:37" ht="17.25" customHeight="1" x14ac:dyDescent="0.25">
      <c r="A45" s="7" t="s">
        <v>40</v>
      </c>
      <c r="B45" s="19">
        <v>33</v>
      </c>
      <c r="C45" s="33" t="s">
        <v>257</v>
      </c>
      <c r="D45" s="11">
        <f t="shared" si="29"/>
        <v>0</v>
      </c>
      <c r="E45" s="11">
        <f t="shared" si="30"/>
        <v>0</v>
      </c>
      <c r="F45" s="11">
        <f t="shared" si="31"/>
        <v>0</v>
      </c>
      <c r="G45" s="11">
        <f t="shared" si="24"/>
        <v>0</v>
      </c>
      <c r="H45" s="11">
        <f t="shared" si="32"/>
        <v>0</v>
      </c>
      <c r="I45" s="11">
        <f t="shared" si="25"/>
        <v>0</v>
      </c>
      <c r="J45" s="11">
        <f t="shared" si="33"/>
        <v>0</v>
      </c>
      <c r="K45" s="11">
        <f t="shared" si="26"/>
        <v>0</v>
      </c>
      <c r="L45" s="45" t="b">
        <f t="shared" si="27"/>
        <v>1</v>
      </c>
      <c r="M45" s="42" t="s">
        <v>732</v>
      </c>
      <c r="N45" s="42" t="s">
        <v>40</v>
      </c>
      <c r="O45" s="43">
        <v>1</v>
      </c>
      <c r="P45" s="42" t="s">
        <v>257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7">
        <v>0</v>
      </c>
      <c r="X45" s="47">
        <v>0</v>
      </c>
      <c r="Y45" s="45" t="b">
        <f t="shared" si="28"/>
        <v>1</v>
      </c>
      <c r="Z45" s="42" t="s">
        <v>732</v>
      </c>
      <c r="AA45" s="42" t="s">
        <v>40</v>
      </c>
      <c r="AB45" s="43">
        <v>1</v>
      </c>
      <c r="AC45" s="42" t="s">
        <v>257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47">
        <v>0</v>
      </c>
      <c r="AJ45" s="47">
        <v>0</v>
      </c>
      <c r="AK45" s="47">
        <v>0</v>
      </c>
    </row>
    <row r="46" spans="1:37" ht="17.25" customHeight="1" x14ac:dyDescent="0.25">
      <c r="A46" s="7" t="s">
        <v>40</v>
      </c>
      <c r="B46" s="19">
        <v>34</v>
      </c>
      <c r="C46" s="33" t="s">
        <v>258</v>
      </c>
      <c r="D46" s="11">
        <f t="shared" si="29"/>
        <v>0</v>
      </c>
      <c r="E46" s="11">
        <f t="shared" si="30"/>
        <v>0</v>
      </c>
      <c r="F46" s="11">
        <f t="shared" si="31"/>
        <v>0</v>
      </c>
      <c r="G46" s="11">
        <f t="shared" si="24"/>
        <v>0</v>
      </c>
      <c r="H46" s="11">
        <f t="shared" si="32"/>
        <v>0</v>
      </c>
      <c r="I46" s="11">
        <f t="shared" si="25"/>
        <v>0</v>
      </c>
      <c r="J46" s="11">
        <f t="shared" si="33"/>
        <v>0</v>
      </c>
      <c r="K46" s="11">
        <f t="shared" si="26"/>
        <v>0</v>
      </c>
      <c r="L46" s="45" t="b">
        <f t="shared" si="27"/>
        <v>1</v>
      </c>
      <c r="M46" s="42" t="s">
        <v>732</v>
      </c>
      <c r="N46" s="42" t="s">
        <v>40</v>
      </c>
      <c r="O46" s="43">
        <v>1</v>
      </c>
      <c r="P46" s="42" t="s">
        <v>258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7">
        <v>0</v>
      </c>
      <c r="X46" s="47">
        <v>0</v>
      </c>
      <c r="Y46" s="45" t="b">
        <f t="shared" si="28"/>
        <v>1</v>
      </c>
      <c r="Z46" s="42" t="s">
        <v>732</v>
      </c>
      <c r="AA46" s="42" t="s">
        <v>40</v>
      </c>
      <c r="AB46" s="43">
        <v>1</v>
      </c>
      <c r="AC46" s="42" t="s">
        <v>258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0</v>
      </c>
    </row>
    <row r="47" spans="1:37" ht="17.25" customHeight="1" x14ac:dyDescent="0.25">
      <c r="A47" s="7" t="s">
        <v>40</v>
      </c>
      <c r="B47" s="19">
        <v>35</v>
      </c>
      <c r="C47" s="33" t="s">
        <v>259</v>
      </c>
      <c r="D47" s="11">
        <f t="shared" si="29"/>
        <v>0</v>
      </c>
      <c r="E47" s="11">
        <f t="shared" si="30"/>
        <v>0</v>
      </c>
      <c r="F47" s="11">
        <f t="shared" si="31"/>
        <v>0</v>
      </c>
      <c r="G47" s="11">
        <f t="shared" si="24"/>
        <v>0</v>
      </c>
      <c r="H47" s="11">
        <f t="shared" si="32"/>
        <v>0</v>
      </c>
      <c r="I47" s="11">
        <f t="shared" si="25"/>
        <v>0</v>
      </c>
      <c r="J47" s="11">
        <f t="shared" si="33"/>
        <v>0</v>
      </c>
      <c r="K47" s="11">
        <f t="shared" si="26"/>
        <v>0</v>
      </c>
      <c r="L47" s="45" t="b">
        <f t="shared" si="27"/>
        <v>1</v>
      </c>
      <c r="M47" s="42" t="s">
        <v>730</v>
      </c>
      <c r="N47" s="42" t="s">
        <v>40</v>
      </c>
      <c r="O47" s="43">
        <v>1</v>
      </c>
      <c r="P47" s="42" t="s">
        <v>259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7">
        <v>0</v>
      </c>
      <c r="X47" s="47">
        <v>0</v>
      </c>
      <c r="Y47" s="45" t="b">
        <f t="shared" si="28"/>
        <v>1</v>
      </c>
      <c r="Z47" s="42" t="s">
        <v>730</v>
      </c>
      <c r="AA47" s="42" t="s">
        <v>40</v>
      </c>
      <c r="AB47" s="43">
        <v>1</v>
      </c>
      <c r="AC47" s="42" t="s">
        <v>259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  <c r="AK47" s="47">
        <v>0</v>
      </c>
    </row>
    <row r="48" spans="1:37" ht="17.25" customHeight="1" x14ac:dyDescent="0.25">
      <c r="A48" s="7" t="s">
        <v>40</v>
      </c>
      <c r="B48" s="19">
        <v>36</v>
      </c>
      <c r="C48" s="33" t="s">
        <v>21</v>
      </c>
      <c r="D48" s="11">
        <f t="shared" si="29"/>
        <v>20</v>
      </c>
      <c r="E48" s="11">
        <f t="shared" si="30"/>
        <v>0.17449999999999877</v>
      </c>
      <c r="F48" s="11">
        <f t="shared" si="31"/>
        <v>33</v>
      </c>
      <c r="G48" s="11">
        <f t="shared" si="24"/>
        <v>0.30199999999999805</v>
      </c>
      <c r="H48" s="11">
        <f t="shared" si="32"/>
        <v>13</v>
      </c>
      <c r="I48" s="11">
        <f t="shared" si="25"/>
        <v>0.10650000000000009</v>
      </c>
      <c r="J48" s="11">
        <f t="shared" si="33"/>
        <v>1</v>
      </c>
      <c r="K48" s="11">
        <f t="shared" si="26"/>
        <v>5.0000000000000044E-3</v>
      </c>
      <c r="L48" s="45" t="b">
        <f t="shared" si="27"/>
        <v>1</v>
      </c>
      <c r="M48" s="42" t="s">
        <v>730</v>
      </c>
      <c r="N48" s="42" t="s">
        <v>40</v>
      </c>
      <c r="O48" s="43">
        <v>1</v>
      </c>
      <c r="P48" s="42" t="s">
        <v>21</v>
      </c>
      <c r="Q48" s="43">
        <v>207</v>
      </c>
      <c r="R48" s="43">
        <v>2.0709999999999948</v>
      </c>
      <c r="S48" s="43">
        <v>160</v>
      </c>
      <c r="T48" s="43">
        <v>1.6499999999999975</v>
      </c>
      <c r="U48" s="43">
        <v>45</v>
      </c>
      <c r="V48" s="43">
        <v>0.37050000000000022</v>
      </c>
      <c r="W48" s="47">
        <v>23</v>
      </c>
      <c r="X48" s="47">
        <v>0.19550000000000006</v>
      </c>
      <c r="Y48" s="45" t="b">
        <f t="shared" si="28"/>
        <v>1</v>
      </c>
      <c r="Z48" s="42" t="s">
        <v>730</v>
      </c>
      <c r="AA48" s="42" t="s">
        <v>40</v>
      </c>
      <c r="AB48" s="43">
        <v>1</v>
      </c>
      <c r="AC48" s="42" t="s">
        <v>21</v>
      </c>
      <c r="AD48" s="47">
        <v>227</v>
      </c>
      <c r="AE48" s="47">
        <v>2.2454999999999936</v>
      </c>
      <c r="AF48" s="47">
        <v>193</v>
      </c>
      <c r="AG48" s="47">
        <v>1.9519999999999955</v>
      </c>
      <c r="AH48" s="47">
        <v>58</v>
      </c>
      <c r="AI48" s="47">
        <v>0.47700000000000031</v>
      </c>
      <c r="AJ48" s="47">
        <v>24</v>
      </c>
      <c r="AK48" s="47">
        <v>0.20050000000000007</v>
      </c>
    </row>
    <row r="49" spans="1:37" ht="17.25" customHeight="1" x14ac:dyDescent="0.25">
      <c r="A49" s="7" t="s">
        <v>40</v>
      </c>
      <c r="B49" s="19">
        <v>37</v>
      </c>
      <c r="C49" s="33" t="s">
        <v>179</v>
      </c>
      <c r="D49" s="11">
        <f t="shared" si="29"/>
        <v>0</v>
      </c>
      <c r="E49" s="11">
        <f t="shared" si="30"/>
        <v>0</v>
      </c>
      <c r="F49" s="11">
        <f t="shared" si="31"/>
        <v>0</v>
      </c>
      <c r="G49" s="11">
        <f t="shared" si="24"/>
        <v>0</v>
      </c>
      <c r="H49" s="11">
        <f t="shared" si="32"/>
        <v>0</v>
      </c>
      <c r="I49" s="11">
        <f t="shared" si="25"/>
        <v>0</v>
      </c>
      <c r="J49" s="11">
        <f t="shared" si="33"/>
        <v>0</v>
      </c>
      <c r="K49" s="11">
        <f t="shared" si="26"/>
        <v>0</v>
      </c>
      <c r="L49" s="45" t="b">
        <f t="shared" si="27"/>
        <v>1</v>
      </c>
      <c r="M49" s="42" t="s">
        <v>733</v>
      </c>
      <c r="N49" s="42" t="s">
        <v>40</v>
      </c>
      <c r="O49" s="43">
        <v>1</v>
      </c>
      <c r="P49" s="42" t="s">
        <v>179</v>
      </c>
      <c r="Q49" s="43">
        <v>1</v>
      </c>
      <c r="R49" s="43">
        <v>1.4999999999999999E-2</v>
      </c>
      <c r="S49" s="43">
        <v>1</v>
      </c>
      <c r="T49" s="43">
        <v>1.4999999999999999E-2</v>
      </c>
      <c r="U49" s="43">
        <v>0</v>
      </c>
      <c r="V49" s="43">
        <v>0</v>
      </c>
      <c r="W49" s="47">
        <v>0</v>
      </c>
      <c r="X49" s="47">
        <v>0</v>
      </c>
      <c r="Y49" s="45" t="b">
        <f t="shared" si="28"/>
        <v>1</v>
      </c>
      <c r="Z49" s="42" t="s">
        <v>733</v>
      </c>
      <c r="AA49" s="42" t="s">
        <v>40</v>
      </c>
      <c r="AB49" s="43">
        <v>1</v>
      </c>
      <c r="AC49" s="42" t="s">
        <v>179</v>
      </c>
      <c r="AD49" s="47">
        <v>1</v>
      </c>
      <c r="AE49" s="47">
        <v>1.4999999999999999E-2</v>
      </c>
      <c r="AF49" s="47">
        <v>1</v>
      </c>
      <c r="AG49" s="47">
        <v>1.4999999999999999E-2</v>
      </c>
      <c r="AH49" s="47">
        <v>0</v>
      </c>
      <c r="AI49" s="47">
        <v>0</v>
      </c>
      <c r="AJ49" s="47">
        <v>0</v>
      </c>
      <c r="AK49" s="47">
        <v>0</v>
      </c>
    </row>
    <row r="50" spans="1:37" ht="17.25" customHeight="1" x14ac:dyDescent="0.25">
      <c r="A50" s="7" t="s">
        <v>40</v>
      </c>
      <c r="B50" s="19">
        <v>38</v>
      </c>
      <c r="C50" s="33" t="s">
        <v>180</v>
      </c>
      <c r="D50" s="11">
        <f t="shared" si="29"/>
        <v>0</v>
      </c>
      <c r="E50" s="11">
        <f t="shared" si="30"/>
        <v>0</v>
      </c>
      <c r="F50" s="11">
        <f t="shared" si="31"/>
        <v>0</v>
      </c>
      <c r="G50" s="11">
        <f t="shared" si="24"/>
        <v>0</v>
      </c>
      <c r="H50" s="11">
        <f t="shared" si="32"/>
        <v>0</v>
      </c>
      <c r="I50" s="11">
        <f t="shared" si="25"/>
        <v>0</v>
      </c>
      <c r="J50" s="11">
        <f t="shared" si="33"/>
        <v>0</v>
      </c>
      <c r="K50" s="11">
        <f t="shared" si="26"/>
        <v>0</v>
      </c>
      <c r="L50" s="45" t="b">
        <f t="shared" si="27"/>
        <v>1</v>
      </c>
      <c r="M50" s="42" t="s">
        <v>731</v>
      </c>
      <c r="N50" s="42" t="s">
        <v>40</v>
      </c>
      <c r="O50" s="43">
        <v>1</v>
      </c>
      <c r="P50" s="42" t="s">
        <v>180</v>
      </c>
      <c r="Q50" s="43">
        <v>1</v>
      </c>
      <c r="R50" s="43">
        <v>5.0000000000000001E-3</v>
      </c>
      <c r="S50" s="43">
        <v>2</v>
      </c>
      <c r="T50" s="43">
        <v>1.4999999999999999E-2</v>
      </c>
      <c r="U50" s="43">
        <v>1</v>
      </c>
      <c r="V50" s="43">
        <v>5.0000000000000001E-3</v>
      </c>
      <c r="W50" s="47">
        <v>0</v>
      </c>
      <c r="X50" s="47">
        <v>0</v>
      </c>
      <c r="Y50" s="45" t="b">
        <f t="shared" si="28"/>
        <v>1</v>
      </c>
      <c r="Z50" s="42" t="s">
        <v>731</v>
      </c>
      <c r="AA50" s="42" t="s">
        <v>40</v>
      </c>
      <c r="AB50" s="43">
        <v>1</v>
      </c>
      <c r="AC50" s="42" t="s">
        <v>180</v>
      </c>
      <c r="AD50" s="47">
        <v>1</v>
      </c>
      <c r="AE50" s="47">
        <v>5.0000000000000001E-3</v>
      </c>
      <c r="AF50" s="47">
        <v>2</v>
      </c>
      <c r="AG50" s="47">
        <v>1.4999999999999999E-2</v>
      </c>
      <c r="AH50" s="47">
        <v>1</v>
      </c>
      <c r="AI50" s="47">
        <v>5.0000000000000001E-3</v>
      </c>
      <c r="AJ50" s="47">
        <v>0</v>
      </c>
      <c r="AK50" s="47">
        <v>0</v>
      </c>
    </row>
    <row r="51" spans="1:37" ht="17.25" customHeight="1" x14ac:dyDescent="0.25">
      <c r="A51" s="7" t="s">
        <v>40</v>
      </c>
      <c r="B51" s="19">
        <v>39</v>
      </c>
      <c r="C51" s="33" t="s">
        <v>260</v>
      </c>
      <c r="D51" s="11">
        <f t="shared" si="29"/>
        <v>0</v>
      </c>
      <c r="E51" s="11">
        <f t="shared" si="30"/>
        <v>0</v>
      </c>
      <c r="F51" s="11">
        <f t="shared" si="31"/>
        <v>0</v>
      </c>
      <c r="G51" s="11">
        <f t="shared" si="24"/>
        <v>0</v>
      </c>
      <c r="H51" s="11">
        <f t="shared" si="32"/>
        <v>0</v>
      </c>
      <c r="I51" s="11">
        <f t="shared" si="25"/>
        <v>0</v>
      </c>
      <c r="J51" s="11">
        <f t="shared" si="33"/>
        <v>0</v>
      </c>
      <c r="K51" s="11">
        <f t="shared" si="26"/>
        <v>0</v>
      </c>
      <c r="L51" s="45" t="b">
        <f t="shared" si="27"/>
        <v>1</v>
      </c>
      <c r="M51" s="42" t="s">
        <v>730</v>
      </c>
      <c r="N51" s="42" t="s">
        <v>40</v>
      </c>
      <c r="O51" s="43">
        <v>1</v>
      </c>
      <c r="P51" s="42" t="s">
        <v>260</v>
      </c>
      <c r="Q51" s="43">
        <v>0</v>
      </c>
      <c r="R51" s="43">
        <v>0</v>
      </c>
      <c r="S51" s="43">
        <v>0</v>
      </c>
      <c r="T51" s="43">
        <v>0</v>
      </c>
      <c r="U51" s="43">
        <v>1</v>
      </c>
      <c r="V51" s="43">
        <v>1.4999999999999999E-2</v>
      </c>
      <c r="W51" s="47">
        <v>0</v>
      </c>
      <c r="X51" s="47">
        <v>0</v>
      </c>
      <c r="Y51" s="45" t="b">
        <f t="shared" si="28"/>
        <v>1</v>
      </c>
      <c r="Z51" s="42" t="s">
        <v>730</v>
      </c>
      <c r="AA51" s="42" t="s">
        <v>40</v>
      </c>
      <c r="AB51" s="43">
        <v>1</v>
      </c>
      <c r="AC51" s="42" t="s">
        <v>260</v>
      </c>
      <c r="AD51" s="47">
        <v>0</v>
      </c>
      <c r="AE51" s="47">
        <v>0</v>
      </c>
      <c r="AF51" s="47">
        <v>0</v>
      </c>
      <c r="AG51" s="47">
        <v>0</v>
      </c>
      <c r="AH51" s="47">
        <v>1</v>
      </c>
      <c r="AI51" s="47">
        <v>1.4999999999999999E-2</v>
      </c>
      <c r="AJ51" s="47">
        <v>0</v>
      </c>
      <c r="AK51" s="47">
        <v>0</v>
      </c>
    </row>
    <row r="52" spans="1:37" ht="17.25" customHeight="1" x14ac:dyDescent="0.25">
      <c r="A52" s="7" t="s">
        <v>40</v>
      </c>
      <c r="B52" s="19">
        <v>40</v>
      </c>
      <c r="C52" s="33" t="s">
        <v>167</v>
      </c>
      <c r="D52" s="11">
        <f t="shared" si="29"/>
        <v>0</v>
      </c>
      <c r="E52" s="11">
        <f t="shared" si="30"/>
        <v>0</v>
      </c>
      <c r="F52" s="11">
        <f t="shared" si="31"/>
        <v>1</v>
      </c>
      <c r="G52" s="11">
        <f t="shared" si="24"/>
        <v>9.9999999999999915E-4</v>
      </c>
      <c r="H52" s="11">
        <f t="shared" si="32"/>
        <v>0</v>
      </c>
      <c r="I52" s="11">
        <f t="shared" si="25"/>
        <v>0</v>
      </c>
      <c r="J52" s="11">
        <f t="shared" si="33"/>
        <v>0</v>
      </c>
      <c r="K52" s="11">
        <f t="shared" si="26"/>
        <v>0</v>
      </c>
      <c r="L52" s="45" t="b">
        <f t="shared" si="27"/>
        <v>1</v>
      </c>
      <c r="M52" s="42" t="s">
        <v>732</v>
      </c>
      <c r="N52" s="42" t="s">
        <v>40</v>
      </c>
      <c r="O52" s="43">
        <v>1</v>
      </c>
      <c r="P52" s="42" t="s">
        <v>167</v>
      </c>
      <c r="Q52" s="43">
        <v>2</v>
      </c>
      <c r="R52" s="43">
        <v>1.0999999999999999E-2</v>
      </c>
      <c r="S52" s="43">
        <v>1</v>
      </c>
      <c r="T52" s="43">
        <v>0.01</v>
      </c>
      <c r="U52" s="43">
        <v>1</v>
      </c>
      <c r="V52" s="43">
        <v>1.4E-2</v>
      </c>
      <c r="W52" s="47">
        <v>0</v>
      </c>
      <c r="X52" s="47">
        <v>0</v>
      </c>
      <c r="Y52" s="45" t="b">
        <f t="shared" si="28"/>
        <v>1</v>
      </c>
      <c r="Z52" s="42" t="s">
        <v>732</v>
      </c>
      <c r="AA52" s="42" t="s">
        <v>40</v>
      </c>
      <c r="AB52" s="43">
        <v>1</v>
      </c>
      <c r="AC52" s="42" t="s">
        <v>167</v>
      </c>
      <c r="AD52" s="47">
        <v>2</v>
      </c>
      <c r="AE52" s="47">
        <v>1.0999999999999999E-2</v>
      </c>
      <c r="AF52" s="47">
        <v>2</v>
      </c>
      <c r="AG52" s="47">
        <v>1.0999999999999999E-2</v>
      </c>
      <c r="AH52" s="47">
        <v>1</v>
      </c>
      <c r="AI52" s="47">
        <v>1.4E-2</v>
      </c>
      <c r="AJ52" s="47">
        <v>0</v>
      </c>
      <c r="AK52" s="47">
        <v>0</v>
      </c>
    </row>
    <row r="53" spans="1:37" ht="17.25" customHeight="1" x14ac:dyDescent="0.25">
      <c r="A53" s="7" t="s">
        <v>40</v>
      </c>
      <c r="B53" s="19">
        <v>41</v>
      </c>
      <c r="C53" s="33" t="s">
        <v>220</v>
      </c>
      <c r="D53" s="11">
        <f t="shared" si="29"/>
        <v>0</v>
      </c>
      <c r="E53" s="11">
        <f t="shared" si="30"/>
        <v>0</v>
      </c>
      <c r="F53" s="11">
        <f t="shared" si="31"/>
        <v>0</v>
      </c>
      <c r="G53" s="11">
        <f t="shared" si="24"/>
        <v>0</v>
      </c>
      <c r="H53" s="11">
        <f t="shared" si="32"/>
        <v>0</v>
      </c>
      <c r="I53" s="11">
        <f t="shared" si="25"/>
        <v>0</v>
      </c>
      <c r="J53" s="11">
        <f t="shared" si="33"/>
        <v>0</v>
      </c>
      <c r="K53" s="11">
        <f t="shared" si="26"/>
        <v>0</v>
      </c>
      <c r="L53" s="45" t="b">
        <f t="shared" si="27"/>
        <v>1</v>
      </c>
      <c r="M53" s="42" t="s">
        <v>734</v>
      </c>
      <c r="N53" s="42" t="s">
        <v>40</v>
      </c>
      <c r="O53" s="43">
        <v>1</v>
      </c>
      <c r="P53" s="42" t="s">
        <v>220</v>
      </c>
      <c r="Q53" s="43">
        <v>2</v>
      </c>
      <c r="R53" s="43">
        <v>2.3E-2</v>
      </c>
      <c r="S53" s="43">
        <v>2</v>
      </c>
      <c r="T53" s="43">
        <v>2.3E-2</v>
      </c>
      <c r="U53" s="43">
        <v>0</v>
      </c>
      <c r="V53" s="43">
        <v>0</v>
      </c>
      <c r="W53" s="47">
        <v>0</v>
      </c>
      <c r="X53" s="47">
        <v>0</v>
      </c>
      <c r="Y53" s="45" t="b">
        <f t="shared" si="28"/>
        <v>1</v>
      </c>
      <c r="Z53" s="42" t="s">
        <v>734</v>
      </c>
      <c r="AA53" s="42" t="s">
        <v>40</v>
      </c>
      <c r="AB53" s="43">
        <v>1</v>
      </c>
      <c r="AC53" s="42" t="s">
        <v>220</v>
      </c>
      <c r="AD53" s="47">
        <v>2</v>
      </c>
      <c r="AE53" s="47">
        <v>2.3E-2</v>
      </c>
      <c r="AF53" s="47">
        <v>2</v>
      </c>
      <c r="AG53" s="47">
        <v>2.3E-2</v>
      </c>
      <c r="AH53" s="47">
        <v>0</v>
      </c>
      <c r="AI53" s="47">
        <v>0</v>
      </c>
      <c r="AJ53" s="47">
        <v>0</v>
      </c>
      <c r="AK53" s="47">
        <v>0</v>
      </c>
    </row>
    <row r="54" spans="1:37" ht="17.25" customHeight="1" x14ac:dyDescent="0.25">
      <c r="A54" s="7" t="s">
        <v>40</v>
      </c>
      <c r="B54" s="19">
        <v>42</v>
      </c>
      <c r="C54" s="33" t="s">
        <v>22</v>
      </c>
      <c r="D54" s="11">
        <f t="shared" si="29"/>
        <v>2</v>
      </c>
      <c r="E54" s="11">
        <f t="shared" si="30"/>
        <v>1.1099999999999995E-2</v>
      </c>
      <c r="F54" s="11">
        <f t="shared" si="31"/>
        <v>0</v>
      </c>
      <c r="G54" s="11">
        <f t="shared" si="24"/>
        <v>0</v>
      </c>
      <c r="H54" s="11">
        <f t="shared" si="32"/>
        <v>1</v>
      </c>
      <c r="I54" s="11">
        <f t="shared" si="25"/>
        <v>6.8999999999999978E-2</v>
      </c>
      <c r="J54" s="11">
        <f t="shared" si="33"/>
        <v>0</v>
      </c>
      <c r="K54" s="11">
        <f t="shared" si="26"/>
        <v>0</v>
      </c>
      <c r="L54" s="45" t="b">
        <f t="shared" si="27"/>
        <v>1</v>
      </c>
      <c r="M54" s="42" t="s">
        <v>733</v>
      </c>
      <c r="N54" s="42" t="s">
        <v>40</v>
      </c>
      <c r="O54" s="43">
        <v>1</v>
      </c>
      <c r="P54" s="42" t="s">
        <v>22</v>
      </c>
      <c r="Q54" s="43">
        <v>4</v>
      </c>
      <c r="R54" s="43">
        <v>2.2882000000000003E-2</v>
      </c>
      <c r="S54" s="43">
        <v>4</v>
      </c>
      <c r="T54" s="43">
        <v>2.2882000000000003E-2</v>
      </c>
      <c r="U54" s="43">
        <v>7</v>
      </c>
      <c r="V54" s="43">
        <v>0.14238200000000001</v>
      </c>
      <c r="W54" s="47">
        <v>0</v>
      </c>
      <c r="X54" s="47">
        <v>0</v>
      </c>
      <c r="Y54" s="45" t="b">
        <f t="shared" si="28"/>
        <v>1</v>
      </c>
      <c r="Z54" s="42" t="s">
        <v>733</v>
      </c>
      <c r="AA54" s="42" t="s">
        <v>40</v>
      </c>
      <c r="AB54" s="43">
        <v>1</v>
      </c>
      <c r="AC54" s="42" t="s">
        <v>22</v>
      </c>
      <c r="AD54" s="47">
        <v>6</v>
      </c>
      <c r="AE54" s="47">
        <v>3.3981999999999998E-2</v>
      </c>
      <c r="AF54" s="47">
        <v>4</v>
      </c>
      <c r="AG54" s="47">
        <v>2.2882000000000003E-2</v>
      </c>
      <c r="AH54" s="47">
        <v>8</v>
      </c>
      <c r="AI54" s="47">
        <v>0.21138199999999999</v>
      </c>
      <c r="AJ54" s="47">
        <v>0</v>
      </c>
      <c r="AK54" s="47">
        <v>0</v>
      </c>
    </row>
    <row r="55" spans="1:37" ht="17.25" customHeight="1" x14ac:dyDescent="0.25">
      <c r="A55" s="7" t="s">
        <v>40</v>
      </c>
      <c r="B55" s="19">
        <v>43</v>
      </c>
      <c r="C55" s="33" t="s">
        <v>95</v>
      </c>
      <c r="D55" s="11">
        <f t="shared" si="29"/>
        <v>0</v>
      </c>
      <c r="E55" s="11">
        <f t="shared" si="30"/>
        <v>0</v>
      </c>
      <c r="F55" s="11">
        <f t="shared" si="31"/>
        <v>0</v>
      </c>
      <c r="G55" s="11">
        <f t="shared" si="24"/>
        <v>0</v>
      </c>
      <c r="H55" s="11">
        <f t="shared" si="32"/>
        <v>0</v>
      </c>
      <c r="I55" s="11">
        <f t="shared" si="25"/>
        <v>0</v>
      </c>
      <c r="J55" s="11">
        <f t="shared" si="33"/>
        <v>0</v>
      </c>
      <c r="K55" s="11">
        <f t="shared" si="26"/>
        <v>0</v>
      </c>
      <c r="L55" s="45" t="b">
        <f t="shared" si="27"/>
        <v>1</v>
      </c>
      <c r="M55" s="42" t="s">
        <v>733</v>
      </c>
      <c r="N55" s="42" t="s">
        <v>40</v>
      </c>
      <c r="O55" s="43">
        <v>1</v>
      </c>
      <c r="P55" s="42" t="s">
        <v>95</v>
      </c>
      <c r="Q55" s="43">
        <v>10</v>
      </c>
      <c r="R55" s="43">
        <v>0.11649999999999999</v>
      </c>
      <c r="S55" s="43">
        <v>10</v>
      </c>
      <c r="T55" s="43">
        <v>0.11649999999999999</v>
      </c>
      <c r="U55" s="43">
        <v>5</v>
      </c>
      <c r="V55" s="43">
        <v>6.1499999999999999E-2</v>
      </c>
      <c r="W55" s="47">
        <v>0</v>
      </c>
      <c r="X55" s="47">
        <v>0</v>
      </c>
      <c r="Y55" s="45" t="b">
        <f t="shared" si="28"/>
        <v>1</v>
      </c>
      <c r="Z55" s="42" t="s">
        <v>733</v>
      </c>
      <c r="AA55" s="42" t="s">
        <v>40</v>
      </c>
      <c r="AB55" s="43">
        <v>1</v>
      </c>
      <c r="AC55" s="42" t="s">
        <v>95</v>
      </c>
      <c r="AD55" s="47">
        <v>10</v>
      </c>
      <c r="AE55" s="47">
        <v>0.11649999999999999</v>
      </c>
      <c r="AF55" s="47">
        <v>10</v>
      </c>
      <c r="AG55" s="47">
        <v>0.11649999999999999</v>
      </c>
      <c r="AH55" s="47">
        <v>5</v>
      </c>
      <c r="AI55" s="47">
        <v>6.1499999999999999E-2</v>
      </c>
      <c r="AJ55" s="47">
        <v>0</v>
      </c>
      <c r="AK55" s="47">
        <v>0</v>
      </c>
    </row>
    <row r="56" spans="1:37" ht="17.25" customHeight="1" x14ac:dyDescent="0.25">
      <c r="A56" s="7" t="s">
        <v>40</v>
      </c>
      <c r="B56" s="19">
        <v>44</v>
      </c>
      <c r="C56" s="33" t="s">
        <v>239</v>
      </c>
      <c r="D56" s="11">
        <f t="shared" si="29"/>
        <v>0</v>
      </c>
      <c r="E56" s="11">
        <f t="shared" si="30"/>
        <v>0</v>
      </c>
      <c r="F56" s="11">
        <f t="shared" si="31"/>
        <v>0</v>
      </c>
      <c r="G56" s="11">
        <f t="shared" si="24"/>
        <v>0</v>
      </c>
      <c r="H56" s="11">
        <f t="shared" si="32"/>
        <v>0</v>
      </c>
      <c r="I56" s="11">
        <f t="shared" si="25"/>
        <v>0</v>
      </c>
      <c r="J56" s="11">
        <f t="shared" si="33"/>
        <v>0</v>
      </c>
      <c r="K56" s="11">
        <f t="shared" si="26"/>
        <v>0</v>
      </c>
      <c r="L56" s="45" t="b">
        <f t="shared" si="27"/>
        <v>1</v>
      </c>
      <c r="M56" s="42" t="s">
        <v>733</v>
      </c>
      <c r="N56" s="42" t="s">
        <v>40</v>
      </c>
      <c r="O56" s="43">
        <v>1</v>
      </c>
      <c r="P56" s="42" t="s">
        <v>239</v>
      </c>
      <c r="Q56" s="43">
        <v>1</v>
      </c>
      <c r="R56" s="43">
        <v>0.01</v>
      </c>
      <c r="S56" s="43">
        <v>0</v>
      </c>
      <c r="T56" s="43">
        <v>0</v>
      </c>
      <c r="U56" s="43">
        <v>0</v>
      </c>
      <c r="V56" s="43">
        <v>0</v>
      </c>
      <c r="W56" s="47">
        <v>0</v>
      </c>
      <c r="X56" s="47">
        <v>0</v>
      </c>
      <c r="Y56" s="45" t="b">
        <f t="shared" si="28"/>
        <v>1</v>
      </c>
      <c r="Z56" s="42" t="s">
        <v>733</v>
      </c>
      <c r="AA56" s="42" t="s">
        <v>40</v>
      </c>
      <c r="AB56" s="43">
        <v>1</v>
      </c>
      <c r="AC56" s="42" t="s">
        <v>239</v>
      </c>
      <c r="AD56" s="47">
        <v>1</v>
      </c>
      <c r="AE56" s="47">
        <v>0.01</v>
      </c>
      <c r="AF56" s="47">
        <v>0</v>
      </c>
      <c r="AG56" s="47">
        <v>0</v>
      </c>
      <c r="AH56" s="47">
        <v>0</v>
      </c>
      <c r="AI56" s="47">
        <v>0</v>
      </c>
      <c r="AJ56" s="47">
        <v>0</v>
      </c>
      <c r="AK56" s="47">
        <v>0</v>
      </c>
    </row>
    <row r="57" spans="1:37" ht="17.25" customHeight="1" x14ac:dyDescent="0.25">
      <c r="A57" s="7" t="s">
        <v>40</v>
      </c>
      <c r="B57" s="19">
        <v>45</v>
      </c>
      <c r="C57" s="33" t="s">
        <v>113</v>
      </c>
      <c r="D57" s="11">
        <f t="shared" si="29"/>
        <v>0</v>
      </c>
      <c r="E57" s="11">
        <f t="shared" si="30"/>
        <v>0</v>
      </c>
      <c r="F57" s="11">
        <f t="shared" si="31"/>
        <v>0</v>
      </c>
      <c r="G57" s="11">
        <f t="shared" si="24"/>
        <v>0</v>
      </c>
      <c r="H57" s="11">
        <f t="shared" si="32"/>
        <v>0</v>
      </c>
      <c r="I57" s="11">
        <f t="shared" si="25"/>
        <v>0</v>
      </c>
      <c r="J57" s="11">
        <f t="shared" si="33"/>
        <v>0</v>
      </c>
      <c r="K57" s="11">
        <f t="shared" si="26"/>
        <v>0</v>
      </c>
      <c r="L57" s="45" t="b">
        <f t="shared" si="27"/>
        <v>1</v>
      </c>
      <c r="M57" s="42" t="s">
        <v>730</v>
      </c>
      <c r="N57" s="42" t="s">
        <v>40</v>
      </c>
      <c r="O57" s="43">
        <v>1</v>
      </c>
      <c r="P57" s="42" t="s">
        <v>113</v>
      </c>
      <c r="Q57" s="43">
        <v>0</v>
      </c>
      <c r="R57" s="43">
        <v>0</v>
      </c>
      <c r="S57" s="43">
        <v>0</v>
      </c>
      <c r="T57" s="43">
        <v>0</v>
      </c>
      <c r="U57" s="43">
        <v>2</v>
      </c>
      <c r="V57" s="43">
        <v>2.5000000000000001E-2</v>
      </c>
      <c r="W57" s="47">
        <v>0</v>
      </c>
      <c r="X57" s="47">
        <v>0</v>
      </c>
      <c r="Y57" s="45" t="b">
        <f t="shared" si="28"/>
        <v>1</v>
      </c>
      <c r="Z57" s="42" t="s">
        <v>730</v>
      </c>
      <c r="AA57" s="42" t="s">
        <v>40</v>
      </c>
      <c r="AB57" s="43">
        <v>1</v>
      </c>
      <c r="AC57" s="42" t="s">
        <v>113</v>
      </c>
      <c r="AD57" s="47">
        <v>0</v>
      </c>
      <c r="AE57" s="47">
        <v>0</v>
      </c>
      <c r="AF57" s="47">
        <v>0</v>
      </c>
      <c r="AG57" s="47">
        <v>0</v>
      </c>
      <c r="AH57" s="47">
        <v>2</v>
      </c>
      <c r="AI57" s="47">
        <v>2.5000000000000001E-2</v>
      </c>
      <c r="AJ57" s="47">
        <v>0</v>
      </c>
      <c r="AK57" s="47">
        <v>0</v>
      </c>
    </row>
    <row r="58" spans="1:37" ht="17.25" customHeight="1" x14ac:dyDescent="0.25">
      <c r="A58" s="7" t="s">
        <v>40</v>
      </c>
      <c r="B58" s="19">
        <v>46</v>
      </c>
      <c r="C58" s="33" t="s">
        <v>261</v>
      </c>
      <c r="D58" s="11">
        <f t="shared" si="29"/>
        <v>0</v>
      </c>
      <c r="E58" s="11">
        <f t="shared" si="30"/>
        <v>0</v>
      </c>
      <c r="F58" s="11">
        <f t="shared" si="31"/>
        <v>0</v>
      </c>
      <c r="G58" s="11">
        <f t="shared" si="24"/>
        <v>0</v>
      </c>
      <c r="H58" s="11">
        <f t="shared" si="32"/>
        <v>0</v>
      </c>
      <c r="I58" s="11">
        <f t="shared" si="25"/>
        <v>0</v>
      </c>
      <c r="J58" s="11">
        <f t="shared" si="33"/>
        <v>0</v>
      </c>
      <c r="K58" s="11">
        <f t="shared" si="26"/>
        <v>0</v>
      </c>
      <c r="L58" s="45" t="b">
        <f t="shared" si="27"/>
        <v>1</v>
      </c>
      <c r="M58" s="42" t="s">
        <v>730</v>
      </c>
      <c r="N58" s="42" t="s">
        <v>40</v>
      </c>
      <c r="O58" s="43">
        <v>1</v>
      </c>
      <c r="P58" s="42" t="s">
        <v>261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7">
        <v>0</v>
      </c>
      <c r="X58" s="47">
        <v>0</v>
      </c>
      <c r="Y58" s="45" t="b">
        <f t="shared" si="28"/>
        <v>1</v>
      </c>
      <c r="Z58" s="42" t="s">
        <v>730</v>
      </c>
      <c r="AA58" s="42" t="s">
        <v>40</v>
      </c>
      <c r="AB58" s="43">
        <v>1</v>
      </c>
      <c r="AC58" s="42" t="s">
        <v>261</v>
      </c>
      <c r="AD58" s="47">
        <v>0</v>
      </c>
      <c r="AE58" s="47">
        <v>0</v>
      </c>
      <c r="AF58" s="47">
        <v>0</v>
      </c>
      <c r="AG58" s="47">
        <v>0</v>
      </c>
      <c r="AH58" s="47">
        <v>0</v>
      </c>
      <c r="AI58" s="47">
        <v>0</v>
      </c>
      <c r="AJ58" s="47">
        <v>0</v>
      </c>
      <c r="AK58" s="47">
        <v>0</v>
      </c>
    </row>
    <row r="59" spans="1:37" ht="17.25" customHeight="1" x14ac:dyDescent="0.25">
      <c r="A59" s="7" t="s">
        <v>40</v>
      </c>
      <c r="B59" s="19">
        <v>47</v>
      </c>
      <c r="C59" s="33" t="s">
        <v>262</v>
      </c>
      <c r="D59" s="11">
        <f t="shared" si="29"/>
        <v>0</v>
      </c>
      <c r="E59" s="11">
        <f t="shared" si="30"/>
        <v>0</v>
      </c>
      <c r="F59" s="11">
        <f t="shared" si="31"/>
        <v>0</v>
      </c>
      <c r="G59" s="11">
        <f t="shared" si="24"/>
        <v>0</v>
      </c>
      <c r="H59" s="11">
        <f t="shared" si="32"/>
        <v>0</v>
      </c>
      <c r="I59" s="11">
        <f t="shared" si="25"/>
        <v>0</v>
      </c>
      <c r="J59" s="11">
        <f t="shared" si="33"/>
        <v>0</v>
      </c>
      <c r="K59" s="11">
        <f t="shared" si="26"/>
        <v>0</v>
      </c>
      <c r="L59" s="45" t="b">
        <f t="shared" si="27"/>
        <v>1</v>
      </c>
      <c r="M59" s="42" t="s">
        <v>734</v>
      </c>
      <c r="N59" s="42" t="s">
        <v>40</v>
      </c>
      <c r="O59" s="43">
        <v>1</v>
      </c>
      <c r="P59" s="42" t="s">
        <v>262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7">
        <v>0</v>
      </c>
      <c r="X59" s="47">
        <v>0</v>
      </c>
      <c r="Y59" s="45" t="b">
        <f t="shared" si="28"/>
        <v>1</v>
      </c>
      <c r="Z59" s="42" t="s">
        <v>734</v>
      </c>
      <c r="AA59" s="42" t="s">
        <v>40</v>
      </c>
      <c r="AB59" s="43">
        <v>1</v>
      </c>
      <c r="AC59" s="42" t="s">
        <v>262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</row>
    <row r="60" spans="1:37" ht="17.25" customHeight="1" x14ac:dyDescent="0.25">
      <c r="A60" s="7" t="s">
        <v>40</v>
      </c>
      <c r="B60" s="19">
        <v>48</v>
      </c>
      <c r="C60" s="33" t="s">
        <v>263</v>
      </c>
      <c r="D60" s="11">
        <f t="shared" si="29"/>
        <v>0</v>
      </c>
      <c r="E60" s="11">
        <f t="shared" si="30"/>
        <v>0</v>
      </c>
      <c r="F60" s="11">
        <f t="shared" si="31"/>
        <v>0</v>
      </c>
      <c r="G60" s="11">
        <f t="shared" si="24"/>
        <v>0</v>
      </c>
      <c r="H60" s="11">
        <f t="shared" si="32"/>
        <v>0</v>
      </c>
      <c r="I60" s="11">
        <f t="shared" si="25"/>
        <v>0</v>
      </c>
      <c r="J60" s="11">
        <f t="shared" si="33"/>
        <v>0</v>
      </c>
      <c r="K60" s="11">
        <f t="shared" si="26"/>
        <v>0</v>
      </c>
      <c r="L60" s="45" t="b">
        <f t="shared" si="27"/>
        <v>1</v>
      </c>
      <c r="M60" s="42" t="s">
        <v>732</v>
      </c>
      <c r="N60" s="42" t="s">
        <v>40</v>
      </c>
      <c r="O60" s="43">
        <v>1</v>
      </c>
      <c r="P60" s="42" t="s">
        <v>263</v>
      </c>
      <c r="Q60" s="43">
        <v>0</v>
      </c>
      <c r="R60" s="43">
        <v>0</v>
      </c>
      <c r="S60" s="43">
        <v>0</v>
      </c>
      <c r="T60" s="43">
        <v>0</v>
      </c>
      <c r="U60" s="43">
        <v>1</v>
      </c>
      <c r="V60" s="43">
        <v>1.1000000000000001E-3</v>
      </c>
      <c r="W60" s="47">
        <v>0</v>
      </c>
      <c r="X60" s="47">
        <v>0</v>
      </c>
      <c r="Y60" s="45" t="b">
        <f t="shared" si="28"/>
        <v>1</v>
      </c>
      <c r="Z60" s="42" t="s">
        <v>732</v>
      </c>
      <c r="AA60" s="42" t="s">
        <v>40</v>
      </c>
      <c r="AB60" s="43">
        <v>1</v>
      </c>
      <c r="AC60" s="42" t="s">
        <v>263</v>
      </c>
      <c r="AD60" s="47">
        <v>0</v>
      </c>
      <c r="AE60" s="47">
        <v>0</v>
      </c>
      <c r="AF60" s="47">
        <v>0</v>
      </c>
      <c r="AG60" s="47">
        <v>0</v>
      </c>
      <c r="AH60" s="47">
        <v>1</v>
      </c>
      <c r="AI60" s="47">
        <v>1.1000000000000001E-3</v>
      </c>
      <c r="AJ60" s="47">
        <v>0</v>
      </c>
      <c r="AK60" s="47">
        <v>0</v>
      </c>
    </row>
    <row r="61" spans="1:37" ht="17.25" customHeight="1" x14ac:dyDescent="0.25">
      <c r="A61" s="7" t="s">
        <v>40</v>
      </c>
      <c r="B61" s="19">
        <v>49</v>
      </c>
      <c r="C61" s="33" t="s">
        <v>139</v>
      </c>
      <c r="D61" s="11">
        <f t="shared" si="29"/>
        <v>0</v>
      </c>
      <c r="E61" s="11">
        <f t="shared" si="30"/>
        <v>0</v>
      </c>
      <c r="F61" s="11">
        <f t="shared" si="31"/>
        <v>0</v>
      </c>
      <c r="G61" s="11">
        <f t="shared" si="24"/>
        <v>0</v>
      </c>
      <c r="H61" s="11">
        <f t="shared" si="32"/>
        <v>0</v>
      </c>
      <c r="I61" s="11">
        <f t="shared" si="25"/>
        <v>0</v>
      </c>
      <c r="J61" s="11">
        <f t="shared" si="33"/>
        <v>0</v>
      </c>
      <c r="K61" s="11">
        <f t="shared" si="26"/>
        <v>0</v>
      </c>
      <c r="L61" s="45" t="b">
        <f t="shared" si="27"/>
        <v>1</v>
      </c>
      <c r="M61" s="42" t="s">
        <v>734</v>
      </c>
      <c r="N61" s="42" t="s">
        <v>40</v>
      </c>
      <c r="O61" s="43">
        <v>1</v>
      </c>
      <c r="P61" s="42" t="s">
        <v>139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7">
        <v>0</v>
      </c>
      <c r="X61" s="47">
        <v>0</v>
      </c>
      <c r="Y61" s="45" t="b">
        <f t="shared" si="28"/>
        <v>1</v>
      </c>
      <c r="Z61" s="42" t="s">
        <v>734</v>
      </c>
      <c r="AA61" s="42" t="s">
        <v>40</v>
      </c>
      <c r="AB61" s="43">
        <v>1</v>
      </c>
      <c r="AC61" s="42" t="s">
        <v>139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</row>
    <row r="62" spans="1:37" ht="17.25" customHeight="1" x14ac:dyDescent="0.25">
      <c r="A62" s="7" t="s">
        <v>40</v>
      </c>
      <c r="B62" s="19">
        <v>50</v>
      </c>
      <c r="C62" s="33" t="s">
        <v>193</v>
      </c>
      <c r="D62" s="11">
        <f t="shared" si="29"/>
        <v>0</v>
      </c>
      <c r="E62" s="11">
        <f t="shared" si="30"/>
        <v>0</v>
      </c>
      <c r="F62" s="11">
        <f t="shared" si="31"/>
        <v>0</v>
      </c>
      <c r="G62" s="11">
        <f t="shared" si="24"/>
        <v>0</v>
      </c>
      <c r="H62" s="11">
        <f t="shared" si="32"/>
        <v>0</v>
      </c>
      <c r="I62" s="11">
        <f t="shared" si="25"/>
        <v>0</v>
      </c>
      <c r="J62" s="11">
        <f t="shared" si="33"/>
        <v>0</v>
      </c>
      <c r="K62" s="11">
        <f t="shared" si="26"/>
        <v>0</v>
      </c>
      <c r="L62" s="45" t="b">
        <f t="shared" si="27"/>
        <v>1</v>
      </c>
      <c r="M62" s="42" t="s">
        <v>732</v>
      </c>
      <c r="N62" s="42" t="s">
        <v>40</v>
      </c>
      <c r="O62" s="43">
        <v>1</v>
      </c>
      <c r="P62" s="42" t="s">
        <v>193</v>
      </c>
      <c r="Q62" s="43">
        <v>1</v>
      </c>
      <c r="R62" s="43">
        <v>0.01</v>
      </c>
      <c r="S62" s="43">
        <v>1</v>
      </c>
      <c r="T62" s="43">
        <v>0.01</v>
      </c>
      <c r="U62" s="43">
        <v>1</v>
      </c>
      <c r="V62" s="43">
        <v>0.01</v>
      </c>
      <c r="W62" s="47">
        <v>0</v>
      </c>
      <c r="X62" s="47">
        <v>0</v>
      </c>
      <c r="Y62" s="45" t="b">
        <f t="shared" si="28"/>
        <v>1</v>
      </c>
      <c r="Z62" s="42" t="s">
        <v>732</v>
      </c>
      <c r="AA62" s="42" t="s">
        <v>40</v>
      </c>
      <c r="AB62" s="43">
        <v>1</v>
      </c>
      <c r="AC62" s="42" t="s">
        <v>193</v>
      </c>
      <c r="AD62" s="47">
        <v>1</v>
      </c>
      <c r="AE62" s="47">
        <v>0.01</v>
      </c>
      <c r="AF62" s="47">
        <v>1</v>
      </c>
      <c r="AG62" s="47">
        <v>0.01</v>
      </c>
      <c r="AH62" s="47">
        <v>1</v>
      </c>
      <c r="AI62" s="47">
        <v>0.01</v>
      </c>
      <c r="AJ62" s="47">
        <v>0</v>
      </c>
      <c r="AK62" s="47">
        <v>0</v>
      </c>
    </row>
    <row r="63" spans="1:37" ht="17.25" customHeight="1" x14ac:dyDescent="0.25">
      <c r="A63" s="7" t="s">
        <v>40</v>
      </c>
      <c r="B63" s="19">
        <v>51</v>
      </c>
      <c r="C63" s="33" t="s">
        <v>109</v>
      </c>
      <c r="D63" s="11">
        <f t="shared" si="29"/>
        <v>0</v>
      </c>
      <c r="E63" s="11">
        <f t="shared" si="30"/>
        <v>0</v>
      </c>
      <c r="F63" s="11">
        <f t="shared" si="31"/>
        <v>0</v>
      </c>
      <c r="G63" s="11">
        <f t="shared" si="24"/>
        <v>0</v>
      </c>
      <c r="H63" s="11">
        <f t="shared" si="32"/>
        <v>0</v>
      </c>
      <c r="I63" s="11">
        <f t="shared" si="25"/>
        <v>0</v>
      </c>
      <c r="J63" s="11">
        <f t="shared" si="33"/>
        <v>0</v>
      </c>
      <c r="K63" s="11">
        <f t="shared" si="26"/>
        <v>0</v>
      </c>
      <c r="L63" s="45" t="b">
        <f t="shared" si="27"/>
        <v>1</v>
      </c>
      <c r="M63" s="42" t="s">
        <v>732</v>
      </c>
      <c r="N63" s="42" t="s">
        <v>40</v>
      </c>
      <c r="O63" s="43">
        <v>1</v>
      </c>
      <c r="P63" s="42" t="s">
        <v>109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7">
        <v>0</v>
      </c>
      <c r="X63" s="47">
        <v>0</v>
      </c>
      <c r="Y63" s="45" t="b">
        <f t="shared" si="28"/>
        <v>1</v>
      </c>
      <c r="Z63" s="42" t="s">
        <v>732</v>
      </c>
      <c r="AA63" s="42" t="s">
        <v>40</v>
      </c>
      <c r="AB63" s="43">
        <v>1</v>
      </c>
      <c r="AC63" s="42" t="s">
        <v>109</v>
      </c>
      <c r="AD63" s="47">
        <v>0</v>
      </c>
      <c r="AE63" s="47">
        <v>0</v>
      </c>
      <c r="AF63" s="47">
        <v>0</v>
      </c>
      <c r="AG63" s="47">
        <v>0</v>
      </c>
      <c r="AH63" s="47">
        <v>0</v>
      </c>
      <c r="AI63" s="47">
        <v>0</v>
      </c>
      <c r="AJ63" s="47">
        <v>0</v>
      </c>
      <c r="AK63" s="47">
        <v>0</v>
      </c>
    </row>
    <row r="64" spans="1:37" ht="17.25" customHeight="1" x14ac:dyDescent="0.25">
      <c r="A64" s="7" t="s">
        <v>40</v>
      </c>
      <c r="B64" s="19">
        <v>52</v>
      </c>
      <c r="C64" s="33" t="s">
        <v>264</v>
      </c>
      <c r="D64" s="11">
        <f t="shared" si="29"/>
        <v>0</v>
      </c>
      <c r="E64" s="11">
        <f t="shared" si="30"/>
        <v>0</v>
      </c>
      <c r="F64" s="11">
        <f t="shared" si="31"/>
        <v>0</v>
      </c>
      <c r="G64" s="11">
        <f t="shared" si="24"/>
        <v>0</v>
      </c>
      <c r="H64" s="11">
        <f t="shared" si="32"/>
        <v>0</v>
      </c>
      <c r="I64" s="11">
        <f t="shared" si="25"/>
        <v>0</v>
      </c>
      <c r="J64" s="11">
        <f t="shared" si="33"/>
        <v>0</v>
      </c>
      <c r="K64" s="11">
        <f t="shared" si="26"/>
        <v>0</v>
      </c>
      <c r="L64" s="45" t="b">
        <f t="shared" si="27"/>
        <v>1</v>
      </c>
      <c r="M64" s="42" t="s">
        <v>730</v>
      </c>
      <c r="N64" s="42" t="s">
        <v>40</v>
      </c>
      <c r="O64" s="43">
        <v>1</v>
      </c>
      <c r="P64" s="42" t="s">
        <v>264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7">
        <v>0</v>
      </c>
      <c r="X64" s="47">
        <v>0</v>
      </c>
      <c r="Y64" s="45" t="b">
        <f t="shared" si="28"/>
        <v>1</v>
      </c>
      <c r="Z64" s="42" t="s">
        <v>730</v>
      </c>
      <c r="AA64" s="42" t="s">
        <v>40</v>
      </c>
      <c r="AB64" s="43">
        <v>1</v>
      </c>
      <c r="AC64" s="42" t="s">
        <v>264</v>
      </c>
      <c r="AD64" s="47">
        <v>0</v>
      </c>
      <c r="AE64" s="47">
        <v>0</v>
      </c>
      <c r="AF64" s="47">
        <v>0</v>
      </c>
      <c r="AG64" s="47">
        <v>0</v>
      </c>
      <c r="AH64" s="47">
        <v>0</v>
      </c>
      <c r="AI64" s="47">
        <v>0</v>
      </c>
      <c r="AJ64" s="47">
        <v>0</v>
      </c>
      <c r="AK64" s="47">
        <v>0</v>
      </c>
    </row>
    <row r="65" spans="1:37" ht="17.25" customHeight="1" x14ac:dyDescent="0.25">
      <c r="A65" s="7" t="s">
        <v>40</v>
      </c>
      <c r="B65" s="19">
        <v>53</v>
      </c>
      <c r="C65" s="33" t="s">
        <v>240</v>
      </c>
      <c r="D65" s="11">
        <f t="shared" si="29"/>
        <v>0</v>
      </c>
      <c r="E65" s="11">
        <f t="shared" si="30"/>
        <v>0</v>
      </c>
      <c r="F65" s="11">
        <f t="shared" si="31"/>
        <v>1</v>
      </c>
      <c r="G65" s="11">
        <f t="shared" si="24"/>
        <v>0.09</v>
      </c>
      <c r="H65" s="11">
        <f t="shared" si="32"/>
        <v>0</v>
      </c>
      <c r="I65" s="11">
        <f t="shared" si="25"/>
        <v>0</v>
      </c>
      <c r="J65" s="11">
        <f t="shared" si="33"/>
        <v>0</v>
      </c>
      <c r="K65" s="11">
        <f t="shared" si="26"/>
        <v>0</v>
      </c>
      <c r="L65" s="45" t="b">
        <f t="shared" si="27"/>
        <v>1</v>
      </c>
      <c r="M65" s="42" t="s">
        <v>731</v>
      </c>
      <c r="N65" s="42" t="s">
        <v>40</v>
      </c>
      <c r="O65" s="43">
        <v>1</v>
      </c>
      <c r="P65" s="42" t="s">
        <v>240</v>
      </c>
      <c r="Q65" s="43">
        <v>4</v>
      </c>
      <c r="R65" s="43">
        <v>0.51500000000000001</v>
      </c>
      <c r="S65" s="43">
        <v>2</v>
      </c>
      <c r="T65" s="43">
        <v>2.5000000000000001E-2</v>
      </c>
      <c r="U65" s="43">
        <v>1</v>
      </c>
      <c r="V65" s="43">
        <v>1.4999999999999999E-2</v>
      </c>
      <c r="W65" s="47">
        <v>0</v>
      </c>
      <c r="X65" s="47">
        <v>0</v>
      </c>
      <c r="Y65" s="45" t="b">
        <f t="shared" si="28"/>
        <v>1</v>
      </c>
      <c r="Z65" s="42" t="s">
        <v>731</v>
      </c>
      <c r="AA65" s="42" t="s">
        <v>40</v>
      </c>
      <c r="AB65" s="43">
        <v>1</v>
      </c>
      <c r="AC65" s="42" t="s">
        <v>240</v>
      </c>
      <c r="AD65" s="47">
        <v>4</v>
      </c>
      <c r="AE65" s="47">
        <v>0.51500000000000001</v>
      </c>
      <c r="AF65" s="47">
        <v>3</v>
      </c>
      <c r="AG65" s="47">
        <v>0.11499999999999999</v>
      </c>
      <c r="AH65" s="47">
        <v>1</v>
      </c>
      <c r="AI65" s="47">
        <v>1.4999999999999999E-2</v>
      </c>
      <c r="AJ65" s="47">
        <v>0</v>
      </c>
      <c r="AK65" s="47">
        <v>0</v>
      </c>
    </row>
    <row r="66" spans="1:37" ht="17.25" customHeight="1" x14ac:dyDescent="0.25">
      <c r="A66" s="7" t="s">
        <v>40</v>
      </c>
      <c r="B66" s="19">
        <v>54</v>
      </c>
      <c r="C66" s="33" t="s">
        <v>221</v>
      </c>
      <c r="D66" s="11">
        <f t="shared" si="29"/>
        <v>0</v>
      </c>
      <c r="E66" s="11">
        <f t="shared" si="30"/>
        <v>0</v>
      </c>
      <c r="F66" s="11">
        <f t="shared" si="31"/>
        <v>0</v>
      </c>
      <c r="G66" s="11">
        <f t="shared" si="24"/>
        <v>0</v>
      </c>
      <c r="H66" s="11">
        <f t="shared" si="32"/>
        <v>0</v>
      </c>
      <c r="I66" s="11">
        <f t="shared" si="25"/>
        <v>0</v>
      </c>
      <c r="J66" s="11">
        <f t="shared" si="33"/>
        <v>0</v>
      </c>
      <c r="K66" s="11">
        <f t="shared" si="26"/>
        <v>0</v>
      </c>
      <c r="L66" s="45" t="b">
        <f t="shared" si="27"/>
        <v>1</v>
      </c>
      <c r="M66" s="42" t="s">
        <v>733</v>
      </c>
      <c r="N66" s="42" t="s">
        <v>40</v>
      </c>
      <c r="O66" s="43">
        <v>1</v>
      </c>
      <c r="P66" s="42" t="s">
        <v>221</v>
      </c>
      <c r="Q66" s="43">
        <v>2</v>
      </c>
      <c r="R66" s="43">
        <v>1.6E-2</v>
      </c>
      <c r="S66" s="43">
        <v>2</v>
      </c>
      <c r="T66" s="43">
        <v>1.6E-2</v>
      </c>
      <c r="U66" s="43">
        <v>1</v>
      </c>
      <c r="V66" s="43">
        <v>8.9999999999999993E-3</v>
      </c>
      <c r="W66" s="47">
        <v>0</v>
      </c>
      <c r="X66" s="47">
        <v>0</v>
      </c>
      <c r="Y66" s="45" t="b">
        <f t="shared" si="28"/>
        <v>1</v>
      </c>
      <c r="Z66" s="42" t="s">
        <v>733</v>
      </c>
      <c r="AA66" s="42" t="s">
        <v>40</v>
      </c>
      <c r="AB66" s="43">
        <v>1</v>
      </c>
      <c r="AC66" s="42" t="s">
        <v>221</v>
      </c>
      <c r="AD66" s="47">
        <v>2</v>
      </c>
      <c r="AE66" s="47">
        <v>1.6E-2</v>
      </c>
      <c r="AF66" s="47">
        <v>2</v>
      </c>
      <c r="AG66" s="47">
        <v>1.6E-2</v>
      </c>
      <c r="AH66" s="47">
        <v>1</v>
      </c>
      <c r="AI66" s="47">
        <v>8.9999999999999993E-3</v>
      </c>
      <c r="AJ66" s="47">
        <v>0</v>
      </c>
      <c r="AK66" s="47">
        <v>0</v>
      </c>
    </row>
    <row r="67" spans="1:37" ht="17.25" customHeight="1" x14ac:dyDescent="0.25">
      <c r="A67" s="7" t="s">
        <v>40</v>
      </c>
      <c r="B67" s="19">
        <v>55</v>
      </c>
      <c r="C67" s="33" t="s">
        <v>140</v>
      </c>
      <c r="D67" s="11">
        <f t="shared" si="29"/>
        <v>0</v>
      </c>
      <c r="E67" s="11">
        <f t="shared" si="30"/>
        <v>0</v>
      </c>
      <c r="F67" s="11">
        <f t="shared" si="31"/>
        <v>0</v>
      </c>
      <c r="G67" s="11">
        <f t="shared" si="24"/>
        <v>0</v>
      </c>
      <c r="H67" s="11">
        <f t="shared" si="32"/>
        <v>0</v>
      </c>
      <c r="I67" s="11">
        <f t="shared" si="25"/>
        <v>0</v>
      </c>
      <c r="J67" s="11">
        <f t="shared" si="33"/>
        <v>0</v>
      </c>
      <c r="K67" s="11">
        <f t="shared" si="26"/>
        <v>0</v>
      </c>
      <c r="L67" s="45" t="b">
        <f t="shared" si="27"/>
        <v>1</v>
      </c>
      <c r="M67" s="42" t="s">
        <v>733</v>
      </c>
      <c r="N67" s="42" t="s">
        <v>40</v>
      </c>
      <c r="O67" s="43">
        <v>1</v>
      </c>
      <c r="P67" s="42" t="s">
        <v>140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7">
        <v>0</v>
      </c>
      <c r="X67" s="47">
        <v>0</v>
      </c>
      <c r="Y67" s="45" t="b">
        <f t="shared" si="28"/>
        <v>1</v>
      </c>
      <c r="Z67" s="42" t="s">
        <v>733</v>
      </c>
      <c r="AA67" s="42" t="s">
        <v>40</v>
      </c>
      <c r="AB67" s="43">
        <v>1</v>
      </c>
      <c r="AC67" s="42" t="s">
        <v>140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</row>
    <row r="68" spans="1:37" ht="17.25" customHeight="1" x14ac:dyDescent="0.25">
      <c r="A68" s="7" t="s">
        <v>40</v>
      </c>
      <c r="B68" s="19">
        <v>56</v>
      </c>
      <c r="C68" s="33" t="s">
        <v>265</v>
      </c>
      <c r="D68" s="11">
        <f t="shared" si="29"/>
        <v>0</v>
      </c>
      <c r="E68" s="11">
        <f t="shared" si="30"/>
        <v>0</v>
      </c>
      <c r="F68" s="11">
        <f t="shared" si="31"/>
        <v>0</v>
      </c>
      <c r="G68" s="11">
        <f t="shared" si="24"/>
        <v>0</v>
      </c>
      <c r="H68" s="11">
        <f t="shared" si="32"/>
        <v>1</v>
      </c>
      <c r="I68" s="11">
        <f t="shared" si="25"/>
        <v>0.01</v>
      </c>
      <c r="J68" s="11">
        <f t="shared" si="33"/>
        <v>0</v>
      </c>
      <c r="K68" s="11">
        <f t="shared" si="26"/>
        <v>0</v>
      </c>
      <c r="L68" s="45" t="b">
        <f t="shared" si="27"/>
        <v>1</v>
      </c>
      <c r="M68" s="42" t="s">
        <v>731</v>
      </c>
      <c r="N68" s="42" t="s">
        <v>40</v>
      </c>
      <c r="O68" s="43">
        <v>1</v>
      </c>
      <c r="P68" s="42" t="s">
        <v>265</v>
      </c>
      <c r="Q68" s="43">
        <v>1</v>
      </c>
      <c r="R68" s="43">
        <v>1.4999999999999999E-2</v>
      </c>
      <c r="S68" s="43">
        <v>1</v>
      </c>
      <c r="T68" s="43">
        <v>1.4999999999999999E-2</v>
      </c>
      <c r="U68" s="43">
        <v>0</v>
      </c>
      <c r="V68" s="43">
        <v>0</v>
      </c>
      <c r="W68" s="47">
        <v>0</v>
      </c>
      <c r="X68" s="47">
        <v>0</v>
      </c>
      <c r="Y68" s="45" t="b">
        <f t="shared" si="28"/>
        <v>1</v>
      </c>
      <c r="Z68" s="42" t="s">
        <v>731</v>
      </c>
      <c r="AA68" s="42" t="s">
        <v>40</v>
      </c>
      <c r="AB68" s="43">
        <v>1</v>
      </c>
      <c r="AC68" s="42" t="s">
        <v>265</v>
      </c>
      <c r="AD68" s="47">
        <v>1</v>
      </c>
      <c r="AE68" s="47">
        <v>1.4999999999999999E-2</v>
      </c>
      <c r="AF68" s="47">
        <v>1</v>
      </c>
      <c r="AG68" s="47">
        <v>1.4999999999999999E-2</v>
      </c>
      <c r="AH68" s="47">
        <v>1</v>
      </c>
      <c r="AI68" s="47">
        <v>0.01</v>
      </c>
      <c r="AJ68" s="47">
        <v>0</v>
      </c>
      <c r="AK68" s="47">
        <v>0</v>
      </c>
    </row>
    <row r="69" spans="1:37" ht="17.25" customHeight="1" x14ac:dyDescent="0.25">
      <c r="A69" s="7" t="s">
        <v>40</v>
      </c>
      <c r="B69" s="19">
        <v>57</v>
      </c>
      <c r="C69" s="33" t="s">
        <v>266</v>
      </c>
      <c r="D69" s="11">
        <f t="shared" si="29"/>
        <v>0</v>
      </c>
      <c r="E69" s="11">
        <f t="shared" si="30"/>
        <v>0</v>
      </c>
      <c r="F69" s="11">
        <f t="shared" si="31"/>
        <v>0</v>
      </c>
      <c r="G69" s="11">
        <f t="shared" si="24"/>
        <v>0</v>
      </c>
      <c r="H69" s="11">
        <f t="shared" si="32"/>
        <v>0</v>
      </c>
      <c r="I69" s="11">
        <f t="shared" si="25"/>
        <v>0</v>
      </c>
      <c r="J69" s="11">
        <f t="shared" si="33"/>
        <v>0</v>
      </c>
      <c r="K69" s="11">
        <f t="shared" si="26"/>
        <v>0</v>
      </c>
      <c r="L69" s="45" t="b">
        <f t="shared" si="27"/>
        <v>1</v>
      </c>
      <c r="M69" s="42" t="s">
        <v>732</v>
      </c>
      <c r="N69" s="42" t="s">
        <v>40</v>
      </c>
      <c r="O69" s="43">
        <v>1</v>
      </c>
      <c r="P69" s="42" t="s">
        <v>266</v>
      </c>
      <c r="Q69" s="43">
        <v>0</v>
      </c>
      <c r="R69" s="43">
        <v>0</v>
      </c>
      <c r="S69" s="43">
        <v>0</v>
      </c>
      <c r="T69" s="43">
        <v>0</v>
      </c>
      <c r="U69" s="43">
        <v>1</v>
      </c>
      <c r="V69" s="43">
        <v>0.01</v>
      </c>
      <c r="W69" s="47">
        <v>0</v>
      </c>
      <c r="X69" s="47">
        <v>0</v>
      </c>
      <c r="Y69" s="45" t="b">
        <f t="shared" si="28"/>
        <v>1</v>
      </c>
      <c r="Z69" s="42" t="s">
        <v>732</v>
      </c>
      <c r="AA69" s="42" t="s">
        <v>40</v>
      </c>
      <c r="AB69" s="43">
        <v>1</v>
      </c>
      <c r="AC69" s="42" t="s">
        <v>266</v>
      </c>
      <c r="AD69" s="47">
        <v>0</v>
      </c>
      <c r="AE69" s="47">
        <v>0</v>
      </c>
      <c r="AF69" s="47">
        <v>0</v>
      </c>
      <c r="AG69" s="47">
        <v>0</v>
      </c>
      <c r="AH69" s="47">
        <v>1</v>
      </c>
      <c r="AI69" s="47">
        <v>0.01</v>
      </c>
      <c r="AJ69" s="47">
        <v>0</v>
      </c>
      <c r="AK69" s="47">
        <v>0</v>
      </c>
    </row>
    <row r="70" spans="1:37" ht="17.25" customHeight="1" x14ac:dyDescent="0.25">
      <c r="A70" s="7" t="s">
        <v>40</v>
      </c>
      <c r="B70" s="19">
        <v>58</v>
      </c>
      <c r="C70" s="33" t="s">
        <v>112</v>
      </c>
      <c r="D70" s="11">
        <f t="shared" si="29"/>
        <v>1</v>
      </c>
      <c r="E70" s="11">
        <f t="shared" si="30"/>
        <v>9.9999999999999985E-3</v>
      </c>
      <c r="F70" s="11">
        <f t="shared" si="31"/>
        <v>2</v>
      </c>
      <c r="G70" s="11">
        <f t="shared" si="24"/>
        <v>1.0999999999999999E-2</v>
      </c>
      <c r="H70" s="11">
        <f t="shared" si="32"/>
        <v>0</v>
      </c>
      <c r="I70" s="11">
        <f t="shared" si="25"/>
        <v>0</v>
      </c>
      <c r="J70" s="11">
        <f t="shared" si="33"/>
        <v>0</v>
      </c>
      <c r="K70" s="11">
        <f t="shared" si="26"/>
        <v>0</v>
      </c>
      <c r="L70" s="45" t="b">
        <f t="shared" si="27"/>
        <v>1</v>
      </c>
      <c r="M70" s="42" t="s">
        <v>731</v>
      </c>
      <c r="N70" s="42" t="s">
        <v>40</v>
      </c>
      <c r="O70" s="43">
        <v>1</v>
      </c>
      <c r="P70" s="42" t="s">
        <v>112</v>
      </c>
      <c r="Q70" s="43">
        <v>1</v>
      </c>
      <c r="R70" s="43">
        <v>1E-3</v>
      </c>
      <c r="S70" s="43">
        <v>0</v>
      </c>
      <c r="T70" s="43">
        <v>0</v>
      </c>
      <c r="U70" s="43">
        <v>0</v>
      </c>
      <c r="V70" s="43">
        <v>0</v>
      </c>
      <c r="W70" s="47">
        <v>0</v>
      </c>
      <c r="X70" s="47">
        <v>0</v>
      </c>
      <c r="Y70" s="45" t="b">
        <f t="shared" si="28"/>
        <v>1</v>
      </c>
      <c r="Z70" s="42" t="s">
        <v>731</v>
      </c>
      <c r="AA70" s="42" t="s">
        <v>40</v>
      </c>
      <c r="AB70" s="43">
        <v>1</v>
      </c>
      <c r="AC70" s="42" t="s">
        <v>112</v>
      </c>
      <c r="AD70" s="47">
        <v>2</v>
      </c>
      <c r="AE70" s="47">
        <v>1.0999999999999999E-2</v>
      </c>
      <c r="AF70" s="47">
        <v>2</v>
      </c>
      <c r="AG70" s="47">
        <v>1.0999999999999999E-2</v>
      </c>
      <c r="AH70" s="47">
        <v>0</v>
      </c>
      <c r="AI70" s="47">
        <v>0</v>
      </c>
      <c r="AJ70" s="47">
        <v>0</v>
      </c>
      <c r="AK70" s="47">
        <v>0</v>
      </c>
    </row>
    <row r="71" spans="1:37" ht="17.25" customHeight="1" x14ac:dyDescent="0.25">
      <c r="A71" s="7" t="s">
        <v>40</v>
      </c>
      <c r="B71" s="19">
        <v>59</v>
      </c>
      <c r="C71" s="33" t="s">
        <v>194</v>
      </c>
      <c r="D71" s="11">
        <f t="shared" si="29"/>
        <v>0</v>
      </c>
      <c r="E71" s="11">
        <f t="shared" si="30"/>
        <v>0</v>
      </c>
      <c r="F71" s="11">
        <f t="shared" si="31"/>
        <v>0</v>
      </c>
      <c r="G71" s="11">
        <f t="shared" si="24"/>
        <v>0</v>
      </c>
      <c r="H71" s="11">
        <f t="shared" si="32"/>
        <v>0</v>
      </c>
      <c r="I71" s="11">
        <f t="shared" si="25"/>
        <v>0</v>
      </c>
      <c r="J71" s="11">
        <f t="shared" si="33"/>
        <v>0</v>
      </c>
      <c r="K71" s="11">
        <f t="shared" si="26"/>
        <v>0</v>
      </c>
      <c r="L71" s="45" t="b">
        <f t="shared" si="27"/>
        <v>1</v>
      </c>
      <c r="M71" s="42" t="s">
        <v>730</v>
      </c>
      <c r="N71" s="42" t="s">
        <v>40</v>
      </c>
      <c r="O71" s="43">
        <v>1</v>
      </c>
      <c r="P71" s="42" t="s">
        <v>194</v>
      </c>
      <c r="Q71" s="43">
        <v>2</v>
      </c>
      <c r="R71" s="43">
        <v>7.3999999999999996E-2</v>
      </c>
      <c r="S71" s="43">
        <v>1</v>
      </c>
      <c r="T71" s="43">
        <v>1.4E-2</v>
      </c>
      <c r="U71" s="43">
        <v>1</v>
      </c>
      <c r="V71" s="43">
        <v>1.4E-2</v>
      </c>
      <c r="W71" s="47">
        <v>1</v>
      </c>
      <c r="X71" s="47">
        <v>0.06</v>
      </c>
      <c r="Y71" s="45" t="b">
        <f t="shared" si="28"/>
        <v>1</v>
      </c>
      <c r="Z71" s="42" t="s">
        <v>730</v>
      </c>
      <c r="AA71" s="42" t="s">
        <v>40</v>
      </c>
      <c r="AB71" s="43">
        <v>1</v>
      </c>
      <c r="AC71" s="42" t="s">
        <v>194</v>
      </c>
      <c r="AD71" s="47">
        <v>2</v>
      </c>
      <c r="AE71" s="47">
        <v>7.3999999999999996E-2</v>
      </c>
      <c r="AF71" s="47">
        <v>1</v>
      </c>
      <c r="AG71" s="47">
        <v>1.4E-2</v>
      </c>
      <c r="AH71" s="47">
        <v>1</v>
      </c>
      <c r="AI71" s="47">
        <v>1.4E-2</v>
      </c>
      <c r="AJ71" s="47">
        <v>1</v>
      </c>
      <c r="AK71" s="47">
        <v>0.06</v>
      </c>
    </row>
    <row r="72" spans="1:37" ht="17.25" customHeight="1" x14ac:dyDescent="0.25">
      <c r="A72" s="7" t="s">
        <v>40</v>
      </c>
      <c r="B72" s="19">
        <v>60</v>
      </c>
      <c r="C72" s="33" t="s">
        <v>267</v>
      </c>
      <c r="D72" s="11">
        <f t="shared" si="29"/>
        <v>0</v>
      </c>
      <c r="E72" s="11">
        <f t="shared" si="30"/>
        <v>0</v>
      </c>
      <c r="F72" s="11">
        <f t="shared" si="31"/>
        <v>0</v>
      </c>
      <c r="G72" s="11">
        <f t="shared" si="24"/>
        <v>0</v>
      </c>
      <c r="H72" s="11">
        <f t="shared" si="32"/>
        <v>0</v>
      </c>
      <c r="I72" s="11">
        <f t="shared" si="25"/>
        <v>0</v>
      </c>
      <c r="J72" s="11">
        <f t="shared" si="33"/>
        <v>0</v>
      </c>
      <c r="K72" s="11">
        <f t="shared" si="26"/>
        <v>0</v>
      </c>
      <c r="L72" s="45" t="b">
        <f t="shared" si="27"/>
        <v>1</v>
      </c>
      <c r="M72" s="42" t="s">
        <v>731</v>
      </c>
      <c r="N72" s="42" t="s">
        <v>40</v>
      </c>
      <c r="O72" s="43">
        <v>1</v>
      </c>
      <c r="P72" s="42" t="s">
        <v>267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7">
        <v>0</v>
      </c>
      <c r="X72" s="47">
        <v>0</v>
      </c>
      <c r="Y72" s="45" t="b">
        <f t="shared" si="28"/>
        <v>1</v>
      </c>
      <c r="Z72" s="42" t="s">
        <v>731</v>
      </c>
      <c r="AA72" s="42" t="s">
        <v>40</v>
      </c>
      <c r="AB72" s="43">
        <v>1</v>
      </c>
      <c r="AC72" s="42" t="s">
        <v>267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</row>
    <row r="73" spans="1:37" ht="17.25" customHeight="1" x14ac:dyDescent="0.25">
      <c r="A73" s="7" t="s">
        <v>40</v>
      </c>
      <c r="B73" s="19">
        <v>61</v>
      </c>
      <c r="C73" s="33" t="s">
        <v>141</v>
      </c>
      <c r="D73" s="11">
        <f t="shared" si="29"/>
        <v>0</v>
      </c>
      <c r="E73" s="11">
        <f t="shared" si="30"/>
        <v>0</v>
      </c>
      <c r="F73" s="11">
        <f t="shared" si="31"/>
        <v>0</v>
      </c>
      <c r="G73" s="11">
        <f t="shared" si="24"/>
        <v>0</v>
      </c>
      <c r="H73" s="11">
        <f t="shared" si="32"/>
        <v>0</v>
      </c>
      <c r="I73" s="11">
        <f t="shared" si="25"/>
        <v>0</v>
      </c>
      <c r="J73" s="11">
        <f t="shared" si="33"/>
        <v>0</v>
      </c>
      <c r="K73" s="11">
        <f t="shared" si="26"/>
        <v>0</v>
      </c>
      <c r="L73" s="45" t="b">
        <f t="shared" si="27"/>
        <v>1</v>
      </c>
      <c r="M73" s="42" t="s">
        <v>733</v>
      </c>
      <c r="N73" s="42" t="s">
        <v>40</v>
      </c>
      <c r="O73" s="43">
        <v>1</v>
      </c>
      <c r="P73" s="42" t="s">
        <v>141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7">
        <v>0</v>
      </c>
      <c r="X73" s="47">
        <v>0</v>
      </c>
      <c r="Y73" s="45" t="b">
        <f t="shared" si="28"/>
        <v>1</v>
      </c>
      <c r="Z73" s="42" t="s">
        <v>733</v>
      </c>
      <c r="AA73" s="42" t="s">
        <v>40</v>
      </c>
      <c r="AB73" s="43">
        <v>1</v>
      </c>
      <c r="AC73" s="42" t="s">
        <v>141</v>
      </c>
      <c r="AD73" s="47">
        <v>0</v>
      </c>
      <c r="AE73" s="47">
        <v>0</v>
      </c>
      <c r="AF73" s="47">
        <v>0</v>
      </c>
      <c r="AG73" s="47">
        <v>0</v>
      </c>
      <c r="AH73" s="47">
        <v>0</v>
      </c>
      <c r="AI73" s="47">
        <v>0</v>
      </c>
      <c r="AJ73" s="47">
        <v>0</v>
      </c>
      <c r="AK73" s="47">
        <v>0</v>
      </c>
    </row>
    <row r="74" spans="1:37" ht="17.25" customHeight="1" x14ac:dyDescent="0.25">
      <c r="A74" s="7" t="s">
        <v>40</v>
      </c>
      <c r="B74" s="19">
        <v>62</v>
      </c>
      <c r="C74" s="33" t="s">
        <v>55</v>
      </c>
      <c r="D74" s="11">
        <f t="shared" si="29"/>
        <v>6</v>
      </c>
      <c r="E74" s="11">
        <f t="shared" si="30"/>
        <v>5.4000000000000048E-2</v>
      </c>
      <c r="F74" s="11">
        <f t="shared" si="31"/>
        <v>6</v>
      </c>
      <c r="G74" s="11">
        <f t="shared" si="24"/>
        <v>5.2000000000000074E-2</v>
      </c>
      <c r="H74" s="11">
        <f t="shared" si="32"/>
        <v>4</v>
      </c>
      <c r="I74" s="11">
        <f t="shared" si="25"/>
        <v>3.6500000000000005E-2</v>
      </c>
      <c r="J74" s="11">
        <f t="shared" si="33"/>
        <v>0</v>
      </c>
      <c r="K74" s="11">
        <f t="shared" si="26"/>
        <v>0</v>
      </c>
      <c r="L74" s="45" t="b">
        <f t="shared" si="27"/>
        <v>1</v>
      </c>
      <c r="M74" s="42" t="s">
        <v>730</v>
      </c>
      <c r="N74" s="42" t="s">
        <v>40</v>
      </c>
      <c r="O74" s="43">
        <v>1</v>
      </c>
      <c r="P74" s="42" t="s">
        <v>55</v>
      </c>
      <c r="Q74" s="43">
        <v>26</v>
      </c>
      <c r="R74" s="43">
        <v>0.25450000000000006</v>
      </c>
      <c r="S74" s="43">
        <v>23</v>
      </c>
      <c r="T74" s="43">
        <v>0.23950000000000007</v>
      </c>
      <c r="U74" s="43">
        <v>15</v>
      </c>
      <c r="V74" s="43">
        <v>0.11700000000000002</v>
      </c>
      <c r="W74" s="47">
        <v>1</v>
      </c>
      <c r="X74" s="47">
        <v>5.0000000000000001E-3</v>
      </c>
      <c r="Y74" s="45" t="b">
        <f t="shared" si="28"/>
        <v>1</v>
      </c>
      <c r="Z74" s="42" t="s">
        <v>730</v>
      </c>
      <c r="AA74" s="42" t="s">
        <v>40</v>
      </c>
      <c r="AB74" s="43">
        <v>1</v>
      </c>
      <c r="AC74" s="42" t="s">
        <v>55</v>
      </c>
      <c r="AD74" s="47">
        <v>32</v>
      </c>
      <c r="AE74" s="47">
        <v>0.30850000000000011</v>
      </c>
      <c r="AF74" s="47">
        <v>29</v>
      </c>
      <c r="AG74" s="47">
        <v>0.29150000000000015</v>
      </c>
      <c r="AH74" s="47">
        <v>19</v>
      </c>
      <c r="AI74" s="47">
        <v>0.15350000000000003</v>
      </c>
      <c r="AJ74" s="47">
        <v>1</v>
      </c>
      <c r="AK74" s="47">
        <v>5.0000000000000001E-3</v>
      </c>
    </row>
    <row r="75" spans="1:37" ht="17.25" customHeight="1" x14ac:dyDescent="0.25">
      <c r="A75" s="7" t="s">
        <v>40</v>
      </c>
      <c r="B75" s="19">
        <v>63</v>
      </c>
      <c r="C75" s="33" t="s">
        <v>168</v>
      </c>
      <c r="D75" s="11">
        <f t="shared" si="29"/>
        <v>0</v>
      </c>
      <c r="E75" s="11">
        <f t="shared" si="30"/>
        <v>0</v>
      </c>
      <c r="F75" s="11">
        <f t="shared" si="31"/>
        <v>1</v>
      </c>
      <c r="G75" s="11">
        <f t="shared" si="24"/>
        <v>9.9999999999999915E-4</v>
      </c>
      <c r="H75" s="11">
        <f t="shared" si="32"/>
        <v>0</v>
      </c>
      <c r="I75" s="11">
        <f t="shared" si="25"/>
        <v>0</v>
      </c>
      <c r="J75" s="11">
        <f t="shared" si="33"/>
        <v>0</v>
      </c>
      <c r="K75" s="11">
        <f t="shared" si="26"/>
        <v>0</v>
      </c>
      <c r="L75" s="45" t="b">
        <f t="shared" si="27"/>
        <v>1</v>
      </c>
      <c r="M75" s="42" t="s">
        <v>734</v>
      </c>
      <c r="N75" s="42" t="s">
        <v>40</v>
      </c>
      <c r="O75" s="43">
        <v>1</v>
      </c>
      <c r="P75" s="42" t="s">
        <v>168</v>
      </c>
      <c r="Q75" s="43">
        <v>2</v>
      </c>
      <c r="R75" s="43">
        <v>1.3999999999999999E-2</v>
      </c>
      <c r="S75" s="43">
        <v>1</v>
      </c>
      <c r="T75" s="43">
        <v>1.2999999999999999E-2</v>
      </c>
      <c r="U75" s="43">
        <v>3</v>
      </c>
      <c r="V75" s="43">
        <v>4.1999999999999996E-2</v>
      </c>
      <c r="W75" s="47">
        <v>0</v>
      </c>
      <c r="X75" s="47">
        <v>0</v>
      </c>
      <c r="Y75" s="45" t="b">
        <f t="shared" si="28"/>
        <v>1</v>
      </c>
      <c r="Z75" s="42" t="s">
        <v>734</v>
      </c>
      <c r="AA75" s="42" t="s">
        <v>40</v>
      </c>
      <c r="AB75" s="43">
        <v>1</v>
      </c>
      <c r="AC75" s="42" t="s">
        <v>168</v>
      </c>
      <c r="AD75" s="47">
        <v>2</v>
      </c>
      <c r="AE75" s="47">
        <v>1.3999999999999999E-2</v>
      </c>
      <c r="AF75" s="47">
        <v>2</v>
      </c>
      <c r="AG75" s="47">
        <v>1.3999999999999999E-2</v>
      </c>
      <c r="AH75" s="47">
        <v>3</v>
      </c>
      <c r="AI75" s="47">
        <v>4.1999999999999996E-2</v>
      </c>
      <c r="AJ75" s="47">
        <v>0</v>
      </c>
      <c r="AK75" s="47">
        <v>0</v>
      </c>
    </row>
    <row r="76" spans="1:37" ht="17.25" customHeight="1" x14ac:dyDescent="0.25">
      <c r="A76" s="7" t="s">
        <v>40</v>
      </c>
      <c r="B76" s="19">
        <v>64</v>
      </c>
      <c r="C76" s="33" t="s">
        <v>268</v>
      </c>
      <c r="D76" s="11">
        <f t="shared" si="29"/>
        <v>0</v>
      </c>
      <c r="E76" s="11">
        <f t="shared" si="30"/>
        <v>0</v>
      </c>
      <c r="F76" s="11">
        <f t="shared" si="31"/>
        <v>0</v>
      </c>
      <c r="G76" s="11">
        <f t="shared" si="24"/>
        <v>0</v>
      </c>
      <c r="H76" s="11">
        <f t="shared" si="32"/>
        <v>0</v>
      </c>
      <c r="I76" s="11">
        <f t="shared" si="25"/>
        <v>0</v>
      </c>
      <c r="J76" s="11">
        <f t="shared" si="33"/>
        <v>0</v>
      </c>
      <c r="K76" s="11">
        <f t="shared" si="26"/>
        <v>0</v>
      </c>
      <c r="L76" s="45" t="b">
        <f t="shared" si="27"/>
        <v>1</v>
      </c>
      <c r="M76" s="42" t="s">
        <v>733</v>
      </c>
      <c r="N76" s="42" t="s">
        <v>40</v>
      </c>
      <c r="O76" s="43">
        <v>1</v>
      </c>
      <c r="P76" s="42" t="s">
        <v>268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7">
        <v>0</v>
      </c>
      <c r="X76" s="47">
        <v>0</v>
      </c>
      <c r="Y76" s="45" t="b">
        <f t="shared" si="28"/>
        <v>1</v>
      </c>
      <c r="Z76" s="42" t="s">
        <v>733</v>
      </c>
      <c r="AA76" s="42" t="s">
        <v>40</v>
      </c>
      <c r="AB76" s="43">
        <v>1</v>
      </c>
      <c r="AC76" s="42" t="s">
        <v>268</v>
      </c>
      <c r="AD76" s="47">
        <v>0</v>
      </c>
      <c r="AE76" s="47">
        <v>0</v>
      </c>
      <c r="AF76" s="47">
        <v>0</v>
      </c>
      <c r="AG76" s="47">
        <v>0</v>
      </c>
      <c r="AH76" s="47">
        <v>0</v>
      </c>
      <c r="AI76" s="47">
        <v>0</v>
      </c>
      <c r="AJ76" s="47">
        <v>0</v>
      </c>
      <c r="AK76" s="47">
        <v>0</v>
      </c>
    </row>
    <row r="77" spans="1:37" ht="17.25" customHeight="1" x14ac:dyDescent="0.25">
      <c r="A77" s="7" t="s">
        <v>40</v>
      </c>
      <c r="B77" s="19">
        <v>65</v>
      </c>
      <c r="C77" s="33" t="s">
        <v>181</v>
      </c>
      <c r="D77" s="11">
        <f t="shared" si="29"/>
        <v>0</v>
      </c>
      <c r="E77" s="11">
        <f t="shared" si="30"/>
        <v>0</v>
      </c>
      <c r="F77" s="11">
        <f t="shared" si="31"/>
        <v>0</v>
      </c>
      <c r="G77" s="11">
        <f t="shared" ref="G77:G140" si="34">AG77-T77</f>
        <v>0</v>
      </c>
      <c r="H77" s="11">
        <f t="shared" si="32"/>
        <v>0</v>
      </c>
      <c r="I77" s="11">
        <f t="shared" ref="I77:I140" si="35">AI77-V77</f>
        <v>0</v>
      </c>
      <c r="J77" s="11">
        <f t="shared" si="33"/>
        <v>0</v>
      </c>
      <c r="K77" s="11">
        <f t="shared" ref="K77:K140" si="36">AK77-X77</f>
        <v>0</v>
      </c>
      <c r="L77" s="45" t="b">
        <f t="shared" ref="L77:L140" si="37">C77=P77</f>
        <v>1</v>
      </c>
      <c r="M77" s="42" t="s">
        <v>733</v>
      </c>
      <c r="N77" s="42" t="s">
        <v>40</v>
      </c>
      <c r="O77" s="43">
        <v>1</v>
      </c>
      <c r="P77" s="42" t="s">
        <v>181</v>
      </c>
      <c r="Q77" s="43">
        <v>1</v>
      </c>
      <c r="R77" s="43">
        <v>8.9999999999999993E-3</v>
      </c>
      <c r="S77" s="43">
        <v>1</v>
      </c>
      <c r="T77" s="43">
        <v>8.9999999999999993E-3</v>
      </c>
      <c r="U77" s="43">
        <v>0</v>
      </c>
      <c r="V77" s="43">
        <v>0</v>
      </c>
      <c r="W77" s="47">
        <v>0</v>
      </c>
      <c r="X77" s="47">
        <v>0</v>
      </c>
      <c r="Y77" s="45" t="b">
        <f t="shared" ref="Y77:Y140" si="38">P77=AC77</f>
        <v>1</v>
      </c>
      <c r="Z77" s="42" t="s">
        <v>733</v>
      </c>
      <c r="AA77" s="42" t="s">
        <v>40</v>
      </c>
      <c r="AB77" s="43">
        <v>1</v>
      </c>
      <c r="AC77" s="42" t="s">
        <v>181</v>
      </c>
      <c r="AD77" s="47">
        <v>1</v>
      </c>
      <c r="AE77" s="47">
        <v>8.9999999999999993E-3</v>
      </c>
      <c r="AF77" s="47">
        <v>1</v>
      </c>
      <c r="AG77" s="47">
        <v>8.9999999999999993E-3</v>
      </c>
      <c r="AH77" s="47">
        <v>0</v>
      </c>
      <c r="AI77" s="47">
        <v>0</v>
      </c>
      <c r="AJ77" s="47">
        <v>0</v>
      </c>
      <c r="AK77" s="47">
        <v>0</v>
      </c>
    </row>
    <row r="78" spans="1:37" ht="17.25" customHeight="1" x14ac:dyDescent="0.25">
      <c r="A78" s="7" t="s">
        <v>40</v>
      </c>
      <c r="B78" s="19">
        <v>66</v>
      </c>
      <c r="C78" s="33" t="s">
        <v>78</v>
      </c>
      <c r="D78" s="11">
        <f t="shared" ref="D78:D141" si="39">AD78-Q78</f>
        <v>1</v>
      </c>
      <c r="E78" s="11">
        <f t="shared" ref="E78:E141" si="40">AE78-R78</f>
        <v>1.2E-2</v>
      </c>
      <c r="F78" s="11">
        <f t="shared" ref="F78:F141" si="41">AF78-S78</f>
        <v>1</v>
      </c>
      <c r="G78" s="11">
        <f t="shared" si="34"/>
        <v>1.0000000000000009E-3</v>
      </c>
      <c r="H78" s="11">
        <f t="shared" ref="H78:H141" si="42">AH78-U78</f>
        <v>0</v>
      </c>
      <c r="I78" s="11">
        <f t="shared" si="35"/>
        <v>0</v>
      </c>
      <c r="J78" s="11">
        <f t="shared" ref="J78:J141" si="43">AJ78-W78</f>
        <v>0</v>
      </c>
      <c r="K78" s="11">
        <f t="shared" si="36"/>
        <v>0</v>
      </c>
      <c r="L78" s="45" t="b">
        <f t="shared" si="37"/>
        <v>1</v>
      </c>
      <c r="M78" s="42" t="s">
        <v>732</v>
      </c>
      <c r="N78" s="42" t="s">
        <v>40</v>
      </c>
      <c r="O78" s="43">
        <v>1</v>
      </c>
      <c r="P78" s="42" t="s">
        <v>78</v>
      </c>
      <c r="Q78" s="43">
        <v>4</v>
      </c>
      <c r="R78" s="43">
        <v>1.7225999999999998E-2</v>
      </c>
      <c r="S78" s="43">
        <v>3</v>
      </c>
      <c r="T78" s="43">
        <v>1.6225999999999997E-2</v>
      </c>
      <c r="U78" s="43">
        <v>2</v>
      </c>
      <c r="V78" s="43">
        <v>0.03</v>
      </c>
      <c r="W78" s="47">
        <v>0</v>
      </c>
      <c r="X78" s="47">
        <v>0</v>
      </c>
      <c r="Y78" s="45" t="b">
        <f t="shared" si="38"/>
        <v>1</v>
      </c>
      <c r="Z78" s="42" t="s">
        <v>732</v>
      </c>
      <c r="AA78" s="42" t="s">
        <v>40</v>
      </c>
      <c r="AB78" s="43">
        <v>1</v>
      </c>
      <c r="AC78" s="42" t="s">
        <v>78</v>
      </c>
      <c r="AD78" s="47">
        <v>5</v>
      </c>
      <c r="AE78" s="47">
        <v>2.9225999999999999E-2</v>
      </c>
      <c r="AF78" s="47">
        <v>4</v>
      </c>
      <c r="AG78" s="47">
        <v>1.7225999999999998E-2</v>
      </c>
      <c r="AH78" s="47">
        <v>2</v>
      </c>
      <c r="AI78" s="47">
        <v>0.03</v>
      </c>
      <c r="AJ78" s="47">
        <v>0</v>
      </c>
      <c r="AK78" s="47">
        <v>0</v>
      </c>
    </row>
    <row r="79" spans="1:37" ht="17.25" customHeight="1" x14ac:dyDescent="0.25">
      <c r="A79" s="7" t="s">
        <v>40</v>
      </c>
      <c r="B79" s="19">
        <v>67</v>
      </c>
      <c r="C79" s="33" t="s">
        <v>142</v>
      </c>
      <c r="D79" s="11">
        <f t="shared" si="39"/>
        <v>0</v>
      </c>
      <c r="E79" s="11">
        <f t="shared" si="40"/>
        <v>0</v>
      </c>
      <c r="F79" s="11">
        <f t="shared" si="41"/>
        <v>0</v>
      </c>
      <c r="G79" s="11">
        <f t="shared" si="34"/>
        <v>0</v>
      </c>
      <c r="H79" s="11">
        <f t="shared" si="42"/>
        <v>1</v>
      </c>
      <c r="I79" s="11">
        <f t="shared" si="35"/>
        <v>1.4999999999999999E-2</v>
      </c>
      <c r="J79" s="11">
        <f t="shared" si="43"/>
        <v>0</v>
      </c>
      <c r="K79" s="11">
        <f t="shared" si="36"/>
        <v>0</v>
      </c>
      <c r="L79" s="45" t="b">
        <f t="shared" si="37"/>
        <v>1</v>
      </c>
      <c r="M79" s="42" t="s">
        <v>733</v>
      </c>
      <c r="N79" s="42" t="s">
        <v>40</v>
      </c>
      <c r="O79" s="43">
        <v>1</v>
      </c>
      <c r="P79" s="42" t="s">
        <v>142</v>
      </c>
      <c r="Q79" s="43">
        <v>1</v>
      </c>
      <c r="R79" s="43">
        <v>1.2E-2</v>
      </c>
      <c r="S79" s="43">
        <v>1</v>
      </c>
      <c r="T79" s="43">
        <v>1.2E-2</v>
      </c>
      <c r="U79" s="43">
        <v>0</v>
      </c>
      <c r="V79" s="43">
        <v>0</v>
      </c>
      <c r="W79" s="47">
        <v>0</v>
      </c>
      <c r="X79" s="47">
        <v>0</v>
      </c>
      <c r="Y79" s="45" t="b">
        <f t="shared" si="38"/>
        <v>1</v>
      </c>
      <c r="Z79" s="42" t="s">
        <v>733</v>
      </c>
      <c r="AA79" s="42" t="s">
        <v>40</v>
      </c>
      <c r="AB79" s="43">
        <v>1</v>
      </c>
      <c r="AC79" s="42" t="s">
        <v>142</v>
      </c>
      <c r="AD79" s="47">
        <v>1</v>
      </c>
      <c r="AE79" s="47">
        <v>1.2E-2</v>
      </c>
      <c r="AF79" s="47">
        <v>1</v>
      </c>
      <c r="AG79" s="47">
        <v>1.2E-2</v>
      </c>
      <c r="AH79" s="47">
        <v>1</v>
      </c>
      <c r="AI79" s="47">
        <v>1.4999999999999999E-2</v>
      </c>
      <c r="AJ79" s="47">
        <v>0</v>
      </c>
      <c r="AK79" s="47">
        <v>0</v>
      </c>
    </row>
    <row r="80" spans="1:37" ht="17.25" customHeight="1" x14ac:dyDescent="0.25">
      <c r="A80" s="7" t="s">
        <v>40</v>
      </c>
      <c r="B80" s="19">
        <v>68</v>
      </c>
      <c r="C80" s="33" t="s">
        <v>105</v>
      </c>
      <c r="D80" s="11">
        <f t="shared" si="39"/>
        <v>1</v>
      </c>
      <c r="E80" s="11">
        <f t="shared" si="40"/>
        <v>4.0000000000000036E-3</v>
      </c>
      <c r="F80" s="11">
        <f t="shared" si="41"/>
        <v>1</v>
      </c>
      <c r="G80" s="11">
        <f t="shared" si="34"/>
        <v>4.0000000000000036E-3</v>
      </c>
      <c r="H80" s="11">
        <f t="shared" si="42"/>
        <v>0</v>
      </c>
      <c r="I80" s="11">
        <f t="shared" si="35"/>
        <v>0</v>
      </c>
      <c r="J80" s="11">
        <f t="shared" si="43"/>
        <v>0</v>
      </c>
      <c r="K80" s="11">
        <f t="shared" si="36"/>
        <v>0</v>
      </c>
      <c r="L80" s="45" t="b">
        <f t="shared" si="37"/>
        <v>1</v>
      </c>
      <c r="M80" s="42" t="s">
        <v>730</v>
      </c>
      <c r="N80" s="42" t="s">
        <v>40</v>
      </c>
      <c r="O80" s="43">
        <v>1</v>
      </c>
      <c r="P80" s="42" t="s">
        <v>105</v>
      </c>
      <c r="Q80" s="43">
        <v>4</v>
      </c>
      <c r="R80" s="43">
        <v>3.1E-2</v>
      </c>
      <c r="S80" s="43">
        <v>4</v>
      </c>
      <c r="T80" s="43">
        <v>3.1E-2</v>
      </c>
      <c r="U80" s="43">
        <v>4</v>
      </c>
      <c r="V80" s="43">
        <v>2.4999999999999998E-2</v>
      </c>
      <c r="W80" s="47">
        <v>0</v>
      </c>
      <c r="X80" s="47">
        <v>0</v>
      </c>
      <c r="Y80" s="45" t="b">
        <f t="shared" si="38"/>
        <v>1</v>
      </c>
      <c r="Z80" s="42" t="s">
        <v>730</v>
      </c>
      <c r="AA80" s="42" t="s">
        <v>40</v>
      </c>
      <c r="AB80" s="43">
        <v>1</v>
      </c>
      <c r="AC80" s="42" t="s">
        <v>105</v>
      </c>
      <c r="AD80" s="47">
        <v>5</v>
      </c>
      <c r="AE80" s="47">
        <v>3.5000000000000003E-2</v>
      </c>
      <c r="AF80" s="47">
        <v>5</v>
      </c>
      <c r="AG80" s="47">
        <v>3.5000000000000003E-2</v>
      </c>
      <c r="AH80" s="47">
        <v>4</v>
      </c>
      <c r="AI80" s="47">
        <v>2.4999999999999998E-2</v>
      </c>
      <c r="AJ80" s="47">
        <v>0</v>
      </c>
      <c r="AK80" s="47">
        <v>0</v>
      </c>
    </row>
    <row r="81" spans="1:37" ht="17.25" customHeight="1" x14ac:dyDescent="0.25">
      <c r="A81" s="7" t="s">
        <v>40</v>
      </c>
      <c r="B81" s="19">
        <v>69</v>
      </c>
      <c r="C81" s="33" t="s">
        <v>67</v>
      </c>
      <c r="D81" s="11">
        <f t="shared" si="39"/>
        <v>1</v>
      </c>
      <c r="E81" s="11">
        <f t="shared" si="40"/>
        <v>5.9999999999999993E-3</v>
      </c>
      <c r="F81" s="11">
        <f t="shared" si="41"/>
        <v>0</v>
      </c>
      <c r="G81" s="11">
        <f t="shared" si="34"/>
        <v>0</v>
      </c>
      <c r="H81" s="11">
        <f t="shared" si="42"/>
        <v>0</v>
      </c>
      <c r="I81" s="11">
        <f t="shared" si="35"/>
        <v>0</v>
      </c>
      <c r="J81" s="11">
        <f t="shared" si="43"/>
        <v>0</v>
      </c>
      <c r="K81" s="11">
        <f t="shared" si="36"/>
        <v>0</v>
      </c>
      <c r="L81" s="45" t="b">
        <f t="shared" si="37"/>
        <v>1</v>
      </c>
      <c r="M81" s="42" t="s">
        <v>731</v>
      </c>
      <c r="N81" s="42" t="s">
        <v>40</v>
      </c>
      <c r="O81" s="43">
        <v>1</v>
      </c>
      <c r="P81" s="42" t="s">
        <v>67</v>
      </c>
      <c r="Q81" s="43">
        <v>1</v>
      </c>
      <c r="R81" s="43">
        <v>5.0000000000000001E-3</v>
      </c>
      <c r="S81" s="43">
        <v>1</v>
      </c>
      <c r="T81" s="43">
        <v>5.0000000000000001E-3</v>
      </c>
      <c r="U81" s="43">
        <v>2</v>
      </c>
      <c r="V81" s="43">
        <v>0.02</v>
      </c>
      <c r="W81" s="47">
        <v>0</v>
      </c>
      <c r="X81" s="47">
        <v>0</v>
      </c>
      <c r="Y81" s="45" t="b">
        <f t="shared" si="38"/>
        <v>1</v>
      </c>
      <c r="Z81" s="42" t="s">
        <v>731</v>
      </c>
      <c r="AA81" s="42" t="s">
        <v>40</v>
      </c>
      <c r="AB81" s="43">
        <v>1</v>
      </c>
      <c r="AC81" s="42" t="s">
        <v>67</v>
      </c>
      <c r="AD81" s="47">
        <v>2</v>
      </c>
      <c r="AE81" s="47">
        <v>1.0999999999999999E-2</v>
      </c>
      <c r="AF81" s="47">
        <v>1</v>
      </c>
      <c r="AG81" s="47">
        <v>5.0000000000000001E-3</v>
      </c>
      <c r="AH81" s="47">
        <v>2</v>
      </c>
      <c r="AI81" s="47">
        <v>0.02</v>
      </c>
      <c r="AJ81" s="47">
        <v>0</v>
      </c>
      <c r="AK81" s="47">
        <v>0</v>
      </c>
    </row>
    <row r="82" spans="1:37" ht="17.25" customHeight="1" x14ac:dyDescent="0.25">
      <c r="A82" s="7" t="s">
        <v>40</v>
      </c>
      <c r="B82" s="19">
        <v>70</v>
      </c>
      <c r="C82" s="33" t="s">
        <v>59</v>
      </c>
      <c r="D82" s="11">
        <f t="shared" si="39"/>
        <v>3</v>
      </c>
      <c r="E82" s="11">
        <f t="shared" si="40"/>
        <v>0.11000000000000001</v>
      </c>
      <c r="F82" s="11">
        <f t="shared" si="41"/>
        <v>1</v>
      </c>
      <c r="G82" s="11">
        <f t="shared" si="34"/>
        <v>3.5000000000000003E-2</v>
      </c>
      <c r="H82" s="11">
        <f t="shared" si="42"/>
        <v>1</v>
      </c>
      <c r="I82" s="11">
        <f t="shared" si="35"/>
        <v>5.9999999999999984E-3</v>
      </c>
      <c r="J82" s="11">
        <f t="shared" si="43"/>
        <v>0</v>
      </c>
      <c r="K82" s="11">
        <f t="shared" si="36"/>
        <v>0</v>
      </c>
      <c r="L82" s="45" t="b">
        <f t="shared" si="37"/>
        <v>1</v>
      </c>
      <c r="M82" s="42" t="s">
        <v>732</v>
      </c>
      <c r="N82" s="42" t="s">
        <v>40</v>
      </c>
      <c r="O82" s="43">
        <v>1</v>
      </c>
      <c r="P82" s="42" t="s">
        <v>59</v>
      </c>
      <c r="Q82" s="43">
        <v>2</v>
      </c>
      <c r="R82" s="43">
        <v>0.03</v>
      </c>
      <c r="S82" s="43">
        <v>2</v>
      </c>
      <c r="T82" s="43">
        <v>0.03</v>
      </c>
      <c r="U82" s="43">
        <v>2</v>
      </c>
      <c r="V82" s="43">
        <v>2.4E-2</v>
      </c>
      <c r="W82" s="47">
        <v>0</v>
      </c>
      <c r="X82" s="47">
        <v>0</v>
      </c>
      <c r="Y82" s="45" t="b">
        <f t="shared" si="38"/>
        <v>1</v>
      </c>
      <c r="Z82" s="42" t="s">
        <v>732</v>
      </c>
      <c r="AA82" s="42" t="s">
        <v>40</v>
      </c>
      <c r="AB82" s="43">
        <v>1</v>
      </c>
      <c r="AC82" s="42" t="s">
        <v>59</v>
      </c>
      <c r="AD82" s="47">
        <v>5</v>
      </c>
      <c r="AE82" s="47">
        <v>0.14000000000000001</v>
      </c>
      <c r="AF82" s="47">
        <v>3</v>
      </c>
      <c r="AG82" s="47">
        <v>6.5000000000000002E-2</v>
      </c>
      <c r="AH82" s="47">
        <v>3</v>
      </c>
      <c r="AI82" s="47">
        <v>0.03</v>
      </c>
      <c r="AJ82" s="47">
        <v>0</v>
      </c>
      <c r="AK82" s="47">
        <v>0</v>
      </c>
    </row>
    <row r="83" spans="1:37" ht="17.25" customHeight="1" x14ac:dyDescent="0.25">
      <c r="A83" s="7" t="s">
        <v>40</v>
      </c>
      <c r="B83" s="19">
        <v>71</v>
      </c>
      <c r="C83" s="33" t="s">
        <v>169</v>
      </c>
      <c r="D83" s="11">
        <f t="shared" si="39"/>
        <v>0</v>
      </c>
      <c r="E83" s="11">
        <f t="shared" si="40"/>
        <v>0</v>
      </c>
      <c r="F83" s="11">
        <f t="shared" si="41"/>
        <v>0</v>
      </c>
      <c r="G83" s="11">
        <f t="shared" si="34"/>
        <v>0</v>
      </c>
      <c r="H83" s="11">
        <f t="shared" si="42"/>
        <v>1</v>
      </c>
      <c r="I83" s="11">
        <f t="shared" si="35"/>
        <v>6.0000000000000001E-3</v>
      </c>
      <c r="J83" s="11">
        <f t="shared" si="43"/>
        <v>0</v>
      </c>
      <c r="K83" s="11">
        <f t="shared" si="36"/>
        <v>0</v>
      </c>
      <c r="L83" s="45" t="b">
        <f t="shared" si="37"/>
        <v>1</v>
      </c>
      <c r="M83" s="42" t="s">
        <v>730</v>
      </c>
      <c r="N83" s="42" t="s">
        <v>40</v>
      </c>
      <c r="O83" s="43">
        <v>1</v>
      </c>
      <c r="P83" s="42" t="s">
        <v>169</v>
      </c>
      <c r="Q83" s="43">
        <v>3</v>
      </c>
      <c r="R83" s="43">
        <v>2.7999999999999997E-2</v>
      </c>
      <c r="S83" s="43">
        <v>3</v>
      </c>
      <c r="T83" s="43">
        <v>2.7999999999999997E-2</v>
      </c>
      <c r="U83" s="43">
        <v>0</v>
      </c>
      <c r="V83" s="43">
        <v>0</v>
      </c>
      <c r="W83" s="47">
        <v>0</v>
      </c>
      <c r="X83" s="47">
        <v>0</v>
      </c>
      <c r="Y83" s="45" t="b">
        <f t="shared" si="38"/>
        <v>1</v>
      </c>
      <c r="Z83" s="42" t="s">
        <v>730</v>
      </c>
      <c r="AA83" s="42" t="s">
        <v>40</v>
      </c>
      <c r="AB83" s="43">
        <v>1</v>
      </c>
      <c r="AC83" s="42" t="s">
        <v>169</v>
      </c>
      <c r="AD83" s="47">
        <v>3</v>
      </c>
      <c r="AE83" s="47">
        <v>2.7999999999999997E-2</v>
      </c>
      <c r="AF83" s="47">
        <v>3</v>
      </c>
      <c r="AG83" s="47">
        <v>2.7999999999999997E-2</v>
      </c>
      <c r="AH83" s="47">
        <v>1</v>
      </c>
      <c r="AI83" s="47">
        <v>6.0000000000000001E-3</v>
      </c>
      <c r="AJ83" s="47">
        <v>0</v>
      </c>
      <c r="AK83" s="47">
        <v>0</v>
      </c>
    </row>
    <row r="84" spans="1:37" ht="17.25" customHeight="1" x14ac:dyDescent="0.25">
      <c r="A84" s="7" t="s">
        <v>40</v>
      </c>
      <c r="B84" s="19">
        <v>72</v>
      </c>
      <c r="C84" s="33" t="s">
        <v>96</v>
      </c>
      <c r="D84" s="11">
        <f t="shared" si="39"/>
        <v>0</v>
      </c>
      <c r="E84" s="11">
        <f t="shared" si="40"/>
        <v>0</v>
      </c>
      <c r="F84" s="11">
        <f t="shared" si="41"/>
        <v>0</v>
      </c>
      <c r="G84" s="11">
        <f t="shared" si="34"/>
        <v>0</v>
      </c>
      <c r="H84" s="11">
        <f t="shared" si="42"/>
        <v>0</v>
      </c>
      <c r="I84" s="11">
        <f t="shared" si="35"/>
        <v>0</v>
      </c>
      <c r="J84" s="11">
        <f t="shared" si="43"/>
        <v>0</v>
      </c>
      <c r="K84" s="11">
        <f t="shared" si="36"/>
        <v>0</v>
      </c>
      <c r="L84" s="45" t="b">
        <f t="shared" si="37"/>
        <v>1</v>
      </c>
      <c r="M84" s="42" t="s">
        <v>730</v>
      </c>
      <c r="N84" s="42" t="s">
        <v>40</v>
      </c>
      <c r="O84" s="43">
        <v>1</v>
      </c>
      <c r="P84" s="42" t="s">
        <v>96</v>
      </c>
      <c r="Q84" s="43">
        <v>0</v>
      </c>
      <c r="R84" s="43">
        <v>0</v>
      </c>
      <c r="S84" s="43">
        <v>0</v>
      </c>
      <c r="T84" s="43">
        <v>0</v>
      </c>
      <c r="U84" s="43">
        <v>1</v>
      </c>
      <c r="V84" s="43">
        <v>1.4999999999999999E-2</v>
      </c>
      <c r="W84" s="47">
        <v>0</v>
      </c>
      <c r="X84" s="47">
        <v>0</v>
      </c>
      <c r="Y84" s="45" t="b">
        <f t="shared" si="38"/>
        <v>1</v>
      </c>
      <c r="Z84" s="42" t="s">
        <v>730</v>
      </c>
      <c r="AA84" s="42" t="s">
        <v>40</v>
      </c>
      <c r="AB84" s="43">
        <v>1</v>
      </c>
      <c r="AC84" s="42" t="s">
        <v>96</v>
      </c>
      <c r="AD84" s="47">
        <v>0</v>
      </c>
      <c r="AE84" s="47">
        <v>0</v>
      </c>
      <c r="AF84" s="47">
        <v>0</v>
      </c>
      <c r="AG84" s="47">
        <v>0</v>
      </c>
      <c r="AH84" s="47">
        <v>1</v>
      </c>
      <c r="AI84" s="47">
        <v>1.4999999999999999E-2</v>
      </c>
      <c r="AJ84" s="47">
        <v>0</v>
      </c>
      <c r="AK84" s="47">
        <v>0</v>
      </c>
    </row>
    <row r="85" spans="1:37" ht="17.25" customHeight="1" x14ac:dyDescent="0.25">
      <c r="A85" s="7" t="s">
        <v>40</v>
      </c>
      <c r="B85" s="19">
        <v>73</v>
      </c>
      <c r="C85" s="33" t="s">
        <v>170</v>
      </c>
      <c r="D85" s="11">
        <f t="shared" si="39"/>
        <v>0</v>
      </c>
      <c r="E85" s="11">
        <f t="shared" si="40"/>
        <v>0</v>
      </c>
      <c r="F85" s="11">
        <f t="shared" si="41"/>
        <v>0</v>
      </c>
      <c r="G85" s="11">
        <f t="shared" si="34"/>
        <v>0</v>
      </c>
      <c r="H85" s="11">
        <f t="shared" si="42"/>
        <v>0</v>
      </c>
      <c r="I85" s="11">
        <f t="shared" si="35"/>
        <v>0</v>
      </c>
      <c r="J85" s="11">
        <f t="shared" si="43"/>
        <v>0</v>
      </c>
      <c r="K85" s="11">
        <f t="shared" si="36"/>
        <v>0</v>
      </c>
      <c r="L85" s="45" t="b">
        <f t="shared" si="37"/>
        <v>1</v>
      </c>
      <c r="M85" s="42" t="s">
        <v>734</v>
      </c>
      <c r="N85" s="42" t="s">
        <v>40</v>
      </c>
      <c r="O85" s="43">
        <v>1</v>
      </c>
      <c r="P85" s="42" t="s">
        <v>170</v>
      </c>
      <c r="Q85" s="43">
        <v>2</v>
      </c>
      <c r="R85" s="43">
        <v>2.3E-2</v>
      </c>
      <c r="S85" s="43">
        <v>2</v>
      </c>
      <c r="T85" s="43">
        <v>2.3E-2</v>
      </c>
      <c r="U85" s="43">
        <v>1</v>
      </c>
      <c r="V85" s="43">
        <v>1.4999999999999999E-2</v>
      </c>
      <c r="W85" s="47">
        <v>0</v>
      </c>
      <c r="X85" s="47">
        <v>0</v>
      </c>
      <c r="Y85" s="45" t="b">
        <f t="shared" si="38"/>
        <v>1</v>
      </c>
      <c r="Z85" s="42" t="s">
        <v>734</v>
      </c>
      <c r="AA85" s="42" t="s">
        <v>40</v>
      </c>
      <c r="AB85" s="43">
        <v>1</v>
      </c>
      <c r="AC85" s="42" t="s">
        <v>170</v>
      </c>
      <c r="AD85" s="47">
        <v>2</v>
      </c>
      <c r="AE85" s="47">
        <v>2.3E-2</v>
      </c>
      <c r="AF85" s="47">
        <v>2</v>
      </c>
      <c r="AG85" s="47">
        <v>2.3E-2</v>
      </c>
      <c r="AH85" s="47">
        <v>1</v>
      </c>
      <c r="AI85" s="47">
        <v>1.4999999999999999E-2</v>
      </c>
      <c r="AJ85" s="47">
        <v>0</v>
      </c>
      <c r="AK85" s="47">
        <v>0</v>
      </c>
    </row>
    <row r="86" spans="1:37" ht="17.25" customHeight="1" x14ac:dyDescent="0.25">
      <c r="A86" s="7" t="s">
        <v>40</v>
      </c>
      <c r="B86" s="19">
        <v>74</v>
      </c>
      <c r="C86" s="33" t="s">
        <v>108</v>
      </c>
      <c r="D86" s="11">
        <f t="shared" si="39"/>
        <v>1</v>
      </c>
      <c r="E86" s="11">
        <f t="shared" si="40"/>
        <v>1.4999999999999999E-2</v>
      </c>
      <c r="F86" s="11">
        <f t="shared" si="41"/>
        <v>1</v>
      </c>
      <c r="G86" s="11">
        <f t="shared" si="34"/>
        <v>1.4999999999999999E-2</v>
      </c>
      <c r="H86" s="11">
        <f t="shared" si="42"/>
        <v>0</v>
      </c>
      <c r="I86" s="11">
        <f t="shared" si="35"/>
        <v>0</v>
      </c>
      <c r="J86" s="11">
        <f t="shared" si="43"/>
        <v>0</v>
      </c>
      <c r="K86" s="11">
        <f t="shared" si="36"/>
        <v>0</v>
      </c>
      <c r="L86" s="45" t="b">
        <f t="shared" si="37"/>
        <v>1</v>
      </c>
      <c r="M86" s="42" t="s">
        <v>734</v>
      </c>
      <c r="N86" s="42" t="s">
        <v>40</v>
      </c>
      <c r="O86" s="43">
        <v>1</v>
      </c>
      <c r="P86" s="42" t="s">
        <v>108</v>
      </c>
      <c r="Q86" s="43">
        <v>0</v>
      </c>
      <c r="R86" s="43">
        <v>0</v>
      </c>
      <c r="S86" s="43">
        <v>0</v>
      </c>
      <c r="T86" s="43">
        <v>0</v>
      </c>
      <c r="U86" s="43">
        <v>1</v>
      </c>
      <c r="V86" s="43">
        <v>1.4999999999999999E-2</v>
      </c>
      <c r="W86" s="47">
        <v>0</v>
      </c>
      <c r="X86" s="47">
        <v>0</v>
      </c>
      <c r="Y86" s="45" t="b">
        <f t="shared" si="38"/>
        <v>1</v>
      </c>
      <c r="Z86" s="42" t="s">
        <v>734</v>
      </c>
      <c r="AA86" s="42" t="s">
        <v>40</v>
      </c>
      <c r="AB86" s="43">
        <v>1</v>
      </c>
      <c r="AC86" s="42" t="s">
        <v>108</v>
      </c>
      <c r="AD86" s="47">
        <v>1</v>
      </c>
      <c r="AE86" s="47">
        <v>1.4999999999999999E-2</v>
      </c>
      <c r="AF86" s="47">
        <v>1</v>
      </c>
      <c r="AG86" s="47">
        <v>1.4999999999999999E-2</v>
      </c>
      <c r="AH86" s="47">
        <v>1</v>
      </c>
      <c r="AI86" s="47">
        <v>1.4999999999999999E-2</v>
      </c>
      <c r="AJ86" s="47">
        <v>0</v>
      </c>
      <c r="AK86" s="47">
        <v>0</v>
      </c>
    </row>
    <row r="87" spans="1:37" ht="17.25" customHeight="1" x14ac:dyDescent="0.25">
      <c r="A87" s="7" t="s">
        <v>40</v>
      </c>
      <c r="B87" s="19">
        <v>75</v>
      </c>
      <c r="C87" s="33" t="s">
        <v>269</v>
      </c>
      <c r="D87" s="11">
        <f t="shared" si="39"/>
        <v>0</v>
      </c>
      <c r="E87" s="11">
        <f t="shared" si="40"/>
        <v>0</v>
      </c>
      <c r="F87" s="11">
        <f t="shared" si="41"/>
        <v>0</v>
      </c>
      <c r="G87" s="11">
        <f t="shared" si="34"/>
        <v>0</v>
      </c>
      <c r="H87" s="11">
        <f t="shared" si="42"/>
        <v>0</v>
      </c>
      <c r="I87" s="11">
        <f t="shared" si="35"/>
        <v>0</v>
      </c>
      <c r="J87" s="11">
        <f t="shared" si="43"/>
        <v>0</v>
      </c>
      <c r="K87" s="11">
        <f t="shared" si="36"/>
        <v>0</v>
      </c>
      <c r="L87" s="45" t="b">
        <f t="shared" si="37"/>
        <v>1</v>
      </c>
      <c r="M87" s="42" t="s">
        <v>734</v>
      </c>
      <c r="N87" s="42" t="s">
        <v>40</v>
      </c>
      <c r="O87" s="43">
        <v>1</v>
      </c>
      <c r="P87" s="42" t="s">
        <v>269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7">
        <v>0</v>
      </c>
      <c r="X87" s="47">
        <v>0</v>
      </c>
      <c r="Y87" s="45" t="b">
        <f t="shared" si="38"/>
        <v>1</v>
      </c>
      <c r="Z87" s="42" t="s">
        <v>734</v>
      </c>
      <c r="AA87" s="42" t="s">
        <v>40</v>
      </c>
      <c r="AB87" s="43">
        <v>1</v>
      </c>
      <c r="AC87" s="42" t="s">
        <v>269</v>
      </c>
      <c r="AD87" s="47">
        <v>0</v>
      </c>
      <c r="AE87" s="47">
        <v>0</v>
      </c>
      <c r="AF87" s="47">
        <v>0</v>
      </c>
      <c r="AG87" s="47">
        <v>0</v>
      </c>
      <c r="AH87" s="47">
        <v>0</v>
      </c>
      <c r="AI87" s="47">
        <v>0</v>
      </c>
      <c r="AJ87" s="47">
        <v>0</v>
      </c>
      <c r="AK87" s="47">
        <v>0</v>
      </c>
    </row>
    <row r="88" spans="1:37" ht="17.25" customHeight="1" x14ac:dyDescent="0.25">
      <c r="A88" s="7" t="s">
        <v>40</v>
      </c>
      <c r="B88" s="19">
        <v>76</v>
      </c>
      <c r="C88" s="33" t="s">
        <v>270</v>
      </c>
      <c r="D88" s="11">
        <f t="shared" si="39"/>
        <v>0</v>
      </c>
      <c r="E88" s="11">
        <f t="shared" si="40"/>
        <v>0</v>
      </c>
      <c r="F88" s="11">
        <f t="shared" si="41"/>
        <v>0</v>
      </c>
      <c r="G88" s="11">
        <f t="shared" si="34"/>
        <v>0</v>
      </c>
      <c r="H88" s="11">
        <f t="shared" si="42"/>
        <v>0</v>
      </c>
      <c r="I88" s="11">
        <f t="shared" si="35"/>
        <v>0</v>
      </c>
      <c r="J88" s="11">
        <f t="shared" si="43"/>
        <v>0</v>
      </c>
      <c r="K88" s="11">
        <f t="shared" si="36"/>
        <v>0</v>
      </c>
      <c r="L88" s="45" t="b">
        <f t="shared" si="37"/>
        <v>1</v>
      </c>
      <c r="M88" s="42" t="s">
        <v>732</v>
      </c>
      <c r="N88" s="42" t="s">
        <v>40</v>
      </c>
      <c r="O88" s="43">
        <v>1</v>
      </c>
      <c r="P88" s="42" t="s">
        <v>270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7">
        <v>0</v>
      </c>
      <c r="X88" s="47">
        <v>0</v>
      </c>
      <c r="Y88" s="45" t="b">
        <f t="shared" si="38"/>
        <v>1</v>
      </c>
      <c r="Z88" s="42" t="s">
        <v>732</v>
      </c>
      <c r="AA88" s="42" t="s">
        <v>40</v>
      </c>
      <c r="AB88" s="43">
        <v>1</v>
      </c>
      <c r="AC88" s="42" t="s">
        <v>270</v>
      </c>
      <c r="AD88" s="47">
        <v>0</v>
      </c>
      <c r="AE88" s="47">
        <v>0</v>
      </c>
      <c r="AF88" s="47">
        <v>0</v>
      </c>
      <c r="AG88" s="47">
        <v>0</v>
      </c>
      <c r="AH88" s="47">
        <v>0</v>
      </c>
      <c r="AI88" s="47">
        <v>0</v>
      </c>
      <c r="AJ88" s="47">
        <v>0</v>
      </c>
      <c r="AK88" s="47">
        <v>0</v>
      </c>
    </row>
    <row r="89" spans="1:37" ht="17.25" customHeight="1" x14ac:dyDescent="0.25">
      <c r="A89" s="7" t="s">
        <v>40</v>
      </c>
      <c r="B89" s="19">
        <v>77</v>
      </c>
      <c r="C89" s="33" t="s">
        <v>195</v>
      </c>
      <c r="D89" s="11">
        <f t="shared" si="39"/>
        <v>0</v>
      </c>
      <c r="E89" s="11">
        <f t="shared" si="40"/>
        <v>0</v>
      </c>
      <c r="F89" s="11">
        <f t="shared" si="41"/>
        <v>0</v>
      </c>
      <c r="G89" s="11">
        <f t="shared" si="34"/>
        <v>0</v>
      </c>
      <c r="H89" s="11">
        <f t="shared" si="42"/>
        <v>1</v>
      </c>
      <c r="I89" s="11">
        <f t="shared" si="35"/>
        <v>1.4999999999999999E-2</v>
      </c>
      <c r="J89" s="11">
        <f t="shared" si="43"/>
        <v>0</v>
      </c>
      <c r="K89" s="11">
        <f t="shared" si="36"/>
        <v>0</v>
      </c>
      <c r="L89" s="45" t="b">
        <f t="shared" si="37"/>
        <v>1</v>
      </c>
      <c r="M89" s="42" t="s">
        <v>734</v>
      </c>
      <c r="N89" s="42" t="s">
        <v>40</v>
      </c>
      <c r="O89" s="43">
        <v>1</v>
      </c>
      <c r="P89" s="42" t="s">
        <v>195</v>
      </c>
      <c r="Q89" s="43">
        <v>1</v>
      </c>
      <c r="R89" s="43">
        <v>1.4999999999999999E-2</v>
      </c>
      <c r="S89" s="43">
        <v>1</v>
      </c>
      <c r="T89" s="43">
        <v>1.4999999999999999E-2</v>
      </c>
      <c r="U89" s="43">
        <v>0</v>
      </c>
      <c r="V89" s="43">
        <v>0</v>
      </c>
      <c r="W89" s="47">
        <v>0</v>
      </c>
      <c r="X89" s="47">
        <v>0</v>
      </c>
      <c r="Y89" s="45" t="b">
        <f t="shared" si="38"/>
        <v>1</v>
      </c>
      <c r="Z89" s="42" t="s">
        <v>734</v>
      </c>
      <c r="AA89" s="42" t="s">
        <v>40</v>
      </c>
      <c r="AB89" s="43">
        <v>1</v>
      </c>
      <c r="AC89" s="42" t="s">
        <v>195</v>
      </c>
      <c r="AD89" s="47">
        <v>1</v>
      </c>
      <c r="AE89" s="47">
        <v>1.4999999999999999E-2</v>
      </c>
      <c r="AF89" s="47">
        <v>1</v>
      </c>
      <c r="AG89" s="47">
        <v>1.4999999999999999E-2</v>
      </c>
      <c r="AH89" s="47">
        <v>1</v>
      </c>
      <c r="AI89" s="47">
        <v>1.4999999999999999E-2</v>
      </c>
      <c r="AJ89" s="47">
        <v>0</v>
      </c>
      <c r="AK89" s="47">
        <v>0</v>
      </c>
    </row>
    <row r="90" spans="1:37" ht="17.25" customHeight="1" x14ac:dyDescent="0.25">
      <c r="A90" s="7" t="s">
        <v>40</v>
      </c>
      <c r="B90" s="19">
        <v>78</v>
      </c>
      <c r="C90" s="33" t="s">
        <v>271</v>
      </c>
      <c r="D90" s="11">
        <f t="shared" si="39"/>
        <v>0</v>
      </c>
      <c r="E90" s="11">
        <f t="shared" si="40"/>
        <v>0</v>
      </c>
      <c r="F90" s="11">
        <f t="shared" si="41"/>
        <v>0</v>
      </c>
      <c r="G90" s="11">
        <f t="shared" si="34"/>
        <v>0</v>
      </c>
      <c r="H90" s="11">
        <f t="shared" si="42"/>
        <v>0</v>
      </c>
      <c r="I90" s="11">
        <f t="shared" si="35"/>
        <v>0</v>
      </c>
      <c r="J90" s="11">
        <f t="shared" si="43"/>
        <v>0</v>
      </c>
      <c r="K90" s="11">
        <f t="shared" si="36"/>
        <v>0</v>
      </c>
      <c r="L90" s="45" t="b">
        <f t="shared" si="37"/>
        <v>1</v>
      </c>
      <c r="M90" s="42" t="s">
        <v>734</v>
      </c>
      <c r="N90" s="42" t="s">
        <v>40</v>
      </c>
      <c r="O90" s="43">
        <v>1</v>
      </c>
      <c r="P90" s="42" t="s">
        <v>271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7">
        <v>0</v>
      </c>
      <c r="X90" s="47">
        <v>0</v>
      </c>
      <c r="Y90" s="45" t="b">
        <f t="shared" si="38"/>
        <v>1</v>
      </c>
      <c r="Z90" s="42" t="s">
        <v>734</v>
      </c>
      <c r="AA90" s="42" t="s">
        <v>40</v>
      </c>
      <c r="AB90" s="43">
        <v>1</v>
      </c>
      <c r="AC90" s="42" t="s">
        <v>271</v>
      </c>
      <c r="AD90" s="47">
        <v>0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0</v>
      </c>
      <c r="AK90" s="47">
        <v>0</v>
      </c>
    </row>
    <row r="91" spans="1:37" ht="17.25" customHeight="1" x14ac:dyDescent="0.25">
      <c r="A91" s="7" t="s">
        <v>40</v>
      </c>
      <c r="B91" s="19">
        <v>79</v>
      </c>
      <c r="C91" s="33" t="s">
        <v>196</v>
      </c>
      <c r="D91" s="11">
        <f t="shared" si="39"/>
        <v>0</v>
      </c>
      <c r="E91" s="11">
        <f t="shared" si="40"/>
        <v>0</v>
      </c>
      <c r="F91" s="11">
        <f t="shared" si="41"/>
        <v>0</v>
      </c>
      <c r="G91" s="11">
        <f t="shared" si="34"/>
        <v>0</v>
      </c>
      <c r="H91" s="11">
        <f t="shared" si="42"/>
        <v>0</v>
      </c>
      <c r="I91" s="11">
        <f t="shared" si="35"/>
        <v>0</v>
      </c>
      <c r="J91" s="11">
        <f t="shared" si="43"/>
        <v>0</v>
      </c>
      <c r="K91" s="11">
        <f t="shared" si="36"/>
        <v>0</v>
      </c>
      <c r="L91" s="45" t="b">
        <f t="shared" si="37"/>
        <v>1</v>
      </c>
      <c r="M91" s="42" t="s">
        <v>730</v>
      </c>
      <c r="N91" s="42" t="s">
        <v>40</v>
      </c>
      <c r="O91" s="43">
        <v>1</v>
      </c>
      <c r="P91" s="42" t="s">
        <v>196</v>
      </c>
      <c r="Q91" s="43">
        <v>0</v>
      </c>
      <c r="R91" s="43">
        <v>0</v>
      </c>
      <c r="S91" s="43">
        <v>0</v>
      </c>
      <c r="T91" s="43">
        <v>0</v>
      </c>
      <c r="U91" s="43">
        <v>3</v>
      </c>
      <c r="V91" s="43">
        <v>4.4999999999999998E-2</v>
      </c>
      <c r="W91" s="47">
        <v>0</v>
      </c>
      <c r="X91" s="47">
        <v>0</v>
      </c>
      <c r="Y91" s="45" t="b">
        <f t="shared" si="38"/>
        <v>1</v>
      </c>
      <c r="Z91" s="42" t="s">
        <v>730</v>
      </c>
      <c r="AA91" s="42" t="s">
        <v>40</v>
      </c>
      <c r="AB91" s="43">
        <v>1</v>
      </c>
      <c r="AC91" s="42" t="s">
        <v>196</v>
      </c>
      <c r="AD91" s="47">
        <v>0</v>
      </c>
      <c r="AE91" s="47">
        <v>0</v>
      </c>
      <c r="AF91" s="47">
        <v>0</v>
      </c>
      <c r="AG91" s="47">
        <v>0</v>
      </c>
      <c r="AH91" s="47">
        <v>3</v>
      </c>
      <c r="AI91" s="47">
        <v>4.4999999999999998E-2</v>
      </c>
      <c r="AJ91" s="47">
        <v>0</v>
      </c>
      <c r="AK91" s="47">
        <v>0</v>
      </c>
    </row>
    <row r="92" spans="1:37" ht="17.25" customHeight="1" x14ac:dyDescent="0.25">
      <c r="A92" s="7" t="s">
        <v>40</v>
      </c>
      <c r="B92" s="19">
        <v>80</v>
      </c>
      <c r="C92" s="33" t="s">
        <v>272</v>
      </c>
      <c r="D92" s="11">
        <f t="shared" si="39"/>
        <v>0</v>
      </c>
      <c r="E92" s="11">
        <f t="shared" si="40"/>
        <v>0</v>
      </c>
      <c r="F92" s="11">
        <f t="shared" si="41"/>
        <v>0</v>
      </c>
      <c r="G92" s="11">
        <f t="shared" si="34"/>
        <v>0</v>
      </c>
      <c r="H92" s="11">
        <f t="shared" si="42"/>
        <v>0</v>
      </c>
      <c r="I92" s="11">
        <f t="shared" si="35"/>
        <v>0</v>
      </c>
      <c r="J92" s="11">
        <f t="shared" si="43"/>
        <v>0</v>
      </c>
      <c r="K92" s="11">
        <f t="shared" si="36"/>
        <v>0</v>
      </c>
      <c r="L92" s="45" t="b">
        <f t="shared" si="37"/>
        <v>1</v>
      </c>
      <c r="M92" s="42" t="s">
        <v>732</v>
      </c>
      <c r="N92" s="42" t="s">
        <v>40</v>
      </c>
      <c r="O92" s="43">
        <v>1</v>
      </c>
      <c r="P92" s="42" t="s">
        <v>272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7">
        <v>0</v>
      </c>
      <c r="X92" s="47">
        <v>0</v>
      </c>
      <c r="Y92" s="45" t="b">
        <f t="shared" si="38"/>
        <v>1</v>
      </c>
      <c r="Z92" s="42" t="s">
        <v>732</v>
      </c>
      <c r="AA92" s="42" t="s">
        <v>40</v>
      </c>
      <c r="AB92" s="43">
        <v>1</v>
      </c>
      <c r="AC92" s="42" t="s">
        <v>272</v>
      </c>
      <c r="AD92" s="47">
        <v>0</v>
      </c>
      <c r="AE92" s="47">
        <v>0</v>
      </c>
      <c r="AF92" s="47">
        <v>0</v>
      </c>
      <c r="AG92" s="47">
        <v>0</v>
      </c>
      <c r="AH92" s="47">
        <v>0</v>
      </c>
      <c r="AI92" s="47">
        <v>0</v>
      </c>
      <c r="AJ92" s="47">
        <v>0</v>
      </c>
      <c r="AK92" s="47">
        <v>0</v>
      </c>
    </row>
    <row r="93" spans="1:37" ht="17.25" customHeight="1" x14ac:dyDescent="0.25">
      <c r="A93" s="7" t="s">
        <v>40</v>
      </c>
      <c r="B93" s="19">
        <v>81</v>
      </c>
      <c r="C93" s="33" t="s">
        <v>273</v>
      </c>
      <c r="D93" s="11">
        <f t="shared" si="39"/>
        <v>0</v>
      </c>
      <c r="E93" s="11">
        <f t="shared" si="40"/>
        <v>0</v>
      </c>
      <c r="F93" s="11">
        <f t="shared" si="41"/>
        <v>0</v>
      </c>
      <c r="G93" s="11">
        <f t="shared" si="34"/>
        <v>0</v>
      </c>
      <c r="H93" s="11">
        <f t="shared" si="42"/>
        <v>0</v>
      </c>
      <c r="I93" s="11">
        <f t="shared" si="35"/>
        <v>0</v>
      </c>
      <c r="J93" s="11">
        <f t="shared" si="43"/>
        <v>0</v>
      </c>
      <c r="K93" s="11">
        <f t="shared" si="36"/>
        <v>0</v>
      </c>
      <c r="L93" s="45" t="b">
        <f t="shared" si="37"/>
        <v>1</v>
      </c>
      <c r="M93" s="42" t="s">
        <v>732</v>
      </c>
      <c r="N93" s="42" t="s">
        <v>40</v>
      </c>
      <c r="O93" s="43">
        <v>1</v>
      </c>
      <c r="P93" s="42" t="s">
        <v>273</v>
      </c>
      <c r="Q93" s="43">
        <v>1</v>
      </c>
      <c r="R93" s="43">
        <v>4.0000000000000001E-3</v>
      </c>
      <c r="S93" s="43">
        <v>0</v>
      </c>
      <c r="T93" s="43">
        <v>0</v>
      </c>
      <c r="U93" s="43">
        <v>0</v>
      </c>
      <c r="V93" s="43">
        <v>0</v>
      </c>
      <c r="W93" s="47">
        <v>0</v>
      </c>
      <c r="X93" s="47">
        <v>0</v>
      </c>
      <c r="Y93" s="45" t="b">
        <f t="shared" si="38"/>
        <v>1</v>
      </c>
      <c r="Z93" s="42" t="s">
        <v>732</v>
      </c>
      <c r="AA93" s="42" t="s">
        <v>40</v>
      </c>
      <c r="AB93" s="43">
        <v>1</v>
      </c>
      <c r="AC93" s="42" t="s">
        <v>273</v>
      </c>
      <c r="AD93" s="47">
        <v>1</v>
      </c>
      <c r="AE93" s="47">
        <v>4.0000000000000001E-3</v>
      </c>
      <c r="AF93" s="47">
        <v>0</v>
      </c>
      <c r="AG93" s="47">
        <v>0</v>
      </c>
      <c r="AH93" s="47">
        <v>0</v>
      </c>
      <c r="AI93" s="47">
        <v>0</v>
      </c>
      <c r="AJ93" s="47">
        <v>0</v>
      </c>
      <c r="AK93" s="47">
        <v>0</v>
      </c>
    </row>
    <row r="94" spans="1:37" ht="17.25" customHeight="1" x14ac:dyDescent="0.25">
      <c r="A94" s="7" t="s">
        <v>40</v>
      </c>
      <c r="B94" s="19">
        <v>82</v>
      </c>
      <c r="C94" s="33" t="s">
        <v>143</v>
      </c>
      <c r="D94" s="11">
        <f t="shared" si="39"/>
        <v>2</v>
      </c>
      <c r="E94" s="11">
        <f t="shared" si="40"/>
        <v>2.4999999999999998E-2</v>
      </c>
      <c r="F94" s="11">
        <f t="shared" si="41"/>
        <v>2</v>
      </c>
      <c r="G94" s="11">
        <f t="shared" si="34"/>
        <v>2.4999999999999998E-2</v>
      </c>
      <c r="H94" s="11">
        <f t="shared" si="42"/>
        <v>0</v>
      </c>
      <c r="I94" s="11">
        <f t="shared" si="35"/>
        <v>0</v>
      </c>
      <c r="J94" s="11">
        <f t="shared" si="43"/>
        <v>0</v>
      </c>
      <c r="K94" s="11">
        <f t="shared" si="36"/>
        <v>0</v>
      </c>
      <c r="L94" s="45" t="b">
        <f t="shared" si="37"/>
        <v>1</v>
      </c>
      <c r="M94" s="42" t="s">
        <v>732</v>
      </c>
      <c r="N94" s="42" t="s">
        <v>40</v>
      </c>
      <c r="O94" s="43">
        <v>1</v>
      </c>
      <c r="P94" s="42" t="s">
        <v>143</v>
      </c>
      <c r="Q94" s="43">
        <v>1</v>
      </c>
      <c r="R94" s="43">
        <v>3.0000000000000001E-3</v>
      </c>
      <c r="S94" s="43">
        <v>1</v>
      </c>
      <c r="T94" s="43">
        <v>3.0000000000000001E-3</v>
      </c>
      <c r="U94" s="43">
        <v>2</v>
      </c>
      <c r="V94" s="43">
        <v>6.0000000000000001E-3</v>
      </c>
      <c r="W94" s="47">
        <v>0</v>
      </c>
      <c r="X94" s="47">
        <v>0</v>
      </c>
      <c r="Y94" s="45" t="b">
        <f t="shared" si="38"/>
        <v>1</v>
      </c>
      <c r="Z94" s="42" t="s">
        <v>732</v>
      </c>
      <c r="AA94" s="42" t="s">
        <v>40</v>
      </c>
      <c r="AB94" s="43">
        <v>1</v>
      </c>
      <c r="AC94" s="42" t="s">
        <v>143</v>
      </c>
      <c r="AD94" s="47">
        <v>3</v>
      </c>
      <c r="AE94" s="47">
        <v>2.7999999999999997E-2</v>
      </c>
      <c r="AF94" s="47">
        <v>3</v>
      </c>
      <c r="AG94" s="47">
        <v>2.7999999999999997E-2</v>
      </c>
      <c r="AH94" s="47">
        <v>2</v>
      </c>
      <c r="AI94" s="47">
        <v>6.0000000000000001E-3</v>
      </c>
      <c r="AJ94" s="47">
        <v>0</v>
      </c>
      <c r="AK94" s="47">
        <v>0</v>
      </c>
    </row>
    <row r="95" spans="1:37" ht="17.25" customHeight="1" x14ac:dyDescent="0.25">
      <c r="A95" s="7" t="s">
        <v>40</v>
      </c>
      <c r="B95" s="19">
        <v>83</v>
      </c>
      <c r="C95" s="33" t="s">
        <v>241</v>
      </c>
      <c r="D95" s="11">
        <f t="shared" si="39"/>
        <v>0</v>
      </c>
      <c r="E95" s="11">
        <f t="shared" si="40"/>
        <v>0</v>
      </c>
      <c r="F95" s="11">
        <f t="shared" si="41"/>
        <v>0</v>
      </c>
      <c r="G95" s="11">
        <f t="shared" si="34"/>
        <v>0</v>
      </c>
      <c r="H95" s="11">
        <f t="shared" si="42"/>
        <v>0</v>
      </c>
      <c r="I95" s="11">
        <f t="shared" si="35"/>
        <v>0</v>
      </c>
      <c r="J95" s="11">
        <f t="shared" si="43"/>
        <v>0</v>
      </c>
      <c r="K95" s="11">
        <f t="shared" si="36"/>
        <v>0</v>
      </c>
      <c r="L95" s="45" t="b">
        <f t="shared" si="37"/>
        <v>1</v>
      </c>
      <c r="M95" s="42" t="s">
        <v>733</v>
      </c>
      <c r="N95" s="42" t="s">
        <v>40</v>
      </c>
      <c r="O95" s="43">
        <v>1</v>
      </c>
      <c r="P95" s="42" t="s">
        <v>241</v>
      </c>
      <c r="Q95" s="43">
        <v>0</v>
      </c>
      <c r="R95" s="43">
        <v>0</v>
      </c>
      <c r="S95" s="43">
        <v>0</v>
      </c>
      <c r="T95" s="43">
        <v>0</v>
      </c>
      <c r="U95" s="43">
        <v>1</v>
      </c>
      <c r="V95" s="43">
        <v>5.0000000000000001E-3</v>
      </c>
      <c r="W95" s="47">
        <v>0</v>
      </c>
      <c r="X95" s="47">
        <v>0</v>
      </c>
      <c r="Y95" s="45" t="b">
        <f t="shared" si="38"/>
        <v>1</v>
      </c>
      <c r="Z95" s="42" t="s">
        <v>733</v>
      </c>
      <c r="AA95" s="42" t="s">
        <v>40</v>
      </c>
      <c r="AB95" s="43">
        <v>1</v>
      </c>
      <c r="AC95" s="42" t="s">
        <v>241</v>
      </c>
      <c r="AD95" s="47">
        <v>0</v>
      </c>
      <c r="AE95" s="47">
        <v>0</v>
      </c>
      <c r="AF95" s="47">
        <v>0</v>
      </c>
      <c r="AG95" s="47">
        <v>0</v>
      </c>
      <c r="AH95" s="47">
        <v>1</v>
      </c>
      <c r="AI95" s="47">
        <v>5.0000000000000001E-3</v>
      </c>
      <c r="AJ95" s="47">
        <v>0</v>
      </c>
      <c r="AK95" s="47">
        <v>0</v>
      </c>
    </row>
    <row r="96" spans="1:37" ht="17.25" customHeight="1" x14ac:dyDescent="0.25">
      <c r="A96" s="7" t="s">
        <v>40</v>
      </c>
      <c r="B96" s="19">
        <v>84</v>
      </c>
      <c r="C96" s="33" t="s">
        <v>274</v>
      </c>
      <c r="D96" s="11">
        <f t="shared" si="39"/>
        <v>0</v>
      </c>
      <c r="E96" s="11">
        <f t="shared" si="40"/>
        <v>0</v>
      </c>
      <c r="F96" s="11">
        <f t="shared" si="41"/>
        <v>0</v>
      </c>
      <c r="G96" s="11">
        <f t="shared" si="34"/>
        <v>0</v>
      </c>
      <c r="H96" s="11">
        <f t="shared" si="42"/>
        <v>0</v>
      </c>
      <c r="I96" s="11">
        <f t="shared" si="35"/>
        <v>0</v>
      </c>
      <c r="J96" s="11">
        <f t="shared" si="43"/>
        <v>0</v>
      </c>
      <c r="K96" s="11">
        <f t="shared" si="36"/>
        <v>0</v>
      </c>
      <c r="L96" s="45" t="b">
        <f t="shared" si="37"/>
        <v>1</v>
      </c>
      <c r="M96" s="42" t="s">
        <v>733</v>
      </c>
      <c r="N96" s="42" t="s">
        <v>40</v>
      </c>
      <c r="O96" s="43">
        <v>1</v>
      </c>
      <c r="P96" s="42" t="s">
        <v>274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7">
        <v>0</v>
      </c>
      <c r="X96" s="47">
        <v>0</v>
      </c>
      <c r="Y96" s="45" t="b">
        <f t="shared" si="38"/>
        <v>1</v>
      </c>
      <c r="Z96" s="42" t="s">
        <v>733</v>
      </c>
      <c r="AA96" s="42" t="s">
        <v>40</v>
      </c>
      <c r="AB96" s="43">
        <v>1</v>
      </c>
      <c r="AC96" s="42" t="s">
        <v>274</v>
      </c>
      <c r="AD96" s="47">
        <v>0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  <c r="AK96" s="47">
        <v>0</v>
      </c>
    </row>
    <row r="97" spans="1:37" ht="17.25" customHeight="1" x14ac:dyDescent="0.25">
      <c r="A97" s="7" t="s">
        <v>40</v>
      </c>
      <c r="B97" s="19">
        <v>85</v>
      </c>
      <c r="C97" s="33" t="s">
        <v>119</v>
      </c>
      <c r="D97" s="11">
        <f t="shared" si="39"/>
        <v>0</v>
      </c>
      <c r="E97" s="11">
        <f t="shared" si="40"/>
        <v>0</v>
      </c>
      <c r="F97" s="11">
        <f t="shared" si="41"/>
        <v>0</v>
      </c>
      <c r="G97" s="11">
        <f t="shared" si="34"/>
        <v>0</v>
      </c>
      <c r="H97" s="11">
        <f t="shared" si="42"/>
        <v>0</v>
      </c>
      <c r="I97" s="11">
        <f t="shared" si="35"/>
        <v>0</v>
      </c>
      <c r="J97" s="11">
        <f t="shared" si="43"/>
        <v>0</v>
      </c>
      <c r="K97" s="11">
        <f t="shared" si="36"/>
        <v>0</v>
      </c>
      <c r="L97" s="45" t="b">
        <f t="shared" si="37"/>
        <v>1</v>
      </c>
      <c r="M97" s="42" t="s">
        <v>732</v>
      </c>
      <c r="N97" s="42" t="s">
        <v>40</v>
      </c>
      <c r="O97" s="43">
        <v>1</v>
      </c>
      <c r="P97" s="42" t="s">
        <v>119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7">
        <v>0</v>
      </c>
      <c r="X97" s="47">
        <v>0</v>
      </c>
      <c r="Y97" s="45" t="b">
        <f t="shared" si="38"/>
        <v>1</v>
      </c>
      <c r="Z97" s="42" t="s">
        <v>732</v>
      </c>
      <c r="AA97" s="42" t="s">
        <v>40</v>
      </c>
      <c r="AB97" s="43">
        <v>1</v>
      </c>
      <c r="AC97" s="42" t="s">
        <v>119</v>
      </c>
      <c r="AD97" s="47">
        <v>0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  <c r="AK97" s="47">
        <v>0</v>
      </c>
    </row>
    <row r="98" spans="1:37" ht="17.25" customHeight="1" x14ac:dyDescent="0.25">
      <c r="A98" s="7" t="s">
        <v>40</v>
      </c>
      <c r="B98" s="19">
        <v>86</v>
      </c>
      <c r="C98" s="33" t="s">
        <v>242</v>
      </c>
      <c r="D98" s="11">
        <f t="shared" si="39"/>
        <v>0</v>
      </c>
      <c r="E98" s="11">
        <f t="shared" si="40"/>
        <v>0</v>
      </c>
      <c r="F98" s="11">
        <f t="shared" si="41"/>
        <v>0</v>
      </c>
      <c r="G98" s="11">
        <f t="shared" si="34"/>
        <v>0</v>
      </c>
      <c r="H98" s="11">
        <f t="shared" si="42"/>
        <v>0</v>
      </c>
      <c r="I98" s="11">
        <f t="shared" si="35"/>
        <v>0</v>
      </c>
      <c r="J98" s="11">
        <f t="shared" si="43"/>
        <v>0</v>
      </c>
      <c r="K98" s="11">
        <f t="shared" si="36"/>
        <v>0</v>
      </c>
      <c r="L98" s="45" t="b">
        <f t="shared" si="37"/>
        <v>1</v>
      </c>
      <c r="M98" s="42" t="s">
        <v>731</v>
      </c>
      <c r="N98" s="42" t="s">
        <v>40</v>
      </c>
      <c r="O98" s="43">
        <v>1</v>
      </c>
      <c r="P98" s="42" t="s">
        <v>242</v>
      </c>
      <c r="Q98" s="43">
        <v>1</v>
      </c>
      <c r="R98" s="43">
        <v>7.0000000000000001E-3</v>
      </c>
      <c r="S98" s="43">
        <v>0</v>
      </c>
      <c r="T98" s="43">
        <v>0</v>
      </c>
      <c r="U98" s="43">
        <v>0</v>
      </c>
      <c r="V98" s="43">
        <v>0</v>
      </c>
      <c r="W98" s="47">
        <v>0</v>
      </c>
      <c r="X98" s="47">
        <v>0</v>
      </c>
      <c r="Y98" s="45" t="b">
        <f t="shared" si="38"/>
        <v>1</v>
      </c>
      <c r="Z98" s="42" t="s">
        <v>731</v>
      </c>
      <c r="AA98" s="42" t="s">
        <v>40</v>
      </c>
      <c r="AB98" s="43">
        <v>1</v>
      </c>
      <c r="AC98" s="42" t="s">
        <v>242</v>
      </c>
      <c r="AD98" s="47">
        <v>1</v>
      </c>
      <c r="AE98" s="47">
        <v>7.0000000000000001E-3</v>
      </c>
      <c r="AF98" s="47">
        <v>0</v>
      </c>
      <c r="AG98" s="47">
        <v>0</v>
      </c>
      <c r="AH98" s="47">
        <v>0</v>
      </c>
      <c r="AI98" s="47">
        <v>0</v>
      </c>
      <c r="AJ98" s="47">
        <v>0</v>
      </c>
      <c r="AK98" s="47">
        <v>0</v>
      </c>
    </row>
    <row r="99" spans="1:37" ht="17.25" customHeight="1" x14ac:dyDescent="0.25">
      <c r="A99" s="7" t="s">
        <v>40</v>
      </c>
      <c r="B99" s="19">
        <v>87</v>
      </c>
      <c r="C99" s="33" t="s">
        <v>222</v>
      </c>
      <c r="D99" s="11">
        <f t="shared" si="39"/>
        <v>0</v>
      </c>
      <c r="E99" s="11">
        <f t="shared" si="40"/>
        <v>0</v>
      </c>
      <c r="F99" s="11">
        <f t="shared" si="41"/>
        <v>0</v>
      </c>
      <c r="G99" s="11">
        <f t="shared" si="34"/>
        <v>0</v>
      </c>
      <c r="H99" s="11">
        <f t="shared" si="42"/>
        <v>0</v>
      </c>
      <c r="I99" s="11">
        <f t="shared" si="35"/>
        <v>0</v>
      </c>
      <c r="J99" s="11">
        <f t="shared" si="43"/>
        <v>0</v>
      </c>
      <c r="K99" s="11">
        <f t="shared" si="36"/>
        <v>0</v>
      </c>
      <c r="L99" s="45" t="b">
        <f t="shared" si="37"/>
        <v>1</v>
      </c>
      <c r="M99" s="42" t="s">
        <v>733</v>
      </c>
      <c r="N99" s="42" t="s">
        <v>40</v>
      </c>
      <c r="O99" s="43">
        <v>1</v>
      </c>
      <c r="P99" s="42" t="s">
        <v>222</v>
      </c>
      <c r="Q99" s="43">
        <v>1</v>
      </c>
      <c r="R99" s="43">
        <v>0.01</v>
      </c>
      <c r="S99" s="43">
        <v>0</v>
      </c>
      <c r="T99" s="43">
        <v>0</v>
      </c>
      <c r="U99" s="43">
        <v>0</v>
      </c>
      <c r="V99" s="43">
        <v>0</v>
      </c>
      <c r="W99" s="47">
        <v>0</v>
      </c>
      <c r="X99" s="47">
        <v>0</v>
      </c>
      <c r="Y99" s="45" t="b">
        <f t="shared" si="38"/>
        <v>1</v>
      </c>
      <c r="Z99" s="42" t="s">
        <v>733</v>
      </c>
      <c r="AA99" s="42" t="s">
        <v>40</v>
      </c>
      <c r="AB99" s="43">
        <v>1</v>
      </c>
      <c r="AC99" s="42" t="s">
        <v>222</v>
      </c>
      <c r="AD99" s="47">
        <v>1</v>
      </c>
      <c r="AE99" s="47">
        <v>0.01</v>
      </c>
      <c r="AF99" s="47">
        <v>0</v>
      </c>
      <c r="AG99" s="47">
        <v>0</v>
      </c>
      <c r="AH99" s="47">
        <v>0</v>
      </c>
      <c r="AI99" s="47">
        <v>0</v>
      </c>
      <c r="AJ99" s="47">
        <v>0</v>
      </c>
      <c r="AK99" s="47">
        <v>0</v>
      </c>
    </row>
    <row r="100" spans="1:37" ht="17.25" customHeight="1" x14ac:dyDescent="0.25">
      <c r="A100" s="7" t="s">
        <v>40</v>
      </c>
      <c r="B100" s="19">
        <v>88</v>
      </c>
      <c r="C100" s="33" t="s">
        <v>144</v>
      </c>
      <c r="D100" s="11">
        <f t="shared" si="39"/>
        <v>0</v>
      </c>
      <c r="E100" s="11">
        <f t="shared" si="40"/>
        <v>0</v>
      </c>
      <c r="F100" s="11">
        <f t="shared" si="41"/>
        <v>0</v>
      </c>
      <c r="G100" s="11">
        <f t="shared" si="34"/>
        <v>0</v>
      </c>
      <c r="H100" s="11">
        <f t="shared" si="42"/>
        <v>1</v>
      </c>
      <c r="I100" s="11">
        <f t="shared" si="35"/>
        <v>1.4999999999999999E-2</v>
      </c>
      <c r="J100" s="11">
        <f t="shared" si="43"/>
        <v>0</v>
      </c>
      <c r="K100" s="11">
        <f t="shared" si="36"/>
        <v>0</v>
      </c>
      <c r="L100" s="45" t="b">
        <f t="shared" si="37"/>
        <v>1</v>
      </c>
      <c r="M100" s="42" t="s">
        <v>732</v>
      </c>
      <c r="N100" s="42" t="s">
        <v>40</v>
      </c>
      <c r="O100" s="43">
        <v>1</v>
      </c>
      <c r="P100" s="42" t="s">
        <v>144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7">
        <v>0</v>
      </c>
      <c r="X100" s="47">
        <v>0</v>
      </c>
      <c r="Y100" s="45" t="b">
        <f t="shared" si="38"/>
        <v>1</v>
      </c>
      <c r="Z100" s="42" t="s">
        <v>732</v>
      </c>
      <c r="AA100" s="42" t="s">
        <v>40</v>
      </c>
      <c r="AB100" s="43">
        <v>1</v>
      </c>
      <c r="AC100" s="42" t="s">
        <v>144</v>
      </c>
      <c r="AD100" s="47">
        <v>0</v>
      </c>
      <c r="AE100" s="47">
        <v>0</v>
      </c>
      <c r="AF100" s="47">
        <v>0</v>
      </c>
      <c r="AG100" s="47">
        <v>0</v>
      </c>
      <c r="AH100" s="47">
        <v>1</v>
      </c>
      <c r="AI100" s="47">
        <v>1.4999999999999999E-2</v>
      </c>
      <c r="AJ100" s="47">
        <v>0</v>
      </c>
      <c r="AK100" s="47">
        <v>0</v>
      </c>
    </row>
    <row r="101" spans="1:37" ht="17.25" customHeight="1" x14ac:dyDescent="0.25">
      <c r="A101" s="7" t="s">
        <v>40</v>
      </c>
      <c r="B101" s="19">
        <v>89</v>
      </c>
      <c r="C101" s="33" t="s">
        <v>223</v>
      </c>
      <c r="D101" s="11">
        <f t="shared" si="39"/>
        <v>0</v>
      </c>
      <c r="E101" s="11">
        <f t="shared" si="40"/>
        <v>0</v>
      </c>
      <c r="F101" s="11">
        <f t="shared" si="41"/>
        <v>0</v>
      </c>
      <c r="G101" s="11">
        <f t="shared" si="34"/>
        <v>0</v>
      </c>
      <c r="H101" s="11">
        <f t="shared" si="42"/>
        <v>1</v>
      </c>
      <c r="I101" s="11">
        <f t="shared" si="35"/>
        <v>1.2E-2</v>
      </c>
      <c r="J101" s="11">
        <f t="shared" si="43"/>
        <v>0</v>
      </c>
      <c r="K101" s="11">
        <f t="shared" si="36"/>
        <v>0</v>
      </c>
      <c r="L101" s="45" t="b">
        <f t="shared" si="37"/>
        <v>1</v>
      </c>
      <c r="M101" s="42" t="s">
        <v>732</v>
      </c>
      <c r="N101" s="42" t="s">
        <v>40</v>
      </c>
      <c r="O101" s="43">
        <v>1</v>
      </c>
      <c r="P101" s="42" t="s">
        <v>223</v>
      </c>
      <c r="Q101" s="43">
        <v>1</v>
      </c>
      <c r="R101" s="43">
        <v>1.2E-2</v>
      </c>
      <c r="S101" s="43">
        <v>1</v>
      </c>
      <c r="T101" s="43">
        <v>1.2E-2</v>
      </c>
      <c r="U101" s="43">
        <v>1</v>
      </c>
      <c r="V101" s="43">
        <v>7.0000000000000001E-3</v>
      </c>
      <c r="W101" s="47">
        <v>0</v>
      </c>
      <c r="X101" s="47">
        <v>0</v>
      </c>
      <c r="Y101" s="45" t="b">
        <f t="shared" si="38"/>
        <v>1</v>
      </c>
      <c r="Z101" s="42" t="s">
        <v>732</v>
      </c>
      <c r="AA101" s="42" t="s">
        <v>40</v>
      </c>
      <c r="AB101" s="43">
        <v>1</v>
      </c>
      <c r="AC101" s="42" t="s">
        <v>223</v>
      </c>
      <c r="AD101" s="47">
        <v>1</v>
      </c>
      <c r="AE101" s="47">
        <v>1.2E-2</v>
      </c>
      <c r="AF101" s="47">
        <v>1</v>
      </c>
      <c r="AG101" s="47">
        <v>1.2E-2</v>
      </c>
      <c r="AH101" s="47">
        <v>2</v>
      </c>
      <c r="AI101" s="47">
        <v>1.9E-2</v>
      </c>
      <c r="AJ101" s="47">
        <v>0</v>
      </c>
      <c r="AK101" s="47">
        <v>0</v>
      </c>
    </row>
    <row r="102" spans="1:37" ht="17.25" customHeight="1" x14ac:dyDescent="0.25">
      <c r="A102" s="7" t="s">
        <v>40</v>
      </c>
      <c r="B102" s="19">
        <v>90</v>
      </c>
      <c r="C102" s="33" t="s">
        <v>145</v>
      </c>
      <c r="D102" s="11">
        <f t="shared" si="39"/>
        <v>0</v>
      </c>
      <c r="E102" s="11">
        <f t="shared" si="40"/>
        <v>0</v>
      </c>
      <c r="F102" s="11">
        <f t="shared" si="41"/>
        <v>0</v>
      </c>
      <c r="G102" s="11">
        <f t="shared" si="34"/>
        <v>0</v>
      </c>
      <c r="H102" s="11">
        <f t="shared" si="42"/>
        <v>0</v>
      </c>
      <c r="I102" s="11">
        <f t="shared" si="35"/>
        <v>0</v>
      </c>
      <c r="J102" s="11">
        <f t="shared" si="43"/>
        <v>0</v>
      </c>
      <c r="K102" s="11">
        <f t="shared" si="36"/>
        <v>0</v>
      </c>
      <c r="L102" s="45" t="b">
        <f t="shared" si="37"/>
        <v>1</v>
      </c>
      <c r="M102" s="42" t="s">
        <v>732</v>
      </c>
      <c r="N102" s="42" t="s">
        <v>40</v>
      </c>
      <c r="O102" s="43">
        <v>1</v>
      </c>
      <c r="P102" s="42" t="s">
        <v>145</v>
      </c>
      <c r="Q102" s="43">
        <v>1</v>
      </c>
      <c r="R102" s="43">
        <v>5.0000000000000001E-3</v>
      </c>
      <c r="S102" s="43">
        <v>1</v>
      </c>
      <c r="T102" s="43">
        <v>5.0000000000000001E-3</v>
      </c>
      <c r="U102" s="43">
        <v>1</v>
      </c>
      <c r="V102" s="43">
        <v>6.3E-3</v>
      </c>
      <c r="W102" s="47">
        <v>0</v>
      </c>
      <c r="X102" s="47">
        <v>0</v>
      </c>
      <c r="Y102" s="45" t="b">
        <f t="shared" si="38"/>
        <v>1</v>
      </c>
      <c r="Z102" s="42" t="s">
        <v>732</v>
      </c>
      <c r="AA102" s="42" t="s">
        <v>40</v>
      </c>
      <c r="AB102" s="43">
        <v>1</v>
      </c>
      <c r="AC102" s="42" t="s">
        <v>145</v>
      </c>
      <c r="AD102" s="47">
        <v>1</v>
      </c>
      <c r="AE102" s="47">
        <v>5.0000000000000001E-3</v>
      </c>
      <c r="AF102" s="47">
        <v>1</v>
      </c>
      <c r="AG102" s="47">
        <v>5.0000000000000001E-3</v>
      </c>
      <c r="AH102" s="47">
        <v>1</v>
      </c>
      <c r="AI102" s="47">
        <v>6.3E-3</v>
      </c>
      <c r="AJ102" s="47">
        <v>0</v>
      </c>
      <c r="AK102" s="47">
        <v>0</v>
      </c>
    </row>
    <row r="103" spans="1:37" ht="17.25" customHeight="1" x14ac:dyDescent="0.25">
      <c r="A103" s="7" t="s">
        <v>40</v>
      </c>
      <c r="B103" s="19">
        <v>91</v>
      </c>
      <c r="C103" s="33" t="s">
        <v>275</v>
      </c>
      <c r="D103" s="11">
        <f t="shared" si="39"/>
        <v>0</v>
      </c>
      <c r="E103" s="11">
        <f t="shared" si="40"/>
        <v>0</v>
      </c>
      <c r="F103" s="11">
        <f t="shared" si="41"/>
        <v>0</v>
      </c>
      <c r="G103" s="11">
        <f t="shared" si="34"/>
        <v>0</v>
      </c>
      <c r="H103" s="11">
        <f t="shared" si="42"/>
        <v>0</v>
      </c>
      <c r="I103" s="11">
        <f t="shared" si="35"/>
        <v>0</v>
      </c>
      <c r="J103" s="11">
        <f t="shared" si="43"/>
        <v>0</v>
      </c>
      <c r="K103" s="11">
        <f t="shared" si="36"/>
        <v>0</v>
      </c>
      <c r="L103" s="45" t="b">
        <f t="shared" si="37"/>
        <v>1</v>
      </c>
      <c r="M103" s="42" t="s">
        <v>732</v>
      </c>
      <c r="N103" s="42" t="s">
        <v>40</v>
      </c>
      <c r="O103" s="43">
        <v>1</v>
      </c>
      <c r="P103" s="42" t="s">
        <v>275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7">
        <v>0</v>
      </c>
      <c r="X103" s="47">
        <v>0</v>
      </c>
      <c r="Y103" s="45" t="b">
        <f t="shared" si="38"/>
        <v>1</v>
      </c>
      <c r="Z103" s="42" t="s">
        <v>732</v>
      </c>
      <c r="AA103" s="42" t="s">
        <v>40</v>
      </c>
      <c r="AB103" s="43">
        <v>1</v>
      </c>
      <c r="AC103" s="42" t="s">
        <v>275</v>
      </c>
      <c r="AD103" s="47">
        <v>0</v>
      </c>
      <c r="AE103" s="47">
        <v>0</v>
      </c>
      <c r="AF103" s="47">
        <v>0</v>
      </c>
      <c r="AG103" s="47">
        <v>0</v>
      </c>
      <c r="AH103" s="47">
        <v>0</v>
      </c>
      <c r="AI103" s="47">
        <v>0</v>
      </c>
      <c r="AJ103" s="47">
        <v>0</v>
      </c>
      <c r="AK103" s="47">
        <v>0</v>
      </c>
    </row>
    <row r="104" spans="1:37" ht="17.25" customHeight="1" x14ac:dyDescent="0.25">
      <c r="A104" s="7" t="s">
        <v>40</v>
      </c>
      <c r="B104" s="19">
        <v>92</v>
      </c>
      <c r="C104" s="33" t="s">
        <v>97</v>
      </c>
      <c r="D104" s="11">
        <f t="shared" si="39"/>
        <v>0</v>
      </c>
      <c r="E104" s="11">
        <f t="shared" si="40"/>
        <v>0</v>
      </c>
      <c r="F104" s="11">
        <f t="shared" si="41"/>
        <v>0</v>
      </c>
      <c r="G104" s="11">
        <f t="shared" si="34"/>
        <v>0</v>
      </c>
      <c r="H104" s="11">
        <f t="shared" si="42"/>
        <v>1</v>
      </c>
      <c r="I104" s="11">
        <f t="shared" si="35"/>
        <v>1.5000000000000013E-2</v>
      </c>
      <c r="J104" s="11">
        <f t="shared" si="43"/>
        <v>0</v>
      </c>
      <c r="K104" s="11">
        <f t="shared" si="36"/>
        <v>0</v>
      </c>
      <c r="L104" s="45" t="b">
        <f t="shared" si="37"/>
        <v>1</v>
      </c>
      <c r="M104" s="42" t="s">
        <v>732</v>
      </c>
      <c r="N104" s="42" t="s">
        <v>40</v>
      </c>
      <c r="O104" s="43">
        <v>1</v>
      </c>
      <c r="P104" s="42" t="s">
        <v>97</v>
      </c>
      <c r="Q104" s="43">
        <v>2</v>
      </c>
      <c r="R104" s="43">
        <v>0.115</v>
      </c>
      <c r="S104" s="43">
        <v>2</v>
      </c>
      <c r="T104" s="43">
        <v>0.115</v>
      </c>
      <c r="U104" s="43">
        <v>8</v>
      </c>
      <c r="V104" s="43">
        <v>0.2056</v>
      </c>
      <c r="W104" s="47">
        <v>1</v>
      </c>
      <c r="X104" s="47">
        <v>1.4999999999999999E-2</v>
      </c>
      <c r="Y104" s="45" t="b">
        <f t="shared" si="38"/>
        <v>1</v>
      </c>
      <c r="Z104" s="42" t="s">
        <v>732</v>
      </c>
      <c r="AA104" s="42" t="s">
        <v>40</v>
      </c>
      <c r="AB104" s="43">
        <v>1</v>
      </c>
      <c r="AC104" s="42" t="s">
        <v>97</v>
      </c>
      <c r="AD104" s="47">
        <v>2</v>
      </c>
      <c r="AE104" s="47">
        <v>0.115</v>
      </c>
      <c r="AF104" s="47">
        <v>2</v>
      </c>
      <c r="AG104" s="47">
        <v>0.115</v>
      </c>
      <c r="AH104" s="47">
        <v>9</v>
      </c>
      <c r="AI104" s="47">
        <v>0.22060000000000002</v>
      </c>
      <c r="AJ104" s="47">
        <v>1</v>
      </c>
      <c r="AK104" s="47">
        <v>1.4999999999999999E-2</v>
      </c>
    </row>
    <row r="105" spans="1:37" ht="17.25" customHeight="1" x14ac:dyDescent="0.25">
      <c r="A105" s="7" t="s">
        <v>40</v>
      </c>
      <c r="B105" s="19">
        <v>93</v>
      </c>
      <c r="C105" s="33" t="s">
        <v>107</v>
      </c>
      <c r="D105" s="11">
        <f t="shared" si="39"/>
        <v>0</v>
      </c>
      <c r="E105" s="11">
        <f t="shared" si="40"/>
        <v>0</v>
      </c>
      <c r="F105" s="11">
        <f t="shared" si="41"/>
        <v>0</v>
      </c>
      <c r="G105" s="11">
        <f t="shared" si="34"/>
        <v>0</v>
      </c>
      <c r="H105" s="11">
        <f t="shared" si="42"/>
        <v>0</v>
      </c>
      <c r="I105" s="11">
        <f t="shared" si="35"/>
        <v>0</v>
      </c>
      <c r="J105" s="11">
        <f t="shared" si="43"/>
        <v>0</v>
      </c>
      <c r="K105" s="11">
        <f t="shared" si="36"/>
        <v>0</v>
      </c>
      <c r="L105" s="45" t="b">
        <f t="shared" si="37"/>
        <v>1</v>
      </c>
      <c r="M105" s="42" t="s">
        <v>734</v>
      </c>
      <c r="N105" s="42" t="s">
        <v>40</v>
      </c>
      <c r="O105" s="43">
        <v>1</v>
      </c>
      <c r="P105" s="42" t="s">
        <v>107</v>
      </c>
      <c r="Q105" s="43">
        <v>2</v>
      </c>
      <c r="R105" s="43">
        <v>0.03</v>
      </c>
      <c r="S105" s="43">
        <v>2</v>
      </c>
      <c r="T105" s="43">
        <v>0.03</v>
      </c>
      <c r="U105" s="43">
        <v>2</v>
      </c>
      <c r="V105" s="43">
        <v>0.03</v>
      </c>
      <c r="W105" s="47">
        <v>0</v>
      </c>
      <c r="X105" s="47">
        <v>0</v>
      </c>
      <c r="Y105" s="45" t="b">
        <f t="shared" si="38"/>
        <v>1</v>
      </c>
      <c r="Z105" s="42" t="s">
        <v>734</v>
      </c>
      <c r="AA105" s="42" t="s">
        <v>40</v>
      </c>
      <c r="AB105" s="43">
        <v>1</v>
      </c>
      <c r="AC105" s="42" t="s">
        <v>107</v>
      </c>
      <c r="AD105" s="47">
        <v>2</v>
      </c>
      <c r="AE105" s="47">
        <v>0.03</v>
      </c>
      <c r="AF105" s="47">
        <v>2</v>
      </c>
      <c r="AG105" s="47">
        <v>0.03</v>
      </c>
      <c r="AH105" s="47">
        <v>2</v>
      </c>
      <c r="AI105" s="47">
        <v>0.03</v>
      </c>
      <c r="AJ105" s="47">
        <v>0</v>
      </c>
      <c r="AK105" s="47">
        <v>0</v>
      </c>
    </row>
    <row r="106" spans="1:37" ht="17.25" customHeight="1" x14ac:dyDescent="0.25">
      <c r="A106" s="7" t="s">
        <v>40</v>
      </c>
      <c r="B106" s="19">
        <v>94</v>
      </c>
      <c r="C106" s="33" t="s">
        <v>276</v>
      </c>
      <c r="D106" s="11">
        <f t="shared" si="39"/>
        <v>1</v>
      </c>
      <c r="E106" s="11">
        <f t="shared" si="40"/>
        <v>1.4999999999999999E-2</v>
      </c>
      <c r="F106" s="11">
        <f t="shared" si="41"/>
        <v>1</v>
      </c>
      <c r="G106" s="11">
        <f t="shared" si="34"/>
        <v>1.4999999999999999E-2</v>
      </c>
      <c r="H106" s="11">
        <f t="shared" si="42"/>
        <v>0</v>
      </c>
      <c r="I106" s="11">
        <f t="shared" si="35"/>
        <v>0</v>
      </c>
      <c r="J106" s="11">
        <f t="shared" si="43"/>
        <v>0</v>
      </c>
      <c r="K106" s="11">
        <f t="shared" si="36"/>
        <v>0</v>
      </c>
      <c r="L106" s="45" t="b">
        <f t="shared" si="37"/>
        <v>1</v>
      </c>
      <c r="M106" s="42" t="s">
        <v>732</v>
      </c>
      <c r="N106" s="42" t="s">
        <v>40</v>
      </c>
      <c r="O106" s="43">
        <v>1</v>
      </c>
      <c r="P106" s="42" t="s">
        <v>276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7">
        <v>0</v>
      </c>
      <c r="X106" s="47">
        <v>0</v>
      </c>
      <c r="Y106" s="45" t="b">
        <f t="shared" si="38"/>
        <v>1</v>
      </c>
      <c r="Z106" s="42" t="s">
        <v>732</v>
      </c>
      <c r="AA106" s="42" t="s">
        <v>40</v>
      </c>
      <c r="AB106" s="43">
        <v>1</v>
      </c>
      <c r="AC106" s="42" t="s">
        <v>276</v>
      </c>
      <c r="AD106" s="47">
        <v>1</v>
      </c>
      <c r="AE106" s="47">
        <v>1.4999999999999999E-2</v>
      </c>
      <c r="AF106" s="47">
        <v>1</v>
      </c>
      <c r="AG106" s="47">
        <v>1.4999999999999999E-2</v>
      </c>
      <c r="AH106" s="47">
        <v>0</v>
      </c>
      <c r="AI106" s="47">
        <v>0</v>
      </c>
      <c r="AJ106" s="47">
        <v>0</v>
      </c>
      <c r="AK106" s="47">
        <v>0</v>
      </c>
    </row>
    <row r="107" spans="1:37" ht="17.25" customHeight="1" x14ac:dyDescent="0.25">
      <c r="A107" s="7" t="s">
        <v>40</v>
      </c>
      <c r="B107" s="19">
        <v>95</v>
      </c>
      <c r="C107" s="33" t="s">
        <v>224</v>
      </c>
      <c r="D107" s="11">
        <f t="shared" si="39"/>
        <v>1</v>
      </c>
      <c r="E107" s="11">
        <f t="shared" si="40"/>
        <v>5.0000000000000001E-3</v>
      </c>
      <c r="F107" s="11">
        <f t="shared" si="41"/>
        <v>1</v>
      </c>
      <c r="G107" s="11">
        <f t="shared" si="34"/>
        <v>1E-3</v>
      </c>
      <c r="H107" s="11">
        <f t="shared" si="42"/>
        <v>0</v>
      </c>
      <c r="I107" s="11">
        <f t="shared" si="35"/>
        <v>0</v>
      </c>
      <c r="J107" s="11">
        <f t="shared" si="43"/>
        <v>0</v>
      </c>
      <c r="K107" s="11">
        <f t="shared" si="36"/>
        <v>0</v>
      </c>
      <c r="L107" s="45" t="b">
        <f t="shared" si="37"/>
        <v>1</v>
      </c>
      <c r="M107" s="42" t="s">
        <v>734</v>
      </c>
      <c r="N107" s="42" t="s">
        <v>40</v>
      </c>
      <c r="O107" s="43">
        <v>1</v>
      </c>
      <c r="P107" s="42" t="s">
        <v>224</v>
      </c>
      <c r="Q107" s="43">
        <v>1</v>
      </c>
      <c r="R107" s="43">
        <v>1E-3</v>
      </c>
      <c r="S107" s="43">
        <v>0</v>
      </c>
      <c r="T107" s="43">
        <v>0</v>
      </c>
      <c r="U107" s="43">
        <v>1</v>
      </c>
      <c r="V107" s="43">
        <v>1.4999999999999999E-2</v>
      </c>
      <c r="W107" s="47">
        <v>0</v>
      </c>
      <c r="X107" s="47">
        <v>0</v>
      </c>
      <c r="Y107" s="45" t="b">
        <f t="shared" si="38"/>
        <v>1</v>
      </c>
      <c r="Z107" s="42" t="s">
        <v>734</v>
      </c>
      <c r="AA107" s="42" t="s">
        <v>40</v>
      </c>
      <c r="AB107" s="43">
        <v>1</v>
      </c>
      <c r="AC107" s="42" t="s">
        <v>224</v>
      </c>
      <c r="AD107" s="47">
        <v>2</v>
      </c>
      <c r="AE107" s="47">
        <v>6.0000000000000001E-3</v>
      </c>
      <c r="AF107" s="47">
        <v>1</v>
      </c>
      <c r="AG107" s="47">
        <v>1E-3</v>
      </c>
      <c r="AH107" s="47">
        <v>1</v>
      </c>
      <c r="AI107" s="47">
        <v>1.4999999999999999E-2</v>
      </c>
      <c r="AJ107" s="47">
        <v>0</v>
      </c>
      <c r="AK107" s="47">
        <v>0</v>
      </c>
    </row>
    <row r="108" spans="1:37" ht="17.25" customHeight="1" x14ac:dyDescent="0.25">
      <c r="A108" s="7" t="s">
        <v>40</v>
      </c>
      <c r="B108" s="19">
        <v>96</v>
      </c>
      <c r="C108" s="33" t="s">
        <v>277</v>
      </c>
      <c r="D108" s="11">
        <f t="shared" si="39"/>
        <v>0</v>
      </c>
      <c r="E108" s="11">
        <f t="shared" si="40"/>
        <v>0</v>
      </c>
      <c r="F108" s="11">
        <f t="shared" si="41"/>
        <v>0</v>
      </c>
      <c r="G108" s="11">
        <f t="shared" si="34"/>
        <v>0</v>
      </c>
      <c r="H108" s="11">
        <f t="shared" si="42"/>
        <v>0</v>
      </c>
      <c r="I108" s="11">
        <f t="shared" si="35"/>
        <v>0</v>
      </c>
      <c r="J108" s="11">
        <f t="shared" si="43"/>
        <v>0</v>
      </c>
      <c r="K108" s="11">
        <f t="shared" si="36"/>
        <v>0</v>
      </c>
      <c r="L108" s="45" t="b">
        <f t="shared" si="37"/>
        <v>1</v>
      </c>
      <c r="M108" s="42" t="s">
        <v>733</v>
      </c>
      <c r="N108" s="42" t="s">
        <v>40</v>
      </c>
      <c r="O108" s="43">
        <v>1</v>
      </c>
      <c r="P108" s="42" t="s">
        <v>277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7">
        <v>0</v>
      </c>
      <c r="X108" s="47">
        <v>0</v>
      </c>
      <c r="Y108" s="45" t="b">
        <f t="shared" si="38"/>
        <v>1</v>
      </c>
      <c r="Z108" s="42" t="s">
        <v>733</v>
      </c>
      <c r="AA108" s="42" t="s">
        <v>40</v>
      </c>
      <c r="AB108" s="43">
        <v>1</v>
      </c>
      <c r="AC108" s="42" t="s">
        <v>277</v>
      </c>
      <c r="AD108" s="47">
        <v>0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  <c r="AK108" s="47">
        <v>0</v>
      </c>
    </row>
    <row r="109" spans="1:37" ht="17.25" customHeight="1" x14ac:dyDescent="0.25">
      <c r="A109" s="7" t="s">
        <v>40</v>
      </c>
      <c r="B109" s="19">
        <v>97</v>
      </c>
      <c r="C109" s="33" t="s">
        <v>98</v>
      </c>
      <c r="D109" s="11">
        <f t="shared" si="39"/>
        <v>1</v>
      </c>
      <c r="E109" s="11">
        <f t="shared" si="40"/>
        <v>1.0000000000000002E-2</v>
      </c>
      <c r="F109" s="11">
        <f t="shared" si="41"/>
        <v>1</v>
      </c>
      <c r="G109" s="11">
        <f t="shared" si="34"/>
        <v>1.0000000000000002E-2</v>
      </c>
      <c r="H109" s="11">
        <f t="shared" si="42"/>
        <v>1</v>
      </c>
      <c r="I109" s="11">
        <f t="shared" si="35"/>
        <v>5.000000000000001E-3</v>
      </c>
      <c r="J109" s="11">
        <f t="shared" si="43"/>
        <v>0</v>
      </c>
      <c r="K109" s="11">
        <f t="shared" si="36"/>
        <v>0</v>
      </c>
      <c r="L109" s="45" t="b">
        <f t="shared" si="37"/>
        <v>1</v>
      </c>
      <c r="M109" s="42" t="s">
        <v>730</v>
      </c>
      <c r="N109" s="42" t="s">
        <v>40</v>
      </c>
      <c r="O109" s="43">
        <v>1</v>
      </c>
      <c r="P109" s="42" t="s">
        <v>98</v>
      </c>
      <c r="Q109" s="43">
        <v>7</v>
      </c>
      <c r="R109" s="43">
        <v>5.000000000000001E-2</v>
      </c>
      <c r="S109" s="43">
        <v>7</v>
      </c>
      <c r="T109" s="43">
        <v>5.000000000000001E-2</v>
      </c>
      <c r="U109" s="43">
        <v>2</v>
      </c>
      <c r="V109" s="43">
        <v>0.02</v>
      </c>
      <c r="W109" s="47">
        <v>0</v>
      </c>
      <c r="X109" s="47">
        <v>0</v>
      </c>
      <c r="Y109" s="45" t="b">
        <f t="shared" si="38"/>
        <v>1</v>
      </c>
      <c r="Z109" s="42" t="s">
        <v>730</v>
      </c>
      <c r="AA109" s="42" t="s">
        <v>40</v>
      </c>
      <c r="AB109" s="43">
        <v>1</v>
      </c>
      <c r="AC109" s="42" t="s">
        <v>98</v>
      </c>
      <c r="AD109" s="47">
        <v>8</v>
      </c>
      <c r="AE109" s="47">
        <v>6.0000000000000012E-2</v>
      </c>
      <c r="AF109" s="47">
        <v>8</v>
      </c>
      <c r="AG109" s="47">
        <v>6.0000000000000012E-2</v>
      </c>
      <c r="AH109" s="47">
        <v>3</v>
      </c>
      <c r="AI109" s="47">
        <v>2.5000000000000001E-2</v>
      </c>
      <c r="AJ109" s="47">
        <v>0</v>
      </c>
      <c r="AK109" s="47">
        <v>0</v>
      </c>
    </row>
    <row r="110" spans="1:37" ht="17.25" customHeight="1" x14ac:dyDescent="0.25">
      <c r="A110" s="7" t="s">
        <v>40</v>
      </c>
      <c r="B110" s="19">
        <v>98</v>
      </c>
      <c r="C110" s="33" t="s">
        <v>106</v>
      </c>
      <c r="D110" s="11">
        <f t="shared" si="39"/>
        <v>0</v>
      </c>
      <c r="E110" s="11">
        <f t="shared" si="40"/>
        <v>0</v>
      </c>
      <c r="F110" s="11">
        <f t="shared" si="41"/>
        <v>0</v>
      </c>
      <c r="G110" s="11">
        <f t="shared" si="34"/>
        <v>0</v>
      </c>
      <c r="H110" s="11">
        <f t="shared" si="42"/>
        <v>0</v>
      </c>
      <c r="I110" s="11">
        <f t="shared" si="35"/>
        <v>0.5</v>
      </c>
      <c r="J110" s="11">
        <f t="shared" si="43"/>
        <v>0</v>
      </c>
      <c r="K110" s="11">
        <f t="shared" si="36"/>
        <v>0</v>
      </c>
      <c r="L110" s="45" t="b">
        <f t="shared" si="37"/>
        <v>1</v>
      </c>
      <c r="M110" s="42" t="s">
        <v>734</v>
      </c>
      <c r="N110" s="42" t="s">
        <v>40</v>
      </c>
      <c r="O110" s="43">
        <v>1</v>
      </c>
      <c r="P110" s="42" t="s">
        <v>106</v>
      </c>
      <c r="Q110" s="43">
        <v>2</v>
      </c>
      <c r="R110" s="43">
        <v>1.0089999999999999</v>
      </c>
      <c r="S110" s="43">
        <v>2</v>
      </c>
      <c r="T110" s="43">
        <v>1.0089999999999999</v>
      </c>
      <c r="U110" s="43">
        <v>4</v>
      </c>
      <c r="V110" s="43">
        <v>5.7499999999999999E-3</v>
      </c>
      <c r="W110" s="47">
        <v>0</v>
      </c>
      <c r="X110" s="47">
        <v>0</v>
      </c>
      <c r="Y110" s="45" t="b">
        <f t="shared" si="38"/>
        <v>1</v>
      </c>
      <c r="Z110" s="42" t="s">
        <v>734</v>
      </c>
      <c r="AA110" s="42" t="s">
        <v>40</v>
      </c>
      <c r="AB110" s="43">
        <v>1</v>
      </c>
      <c r="AC110" s="42" t="s">
        <v>106</v>
      </c>
      <c r="AD110" s="47">
        <v>2</v>
      </c>
      <c r="AE110" s="47">
        <v>1.0089999999999999</v>
      </c>
      <c r="AF110" s="47">
        <v>2</v>
      </c>
      <c r="AG110" s="47">
        <v>1.0089999999999999</v>
      </c>
      <c r="AH110" s="47">
        <v>4</v>
      </c>
      <c r="AI110" s="47">
        <v>0.50575000000000003</v>
      </c>
      <c r="AJ110" s="47">
        <v>0</v>
      </c>
      <c r="AK110" s="47">
        <v>0</v>
      </c>
    </row>
    <row r="111" spans="1:37" ht="17.25" customHeight="1" x14ac:dyDescent="0.25">
      <c r="A111" s="7" t="s">
        <v>40</v>
      </c>
      <c r="B111" s="19">
        <v>99</v>
      </c>
      <c r="C111" s="33" t="s">
        <v>79</v>
      </c>
      <c r="D111" s="11">
        <f t="shared" si="39"/>
        <v>3</v>
      </c>
      <c r="E111" s="11">
        <f t="shared" si="40"/>
        <v>0.255</v>
      </c>
      <c r="F111" s="11">
        <f t="shared" si="41"/>
        <v>0</v>
      </c>
      <c r="G111" s="11">
        <f t="shared" si="34"/>
        <v>0</v>
      </c>
      <c r="H111" s="11">
        <f t="shared" si="42"/>
        <v>0</v>
      </c>
      <c r="I111" s="11">
        <f t="shared" si="35"/>
        <v>0</v>
      </c>
      <c r="J111" s="11">
        <f t="shared" si="43"/>
        <v>0</v>
      </c>
      <c r="K111" s="11">
        <f t="shared" si="36"/>
        <v>0</v>
      </c>
      <c r="L111" s="45" t="b">
        <f t="shared" si="37"/>
        <v>1</v>
      </c>
      <c r="M111" s="42" t="s">
        <v>730</v>
      </c>
      <c r="N111" s="42" t="s">
        <v>40</v>
      </c>
      <c r="O111" s="43">
        <v>1</v>
      </c>
      <c r="P111" s="42" t="s">
        <v>79</v>
      </c>
      <c r="Q111" s="43">
        <v>2</v>
      </c>
      <c r="R111" s="43">
        <v>8.0000000000000002E-3</v>
      </c>
      <c r="S111" s="43">
        <v>1</v>
      </c>
      <c r="T111" s="43">
        <v>5.0000000000000001E-3</v>
      </c>
      <c r="U111" s="43">
        <v>1</v>
      </c>
      <c r="V111" s="43">
        <v>5.0000000000000001E-3</v>
      </c>
      <c r="W111" s="47">
        <v>1</v>
      </c>
      <c r="X111" s="47">
        <v>3.0000000000000001E-3</v>
      </c>
      <c r="Y111" s="45" t="b">
        <f t="shared" si="38"/>
        <v>1</v>
      </c>
      <c r="Z111" s="42" t="s">
        <v>730</v>
      </c>
      <c r="AA111" s="42" t="s">
        <v>40</v>
      </c>
      <c r="AB111" s="43">
        <v>1</v>
      </c>
      <c r="AC111" s="42" t="s">
        <v>79</v>
      </c>
      <c r="AD111" s="47">
        <v>5</v>
      </c>
      <c r="AE111" s="47">
        <v>0.26300000000000001</v>
      </c>
      <c r="AF111" s="47">
        <v>1</v>
      </c>
      <c r="AG111" s="47">
        <v>5.0000000000000001E-3</v>
      </c>
      <c r="AH111" s="47">
        <v>1</v>
      </c>
      <c r="AI111" s="47">
        <v>5.0000000000000001E-3</v>
      </c>
      <c r="AJ111" s="47">
        <v>1</v>
      </c>
      <c r="AK111" s="47">
        <v>3.0000000000000001E-3</v>
      </c>
    </row>
    <row r="112" spans="1:37" ht="17.25" customHeight="1" x14ac:dyDescent="0.25">
      <c r="A112" s="7" t="s">
        <v>40</v>
      </c>
      <c r="B112" s="19">
        <v>100</v>
      </c>
      <c r="C112" s="33" t="s">
        <v>99</v>
      </c>
      <c r="D112" s="11">
        <f t="shared" si="39"/>
        <v>0</v>
      </c>
      <c r="E112" s="11">
        <f t="shared" si="40"/>
        <v>0</v>
      </c>
      <c r="F112" s="11">
        <f t="shared" si="41"/>
        <v>0</v>
      </c>
      <c r="G112" s="11">
        <f t="shared" si="34"/>
        <v>0</v>
      </c>
      <c r="H112" s="11">
        <f t="shared" si="42"/>
        <v>0</v>
      </c>
      <c r="I112" s="11">
        <f t="shared" si="35"/>
        <v>0</v>
      </c>
      <c r="J112" s="11">
        <f t="shared" si="43"/>
        <v>0</v>
      </c>
      <c r="K112" s="11">
        <f t="shared" si="36"/>
        <v>0</v>
      </c>
      <c r="L112" s="45" t="b">
        <f t="shared" si="37"/>
        <v>1</v>
      </c>
      <c r="M112" s="42" t="s">
        <v>732</v>
      </c>
      <c r="N112" s="42" t="s">
        <v>40</v>
      </c>
      <c r="O112" s="43">
        <v>1</v>
      </c>
      <c r="P112" s="42" t="s">
        <v>99</v>
      </c>
      <c r="Q112" s="43">
        <v>4</v>
      </c>
      <c r="R112" s="43">
        <v>6.4000000000000001E-2</v>
      </c>
      <c r="S112" s="43">
        <v>3</v>
      </c>
      <c r="T112" s="43">
        <v>3.9E-2</v>
      </c>
      <c r="U112" s="43">
        <v>2</v>
      </c>
      <c r="V112" s="43">
        <v>2.4E-2</v>
      </c>
      <c r="W112" s="47">
        <v>1</v>
      </c>
      <c r="X112" s="47">
        <v>2.5000000000000001E-2</v>
      </c>
      <c r="Y112" s="45" t="b">
        <f t="shared" si="38"/>
        <v>1</v>
      </c>
      <c r="Z112" s="42" t="s">
        <v>732</v>
      </c>
      <c r="AA112" s="42" t="s">
        <v>40</v>
      </c>
      <c r="AB112" s="43">
        <v>1</v>
      </c>
      <c r="AC112" s="42" t="s">
        <v>99</v>
      </c>
      <c r="AD112" s="47">
        <v>4</v>
      </c>
      <c r="AE112" s="47">
        <v>6.4000000000000001E-2</v>
      </c>
      <c r="AF112" s="47">
        <v>3</v>
      </c>
      <c r="AG112" s="47">
        <v>3.9E-2</v>
      </c>
      <c r="AH112" s="47">
        <v>2</v>
      </c>
      <c r="AI112" s="47">
        <v>2.4E-2</v>
      </c>
      <c r="AJ112" s="47">
        <v>1</v>
      </c>
      <c r="AK112" s="47">
        <v>2.5000000000000001E-2</v>
      </c>
    </row>
    <row r="113" spans="1:37" ht="17.25" customHeight="1" x14ac:dyDescent="0.25">
      <c r="A113" s="7" t="s">
        <v>40</v>
      </c>
      <c r="B113" s="19">
        <v>101</v>
      </c>
      <c r="C113" s="33" t="s">
        <v>85</v>
      </c>
      <c r="D113" s="11">
        <f t="shared" si="39"/>
        <v>4</v>
      </c>
      <c r="E113" s="11">
        <f t="shared" si="40"/>
        <v>3.4000000000000016E-2</v>
      </c>
      <c r="F113" s="11">
        <f t="shared" si="41"/>
        <v>2</v>
      </c>
      <c r="G113" s="11">
        <f t="shared" si="34"/>
        <v>1.4999999999999999E-2</v>
      </c>
      <c r="H113" s="11">
        <f t="shared" si="42"/>
        <v>0</v>
      </c>
      <c r="I113" s="11">
        <f t="shared" si="35"/>
        <v>0</v>
      </c>
      <c r="J113" s="11">
        <f t="shared" si="43"/>
        <v>3</v>
      </c>
      <c r="K113" s="11">
        <f t="shared" si="36"/>
        <v>4.2000000000000003E-2</v>
      </c>
      <c r="L113" s="45" t="b">
        <f t="shared" si="37"/>
        <v>1</v>
      </c>
      <c r="M113" s="42" t="s">
        <v>733</v>
      </c>
      <c r="N113" s="42" t="s">
        <v>40</v>
      </c>
      <c r="O113" s="43">
        <v>1</v>
      </c>
      <c r="P113" s="42" t="s">
        <v>85</v>
      </c>
      <c r="Q113" s="43">
        <v>10</v>
      </c>
      <c r="R113" s="43">
        <v>0.1065</v>
      </c>
      <c r="S113" s="43">
        <v>7</v>
      </c>
      <c r="T113" s="43">
        <v>7.3499999999999996E-2</v>
      </c>
      <c r="U113" s="43">
        <v>3</v>
      </c>
      <c r="V113" s="43">
        <v>2.0750000000000001E-2</v>
      </c>
      <c r="W113" s="47">
        <v>0</v>
      </c>
      <c r="X113" s="47">
        <v>0</v>
      </c>
      <c r="Y113" s="45" t="b">
        <f t="shared" si="38"/>
        <v>1</v>
      </c>
      <c r="Z113" s="42" t="s">
        <v>733</v>
      </c>
      <c r="AA113" s="42" t="s">
        <v>40</v>
      </c>
      <c r="AB113" s="43">
        <v>1</v>
      </c>
      <c r="AC113" s="42" t="s">
        <v>85</v>
      </c>
      <c r="AD113" s="47">
        <v>14</v>
      </c>
      <c r="AE113" s="47">
        <v>0.14050000000000001</v>
      </c>
      <c r="AF113" s="47">
        <v>9</v>
      </c>
      <c r="AG113" s="47">
        <v>8.8499999999999995E-2</v>
      </c>
      <c r="AH113" s="47">
        <v>3</v>
      </c>
      <c r="AI113" s="47">
        <v>2.0750000000000001E-2</v>
      </c>
      <c r="AJ113" s="47">
        <v>3</v>
      </c>
      <c r="AK113" s="47">
        <v>4.2000000000000003E-2</v>
      </c>
    </row>
    <row r="114" spans="1:37" ht="17.25" customHeight="1" x14ac:dyDescent="0.25">
      <c r="A114" s="7" t="s">
        <v>40</v>
      </c>
      <c r="B114" s="19">
        <v>102</v>
      </c>
      <c r="C114" s="33" t="s">
        <v>278</v>
      </c>
      <c r="D114" s="11">
        <f t="shared" si="39"/>
        <v>0</v>
      </c>
      <c r="E114" s="11">
        <f t="shared" si="40"/>
        <v>0</v>
      </c>
      <c r="F114" s="11">
        <f t="shared" si="41"/>
        <v>0</v>
      </c>
      <c r="G114" s="11">
        <f t="shared" si="34"/>
        <v>0</v>
      </c>
      <c r="H114" s="11">
        <f t="shared" si="42"/>
        <v>0</v>
      </c>
      <c r="I114" s="11">
        <f t="shared" si="35"/>
        <v>0</v>
      </c>
      <c r="J114" s="11">
        <f t="shared" si="43"/>
        <v>0</v>
      </c>
      <c r="K114" s="11">
        <f t="shared" si="36"/>
        <v>0</v>
      </c>
      <c r="L114" s="45" t="b">
        <f t="shared" si="37"/>
        <v>1</v>
      </c>
      <c r="M114" s="42" t="s">
        <v>733</v>
      </c>
      <c r="N114" s="42" t="s">
        <v>40</v>
      </c>
      <c r="O114" s="43">
        <v>1</v>
      </c>
      <c r="P114" s="42" t="s">
        <v>278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7">
        <v>0</v>
      </c>
      <c r="X114" s="47">
        <v>0</v>
      </c>
      <c r="Y114" s="45" t="b">
        <f t="shared" si="38"/>
        <v>1</v>
      </c>
      <c r="Z114" s="42" t="s">
        <v>733</v>
      </c>
      <c r="AA114" s="42" t="s">
        <v>40</v>
      </c>
      <c r="AB114" s="43">
        <v>1</v>
      </c>
      <c r="AC114" s="42" t="s">
        <v>278</v>
      </c>
      <c r="AD114" s="47">
        <v>0</v>
      </c>
      <c r="AE114" s="47">
        <v>0</v>
      </c>
      <c r="AF114" s="47">
        <v>0</v>
      </c>
      <c r="AG114" s="47">
        <v>0</v>
      </c>
      <c r="AH114" s="47">
        <v>0</v>
      </c>
      <c r="AI114" s="47">
        <v>0</v>
      </c>
      <c r="AJ114" s="47">
        <v>0</v>
      </c>
      <c r="AK114" s="47">
        <v>0</v>
      </c>
    </row>
    <row r="115" spans="1:37" ht="17.25" customHeight="1" x14ac:dyDescent="0.25">
      <c r="A115" s="7" t="s">
        <v>40</v>
      </c>
      <c r="B115" s="19">
        <v>103</v>
      </c>
      <c r="C115" s="33" t="s">
        <v>100</v>
      </c>
      <c r="D115" s="11">
        <f t="shared" si="39"/>
        <v>0</v>
      </c>
      <c r="E115" s="11">
        <f t="shared" si="40"/>
        <v>0</v>
      </c>
      <c r="F115" s="11">
        <f t="shared" si="41"/>
        <v>0</v>
      </c>
      <c r="G115" s="11">
        <f t="shared" si="34"/>
        <v>0</v>
      </c>
      <c r="H115" s="11">
        <f t="shared" si="42"/>
        <v>0</v>
      </c>
      <c r="I115" s="11">
        <f t="shared" si="35"/>
        <v>0</v>
      </c>
      <c r="J115" s="11">
        <f t="shared" si="43"/>
        <v>0</v>
      </c>
      <c r="K115" s="11">
        <f t="shared" si="36"/>
        <v>0</v>
      </c>
      <c r="L115" s="45" t="b">
        <f t="shared" si="37"/>
        <v>1</v>
      </c>
      <c r="M115" s="42" t="s">
        <v>732</v>
      </c>
      <c r="N115" s="42" t="s">
        <v>40</v>
      </c>
      <c r="O115" s="43">
        <v>1</v>
      </c>
      <c r="P115" s="42" t="s">
        <v>100</v>
      </c>
      <c r="Q115" s="43">
        <v>0</v>
      </c>
      <c r="R115" s="43">
        <v>0</v>
      </c>
      <c r="S115" s="43">
        <v>0</v>
      </c>
      <c r="T115" s="43">
        <v>0</v>
      </c>
      <c r="U115" s="43">
        <v>1</v>
      </c>
      <c r="V115" s="43">
        <v>1.4999999999999999E-2</v>
      </c>
      <c r="W115" s="47">
        <v>0</v>
      </c>
      <c r="X115" s="47">
        <v>0</v>
      </c>
      <c r="Y115" s="45" t="b">
        <f t="shared" si="38"/>
        <v>1</v>
      </c>
      <c r="Z115" s="42" t="s">
        <v>732</v>
      </c>
      <c r="AA115" s="42" t="s">
        <v>40</v>
      </c>
      <c r="AB115" s="43">
        <v>1</v>
      </c>
      <c r="AC115" s="42" t="s">
        <v>100</v>
      </c>
      <c r="AD115" s="47">
        <v>0</v>
      </c>
      <c r="AE115" s="47">
        <v>0</v>
      </c>
      <c r="AF115" s="47">
        <v>0</v>
      </c>
      <c r="AG115" s="47">
        <v>0</v>
      </c>
      <c r="AH115" s="47">
        <v>1</v>
      </c>
      <c r="AI115" s="47">
        <v>1.4999999999999999E-2</v>
      </c>
      <c r="AJ115" s="47">
        <v>0</v>
      </c>
      <c r="AK115" s="47">
        <v>0</v>
      </c>
    </row>
    <row r="116" spans="1:37" ht="17.25" customHeight="1" x14ac:dyDescent="0.25">
      <c r="A116" s="7" t="s">
        <v>40</v>
      </c>
      <c r="B116" s="19">
        <v>104</v>
      </c>
      <c r="C116" s="33" t="s">
        <v>197</v>
      </c>
      <c r="D116" s="11">
        <f t="shared" si="39"/>
        <v>0</v>
      </c>
      <c r="E116" s="11">
        <f t="shared" si="40"/>
        <v>0</v>
      </c>
      <c r="F116" s="11">
        <f t="shared" si="41"/>
        <v>0</v>
      </c>
      <c r="G116" s="11">
        <f t="shared" si="34"/>
        <v>0</v>
      </c>
      <c r="H116" s="11">
        <f t="shared" si="42"/>
        <v>0</v>
      </c>
      <c r="I116" s="11">
        <f t="shared" si="35"/>
        <v>0</v>
      </c>
      <c r="J116" s="11">
        <f t="shared" si="43"/>
        <v>0</v>
      </c>
      <c r="K116" s="11">
        <f t="shared" si="36"/>
        <v>0</v>
      </c>
      <c r="L116" s="45" t="b">
        <f t="shared" si="37"/>
        <v>1</v>
      </c>
      <c r="M116" s="42" t="s">
        <v>731</v>
      </c>
      <c r="N116" s="42" t="s">
        <v>40</v>
      </c>
      <c r="O116" s="43">
        <v>1</v>
      </c>
      <c r="P116" s="42" t="s">
        <v>197</v>
      </c>
      <c r="Q116" s="43">
        <v>2</v>
      </c>
      <c r="R116" s="43">
        <v>1.72E-2</v>
      </c>
      <c r="S116" s="43">
        <v>2</v>
      </c>
      <c r="T116" s="43">
        <v>1.72E-2</v>
      </c>
      <c r="U116" s="43">
        <v>1</v>
      </c>
      <c r="V116" s="43">
        <v>1.4999999999999999E-2</v>
      </c>
      <c r="W116" s="47">
        <v>0</v>
      </c>
      <c r="X116" s="47">
        <v>0</v>
      </c>
      <c r="Y116" s="45" t="b">
        <f t="shared" si="38"/>
        <v>1</v>
      </c>
      <c r="Z116" s="42" t="s">
        <v>731</v>
      </c>
      <c r="AA116" s="42" t="s">
        <v>40</v>
      </c>
      <c r="AB116" s="43">
        <v>1</v>
      </c>
      <c r="AC116" s="42" t="s">
        <v>197</v>
      </c>
      <c r="AD116" s="47">
        <v>2</v>
      </c>
      <c r="AE116" s="47">
        <v>1.72E-2</v>
      </c>
      <c r="AF116" s="47">
        <v>2</v>
      </c>
      <c r="AG116" s="47">
        <v>1.72E-2</v>
      </c>
      <c r="AH116" s="47">
        <v>1</v>
      </c>
      <c r="AI116" s="47">
        <v>1.4999999999999999E-2</v>
      </c>
      <c r="AJ116" s="47">
        <v>0</v>
      </c>
      <c r="AK116" s="47">
        <v>0</v>
      </c>
    </row>
    <row r="117" spans="1:37" ht="17.25" customHeight="1" x14ac:dyDescent="0.25">
      <c r="A117" s="7" t="s">
        <v>40</v>
      </c>
      <c r="B117" s="19">
        <v>105</v>
      </c>
      <c r="C117" s="33" t="s">
        <v>279</v>
      </c>
      <c r="D117" s="11">
        <f t="shared" si="39"/>
        <v>0</v>
      </c>
      <c r="E117" s="11">
        <f t="shared" si="40"/>
        <v>0</v>
      </c>
      <c r="F117" s="11">
        <f t="shared" si="41"/>
        <v>0</v>
      </c>
      <c r="G117" s="11">
        <f t="shared" si="34"/>
        <v>0</v>
      </c>
      <c r="H117" s="11">
        <f t="shared" si="42"/>
        <v>0</v>
      </c>
      <c r="I117" s="11">
        <f t="shared" si="35"/>
        <v>0</v>
      </c>
      <c r="J117" s="11">
        <f t="shared" si="43"/>
        <v>0</v>
      </c>
      <c r="K117" s="11">
        <f t="shared" si="36"/>
        <v>0</v>
      </c>
      <c r="L117" s="45" t="b">
        <f t="shared" si="37"/>
        <v>1</v>
      </c>
      <c r="M117" s="42" t="s">
        <v>731</v>
      </c>
      <c r="N117" s="42" t="s">
        <v>40</v>
      </c>
      <c r="O117" s="43">
        <v>1</v>
      </c>
      <c r="P117" s="42" t="s">
        <v>279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7">
        <v>0</v>
      </c>
      <c r="X117" s="47">
        <v>0</v>
      </c>
      <c r="Y117" s="45" t="b">
        <f t="shared" si="38"/>
        <v>1</v>
      </c>
      <c r="Z117" s="42" t="s">
        <v>731</v>
      </c>
      <c r="AA117" s="42" t="s">
        <v>40</v>
      </c>
      <c r="AB117" s="43">
        <v>1</v>
      </c>
      <c r="AC117" s="42" t="s">
        <v>279</v>
      </c>
      <c r="AD117" s="47">
        <v>0</v>
      </c>
      <c r="AE117" s="47">
        <v>0</v>
      </c>
      <c r="AF117" s="47">
        <v>0</v>
      </c>
      <c r="AG117" s="47">
        <v>0</v>
      </c>
      <c r="AH117" s="47">
        <v>0</v>
      </c>
      <c r="AI117" s="47">
        <v>0</v>
      </c>
      <c r="AJ117" s="47">
        <v>0</v>
      </c>
      <c r="AK117" s="47">
        <v>0</v>
      </c>
    </row>
    <row r="118" spans="1:37" ht="17.25" customHeight="1" x14ac:dyDescent="0.25">
      <c r="A118" s="7" t="s">
        <v>40</v>
      </c>
      <c r="B118" s="19">
        <v>106</v>
      </c>
      <c r="C118" s="33" t="s">
        <v>120</v>
      </c>
      <c r="D118" s="11">
        <f t="shared" si="39"/>
        <v>0</v>
      </c>
      <c r="E118" s="11">
        <f t="shared" si="40"/>
        <v>0</v>
      </c>
      <c r="F118" s="11">
        <f t="shared" si="41"/>
        <v>0</v>
      </c>
      <c r="G118" s="11">
        <f t="shared" si="34"/>
        <v>0</v>
      </c>
      <c r="H118" s="11">
        <f t="shared" si="42"/>
        <v>0</v>
      </c>
      <c r="I118" s="11">
        <f t="shared" si="35"/>
        <v>0</v>
      </c>
      <c r="J118" s="11">
        <f t="shared" si="43"/>
        <v>0</v>
      </c>
      <c r="K118" s="11">
        <f t="shared" si="36"/>
        <v>0</v>
      </c>
      <c r="L118" s="45" t="b">
        <f t="shared" si="37"/>
        <v>1</v>
      </c>
      <c r="M118" s="42" t="s">
        <v>732</v>
      </c>
      <c r="N118" s="42" t="s">
        <v>40</v>
      </c>
      <c r="O118" s="43">
        <v>1</v>
      </c>
      <c r="P118" s="42" t="s">
        <v>120</v>
      </c>
      <c r="Q118" s="43">
        <v>1</v>
      </c>
      <c r="R118" s="43">
        <v>3.8999999999999998E-3</v>
      </c>
      <c r="S118" s="43">
        <v>0</v>
      </c>
      <c r="T118" s="43">
        <v>0</v>
      </c>
      <c r="U118" s="43">
        <v>1</v>
      </c>
      <c r="V118" s="43">
        <v>0</v>
      </c>
      <c r="W118" s="47">
        <v>1</v>
      </c>
      <c r="X118" s="47">
        <v>3.8999999999999998E-3</v>
      </c>
      <c r="Y118" s="45" t="b">
        <f t="shared" si="38"/>
        <v>1</v>
      </c>
      <c r="Z118" s="42" t="s">
        <v>732</v>
      </c>
      <c r="AA118" s="42" t="s">
        <v>40</v>
      </c>
      <c r="AB118" s="43">
        <v>1</v>
      </c>
      <c r="AC118" s="42" t="s">
        <v>120</v>
      </c>
      <c r="AD118" s="47">
        <v>1</v>
      </c>
      <c r="AE118" s="47">
        <v>3.8999999999999998E-3</v>
      </c>
      <c r="AF118" s="47">
        <v>0</v>
      </c>
      <c r="AG118" s="47">
        <v>0</v>
      </c>
      <c r="AH118" s="47">
        <v>1</v>
      </c>
      <c r="AI118" s="47">
        <v>0</v>
      </c>
      <c r="AJ118" s="47">
        <v>1</v>
      </c>
      <c r="AK118" s="47">
        <v>3.8999999999999998E-3</v>
      </c>
    </row>
    <row r="119" spans="1:37" ht="17.25" customHeight="1" x14ac:dyDescent="0.25">
      <c r="A119" s="7" t="s">
        <v>40</v>
      </c>
      <c r="B119" s="19">
        <v>107</v>
      </c>
      <c r="C119" s="33" t="s">
        <v>146</v>
      </c>
      <c r="D119" s="11">
        <f t="shared" si="39"/>
        <v>0</v>
      </c>
      <c r="E119" s="11">
        <f t="shared" si="40"/>
        <v>0</v>
      </c>
      <c r="F119" s="11">
        <f t="shared" si="41"/>
        <v>0</v>
      </c>
      <c r="G119" s="11">
        <f t="shared" si="34"/>
        <v>0</v>
      </c>
      <c r="H119" s="11">
        <f t="shared" si="42"/>
        <v>0</v>
      </c>
      <c r="I119" s="11">
        <f t="shared" si="35"/>
        <v>0</v>
      </c>
      <c r="J119" s="11">
        <f t="shared" si="43"/>
        <v>0</v>
      </c>
      <c r="K119" s="11">
        <f t="shared" si="36"/>
        <v>0</v>
      </c>
      <c r="L119" s="45" t="b">
        <f t="shared" si="37"/>
        <v>1</v>
      </c>
      <c r="M119" s="42" t="s">
        <v>731</v>
      </c>
      <c r="N119" s="42" t="s">
        <v>40</v>
      </c>
      <c r="O119" s="43">
        <v>1</v>
      </c>
      <c r="P119" s="42" t="s">
        <v>146</v>
      </c>
      <c r="Q119" s="43">
        <v>1</v>
      </c>
      <c r="R119" s="43">
        <v>1.4999999999999999E-2</v>
      </c>
      <c r="S119" s="43">
        <v>1</v>
      </c>
      <c r="T119" s="43">
        <v>1.4999999999999999E-2</v>
      </c>
      <c r="U119" s="43">
        <v>1</v>
      </c>
      <c r="V119" s="43">
        <v>1.4999999999999999E-2</v>
      </c>
      <c r="W119" s="47">
        <v>0</v>
      </c>
      <c r="X119" s="47">
        <v>0</v>
      </c>
      <c r="Y119" s="45" t="b">
        <f t="shared" si="38"/>
        <v>1</v>
      </c>
      <c r="Z119" s="42" t="s">
        <v>731</v>
      </c>
      <c r="AA119" s="42" t="s">
        <v>40</v>
      </c>
      <c r="AB119" s="43">
        <v>1</v>
      </c>
      <c r="AC119" s="42" t="s">
        <v>146</v>
      </c>
      <c r="AD119" s="47">
        <v>1</v>
      </c>
      <c r="AE119" s="47">
        <v>1.4999999999999999E-2</v>
      </c>
      <c r="AF119" s="47">
        <v>1</v>
      </c>
      <c r="AG119" s="47">
        <v>1.4999999999999999E-2</v>
      </c>
      <c r="AH119" s="47">
        <v>1</v>
      </c>
      <c r="AI119" s="47">
        <v>1.4999999999999999E-2</v>
      </c>
      <c r="AJ119" s="47">
        <v>0</v>
      </c>
      <c r="AK119" s="47">
        <v>0</v>
      </c>
    </row>
    <row r="120" spans="1:37" ht="17.25" customHeight="1" x14ac:dyDescent="0.25">
      <c r="A120" s="7" t="s">
        <v>40</v>
      </c>
      <c r="B120" s="19">
        <v>108</v>
      </c>
      <c r="C120" s="33" t="s">
        <v>280</v>
      </c>
      <c r="D120" s="11">
        <f t="shared" si="39"/>
        <v>0</v>
      </c>
      <c r="E120" s="11">
        <f t="shared" si="40"/>
        <v>0</v>
      </c>
      <c r="F120" s="11">
        <f t="shared" si="41"/>
        <v>0</v>
      </c>
      <c r="G120" s="11">
        <f t="shared" si="34"/>
        <v>0</v>
      </c>
      <c r="H120" s="11">
        <f t="shared" si="42"/>
        <v>0</v>
      </c>
      <c r="I120" s="11">
        <f t="shared" si="35"/>
        <v>0</v>
      </c>
      <c r="J120" s="11">
        <f t="shared" si="43"/>
        <v>0</v>
      </c>
      <c r="K120" s="11">
        <f t="shared" si="36"/>
        <v>0</v>
      </c>
      <c r="L120" s="45" t="b">
        <f t="shared" si="37"/>
        <v>1</v>
      </c>
      <c r="M120" s="42" t="s">
        <v>731</v>
      </c>
      <c r="N120" s="42" t="s">
        <v>40</v>
      </c>
      <c r="O120" s="43">
        <v>1</v>
      </c>
      <c r="P120" s="42" t="s">
        <v>280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7">
        <v>0</v>
      </c>
      <c r="X120" s="47">
        <v>0</v>
      </c>
      <c r="Y120" s="45" t="b">
        <f t="shared" si="38"/>
        <v>1</v>
      </c>
      <c r="Z120" s="42" t="s">
        <v>731</v>
      </c>
      <c r="AA120" s="42" t="s">
        <v>40</v>
      </c>
      <c r="AB120" s="43">
        <v>1</v>
      </c>
      <c r="AC120" s="42" t="s">
        <v>280</v>
      </c>
      <c r="AD120" s="47">
        <v>0</v>
      </c>
      <c r="AE120" s="47">
        <v>0</v>
      </c>
      <c r="AF120" s="47">
        <v>0</v>
      </c>
      <c r="AG120" s="47">
        <v>0</v>
      </c>
      <c r="AH120" s="47">
        <v>0</v>
      </c>
      <c r="AI120" s="47">
        <v>0</v>
      </c>
      <c r="AJ120" s="47">
        <v>0</v>
      </c>
      <c r="AK120" s="47">
        <v>0</v>
      </c>
    </row>
    <row r="121" spans="1:37" ht="17.25" customHeight="1" x14ac:dyDescent="0.25">
      <c r="A121" s="7" t="s">
        <v>40</v>
      </c>
      <c r="B121" s="19">
        <v>109</v>
      </c>
      <c r="C121" s="33" t="s">
        <v>281</v>
      </c>
      <c r="D121" s="11">
        <f t="shared" si="39"/>
        <v>0</v>
      </c>
      <c r="E121" s="11">
        <f t="shared" si="40"/>
        <v>0</v>
      </c>
      <c r="F121" s="11">
        <f t="shared" si="41"/>
        <v>0</v>
      </c>
      <c r="G121" s="11">
        <f t="shared" si="34"/>
        <v>0</v>
      </c>
      <c r="H121" s="11">
        <f t="shared" si="42"/>
        <v>0</v>
      </c>
      <c r="I121" s="11">
        <f t="shared" si="35"/>
        <v>0</v>
      </c>
      <c r="J121" s="11">
        <f t="shared" si="43"/>
        <v>0</v>
      </c>
      <c r="K121" s="11">
        <f t="shared" si="36"/>
        <v>0</v>
      </c>
      <c r="L121" s="45" t="b">
        <f t="shared" si="37"/>
        <v>1</v>
      </c>
      <c r="M121" s="42" t="s">
        <v>732</v>
      </c>
      <c r="N121" s="42" t="s">
        <v>40</v>
      </c>
      <c r="O121" s="43">
        <v>1</v>
      </c>
      <c r="P121" s="42" t="s">
        <v>281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7">
        <v>0</v>
      </c>
      <c r="X121" s="47">
        <v>0</v>
      </c>
      <c r="Y121" s="45" t="b">
        <f t="shared" si="38"/>
        <v>1</v>
      </c>
      <c r="Z121" s="42" t="s">
        <v>732</v>
      </c>
      <c r="AA121" s="42" t="s">
        <v>40</v>
      </c>
      <c r="AB121" s="43">
        <v>1</v>
      </c>
      <c r="AC121" s="42" t="s">
        <v>281</v>
      </c>
      <c r="AD121" s="47">
        <v>0</v>
      </c>
      <c r="AE121" s="47">
        <v>0</v>
      </c>
      <c r="AF121" s="47">
        <v>0</v>
      </c>
      <c r="AG121" s="47">
        <v>0</v>
      </c>
      <c r="AH121" s="47">
        <v>0</v>
      </c>
      <c r="AI121" s="47">
        <v>0</v>
      </c>
      <c r="AJ121" s="47">
        <v>0</v>
      </c>
      <c r="AK121" s="47">
        <v>0</v>
      </c>
    </row>
    <row r="122" spans="1:37" ht="17.25" customHeight="1" x14ac:dyDescent="0.25">
      <c r="A122" s="7" t="s">
        <v>40</v>
      </c>
      <c r="B122" s="19">
        <v>110</v>
      </c>
      <c r="C122" s="33" t="s">
        <v>86</v>
      </c>
      <c r="D122" s="11">
        <f t="shared" si="39"/>
        <v>0</v>
      </c>
      <c r="E122" s="11">
        <f t="shared" si="40"/>
        <v>0</v>
      </c>
      <c r="F122" s="11">
        <f t="shared" si="41"/>
        <v>0</v>
      </c>
      <c r="G122" s="11">
        <f t="shared" si="34"/>
        <v>0</v>
      </c>
      <c r="H122" s="11">
        <f t="shared" si="42"/>
        <v>0</v>
      </c>
      <c r="I122" s="11">
        <f t="shared" si="35"/>
        <v>0</v>
      </c>
      <c r="J122" s="11">
        <f t="shared" si="43"/>
        <v>0</v>
      </c>
      <c r="K122" s="11">
        <f t="shared" si="36"/>
        <v>0</v>
      </c>
      <c r="L122" s="45" t="b">
        <f t="shared" si="37"/>
        <v>1</v>
      </c>
      <c r="M122" s="42" t="s">
        <v>732</v>
      </c>
      <c r="N122" s="42" t="s">
        <v>40</v>
      </c>
      <c r="O122" s="43">
        <v>1</v>
      </c>
      <c r="P122" s="42" t="s">
        <v>86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7">
        <v>0</v>
      </c>
      <c r="X122" s="47">
        <v>0</v>
      </c>
      <c r="Y122" s="45" t="b">
        <f t="shared" si="38"/>
        <v>1</v>
      </c>
      <c r="Z122" s="42" t="s">
        <v>732</v>
      </c>
      <c r="AA122" s="42" t="s">
        <v>40</v>
      </c>
      <c r="AB122" s="43">
        <v>1</v>
      </c>
      <c r="AC122" s="42" t="s">
        <v>86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  <c r="AK122" s="47">
        <v>0</v>
      </c>
    </row>
    <row r="123" spans="1:37" ht="17.25" customHeight="1" x14ac:dyDescent="0.25">
      <c r="A123" s="7" t="s">
        <v>40</v>
      </c>
      <c r="B123" s="19">
        <v>111</v>
      </c>
      <c r="C123" s="33" t="s">
        <v>282</v>
      </c>
      <c r="D123" s="11">
        <f t="shared" si="39"/>
        <v>0</v>
      </c>
      <c r="E123" s="11">
        <f t="shared" si="40"/>
        <v>0</v>
      </c>
      <c r="F123" s="11">
        <f t="shared" si="41"/>
        <v>1</v>
      </c>
      <c r="G123" s="11">
        <f t="shared" si="34"/>
        <v>5.0000000000000001E-3</v>
      </c>
      <c r="H123" s="11">
        <f t="shared" si="42"/>
        <v>0</v>
      </c>
      <c r="I123" s="11">
        <f t="shared" si="35"/>
        <v>0</v>
      </c>
      <c r="J123" s="11">
        <f t="shared" si="43"/>
        <v>0</v>
      </c>
      <c r="K123" s="11">
        <f t="shared" si="36"/>
        <v>0</v>
      </c>
      <c r="L123" s="45" t="b">
        <f t="shared" si="37"/>
        <v>1</v>
      </c>
      <c r="M123" s="42" t="s">
        <v>732</v>
      </c>
      <c r="N123" s="42" t="s">
        <v>40</v>
      </c>
      <c r="O123" s="43">
        <v>1</v>
      </c>
      <c r="P123" s="42" t="s">
        <v>282</v>
      </c>
      <c r="Q123" s="43">
        <v>1</v>
      </c>
      <c r="R123" s="43">
        <v>5.0000000000000001E-3</v>
      </c>
      <c r="S123" s="43">
        <v>0</v>
      </c>
      <c r="T123" s="43">
        <v>0</v>
      </c>
      <c r="U123" s="43">
        <v>0</v>
      </c>
      <c r="V123" s="43">
        <v>0</v>
      </c>
      <c r="W123" s="47">
        <v>0</v>
      </c>
      <c r="X123" s="47">
        <v>0</v>
      </c>
      <c r="Y123" s="45" t="b">
        <f t="shared" si="38"/>
        <v>1</v>
      </c>
      <c r="Z123" s="42" t="s">
        <v>732</v>
      </c>
      <c r="AA123" s="42" t="s">
        <v>40</v>
      </c>
      <c r="AB123" s="43">
        <v>1</v>
      </c>
      <c r="AC123" s="42" t="s">
        <v>282</v>
      </c>
      <c r="AD123" s="47">
        <v>1</v>
      </c>
      <c r="AE123" s="47">
        <v>5.0000000000000001E-3</v>
      </c>
      <c r="AF123" s="47">
        <v>1</v>
      </c>
      <c r="AG123" s="47">
        <v>5.0000000000000001E-3</v>
      </c>
      <c r="AH123" s="47">
        <v>0</v>
      </c>
      <c r="AI123" s="47">
        <v>0</v>
      </c>
      <c r="AJ123" s="47">
        <v>0</v>
      </c>
      <c r="AK123" s="47">
        <v>0</v>
      </c>
    </row>
    <row r="124" spans="1:37" ht="17.25" customHeight="1" x14ac:dyDescent="0.25">
      <c r="A124" s="7" t="s">
        <v>40</v>
      </c>
      <c r="B124" s="19">
        <v>112</v>
      </c>
      <c r="C124" s="33" t="s">
        <v>198</v>
      </c>
      <c r="D124" s="11">
        <f t="shared" si="39"/>
        <v>1</v>
      </c>
      <c r="E124" s="11">
        <f t="shared" si="40"/>
        <v>1.4E-2</v>
      </c>
      <c r="F124" s="11">
        <f t="shared" si="41"/>
        <v>1</v>
      </c>
      <c r="G124" s="11">
        <f t="shared" si="34"/>
        <v>1.4E-2</v>
      </c>
      <c r="H124" s="11">
        <f t="shared" si="42"/>
        <v>0</v>
      </c>
      <c r="I124" s="11">
        <f t="shared" si="35"/>
        <v>0</v>
      </c>
      <c r="J124" s="11">
        <f t="shared" si="43"/>
        <v>0</v>
      </c>
      <c r="K124" s="11">
        <f t="shared" si="36"/>
        <v>0</v>
      </c>
      <c r="L124" s="45" t="b">
        <f t="shared" si="37"/>
        <v>1</v>
      </c>
      <c r="M124" s="42" t="s">
        <v>730</v>
      </c>
      <c r="N124" s="42" t="s">
        <v>40</v>
      </c>
      <c r="O124" s="43">
        <v>1</v>
      </c>
      <c r="P124" s="42" t="s">
        <v>198</v>
      </c>
      <c r="Q124" s="43">
        <v>1</v>
      </c>
      <c r="R124" s="43">
        <v>6.0000000000000001E-3</v>
      </c>
      <c r="S124" s="43">
        <v>1</v>
      </c>
      <c r="T124" s="43">
        <v>6.0000000000000001E-3</v>
      </c>
      <c r="U124" s="43">
        <v>3</v>
      </c>
      <c r="V124" s="43">
        <v>3.0000000000000002E-2</v>
      </c>
      <c r="W124" s="47">
        <v>0</v>
      </c>
      <c r="X124" s="47">
        <v>0</v>
      </c>
      <c r="Y124" s="45" t="b">
        <f t="shared" si="38"/>
        <v>1</v>
      </c>
      <c r="Z124" s="42" t="s">
        <v>730</v>
      </c>
      <c r="AA124" s="42" t="s">
        <v>40</v>
      </c>
      <c r="AB124" s="43">
        <v>1</v>
      </c>
      <c r="AC124" s="42" t="s">
        <v>198</v>
      </c>
      <c r="AD124" s="47">
        <v>2</v>
      </c>
      <c r="AE124" s="47">
        <v>0.02</v>
      </c>
      <c r="AF124" s="47">
        <v>2</v>
      </c>
      <c r="AG124" s="47">
        <v>0.02</v>
      </c>
      <c r="AH124" s="47">
        <v>3</v>
      </c>
      <c r="AI124" s="47">
        <v>3.0000000000000002E-2</v>
      </c>
      <c r="AJ124" s="47">
        <v>0</v>
      </c>
      <c r="AK124" s="47">
        <v>0</v>
      </c>
    </row>
    <row r="125" spans="1:37" ht="17.25" customHeight="1" x14ac:dyDescent="0.25">
      <c r="A125" s="7" t="s">
        <v>40</v>
      </c>
      <c r="B125" s="19">
        <v>113</v>
      </c>
      <c r="C125" s="33" t="s">
        <v>199</v>
      </c>
      <c r="D125" s="11">
        <f t="shared" si="39"/>
        <v>0</v>
      </c>
      <c r="E125" s="11">
        <f t="shared" si="40"/>
        <v>0</v>
      </c>
      <c r="F125" s="11">
        <f t="shared" si="41"/>
        <v>0</v>
      </c>
      <c r="G125" s="11">
        <f t="shared" si="34"/>
        <v>0</v>
      </c>
      <c r="H125" s="11">
        <f t="shared" si="42"/>
        <v>0</v>
      </c>
      <c r="I125" s="11">
        <f t="shared" si="35"/>
        <v>0</v>
      </c>
      <c r="J125" s="11">
        <f t="shared" si="43"/>
        <v>0</v>
      </c>
      <c r="K125" s="11">
        <f t="shared" si="36"/>
        <v>0</v>
      </c>
      <c r="L125" s="45" t="b">
        <f t="shared" si="37"/>
        <v>1</v>
      </c>
      <c r="M125" s="42" t="s">
        <v>733</v>
      </c>
      <c r="N125" s="42" t="s">
        <v>40</v>
      </c>
      <c r="O125" s="43">
        <v>1</v>
      </c>
      <c r="P125" s="42" t="s">
        <v>199</v>
      </c>
      <c r="Q125" s="43">
        <v>1</v>
      </c>
      <c r="R125" s="43">
        <v>1.4999999999999999E-2</v>
      </c>
      <c r="S125" s="43">
        <v>1</v>
      </c>
      <c r="T125" s="43">
        <v>1.4999999999999999E-2</v>
      </c>
      <c r="U125" s="43">
        <v>2</v>
      </c>
      <c r="V125" s="43">
        <v>2.4E-2</v>
      </c>
      <c r="W125" s="47">
        <v>0</v>
      </c>
      <c r="X125" s="47">
        <v>0</v>
      </c>
      <c r="Y125" s="45" t="b">
        <f t="shared" si="38"/>
        <v>1</v>
      </c>
      <c r="Z125" s="42" t="s">
        <v>733</v>
      </c>
      <c r="AA125" s="42" t="s">
        <v>40</v>
      </c>
      <c r="AB125" s="43">
        <v>1</v>
      </c>
      <c r="AC125" s="42" t="s">
        <v>199</v>
      </c>
      <c r="AD125" s="47">
        <v>1</v>
      </c>
      <c r="AE125" s="47">
        <v>1.4999999999999999E-2</v>
      </c>
      <c r="AF125" s="47">
        <v>1</v>
      </c>
      <c r="AG125" s="47">
        <v>1.4999999999999999E-2</v>
      </c>
      <c r="AH125" s="47">
        <v>2</v>
      </c>
      <c r="AI125" s="47">
        <v>2.4E-2</v>
      </c>
      <c r="AJ125" s="47">
        <v>0</v>
      </c>
      <c r="AK125" s="47">
        <v>0</v>
      </c>
    </row>
    <row r="126" spans="1:37" ht="17.25" customHeight="1" x14ac:dyDescent="0.25">
      <c r="A126" s="7" t="s">
        <v>40</v>
      </c>
      <c r="B126" s="19">
        <v>114</v>
      </c>
      <c r="C126" s="33" t="s">
        <v>23</v>
      </c>
      <c r="D126" s="11">
        <f t="shared" si="39"/>
        <v>2</v>
      </c>
      <c r="E126" s="11">
        <f t="shared" si="40"/>
        <v>1.6000000000000014E-2</v>
      </c>
      <c r="F126" s="11">
        <f t="shared" si="41"/>
        <v>3</v>
      </c>
      <c r="G126" s="11">
        <f t="shared" si="34"/>
        <v>2.4000000000000007E-2</v>
      </c>
      <c r="H126" s="11">
        <f t="shared" si="42"/>
        <v>3</v>
      </c>
      <c r="I126" s="11">
        <f t="shared" si="35"/>
        <v>2.6999999999999996E-2</v>
      </c>
      <c r="J126" s="11">
        <f t="shared" si="43"/>
        <v>0</v>
      </c>
      <c r="K126" s="11">
        <f t="shared" si="36"/>
        <v>0</v>
      </c>
      <c r="L126" s="45" t="b">
        <f t="shared" si="37"/>
        <v>1</v>
      </c>
      <c r="M126" s="42" t="s">
        <v>734</v>
      </c>
      <c r="N126" s="42" t="s">
        <v>40</v>
      </c>
      <c r="O126" s="43">
        <v>1</v>
      </c>
      <c r="P126" s="42" t="s">
        <v>23</v>
      </c>
      <c r="Q126" s="43">
        <v>14</v>
      </c>
      <c r="R126" s="43">
        <v>0.18099999999999999</v>
      </c>
      <c r="S126" s="43">
        <v>11</v>
      </c>
      <c r="T126" s="43">
        <v>0.11699999999999998</v>
      </c>
      <c r="U126" s="43">
        <v>10</v>
      </c>
      <c r="V126" s="43">
        <v>0.10006299999999999</v>
      </c>
      <c r="W126" s="47">
        <v>1</v>
      </c>
      <c r="X126" s="47">
        <v>4.4999999999999998E-2</v>
      </c>
      <c r="Y126" s="45" t="b">
        <f t="shared" si="38"/>
        <v>1</v>
      </c>
      <c r="Z126" s="42" t="s">
        <v>734</v>
      </c>
      <c r="AA126" s="42" t="s">
        <v>40</v>
      </c>
      <c r="AB126" s="43">
        <v>1</v>
      </c>
      <c r="AC126" s="42" t="s">
        <v>23</v>
      </c>
      <c r="AD126" s="47">
        <v>16</v>
      </c>
      <c r="AE126" s="47">
        <v>0.19700000000000001</v>
      </c>
      <c r="AF126" s="47">
        <v>14</v>
      </c>
      <c r="AG126" s="47">
        <v>0.14099999999999999</v>
      </c>
      <c r="AH126" s="47">
        <v>13</v>
      </c>
      <c r="AI126" s="47">
        <v>0.12706299999999998</v>
      </c>
      <c r="AJ126" s="47">
        <v>1</v>
      </c>
      <c r="AK126" s="47">
        <v>4.4999999999999998E-2</v>
      </c>
    </row>
    <row r="127" spans="1:37" ht="17.25" customHeight="1" x14ac:dyDescent="0.25">
      <c r="A127" s="7" t="s">
        <v>40</v>
      </c>
      <c r="B127" s="19">
        <v>115</v>
      </c>
      <c r="C127" s="33" t="s">
        <v>24</v>
      </c>
      <c r="D127" s="11">
        <f t="shared" si="39"/>
        <v>4</v>
      </c>
      <c r="E127" s="11">
        <f t="shared" si="40"/>
        <v>3.3999999999999586E-2</v>
      </c>
      <c r="F127" s="11">
        <f t="shared" si="41"/>
        <v>2</v>
      </c>
      <c r="G127" s="11">
        <f t="shared" si="34"/>
        <v>2.9500000000000026E-2</v>
      </c>
      <c r="H127" s="11">
        <f t="shared" si="42"/>
        <v>10</v>
      </c>
      <c r="I127" s="11">
        <f t="shared" si="35"/>
        <v>0.4230000000000001</v>
      </c>
      <c r="J127" s="11">
        <f t="shared" si="43"/>
        <v>0</v>
      </c>
      <c r="K127" s="11">
        <f t="shared" si="36"/>
        <v>0</v>
      </c>
      <c r="L127" s="45" t="b">
        <f t="shared" si="37"/>
        <v>1</v>
      </c>
      <c r="M127" s="42" t="s">
        <v>730</v>
      </c>
      <c r="N127" s="42" t="s">
        <v>40</v>
      </c>
      <c r="O127" s="43">
        <v>1</v>
      </c>
      <c r="P127" s="42" t="s">
        <v>24</v>
      </c>
      <c r="Q127" s="43">
        <v>26</v>
      </c>
      <c r="R127" s="43">
        <v>1.1149999999999998</v>
      </c>
      <c r="S127" s="43">
        <v>19</v>
      </c>
      <c r="T127" s="43">
        <v>0.22700000000000009</v>
      </c>
      <c r="U127" s="43">
        <v>18</v>
      </c>
      <c r="V127" s="43">
        <v>0.21350000000000008</v>
      </c>
      <c r="W127" s="47">
        <v>2</v>
      </c>
      <c r="X127" s="47">
        <v>2.8999999999999998E-2</v>
      </c>
      <c r="Y127" s="45" t="b">
        <f t="shared" si="38"/>
        <v>1</v>
      </c>
      <c r="Z127" s="42" t="s">
        <v>730</v>
      </c>
      <c r="AA127" s="42" t="s">
        <v>40</v>
      </c>
      <c r="AB127" s="43">
        <v>1</v>
      </c>
      <c r="AC127" s="42" t="s">
        <v>24</v>
      </c>
      <c r="AD127" s="47">
        <v>30</v>
      </c>
      <c r="AE127" s="47">
        <v>1.1489999999999994</v>
      </c>
      <c r="AF127" s="47">
        <v>21</v>
      </c>
      <c r="AG127" s="47">
        <v>0.25650000000000012</v>
      </c>
      <c r="AH127" s="47">
        <v>28</v>
      </c>
      <c r="AI127" s="47">
        <v>0.63650000000000018</v>
      </c>
      <c r="AJ127" s="47">
        <v>2</v>
      </c>
      <c r="AK127" s="47">
        <v>2.8999999999999998E-2</v>
      </c>
    </row>
    <row r="128" spans="1:37" ht="17.25" customHeight="1" x14ac:dyDescent="0.25">
      <c r="A128" s="7" t="s">
        <v>40</v>
      </c>
      <c r="B128" s="19">
        <v>116</v>
      </c>
      <c r="C128" s="33" t="s">
        <v>283</v>
      </c>
      <c r="D128" s="11">
        <f t="shared" si="39"/>
        <v>0</v>
      </c>
      <c r="E128" s="11">
        <f t="shared" si="40"/>
        <v>0</v>
      </c>
      <c r="F128" s="11">
        <f t="shared" si="41"/>
        <v>0</v>
      </c>
      <c r="G128" s="11">
        <f t="shared" si="34"/>
        <v>0</v>
      </c>
      <c r="H128" s="11">
        <f t="shared" si="42"/>
        <v>0</v>
      </c>
      <c r="I128" s="11">
        <f t="shared" si="35"/>
        <v>0</v>
      </c>
      <c r="J128" s="11">
        <f t="shared" si="43"/>
        <v>0</v>
      </c>
      <c r="K128" s="11">
        <f t="shared" si="36"/>
        <v>0</v>
      </c>
      <c r="L128" s="45" t="b">
        <f t="shared" si="37"/>
        <v>1</v>
      </c>
      <c r="M128" s="42" t="s">
        <v>731</v>
      </c>
      <c r="N128" s="42" t="s">
        <v>40</v>
      </c>
      <c r="O128" s="43">
        <v>1</v>
      </c>
      <c r="P128" s="42" t="s">
        <v>283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7">
        <v>0</v>
      </c>
      <c r="X128" s="47">
        <v>0</v>
      </c>
      <c r="Y128" s="45" t="b">
        <f t="shared" si="38"/>
        <v>1</v>
      </c>
      <c r="Z128" s="42" t="s">
        <v>731</v>
      </c>
      <c r="AA128" s="42" t="s">
        <v>40</v>
      </c>
      <c r="AB128" s="43">
        <v>1</v>
      </c>
      <c r="AC128" s="42" t="s">
        <v>283</v>
      </c>
      <c r="AD128" s="47">
        <v>0</v>
      </c>
      <c r="AE128" s="47">
        <v>0</v>
      </c>
      <c r="AF128" s="47">
        <v>0</v>
      </c>
      <c r="AG128" s="47">
        <v>0</v>
      </c>
      <c r="AH128" s="47">
        <v>0</v>
      </c>
      <c r="AI128" s="47">
        <v>0</v>
      </c>
      <c r="AJ128" s="47">
        <v>0</v>
      </c>
      <c r="AK128" s="47">
        <v>0</v>
      </c>
    </row>
    <row r="129" spans="1:37" ht="17.25" customHeight="1" x14ac:dyDescent="0.25">
      <c r="A129" s="7" t="s">
        <v>40</v>
      </c>
      <c r="B129" s="19">
        <v>117</v>
      </c>
      <c r="C129" s="33" t="s">
        <v>243</v>
      </c>
      <c r="D129" s="11">
        <f t="shared" si="39"/>
        <v>0</v>
      </c>
      <c r="E129" s="11">
        <f t="shared" si="40"/>
        <v>0</v>
      </c>
      <c r="F129" s="11">
        <f t="shared" si="41"/>
        <v>0</v>
      </c>
      <c r="G129" s="11">
        <f t="shared" si="34"/>
        <v>0</v>
      </c>
      <c r="H129" s="11">
        <f t="shared" si="42"/>
        <v>0</v>
      </c>
      <c r="I129" s="11">
        <f t="shared" si="35"/>
        <v>0</v>
      </c>
      <c r="J129" s="11">
        <f t="shared" si="43"/>
        <v>0</v>
      </c>
      <c r="K129" s="11">
        <f t="shared" si="36"/>
        <v>0</v>
      </c>
      <c r="L129" s="45" t="b">
        <f t="shared" si="37"/>
        <v>1</v>
      </c>
      <c r="M129" s="42" t="s">
        <v>734</v>
      </c>
      <c r="N129" s="42" t="s">
        <v>40</v>
      </c>
      <c r="O129" s="43">
        <v>1</v>
      </c>
      <c r="P129" s="42" t="s">
        <v>243</v>
      </c>
      <c r="Q129" s="43">
        <v>1</v>
      </c>
      <c r="R129" s="43">
        <v>1.4999999999999999E-2</v>
      </c>
      <c r="S129" s="43">
        <v>0</v>
      </c>
      <c r="T129" s="43">
        <v>0</v>
      </c>
      <c r="U129" s="43">
        <v>0</v>
      </c>
      <c r="V129" s="43">
        <v>0</v>
      </c>
      <c r="W129" s="47">
        <v>1</v>
      </c>
      <c r="X129" s="47">
        <v>1.4999999999999999E-2</v>
      </c>
      <c r="Y129" s="45" t="b">
        <f t="shared" si="38"/>
        <v>1</v>
      </c>
      <c r="Z129" s="42" t="s">
        <v>734</v>
      </c>
      <c r="AA129" s="42" t="s">
        <v>40</v>
      </c>
      <c r="AB129" s="43">
        <v>1</v>
      </c>
      <c r="AC129" s="42" t="s">
        <v>243</v>
      </c>
      <c r="AD129" s="47">
        <v>1</v>
      </c>
      <c r="AE129" s="47">
        <v>1.4999999999999999E-2</v>
      </c>
      <c r="AF129" s="47">
        <v>0</v>
      </c>
      <c r="AG129" s="47">
        <v>0</v>
      </c>
      <c r="AH129" s="47">
        <v>0</v>
      </c>
      <c r="AI129" s="47">
        <v>0</v>
      </c>
      <c r="AJ129" s="47">
        <v>1</v>
      </c>
      <c r="AK129" s="47">
        <v>1.4999999999999999E-2</v>
      </c>
    </row>
    <row r="130" spans="1:37" ht="17.25" customHeight="1" x14ac:dyDescent="0.25">
      <c r="A130" s="7" t="s">
        <v>40</v>
      </c>
      <c r="B130" s="19">
        <v>118</v>
      </c>
      <c r="C130" s="33" t="s">
        <v>284</v>
      </c>
      <c r="D130" s="11">
        <f t="shared" si="39"/>
        <v>0</v>
      </c>
      <c r="E130" s="11">
        <f t="shared" si="40"/>
        <v>0</v>
      </c>
      <c r="F130" s="11">
        <f t="shared" si="41"/>
        <v>0</v>
      </c>
      <c r="G130" s="11">
        <f t="shared" si="34"/>
        <v>0</v>
      </c>
      <c r="H130" s="11">
        <f t="shared" si="42"/>
        <v>0</v>
      </c>
      <c r="I130" s="11">
        <f t="shared" si="35"/>
        <v>0</v>
      </c>
      <c r="J130" s="11">
        <f t="shared" si="43"/>
        <v>0</v>
      </c>
      <c r="K130" s="11">
        <f t="shared" si="36"/>
        <v>0</v>
      </c>
      <c r="L130" s="45" t="b">
        <f t="shared" si="37"/>
        <v>1</v>
      </c>
      <c r="M130" s="42" t="s">
        <v>733</v>
      </c>
      <c r="N130" s="42" t="s">
        <v>40</v>
      </c>
      <c r="O130" s="43">
        <v>1</v>
      </c>
      <c r="P130" s="42" t="s">
        <v>284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7">
        <v>0</v>
      </c>
      <c r="X130" s="47">
        <v>0</v>
      </c>
      <c r="Y130" s="45" t="b">
        <f t="shared" si="38"/>
        <v>1</v>
      </c>
      <c r="Z130" s="42" t="s">
        <v>733</v>
      </c>
      <c r="AA130" s="42" t="s">
        <v>40</v>
      </c>
      <c r="AB130" s="43">
        <v>1</v>
      </c>
      <c r="AC130" s="42" t="s">
        <v>284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</row>
    <row r="131" spans="1:37" ht="17.25" customHeight="1" x14ac:dyDescent="0.25">
      <c r="A131" s="7" t="s">
        <v>40</v>
      </c>
      <c r="B131" s="19">
        <v>119</v>
      </c>
      <c r="C131" s="33" t="s">
        <v>160</v>
      </c>
      <c r="D131" s="11">
        <f t="shared" si="39"/>
        <v>13</v>
      </c>
      <c r="E131" s="11">
        <f t="shared" si="40"/>
        <v>4.464999999999994E-2</v>
      </c>
      <c r="F131" s="11">
        <f t="shared" si="41"/>
        <v>3</v>
      </c>
      <c r="G131" s="11">
        <f t="shared" si="34"/>
        <v>3.9500000000000035E-2</v>
      </c>
      <c r="H131" s="11">
        <f t="shared" si="42"/>
        <v>3</v>
      </c>
      <c r="I131" s="11">
        <f t="shared" si="35"/>
        <v>2.8500000000000025E-2</v>
      </c>
      <c r="J131" s="11">
        <f t="shared" si="43"/>
        <v>1</v>
      </c>
      <c r="K131" s="11">
        <f t="shared" si="36"/>
        <v>1.4999999999999999E-2</v>
      </c>
      <c r="L131" s="45" t="b">
        <f t="shared" si="37"/>
        <v>1</v>
      </c>
      <c r="M131" s="42" t="s">
        <v>730</v>
      </c>
      <c r="N131" s="42" t="s">
        <v>40</v>
      </c>
      <c r="O131" s="43">
        <v>1</v>
      </c>
      <c r="P131" s="42" t="s">
        <v>160</v>
      </c>
      <c r="Q131" s="43">
        <v>13</v>
      </c>
      <c r="R131" s="43">
        <v>0.19300000000000006</v>
      </c>
      <c r="S131" s="43">
        <v>13</v>
      </c>
      <c r="T131" s="43">
        <v>0.19300000000000006</v>
      </c>
      <c r="U131" s="43">
        <v>12</v>
      </c>
      <c r="V131" s="43">
        <v>0.14450000000000005</v>
      </c>
      <c r="W131" s="47">
        <v>0</v>
      </c>
      <c r="X131" s="47">
        <v>0</v>
      </c>
      <c r="Y131" s="45" t="b">
        <f t="shared" si="38"/>
        <v>1</v>
      </c>
      <c r="Z131" s="42" t="s">
        <v>730</v>
      </c>
      <c r="AA131" s="42" t="s">
        <v>40</v>
      </c>
      <c r="AB131" s="43">
        <v>1</v>
      </c>
      <c r="AC131" s="42" t="s">
        <v>160</v>
      </c>
      <c r="AD131" s="47">
        <v>26</v>
      </c>
      <c r="AE131" s="47">
        <v>0.23765</v>
      </c>
      <c r="AF131" s="47">
        <v>16</v>
      </c>
      <c r="AG131" s="47">
        <v>0.2325000000000001</v>
      </c>
      <c r="AH131" s="47">
        <v>15</v>
      </c>
      <c r="AI131" s="47">
        <v>0.17300000000000007</v>
      </c>
      <c r="AJ131" s="47">
        <v>1</v>
      </c>
      <c r="AK131" s="47">
        <v>1.4999999999999999E-2</v>
      </c>
    </row>
    <row r="132" spans="1:37" ht="17.25" customHeight="1" x14ac:dyDescent="0.25">
      <c r="A132" s="7" t="s">
        <v>40</v>
      </c>
      <c r="B132" s="19">
        <v>120</v>
      </c>
      <c r="C132" s="33" t="s">
        <v>225</v>
      </c>
      <c r="D132" s="11">
        <f t="shared" si="39"/>
        <v>0</v>
      </c>
      <c r="E132" s="11">
        <f t="shared" si="40"/>
        <v>0</v>
      </c>
      <c r="F132" s="11">
        <f t="shared" si="41"/>
        <v>0</v>
      </c>
      <c r="G132" s="11">
        <f t="shared" si="34"/>
        <v>0</v>
      </c>
      <c r="H132" s="11">
        <f t="shared" si="42"/>
        <v>0</v>
      </c>
      <c r="I132" s="11">
        <f t="shared" si="35"/>
        <v>0</v>
      </c>
      <c r="J132" s="11">
        <f t="shared" si="43"/>
        <v>0</v>
      </c>
      <c r="K132" s="11">
        <f t="shared" si="36"/>
        <v>0</v>
      </c>
      <c r="L132" s="45" t="b">
        <f t="shared" si="37"/>
        <v>1</v>
      </c>
      <c r="M132" s="42" t="s">
        <v>733</v>
      </c>
      <c r="N132" s="42" t="s">
        <v>40</v>
      </c>
      <c r="O132" s="43">
        <v>1</v>
      </c>
      <c r="P132" s="42" t="s">
        <v>225</v>
      </c>
      <c r="Q132" s="43">
        <v>3</v>
      </c>
      <c r="R132" s="43">
        <v>3.4000000000000002E-2</v>
      </c>
      <c r="S132" s="43">
        <v>3</v>
      </c>
      <c r="T132" s="43">
        <v>3.4000000000000002E-2</v>
      </c>
      <c r="U132" s="43">
        <v>1</v>
      </c>
      <c r="V132" s="43">
        <v>1.4999999999999999E-2</v>
      </c>
      <c r="W132" s="47">
        <v>0</v>
      </c>
      <c r="X132" s="47">
        <v>0</v>
      </c>
      <c r="Y132" s="45" t="b">
        <f t="shared" si="38"/>
        <v>1</v>
      </c>
      <c r="Z132" s="42" t="s">
        <v>733</v>
      </c>
      <c r="AA132" s="42" t="s">
        <v>40</v>
      </c>
      <c r="AB132" s="43">
        <v>1</v>
      </c>
      <c r="AC132" s="42" t="s">
        <v>225</v>
      </c>
      <c r="AD132" s="47">
        <v>3</v>
      </c>
      <c r="AE132" s="47">
        <v>3.4000000000000002E-2</v>
      </c>
      <c r="AF132" s="47">
        <v>3</v>
      </c>
      <c r="AG132" s="47">
        <v>3.4000000000000002E-2</v>
      </c>
      <c r="AH132" s="47">
        <v>1</v>
      </c>
      <c r="AI132" s="47">
        <v>1.4999999999999999E-2</v>
      </c>
      <c r="AJ132" s="47">
        <v>0</v>
      </c>
      <c r="AK132" s="47">
        <v>0</v>
      </c>
    </row>
    <row r="133" spans="1:37" ht="17.25" customHeight="1" x14ac:dyDescent="0.25">
      <c r="A133" s="7" t="s">
        <v>40</v>
      </c>
      <c r="B133" s="19">
        <v>121</v>
      </c>
      <c r="C133" s="33" t="s">
        <v>285</v>
      </c>
      <c r="D133" s="11">
        <f t="shared" si="39"/>
        <v>0</v>
      </c>
      <c r="E133" s="11">
        <f t="shared" si="40"/>
        <v>0</v>
      </c>
      <c r="F133" s="11">
        <f t="shared" si="41"/>
        <v>0</v>
      </c>
      <c r="G133" s="11">
        <f t="shared" si="34"/>
        <v>0</v>
      </c>
      <c r="H133" s="11">
        <f t="shared" si="42"/>
        <v>0</v>
      </c>
      <c r="I133" s="11">
        <f t="shared" si="35"/>
        <v>0</v>
      </c>
      <c r="J133" s="11">
        <f t="shared" si="43"/>
        <v>0</v>
      </c>
      <c r="K133" s="11">
        <f t="shared" si="36"/>
        <v>0</v>
      </c>
      <c r="L133" s="45" t="b">
        <f t="shared" si="37"/>
        <v>1</v>
      </c>
      <c r="M133" s="42" t="s">
        <v>733</v>
      </c>
      <c r="N133" s="42" t="s">
        <v>40</v>
      </c>
      <c r="O133" s="43">
        <v>1</v>
      </c>
      <c r="P133" s="42" t="s">
        <v>285</v>
      </c>
      <c r="Q133" s="43">
        <v>0</v>
      </c>
      <c r="R133" s="43">
        <v>0</v>
      </c>
      <c r="S133" s="43">
        <v>0</v>
      </c>
      <c r="T133" s="43">
        <v>0</v>
      </c>
      <c r="U133" s="43">
        <v>1</v>
      </c>
      <c r="V133" s="43">
        <v>1.1000000000000001E-3</v>
      </c>
      <c r="W133" s="47">
        <v>0</v>
      </c>
      <c r="X133" s="47">
        <v>0</v>
      </c>
      <c r="Y133" s="45" t="b">
        <f t="shared" si="38"/>
        <v>1</v>
      </c>
      <c r="Z133" s="42" t="s">
        <v>733</v>
      </c>
      <c r="AA133" s="42" t="s">
        <v>40</v>
      </c>
      <c r="AB133" s="43">
        <v>1</v>
      </c>
      <c r="AC133" s="42" t="s">
        <v>285</v>
      </c>
      <c r="AD133" s="47">
        <v>0</v>
      </c>
      <c r="AE133" s="47">
        <v>0</v>
      </c>
      <c r="AF133" s="47">
        <v>0</v>
      </c>
      <c r="AG133" s="47">
        <v>0</v>
      </c>
      <c r="AH133" s="47">
        <v>1</v>
      </c>
      <c r="AI133" s="47">
        <v>1.1000000000000001E-3</v>
      </c>
      <c r="AJ133" s="47">
        <v>0</v>
      </c>
      <c r="AK133" s="47">
        <v>0</v>
      </c>
    </row>
    <row r="134" spans="1:37" ht="17.25" customHeight="1" x14ac:dyDescent="0.25">
      <c r="A134" s="7" t="s">
        <v>40</v>
      </c>
      <c r="B134" s="19">
        <v>122</v>
      </c>
      <c r="C134" s="33" t="s">
        <v>286</v>
      </c>
      <c r="D134" s="11">
        <f t="shared" si="39"/>
        <v>0</v>
      </c>
      <c r="E134" s="11">
        <f t="shared" si="40"/>
        <v>0</v>
      </c>
      <c r="F134" s="11">
        <f t="shared" si="41"/>
        <v>0</v>
      </c>
      <c r="G134" s="11">
        <f t="shared" si="34"/>
        <v>0</v>
      </c>
      <c r="H134" s="11">
        <f t="shared" si="42"/>
        <v>0</v>
      </c>
      <c r="I134" s="11">
        <f t="shared" si="35"/>
        <v>0</v>
      </c>
      <c r="J134" s="11">
        <f t="shared" si="43"/>
        <v>0</v>
      </c>
      <c r="K134" s="11">
        <f t="shared" si="36"/>
        <v>0</v>
      </c>
      <c r="L134" s="45" t="b">
        <f t="shared" si="37"/>
        <v>1</v>
      </c>
      <c r="M134" s="42" t="s">
        <v>733</v>
      </c>
      <c r="N134" s="42" t="s">
        <v>40</v>
      </c>
      <c r="O134" s="43">
        <v>1</v>
      </c>
      <c r="P134" s="42" t="s">
        <v>286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7">
        <v>0</v>
      </c>
      <c r="X134" s="47">
        <v>0</v>
      </c>
      <c r="Y134" s="45" t="b">
        <f t="shared" si="38"/>
        <v>1</v>
      </c>
      <c r="Z134" s="42" t="s">
        <v>733</v>
      </c>
      <c r="AA134" s="42" t="s">
        <v>40</v>
      </c>
      <c r="AB134" s="43">
        <v>1</v>
      </c>
      <c r="AC134" s="42" t="s">
        <v>286</v>
      </c>
      <c r="AD134" s="47">
        <v>0</v>
      </c>
      <c r="AE134" s="47">
        <v>0</v>
      </c>
      <c r="AF134" s="47">
        <v>0</v>
      </c>
      <c r="AG134" s="47">
        <v>0</v>
      </c>
      <c r="AH134" s="47">
        <v>0</v>
      </c>
      <c r="AI134" s="47">
        <v>0</v>
      </c>
      <c r="AJ134" s="47">
        <v>0</v>
      </c>
      <c r="AK134" s="47">
        <v>0</v>
      </c>
    </row>
    <row r="135" spans="1:37" ht="17.25" customHeight="1" x14ac:dyDescent="0.25">
      <c r="A135" s="7" t="s">
        <v>40</v>
      </c>
      <c r="B135" s="19">
        <v>123</v>
      </c>
      <c r="C135" s="33" t="s">
        <v>287</v>
      </c>
      <c r="D135" s="11">
        <f t="shared" si="39"/>
        <v>0</v>
      </c>
      <c r="E135" s="11">
        <f t="shared" si="40"/>
        <v>0</v>
      </c>
      <c r="F135" s="11">
        <f t="shared" si="41"/>
        <v>0</v>
      </c>
      <c r="G135" s="11">
        <f t="shared" si="34"/>
        <v>0</v>
      </c>
      <c r="H135" s="11">
        <f t="shared" si="42"/>
        <v>0</v>
      </c>
      <c r="I135" s="11">
        <f t="shared" si="35"/>
        <v>0</v>
      </c>
      <c r="J135" s="11">
        <f t="shared" si="43"/>
        <v>0</v>
      </c>
      <c r="K135" s="11">
        <f t="shared" si="36"/>
        <v>0</v>
      </c>
      <c r="L135" s="45" t="b">
        <f t="shared" si="37"/>
        <v>1</v>
      </c>
      <c r="M135" s="42" t="s">
        <v>733</v>
      </c>
      <c r="N135" s="42" t="s">
        <v>40</v>
      </c>
      <c r="O135" s="43">
        <v>1</v>
      </c>
      <c r="P135" s="42" t="s">
        <v>287</v>
      </c>
      <c r="Q135" s="43">
        <v>0</v>
      </c>
      <c r="R135" s="43">
        <v>0</v>
      </c>
      <c r="S135" s="43">
        <v>1</v>
      </c>
      <c r="T135" s="43">
        <v>1.4E-2</v>
      </c>
      <c r="U135" s="43">
        <v>0</v>
      </c>
      <c r="V135" s="43">
        <v>0</v>
      </c>
      <c r="W135" s="47">
        <v>0</v>
      </c>
      <c r="X135" s="47">
        <v>0</v>
      </c>
      <c r="Y135" s="45" t="b">
        <f t="shared" si="38"/>
        <v>1</v>
      </c>
      <c r="Z135" s="42" t="s">
        <v>733</v>
      </c>
      <c r="AA135" s="42" t="s">
        <v>40</v>
      </c>
      <c r="AB135" s="43">
        <v>1</v>
      </c>
      <c r="AC135" s="42" t="s">
        <v>287</v>
      </c>
      <c r="AD135" s="47">
        <v>0</v>
      </c>
      <c r="AE135" s="47">
        <v>0</v>
      </c>
      <c r="AF135" s="47">
        <v>1</v>
      </c>
      <c r="AG135" s="47">
        <v>1.4E-2</v>
      </c>
      <c r="AH135" s="47">
        <v>0</v>
      </c>
      <c r="AI135" s="47">
        <v>0</v>
      </c>
      <c r="AJ135" s="47">
        <v>0</v>
      </c>
      <c r="AK135" s="47">
        <v>0</v>
      </c>
    </row>
    <row r="136" spans="1:37" ht="17.25" customHeight="1" x14ac:dyDescent="0.25">
      <c r="A136" s="7" t="s">
        <v>40</v>
      </c>
      <c r="B136" s="19">
        <v>124</v>
      </c>
      <c r="C136" s="33" t="s">
        <v>288</v>
      </c>
      <c r="D136" s="11">
        <f t="shared" si="39"/>
        <v>0</v>
      </c>
      <c r="E136" s="11">
        <f t="shared" si="40"/>
        <v>0</v>
      </c>
      <c r="F136" s="11">
        <f t="shared" si="41"/>
        <v>0</v>
      </c>
      <c r="G136" s="11">
        <f t="shared" si="34"/>
        <v>0</v>
      </c>
      <c r="H136" s="11">
        <f t="shared" si="42"/>
        <v>0</v>
      </c>
      <c r="I136" s="11">
        <f t="shared" si="35"/>
        <v>0</v>
      </c>
      <c r="J136" s="11">
        <f t="shared" si="43"/>
        <v>0</v>
      </c>
      <c r="K136" s="11">
        <f t="shared" si="36"/>
        <v>0</v>
      </c>
      <c r="L136" s="45" t="b">
        <f t="shared" si="37"/>
        <v>1</v>
      </c>
      <c r="M136" s="42" t="s">
        <v>734</v>
      </c>
      <c r="N136" s="42" t="s">
        <v>40</v>
      </c>
      <c r="O136" s="43">
        <v>1</v>
      </c>
      <c r="P136" s="42" t="s">
        <v>288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7">
        <v>0</v>
      </c>
      <c r="X136" s="47">
        <v>0</v>
      </c>
      <c r="Y136" s="45" t="b">
        <f t="shared" si="38"/>
        <v>1</v>
      </c>
      <c r="Z136" s="42" t="s">
        <v>734</v>
      </c>
      <c r="AA136" s="42" t="s">
        <v>40</v>
      </c>
      <c r="AB136" s="43">
        <v>1</v>
      </c>
      <c r="AC136" s="42" t="s">
        <v>288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</row>
    <row r="137" spans="1:37" ht="17.25" customHeight="1" x14ac:dyDescent="0.25">
      <c r="A137" s="7" t="s">
        <v>40</v>
      </c>
      <c r="B137" s="19">
        <v>125</v>
      </c>
      <c r="C137" s="33" t="s">
        <v>171</v>
      </c>
      <c r="D137" s="11">
        <f t="shared" si="39"/>
        <v>0</v>
      </c>
      <c r="E137" s="11">
        <f t="shared" si="40"/>
        <v>0</v>
      </c>
      <c r="F137" s="11">
        <f t="shared" si="41"/>
        <v>0</v>
      </c>
      <c r="G137" s="11">
        <f t="shared" si="34"/>
        <v>0</v>
      </c>
      <c r="H137" s="11">
        <f t="shared" si="42"/>
        <v>0</v>
      </c>
      <c r="I137" s="11">
        <f t="shared" si="35"/>
        <v>0</v>
      </c>
      <c r="J137" s="11">
        <f t="shared" si="43"/>
        <v>0</v>
      </c>
      <c r="K137" s="11">
        <f t="shared" si="36"/>
        <v>0</v>
      </c>
      <c r="L137" s="45" t="b">
        <f t="shared" si="37"/>
        <v>1</v>
      </c>
      <c r="M137" s="42" t="s">
        <v>731</v>
      </c>
      <c r="N137" s="42" t="s">
        <v>40</v>
      </c>
      <c r="O137" s="43">
        <v>1</v>
      </c>
      <c r="P137" s="42" t="s">
        <v>171</v>
      </c>
      <c r="Q137" s="43">
        <v>8</v>
      </c>
      <c r="R137" s="43">
        <v>1.0013000000000001</v>
      </c>
      <c r="S137" s="43">
        <v>6</v>
      </c>
      <c r="T137" s="43">
        <v>0.25930000000000003</v>
      </c>
      <c r="U137" s="43">
        <v>0</v>
      </c>
      <c r="V137" s="43">
        <v>0</v>
      </c>
      <c r="W137" s="47">
        <v>1</v>
      </c>
      <c r="X137" s="47">
        <v>0.3</v>
      </c>
      <c r="Y137" s="45" t="b">
        <f t="shared" si="38"/>
        <v>1</v>
      </c>
      <c r="Z137" s="42" t="s">
        <v>731</v>
      </c>
      <c r="AA137" s="42" t="s">
        <v>40</v>
      </c>
      <c r="AB137" s="43">
        <v>1</v>
      </c>
      <c r="AC137" s="42" t="s">
        <v>171</v>
      </c>
      <c r="AD137" s="47">
        <v>8</v>
      </c>
      <c r="AE137" s="47">
        <v>1.0013000000000001</v>
      </c>
      <c r="AF137" s="47">
        <v>6</v>
      </c>
      <c r="AG137" s="47">
        <v>0.25930000000000003</v>
      </c>
      <c r="AH137" s="47">
        <v>0</v>
      </c>
      <c r="AI137" s="47">
        <v>0</v>
      </c>
      <c r="AJ137" s="47">
        <v>1</v>
      </c>
      <c r="AK137" s="47">
        <v>0.3</v>
      </c>
    </row>
    <row r="138" spans="1:37" ht="17.25" customHeight="1" x14ac:dyDescent="0.25">
      <c r="A138" s="7" t="s">
        <v>40</v>
      </c>
      <c r="B138" s="19">
        <v>126</v>
      </c>
      <c r="C138" s="33" t="s">
        <v>226</v>
      </c>
      <c r="D138" s="11">
        <f t="shared" si="39"/>
        <v>0</v>
      </c>
      <c r="E138" s="11">
        <f t="shared" si="40"/>
        <v>0</v>
      </c>
      <c r="F138" s="11">
        <f t="shared" si="41"/>
        <v>0</v>
      </c>
      <c r="G138" s="11">
        <f t="shared" si="34"/>
        <v>0</v>
      </c>
      <c r="H138" s="11">
        <f t="shared" si="42"/>
        <v>0</v>
      </c>
      <c r="I138" s="11">
        <f t="shared" si="35"/>
        <v>0</v>
      </c>
      <c r="J138" s="11">
        <f t="shared" si="43"/>
        <v>0</v>
      </c>
      <c r="K138" s="11">
        <f t="shared" si="36"/>
        <v>0</v>
      </c>
      <c r="L138" s="45" t="b">
        <f t="shared" si="37"/>
        <v>1</v>
      </c>
      <c r="M138" s="42" t="s">
        <v>731</v>
      </c>
      <c r="N138" s="42" t="s">
        <v>40</v>
      </c>
      <c r="O138" s="43">
        <v>1</v>
      </c>
      <c r="P138" s="42" t="s">
        <v>226</v>
      </c>
      <c r="Q138" s="43">
        <v>1</v>
      </c>
      <c r="R138" s="43">
        <v>0.4</v>
      </c>
      <c r="S138" s="43">
        <v>1</v>
      </c>
      <c r="T138" s="43">
        <v>0.4</v>
      </c>
      <c r="U138" s="43">
        <v>0</v>
      </c>
      <c r="V138" s="43">
        <v>0</v>
      </c>
      <c r="W138" s="47">
        <v>0</v>
      </c>
      <c r="X138" s="47">
        <v>0</v>
      </c>
      <c r="Y138" s="45" t="b">
        <f t="shared" si="38"/>
        <v>1</v>
      </c>
      <c r="Z138" s="42" t="s">
        <v>731</v>
      </c>
      <c r="AA138" s="42" t="s">
        <v>40</v>
      </c>
      <c r="AB138" s="43">
        <v>1</v>
      </c>
      <c r="AC138" s="42" t="s">
        <v>226</v>
      </c>
      <c r="AD138" s="47">
        <v>1</v>
      </c>
      <c r="AE138" s="47">
        <v>0.4</v>
      </c>
      <c r="AF138" s="47">
        <v>1</v>
      </c>
      <c r="AG138" s="47">
        <v>0.4</v>
      </c>
      <c r="AH138" s="47">
        <v>0</v>
      </c>
      <c r="AI138" s="47">
        <v>0</v>
      </c>
      <c r="AJ138" s="47">
        <v>0</v>
      </c>
      <c r="AK138" s="47">
        <v>0</v>
      </c>
    </row>
    <row r="139" spans="1:37" ht="17.25" customHeight="1" x14ac:dyDescent="0.25">
      <c r="A139" s="7" t="s">
        <v>40</v>
      </c>
      <c r="B139" s="19">
        <v>127</v>
      </c>
      <c r="C139" s="33" t="s">
        <v>289</v>
      </c>
      <c r="D139" s="11">
        <f t="shared" si="39"/>
        <v>0</v>
      </c>
      <c r="E139" s="11">
        <f t="shared" si="40"/>
        <v>0</v>
      </c>
      <c r="F139" s="11">
        <f t="shared" si="41"/>
        <v>0</v>
      </c>
      <c r="G139" s="11">
        <f t="shared" si="34"/>
        <v>0</v>
      </c>
      <c r="H139" s="11">
        <f t="shared" si="42"/>
        <v>0</v>
      </c>
      <c r="I139" s="11">
        <f t="shared" si="35"/>
        <v>0</v>
      </c>
      <c r="J139" s="11">
        <f t="shared" si="43"/>
        <v>0</v>
      </c>
      <c r="K139" s="11">
        <f t="shared" si="36"/>
        <v>0</v>
      </c>
      <c r="L139" s="45" t="b">
        <f t="shared" si="37"/>
        <v>1</v>
      </c>
      <c r="M139" s="42" t="s">
        <v>730</v>
      </c>
      <c r="N139" s="42" t="s">
        <v>40</v>
      </c>
      <c r="O139" s="43">
        <v>1</v>
      </c>
      <c r="P139" s="42" t="s">
        <v>289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7">
        <v>0</v>
      </c>
      <c r="X139" s="47">
        <v>0</v>
      </c>
      <c r="Y139" s="45" t="b">
        <f t="shared" si="38"/>
        <v>1</v>
      </c>
      <c r="Z139" s="42" t="s">
        <v>730</v>
      </c>
      <c r="AA139" s="42" t="s">
        <v>40</v>
      </c>
      <c r="AB139" s="43">
        <v>1</v>
      </c>
      <c r="AC139" s="42" t="s">
        <v>289</v>
      </c>
      <c r="AD139" s="47">
        <v>0</v>
      </c>
      <c r="AE139" s="47">
        <v>0</v>
      </c>
      <c r="AF139" s="47">
        <v>0</v>
      </c>
      <c r="AG139" s="47">
        <v>0</v>
      </c>
      <c r="AH139" s="47">
        <v>0</v>
      </c>
      <c r="AI139" s="47">
        <v>0</v>
      </c>
      <c r="AJ139" s="47">
        <v>0</v>
      </c>
      <c r="AK139" s="47">
        <v>0</v>
      </c>
    </row>
    <row r="140" spans="1:37" ht="17.25" customHeight="1" x14ac:dyDescent="0.25">
      <c r="A140" s="7" t="s">
        <v>40</v>
      </c>
      <c r="B140" s="19">
        <v>128</v>
      </c>
      <c r="C140" s="33" t="s">
        <v>25</v>
      </c>
      <c r="D140" s="11">
        <f t="shared" si="39"/>
        <v>9</v>
      </c>
      <c r="E140" s="11">
        <f t="shared" si="40"/>
        <v>0.15649999999999942</v>
      </c>
      <c r="F140" s="11">
        <f t="shared" si="41"/>
        <v>12</v>
      </c>
      <c r="G140" s="11">
        <f t="shared" si="34"/>
        <v>0.19149999999999956</v>
      </c>
      <c r="H140" s="11">
        <f t="shared" si="42"/>
        <v>12</v>
      </c>
      <c r="I140" s="11">
        <f t="shared" si="35"/>
        <v>0.1080000000000001</v>
      </c>
      <c r="J140" s="11">
        <f t="shared" si="43"/>
        <v>0</v>
      </c>
      <c r="K140" s="11">
        <f t="shared" si="36"/>
        <v>0</v>
      </c>
      <c r="L140" s="45" t="b">
        <f t="shared" si="37"/>
        <v>1</v>
      </c>
      <c r="M140" s="42" t="s">
        <v>730</v>
      </c>
      <c r="N140" s="42" t="s">
        <v>40</v>
      </c>
      <c r="O140" s="43">
        <v>1</v>
      </c>
      <c r="P140" s="42" t="s">
        <v>25</v>
      </c>
      <c r="Q140" s="43">
        <v>57</v>
      </c>
      <c r="R140" s="43">
        <v>0.96949999999999981</v>
      </c>
      <c r="S140" s="43">
        <v>38</v>
      </c>
      <c r="T140" s="43">
        <v>0.90500000000000003</v>
      </c>
      <c r="U140" s="43">
        <v>19</v>
      </c>
      <c r="V140" s="43">
        <v>0.29300000000000004</v>
      </c>
      <c r="W140" s="47">
        <v>9</v>
      </c>
      <c r="X140" s="47">
        <v>0.1</v>
      </c>
      <c r="Y140" s="45" t="b">
        <f t="shared" si="38"/>
        <v>1</v>
      </c>
      <c r="Z140" s="42" t="s">
        <v>730</v>
      </c>
      <c r="AA140" s="42" t="s">
        <v>40</v>
      </c>
      <c r="AB140" s="43">
        <v>1</v>
      </c>
      <c r="AC140" s="42" t="s">
        <v>25</v>
      </c>
      <c r="AD140" s="47">
        <v>66</v>
      </c>
      <c r="AE140" s="47">
        <v>1.1259999999999992</v>
      </c>
      <c r="AF140" s="47">
        <v>50</v>
      </c>
      <c r="AG140" s="47">
        <v>1.0964999999999996</v>
      </c>
      <c r="AH140" s="47">
        <v>31</v>
      </c>
      <c r="AI140" s="47">
        <v>0.40100000000000013</v>
      </c>
      <c r="AJ140" s="47">
        <v>9</v>
      </c>
      <c r="AK140" s="47">
        <v>0.1</v>
      </c>
    </row>
    <row r="141" spans="1:37" ht="17.25" customHeight="1" x14ac:dyDescent="0.25">
      <c r="A141" s="7" t="s">
        <v>40</v>
      </c>
      <c r="B141" s="19">
        <v>129</v>
      </c>
      <c r="C141" s="33" t="s">
        <v>290</v>
      </c>
      <c r="D141" s="11">
        <f t="shared" si="39"/>
        <v>0</v>
      </c>
      <c r="E141" s="11">
        <f t="shared" si="40"/>
        <v>0</v>
      </c>
      <c r="F141" s="11">
        <f t="shared" si="41"/>
        <v>0</v>
      </c>
      <c r="G141" s="11">
        <f t="shared" ref="G141:G161" si="44">AG141-T141</f>
        <v>0</v>
      </c>
      <c r="H141" s="11">
        <f t="shared" si="42"/>
        <v>0</v>
      </c>
      <c r="I141" s="11">
        <f t="shared" ref="I141:I161" si="45">AI141-V141</f>
        <v>0</v>
      </c>
      <c r="J141" s="11">
        <f t="shared" si="43"/>
        <v>0</v>
      </c>
      <c r="K141" s="11">
        <f t="shared" ref="K141:K161" si="46">AK141-X141</f>
        <v>0</v>
      </c>
      <c r="L141" s="45" t="b">
        <f t="shared" ref="L141:L204" si="47">C141=P141</f>
        <v>1</v>
      </c>
      <c r="M141" s="42" t="s">
        <v>732</v>
      </c>
      <c r="N141" s="42" t="s">
        <v>40</v>
      </c>
      <c r="O141" s="43">
        <v>1</v>
      </c>
      <c r="P141" s="42" t="s">
        <v>290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7">
        <v>0</v>
      </c>
      <c r="X141" s="47">
        <v>0</v>
      </c>
      <c r="Y141" s="45" t="b">
        <f t="shared" ref="Y141:Y204" si="48">P141=AC141</f>
        <v>1</v>
      </c>
      <c r="Z141" s="42" t="s">
        <v>732</v>
      </c>
      <c r="AA141" s="42" t="s">
        <v>40</v>
      </c>
      <c r="AB141" s="43">
        <v>1</v>
      </c>
      <c r="AC141" s="42" t="s">
        <v>290</v>
      </c>
      <c r="AD141" s="47">
        <v>0</v>
      </c>
      <c r="AE141" s="47">
        <v>0</v>
      </c>
      <c r="AF141" s="47">
        <v>0</v>
      </c>
      <c r="AG141" s="47">
        <v>0</v>
      </c>
      <c r="AH141" s="47">
        <v>0</v>
      </c>
      <c r="AI141" s="47">
        <v>0</v>
      </c>
      <c r="AJ141" s="47">
        <v>0</v>
      </c>
      <c r="AK141" s="47">
        <v>0</v>
      </c>
    </row>
    <row r="142" spans="1:37" ht="17.25" customHeight="1" x14ac:dyDescent="0.25">
      <c r="A142" s="7" t="s">
        <v>40</v>
      </c>
      <c r="B142" s="19">
        <v>130</v>
      </c>
      <c r="C142" s="33" t="s">
        <v>227</v>
      </c>
      <c r="D142" s="11">
        <f t="shared" ref="D142:D161" si="49">AD142-Q142</f>
        <v>1</v>
      </c>
      <c r="E142" s="11">
        <f t="shared" ref="E142:E161" si="50">AE142-R142</f>
        <v>5.9999999999999984E-3</v>
      </c>
      <c r="F142" s="11">
        <f t="shared" ref="F142:F161" si="51">AF142-S142</f>
        <v>2</v>
      </c>
      <c r="G142" s="11">
        <f t="shared" si="44"/>
        <v>2.3799999999999995E-2</v>
      </c>
      <c r="H142" s="11">
        <f t="shared" ref="H142:H161" si="52">AH142-U142</f>
        <v>1</v>
      </c>
      <c r="I142" s="11">
        <f t="shared" si="45"/>
        <v>1.4999999999999999E-2</v>
      </c>
      <c r="J142" s="11">
        <f t="shared" ref="J142:J161" si="53">AJ142-W142</f>
        <v>0</v>
      </c>
      <c r="K142" s="11">
        <f t="shared" si="46"/>
        <v>0</v>
      </c>
      <c r="L142" s="45" t="b">
        <f t="shared" si="47"/>
        <v>1</v>
      </c>
      <c r="M142" s="42" t="s">
        <v>730</v>
      </c>
      <c r="N142" s="42" t="s">
        <v>40</v>
      </c>
      <c r="O142" s="43">
        <v>1</v>
      </c>
      <c r="P142" s="42" t="s">
        <v>227</v>
      </c>
      <c r="Q142" s="43">
        <v>2</v>
      </c>
      <c r="R142" s="43">
        <v>3.2799999999999996E-2</v>
      </c>
      <c r="S142" s="43">
        <v>1</v>
      </c>
      <c r="T142" s="43">
        <v>1.4999999999999999E-2</v>
      </c>
      <c r="U142" s="43">
        <v>0</v>
      </c>
      <c r="V142" s="43">
        <v>0</v>
      </c>
      <c r="W142" s="47">
        <v>0</v>
      </c>
      <c r="X142" s="47">
        <v>0</v>
      </c>
      <c r="Y142" s="45" t="b">
        <f t="shared" si="48"/>
        <v>1</v>
      </c>
      <c r="Z142" s="42" t="s">
        <v>730</v>
      </c>
      <c r="AA142" s="42" t="s">
        <v>40</v>
      </c>
      <c r="AB142" s="43">
        <v>1</v>
      </c>
      <c r="AC142" s="42" t="s">
        <v>227</v>
      </c>
      <c r="AD142" s="47">
        <v>3</v>
      </c>
      <c r="AE142" s="47">
        <v>3.8799999999999994E-2</v>
      </c>
      <c r="AF142" s="47">
        <v>3</v>
      </c>
      <c r="AG142" s="47">
        <v>3.8799999999999994E-2</v>
      </c>
      <c r="AH142" s="47">
        <v>1</v>
      </c>
      <c r="AI142" s="47">
        <v>1.4999999999999999E-2</v>
      </c>
      <c r="AJ142" s="47">
        <v>0</v>
      </c>
      <c r="AK142" s="47">
        <v>0</v>
      </c>
    </row>
    <row r="143" spans="1:37" ht="17.25" customHeight="1" x14ac:dyDescent="0.25">
      <c r="A143" s="7" t="s">
        <v>40</v>
      </c>
      <c r="B143" s="19">
        <v>131</v>
      </c>
      <c r="C143" s="33" t="s">
        <v>291</v>
      </c>
      <c r="D143" s="11">
        <f t="shared" si="49"/>
        <v>0</v>
      </c>
      <c r="E143" s="11">
        <f t="shared" si="50"/>
        <v>0</v>
      </c>
      <c r="F143" s="11">
        <f t="shared" si="51"/>
        <v>0</v>
      </c>
      <c r="G143" s="11">
        <f t="shared" si="44"/>
        <v>0</v>
      </c>
      <c r="H143" s="11">
        <f t="shared" si="52"/>
        <v>0</v>
      </c>
      <c r="I143" s="11">
        <f t="shared" si="45"/>
        <v>0</v>
      </c>
      <c r="J143" s="11">
        <f t="shared" si="53"/>
        <v>0</v>
      </c>
      <c r="K143" s="11">
        <f t="shared" si="46"/>
        <v>0</v>
      </c>
      <c r="L143" s="45" t="b">
        <f t="shared" si="47"/>
        <v>1</v>
      </c>
      <c r="M143" s="42" t="s">
        <v>733</v>
      </c>
      <c r="N143" s="42" t="s">
        <v>40</v>
      </c>
      <c r="O143" s="43">
        <v>1</v>
      </c>
      <c r="P143" s="42" t="s">
        <v>291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7">
        <v>0</v>
      </c>
      <c r="X143" s="47">
        <v>0</v>
      </c>
      <c r="Y143" s="45" t="b">
        <f t="shared" si="48"/>
        <v>1</v>
      </c>
      <c r="Z143" s="42" t="s">
        <v>733</v>
      </c>
      <c r="AA143" s="42" t="s">
        <v>40</v>
      </c>
      <c r="AB143" s="43">
        <v>1</v>
      </c>
      <c r="AC143" s="42" t="s">
        <v>291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</row>
    <row r="144" spans="1:37" ht="17.25" customHeight="1" x14ac:dyDescent="0.25">
      <c r="A144" s="7" t="s">
        <v>40</v>
      </c>
      <c r="B144" s="19">
        <v>132</v>
      </c>
      <c r="C144" s="33" t="s">
        <v>147</v>
      </c>
      <c r="D144" s="11">
        <f t="shared" si="49"/>
        <v>0</v>
      </c>
      <c r="E144" s="11">
        <f t="shared" si="50"/>
        <v>0</v>
      </c>
      <c r="F144" s="11">
        <f t="shared" si="51"/>
        <v>0</v>
      </c>
      <c r="G144" s="11">
        <f t="shared" si="44"/>
        <v>0</v>
      </c>
      <c r="H144" s="11">
        <f t="shared" si="52"/>
        <v>0</v>
      </c>
      <c r="I144" s="11">
        <f t="shared" si="45"/>
        <v>0</v>
      </c>
      <c r="J144" s="11">
        <f t="shared" si="53"/>
        <v>0</v>
      </c>
      <c r="K144" s="11">
        <f t="shared" si="46"/>
        <v>0</v>
      </c>
      <c r="L144" s="45" t="b">
        <f t="shared" si="47"/>
        <v>1</v>
      </c>
      <c r="M144" s="42" t="s">
        <v>733</v>
      </c>
      <c r="N144" s="42" t="s">
        <v>40</v>
      </c>
      <c r="O144" s="43">
        <v>1</v>
      </c>
      <c r="P144" s="42" t="s">
        <v>147</v>
      </c>
      <c r="Q144" s="43">
        <v>1</v>
      </c>
      <c r="R144" s="43">
        <v>1.4999999999999999E-2</v>
      </c>
      <c r="S144" s="43">
        <v>1</v>
      </c>
      <c r="T144" s="43">
        <v>1.4999999999999999E-2</v>
      </c>
      <c r="U144" s="43">
        <v>2</v>
      </c>
      <c r="V144" s="43">
        <v>2.7E-2</v>
      </c>
      <c r="W144" s="47">
        <v>0</v>
      </c>
      <c r="X144" s="47">
        <v>0</v>
      </c>
      <c r="Y144" s="45" t="b">
        <f t="shared" si="48"/>
        <v>1</v>
      </c>
      <c r="Z144" s="42" t="s">
        <v>733</v>
      </c>
      <c r="AA144" s="42" t="s">
        <v>40</v>
      </c>
      <c r="AB144" s="43">
        <v>1</v>
      </c>
      <c r="AC144" s="42" t="s">
        <v>147</v>
      </c>
      <c r="AD144" s="47">
        <v>1</v>
      </c>
      <c r="AE144" s="47">
        <v>1.4999999999999999E-2</v>
      </c>
      <c r="AF144" s="47">
        <v>1</v>
      </c>
      <c r="AG144" s="47">
        <v>1.4999999999999999E-2</v>
      </c>
      <c r="AH144" s="47">
        <v>2</v>
      </c>
      <c r="AI144" s="47">
        <v>2.7E-2</v>
      </c>
      <c r="AJ144" s="47">
        <v>0</v>
      </c>
      <c r="AK144" s="47">
        <v>0</v>
      </c>
    </row>
    <row r="145" spans="1:37" ht="17.25" customHeight="1" x14ac:dyDescent="0.25">
      <c r="A145" s="7" t="s">
        <v>40</v>
      </c>
      <c r="B145" s="19">
        <v>133</v>
      </c>
      <c r="C145" s="33" t="s">
        <v>26</v>
      </c>
      <c r="D145" s="11">
        <f t="shared" si="49"/>
        <v>45</v>
      </c>
      <c r="E145" s="11">
        <f t="shared" si="50"/>
        <v>0.67525000000000057</v>
      </c>
      <c r="F145" s="11">
        <f t="shared" si="51"/>
        <v>27</v>
      </c>
      <c r="G145" s="11">
        <f t="shared" si="44"/>
        <v>0.29249999999999843</v>
      </c>
      <c r="H145" s="11">
        <f t="shared" si="52"/>
        <v>32</v>
      </c>
      <c r="I145" s="11">
        <f t="shared" si="45"/>
        <v>0.41149999999999842</v>
      </c>
      <c r="J145" s="11">
        <f t="shared" si="53"/>
        <v>5</v>
      </c>
      <c r="K145" s="11">
        <f t="shared" si="46"/>
        <v>0.13700000000000001</v>
      </c>
      <c r="L145" s="45" t="b">
        <f t="shared" si="47"/>
        <v>1</v>
      </c>
      <c r="M145" s="42" t="s">
        <v>730</v>
      </c>
      <c r="N145" s="42" t="s">
        <v>40</v>
      </c>
      <c r="O145" s="43">
        <v>1</v>
      </c>
      <c r="P145" s="42" t="s">
        <v>26</v>
      </c>
      <c r="Q145" s="43">
        <v>168</v>
      </c>
      <c r="R145" s="43">
        <v>2.1189999999999944</v>
      </c>
      <c r="S145" s="43">
        <v>140</v>
      </c>
      <c r="T145" s="43">
        <v>1.7874999999999963</v>
      </c>
      <c r="U145" s="43">
        <v>128</v>
      </c>
      <c r="V145" s="43">
        <v>1.5294999999999976</v>
      </c>
      <c r="W145" s="47">
        <v>6</v>
      </c>
      <c r="X145" s="47">
        <v>6.8500000000000005E-2</v>
      </c>
      <c r="Y145" s="45" t="b">
        <f t="shared" si="48"/>
        <v>1</v>
      </c>
      <c r="Z145" s="42" t="s">
        <v>730</v>
      </c>
      <c r="AA145" s="42" t="s">
        <v>40</v>
      </c>
      <c r="AB145" s="43">
        <v>1</v>
      </c>
      <c r="AC145" s="42" t="s">
        <v>26</v>
      </c>
      <c r="AD145" s="47">
        <v>213</v>
      </c>
      <c r="AE145" s="47">
        <v>2.794249999999995</v>
      </c>
      <c r="AF145" s="47">
        <v>167</v>
      </c>
      <c r="AG145" s="47">
        <v>2.0799999999999947</v>
      </c>
      <c r="AH145" s="47">
        <v>160</v>
      </c>
      <c r="AI145" s="47">
        <v>1.9409999999999961</v>
      </c>
      <c r="AJ145" s="47">
        <v>11</v>
      </c>
      <c r="AK145" s="47">
        <v>0.20550000000000002</v>
      </c>
    </row>
    <row r="146" spans="1:37" ht="17.25" customHeight="1" x14ac:dyDescent="0.25">
      <c r="A146" s="7" t="s">
        <v>40</v>
      </c>
      <c r="B146" s="19">
        <v>134</v>
      </c>
      <c r="C146" s="33" t="s">
        <v>148</v>
      </c>
      <c r="D146" s="11">
        <f t="shared" si="49"/>
        <v>0</v>
      </c>
      <c r="E146" s="11">
        <f t="shared" si="50"/>
        <v>0</v>
      </c>
      <c r="F146" s="11">
        <f t="shared" si="51"/>
        <v>0</v>
      </c>
      <c r="G146" s="11">
        <f t="shared" si="44"/>
        <v>0</v>
      </c>
      <c r="H146" s="11">
        <f t="shared" si="52"/>
        <v>0</v>
      </c>
      <c r="I146" s="11">
        <f t="shared" si="45"/>
        <v>0</v>
      </c>
      <c r="J146" s="11">
        <f t="shared" si="53"/>
        <v>0</v>
      </c>
      <c r="K146" s="11">
        <f t="shared" si="46"/>
        <v>0</v>
      </c>
      <c r="L146" s="45" t="b">
        <f t="shared" si="47"/>
        <v>1</v>
      </c>
      <c r="M146" s="42" t="s">
        <v>734</v>
      </c>
      <c r="N146" s="42" t="s">
        <v>40</v>
      </c>
      <c r="O146" s="43">
        <v>1</v>
      </c>
      <c r="P146" s="42" t="s">
        <v>148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7">
        <v>0</v>
      </c>
      <c r="X146" s="47">
        <v>0</v>
      </c>
      <c r="Y146" s="45" t="b">
        <f t="shared" si="48"/>
        <v>1</v>
      </c>
      <c r="Z146" s="42" t="s">
        <v>734</v>
      </c>
      <c r="AA146" s="42" t="s">
        <v>40</v>
      </c>
      <c r="AB146" s="43">
        <v>1</v>
      </c>
      <c r="AC146" s="42" t="s">
        <v>148</v>
      </c>
      <c r="AD146" s="47">
        <v>0</v>
      </c>
      <c r="AE146" s="47">
        <v>0</v>
      </c>
      <c r="AF146" s="47">
        <v>0</v>
      </c>
      <c r="AG146" s="47">
        <v>0</v>
      </c>
      <c r="AH146" s="47">
        <v>0</v>
      </c>
      <c r="AI146" s="47">
        <v>0</v>
      </c>
      <c r="AJ146" s="47">
        <v>0</v>
      </c>
      <c r="AK146" s="47">
        <v>0</v>
      </c>
    </row>
    <row r="147" spans="1:37" ht="17.25" customHeight="1" x14ac:dyDescent="0.25">
      <c r="A147" s="7" t="s">
        <v>40</v>
      </c>
      <c r="B147" s="19">
        <v>135</v>
      </c>
      <c r="C147" s="33" t="s">
        <v>292</v>
      </c>
      <c r="D147" s="11">
        <f t="shared" si="49"/>
        <v>0</v>
      </c>
      <c r="E147" s="11">
        <f t="shared" si="50"/>
        <v>0</v>
      </c>
      <c r="F147" s="11">
        <f t="shared" si="51"/>
        <v>0</v>
      </c>
      <c r="G147" s="11">
        <f t="shared" si="44"/>
        <v>0</v>
      </c>
      <c r="H147" s="11">
        <f t="shared" si="52"/>
        <v>0</v>
      </c>
      <c r="I147" s="11">
        <f t="shared" si="45"/>
        <v>0</v>
      </c>
      <c r="J147" s="11">
        <f t="shared" si="53"/>
        <v>0</v>
      </c>
      <c r="K147" s="11">
        <f t="shared" si="46"/>
        <v>0</v>
      </c>
      <c r="L147" s="45" t="b">
        <f t="shared" si="47"/>
        <v>1</v>
      </c>
      <c r="M147" s="42" t="s">
        <v>734</v>
      </c>
      <c r="N147" s="42" t="s">
        <v>40</v>
      </c>
      <c r="O147" s="43">
        <v>1</v>
      </c>
      <c r="P147" s="42" t="s">
        <v>292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7">
        <v>0</v>
      </c>
      <c r="X147" s="47">
        <v>0</v>
      </c>
      <c r="Y147" s="45" t="b">
        <f t="shared" si="48"/>
        <v>1</v>
      </c>
      <c r="Z147" s="42" t="s">
        <v>734</v>
      </c>
      <c r="AA147" s="42" t="s">
        <v>40</v>
      </c>
      <c r="AB147" s="43">
        <v>1</v>
      </c>
      <c r="AC147" s="42" t="s">
        <v>292</v>
      </c>
      <c r="AD147" s="47">
        <v>0</v>
      </c>
      <c r="AE147" s="47">
        <v>0</v>
      </c>
      <c r="AF147" s="47">
        <v>0</v>
      </c>
      <c r="AG147" s="47">
        <v>0</v>
      </c>
      <c r="AH147" s="47">
        <v>0</v>
      </c>
      <c r="AI147" s="47">
        <v>0</v>
      </c>
      <c r="AJ147" s="47">
        <v>0</v>
      </c>
      <c r="AK147" s="47">
        <v>0</v>
      </c>
    </row>
    <row r="148" spans="1:37" ht="17.25" customHeight="1" x14ac:dyDescent="0.25">
      <c r="A148" s="7" t="s">
        <v>40</v>
      </c>
      <c r="B148" s="19">
        <v>136</v>
      </c>
      <c r="C148" s="33" t="s">
        <v>172</v>
      </c>
      <c r="D148" s="11">
        <f t="shared" si="49"/>
        <v>0</v>
      </c>
      <c r="E148" s="11">
        <f t="shared" si="50"/>
        <v>0</v>
      </c>
      <c r="F148" s="11">
        <f t="shared" si="51"/>
        <v>0</v>
      </c>
      <c r="G148" s="11">
        <f t="shared" si="44"/>
        <v>0</v>
      </c>
      <c r="H148" s="11">
        <f t="shared" si="52"/>
        <v>0</v>
      </c>
      <c r="I148" s="11">
        <f t="shared" si="45"/>
        <v>0</v>
      </c>
      <c r="J148" s="11">
        <f t="shared" si="53"/>
        <v>0</v>
      </c>
      <c r="K148" s="11">
        <f t="shared" si="46"/>
        <v>0</v>
      </c>
      <c r="L148" s="45" t="b">
        <f t="shared" si="47"/>
        <v>1</v>
      </c>
      <c r="M148" s="42" t="s">
        <v>733</v>
      </c>
      <c r="N148" s="42" t="s">
        <v>40</v>
      </c>
      <c r="O148" s="43">
        <v>1</v>
      </c>
      <c r="P148" s="42" t="s">
        <v>172</v>
      </c>
      <c r="Q148" s="43">
        <v>2</v>
      </c>
      <c r="R148" s="43">
        <v>0.02</v>
      </c>
      <c r="S148" s="43">
        <v>2</v>
      </c>
      <c r="T148" s="43">
        <v>0.02</v>
      </c>
      <c r="U148" s="43">
        <v>1</v>
      </c>
      <c r="V148" s="43">
        <v>5.0000000000000001E-3</v>
      </c>
      <c r="W148" s="47">
        <v>0</v>
      </c>
      <c r="X148" s="47">
        <v>0</v>
      </c>
      <c r="Y148" s="45" t="b">
        <f t="shared" si="48"/>
        <v>1</v>
      </c>
      <c r="Z148" s="42" t="s">
        <v>733</v>
      </c>
      <c r="AA148" s="42" t="s">
        <v>40</v>
      </c>
      <c r="AB148" s="43">
        <v>1</v>
      </c>
      <c r="AC148" s="42" t="s">
        <v>172</v>
      </c>
      <c r="AD148" s="47">
        <v>2</v>
      </c>
      <c r="AE148" s="47">
        <v>0.02</v>
      </c>
      <c r="AF148" s="47">
        <v>2</v>
      </c>
      <c r="AG148" s="47">
        <v>0.02</v>
      </c>
      <c r="AH148" s="47">
        <v>1</v>
      </c>
      <c r="AI148" s="47">
        <v>5.0000000000000001E-3</v>
      </c>
      <c r="AJ148" s="47">
        <v>0</v>
      </c>
      <c r="AK148" s="47">
        <v>0</v>
      </c>
    </row>
    <row r="149" spans="1:37" ht="17.25" customHeight="1" x14ac:dyDescent="0.25">
      <c r="A149" s="7" t="s">
        <v>40</v>
      </c>
      <c r="B149" s="19">
        <v>137</v>
      </c>
      <c r="C149" s="33" t="s">
        <v>87</v>
      </c>
      <c r="D149" s="11">
        <f t="shared" si="49"/>
        <v>2</v>
      </c>
      <c r="E149" s="11">
        <f t="shared" si="50"/>
        <v>1.5500000000000003E-2</v>
      </c>
      <c r="F149" s="11">
        <f t="shared" si="51"/>
        <v>0</v>
      </c>
      <c r="G149" s="11">
        <f t="shared" si="44"/>
        <v>0</v>
      </c>
      <c r="H149" s="11">
        <f t="shared" si="52"/>
        <v>0</v>
      </c>
      <c r="I149" s="11">
        <f t="shared" si="45"/>
        <v>0</v>
      </c>
      <c r="J149" s="11">
        <f t="shared" si="53"/>
        <v>0</v>
      </c>
      <c r="K149" s="11">
        <f t="shared" si="46"/>
        <v>0</v>
      </c>
      <c r="L149" s="45" t="b">
        <f t="shared" si="47"/>
        <v>1</v>
      </c>
      <c r="M149" s="42" t="s">
        <v>730</v>
      </c>
      <c r="N149" s="42" t="s">
        <v>40</v>
      </c>
      <c r="O149" s="43">
        <v>1</v>
      </c>
      <c r="P149" s="42" t="s">
        <v>87</v>
      </c>
      <c r="Q149" s="43">
        <v>2</v>
      </c>
      <c r="R149" s="43">
        <v>0.02</v>
      </c>
      <c r="S149" s="43">
        <v>2</v>
      </c>
      <c r="T149" s="43">
        <v>0.02</v>
      </c>
      <c r="U149" s="43">
        <v>3</v>
      </c>
      <c r="V149" s="43">
        <v>3.4000000000000002E-2</v>
      </c>
      <c r="W149" s="47">
        <v>0</v>
      </c>
      <c r="X149" s="47">
        <v>0</v>
      </c>
      <c r="Y149" s="45" t="b">
        <f t="shared" si="48"/>
        <v>1</v>
      </c>
      <c r="Z149" s="42" t="s">
        <v>730</v>
      </c>
      <c r="AA149" s="42" t="s">
        <v>40</v>
      </c>
      <c r="AB149" s="43">
        <v>1</v>
      </c>
      <c r="AC149" s="42" t="s">
        <v>87</v>
      </c>
      <c r="AD149" s="47">
        <v>4</v>
      </c>
      <c r="AE149" s="47">
        <v>3.5500000000000004E-2</v>
      </c>
      <c r="AF149" s="47">
        <v>2</v>
      </c>
      <c r="AG149" s="47">
        <v>0.02</v>
      </c>
      <c r="AH149" s="47">
        <v>3</v>
      </c>
      <c r="AI149" s="47">
        <v>3.4000000000000002E-2</v>
      </c>
      <c r="AJ149" s="47">
        <v>0</v>
      </c>
      <c r="AK149" s="47">
        <v>0</v>
      </c>
    </row>
    <row r="150" spans="1:37" ht="17.25" customHeight="1" x14ac:dyDescent="0.25">
      <c r="A150" s="7" t="s">
        <v>40</v>
      </c>
      <c r="B150" s="19">
        <v>138</v>
      </c>
      <c r="C150" s="33" t="s">
        <v>200</v>
      </c>
      <c r="D150" s="11">
        <f t="shared" si="49"/>
        <v>0</v>
      </c>
      <c r="E150" s="11">
        <f t="shared" si="50"/>
        <v>0</v>
      </c>
      <c r="F150" s="11">
        <f t="shared" si="51"/>
        <v>0</v>
      </c>
      <c r="G150" s="11">
        <f t="shared" si="44"/>
        <v>0</v>
      </c>
      <c r="H150" s="11">
        <f t="shared" si="52"/>
        <v>0</v>
      </c>
      <c r="I150" s="11">
        <f t="shared" si="45"/>
        <v>0</v>
      </c>
      <c r="J150" s="11">
        <f t="shared" si="53"/>
        <v>0</v>
      </c>
      <c r="K150" s="11">
        <f t="shared" si="46"/>
        <v>0</v>
      </c>
      <c r="L150" s="45" t="b">
        <f t="shared" si="47"/>
        <v>1</v>
      </c>
      <c r="M150" s="42" t="s">
        <v>731</v>
      </c>
      <c r="N150" s="42" t="s">
        <v>40</v>
      </c>
      <c r="O150" s="43">
        <v>1</v>
      </c>
      <c r="P150" s="42" t="s">
        <v>200</v>
      </c>
      <c r="Q150" s="43">
        <v>1</v>
      </c>
      <c r="R150" s="43">
        <v>1.4999999999999999E-2</v>
      </c>
      <c r="S150" s="43">
        <v>1</v>
      </c>
      <c r="T150" s="43">
        <v>1.4999999999999999E-2</v>
      </c>
      <c r="U150" s="43">
        <v>0</v>
      </c>
      <c r="V150" s="43">
        <v>0</v>
      </c>
      <c r="W150" s="47">
        <v>0</v>
      </c>
      <c r="X150" s="47">
        <v>0</v>
      </c>
      <c r="Y150" s="45" t="b">
        <f t="shared" si="48"/>
        <v>1</v>
      </c>
      <c r="Z150" s="42" t="s">
        <v>731</v>
      </c>
      <c r="AA150" s="42" t="s">
        <v>40</v>
      </c>
      <c r="AB150" s="43">
        <v>1</v>
      </c>
      <c r="AC150" s="42" t="s">
        <v>200</v>
      </c>
      <c r="AD150" s="47">
        <v>1</v>
      </c>
      <c r="AE150" s="47">
        <v>1.4999999999999999E-2</v>
      </c>
      <c r="AF150" s="47">
        <v>1</v>
      </c>
      <c r="AG150" s="47">
        <v>1.4999999999999999E-2</v>
      </c>
      <c r="AH150" s="47">
        <v>0</v>
      </c>
      <c r="AI150" s="47">
        <v>0</v>
      </c>
      <c r="AJ150" s="47">
        <v>0</v>
      </c>
      <c r="AK150" s="47">
        <v>0</v>
      </c>
    </row>
    <row r="151" spans="1:37" ht="17.25" customHeight="1" x14ac:dyDescent="0.25">
      <c r="A151" s="7" t="s">
        <v>40</v>
      </c>
      <c r="B151" s="19">
        <v>139</v>
      </c>
      <c r="C151" s="33" t="s">
        <v>149</v>
      </c>
      <c r="D151" s="11">
        <f t="shared" si="49"/>
        <v>3</v>
      </c>
      <c r="E151" s="11">
        <f t="shared" si="50"/>
        <v>3.3000000000000002E-2</v>
      </c>
      <c r="F151" s="11">
        <f t="shared" si="51"/>
        <v>0</v>
      </c>
      <c r="G151" s="11">
        <f t="shared" si="44"/>
        <v>0</v>
      </c>
      <c r="H151" s="11">
        <f t="shared" si="52"/>
        <v>0</v>
      </c>
      <c r="I151" s="11">
        <f t="shared" si="45"/>
        <v>0</v>
      </c>
      <c r="J151" s="11">
        <f t="shared" si="53"/>
        <v>0</v>
      </c>
      <c r="K151" s="11">
        <f t="shared" si="46"/>
        <v>0</v>
      </c>
      <c r="L151" s="45" t="b">
        <f t="shared" si="47"/>
        <v>1</v>
      </c>
      <c r="M151" s="42" t="s">
        <v>734</v>
      </c>
      <c r="N151" s="42" t="s">
        <v>40</v>
      </c>
      <c r="O151" s="43">
        <v>1</v>
      </c>
      <c r="P151" s="42" t="s">
        <v>149</v>
      </c>
      <c r="Q151" s="43">
        <v>0</v>
      </c>
      <c r="R151" s="43">
        <v>0</v>
      </c>
      <c r="S151" s="43">
        <v>0</v>
      </c>
      <c r="T151" s="43">
        <v>0</v>
      </c>
      <c r="U151" s="43">
        <v>1</v>
      </c>
      <c r="V151" s="43">
        <v>1.4999999999999999E-2</v>
      </c>
      <c r="W151" s="47">
        <v>0</v>
      </c>
      <c r="X151" s="47">
        <v>0</v>
      </c>
      <c r="Y151" s="45" t="b">
        <f t="shared" si="48"/>
        <v>1</v>
      </c>
      <c r="Z151" s="42" t="s">
        <v>734</v>
      </c>
      <c r="AA151" s="42" t="s">
        <v>40</v>
      </c>
      <c r="AB151" s="43">
        <v>1</v>
      </c>
      <c r="AC151" s="42" t="s">
        <v>149</v>
      </c>
      <c r="AD151" s="47">
        <v>3</v>
      </c>
      <c r="AE151" s="47">
        <v>3.3000000000000002E-2</v>
      </c>
      <c r="AF151" s="47">
        <v>0</v>
      </c>
      <c r="AG151" s="47">
        <v>0</v>
      </c>
      <c r="AH151" s="47">
        <v>1</v>
      </c>
      <c r="AI151" s="47">
        <v>1.4999999999999999E-2</v>
      </c>
      <c r="AJ151" s="47">
        <v>0</v>
      </c>
      <c r="AK151" s="47">
        <v>0</v>
      </c>
    </row>
    <row r="152" spans="1:37" ht="17.25" customHeight="1" x14ac:dyDescent="0.25">
      <c r="A152" s="7" t="s">
        <v>40</v>
      </c>
      <c r="B152" s="19">
        <v>140</v>
      </c>
      <c r="C152" s="33" t="s">
        <v>293</v>
      </c>
      <c r="D152" s="11">
        <f t="shared" si="49"/>
        <v>0</v>
      </c>
      <c r="E152" s="11">
        <f t="shared" si="50"/>
        <v>0</v>
      </c>
      <c r="F152" s="11">
        <f t="shared" si="51"/>
        <v>0</v>
      </c>
      <c r="G152" s="11">
        <f t="shared" si="44"/>
        <v>0</v>
      </c>
      <c r="H152" s="11">
        <f t="shared" si="52"/>
        <v>0</v>
      </c>
      <c r="I152" s="11">
        <f t="shared" si="45"/>
        <v>0</v>
      </c>
      <c r="J152" s="11">
        <f t="shared" si="53"/>
        <v>0</v>
      </c>
      <c r="K152" s="11">
        <f t="shared" si="46"/>
        <v>0</v>
      </c>
      <c r="L152" s="45" t="b">
        <f t="shared" si="47"/>
        <v>1</v>
      </c>
      <c r="M152" s="42" t="s">
        <v>734</v>
      </c>
      <c r="N152" s="42" t="s">
        <v>40</v>
      </c>
      <c r="O152" s="43">
        <v>1</v>
      </c>
      <c r="P152" s="42" t="s">
        <v>293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7">
        <v>0</v>
      </c>
      <c r="X152" s="47">
        <v>0</v>
      </c>
      <c r="Y152" s="45" t="b">
        <f t="shared" si="48"/>
        <v>1</v>
      </c>
      <c r="Z152" s="42" t="s">
        <v>734</v>
      </c>
      <c r="AA152" s="42" t="s">
        <v>40</v>
      </c>
      <c r="AB152" s="43">
        <v>1</v>
      </c>
      <c r="AC152" s="42" t="s">
        <v>293</v>
      </c>
      <c r="AD152" s="47">
        <v>0</v>
      </c>
      <c r="AE152" s="47">
        <v>0</v>
      </c>
      <c r="AF152" s="47">
        <v>0</v>
      </c>
      <c r="AG152" s="47">
        <v>0</v>
      </c>
      <c r="AH152" s="47">
        <v>0</v>
      </c>
      <c r="AI152" s="47">
        <v>0</v>
      </c>
      <c r="AJ152" s="47">
        <v>0</v>
      </c>
      <c r="AK152" s="47">
        <v>0</v>
      </c>
    </row>
    <row r="153" spans="1:37" ht="17.25" customHeight="1" x14ac:dyDescent="0.25">
      <c r="A153" s="7" t="s">
        <v>40</v>
      </c>
      <c r="B153" s="19">
        <v>141</v>
      </c>
      <c r="C153" s="33" t="s">
        <v>294</v>
      </c>
      <c r="D153" s="11">
        <f t="shared" si="49"/>
        <v>0</v>
      </c>
      <c r="E153" s="11">
        <f t="shared" si="50"/>
        <v>0</v>
      </c>
      <c r="F153" s="11">
        <f t="shared" si="51"/>
        <v>0</v>
      </c>
      <c r="G153" s="11">
        <f t="shared" si="44"/>
        <v>0</v>
      </c>
      <c r="H153" s="11">
        <f t="shared" si="52"/>
        <v>0</v>
      </c>
      <c r="I153" s="11">
        <f t="shared" si="45"/>
        <v>0</v>
      </c>
      <c r="J153" s="11">
        <f t="shared" si="53"/>
        <v>0</v>
      </c>
      <c r="K153" s="11">
        <f t="shared" si="46"/>
        <v>0</v>
      </c>
      <c r="L153" s="45" t="b">
        <f t="shared" si="47"/>
        <v>1</v>
      </c>
      <c r="M153" s="42" t="s">
        <v>734</v>
      </c>
      <c r="N153" s="42" t="s">
        <v>40</v>
      </c>
      <c r="O153" s="43">
        <v>1</v>
      </c>
      <c r="P153" s="42" t="s">
        <v>294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7">
        <v>0</v>
      </c>
      <c r="X153" s="47">
        <v>0</v>
      </c>
      <c r="Y153" s="45" t="b">
        <f t="shared" si="48"/>
        <v>1</v>
      </c>
      <c r="Z153" s="42" t="s">
        <v>734</v>
      </c>
      <c r="AA153" s="42" t="s">
        <v>40</v>
      </c>
      <c r="AB153" s="43">
        <v>1</v>
      </c>
      <c r="AC153" s="42" t="s">
        <v>294</v>
      </c>
      <c r="AD153" s="47">
        <v>0</v>
      </c>
      <c r="AE153" s="47">
        <v>0</v>
      </c>
      <c r="AF153" s="47">
        <v>0</v>
      </c>
      <c r="AG153" s="47">
        <v>0</v>
      </c>
      <c r="AH153" s="47">
        <v>0</v>
      </c>
      <c r="AI153" s="47">
        <v>0</v>
      </c>
      <c r="AJ153" s="47">
        <v>0</v>
      </c>
      <c r="AK153" s="47">
        <v>0</v>
      </c>
    </row>
    <row r="154" spans="1:37" ht="17.25" customHeight="1" x14ac:dyDescent="0.25">
      <c r="A154" s="7" t="s">
        <v>40</v>
      </c>
      <c r="B154" s="19">
        <v>142</v>
      </c>
      <c r="C154" s="32" t="s">
        <v>150</v>
      </c>
      <c r="D154" s="11">
        <f t="shared" si="49"/>
        <v>6</v>
      </c>
      <c r="E154" s="11">
        <f t="shared" si="50"/>
        <v>2.4000000000000021E-2</v>
      </c>
      <c r="F154" s="11">
        <f t="shared" si="51"/>
        <v>7</v>
      </c>
      <c r="G154" s="11">
        <f t="shared" si="44"/>
        <v>3.6000000000000032E-2</v>
      </c>
      <c r="H154" s="11">
        <f t="shared" si="52"/>
        <v>2</v>
      </c>
      <c r="I154" s="11">
        <f t="shared" si="45"/>
        <v>0.10500000000000001</v>
      </c>
      <c r="J154" s="11">
        <f t="shared" si="53"/>
        <v>0</v>
      </c>
      <c r="K154" s="11">
        <f t="shared" si="46"/>
        <v>0</v>
      </c>
      <c r="L154" s="45" t="b">
        <f t="shared" si="47"/>
        <v>1</v>
      </c>
      <c r="M154" s="42" t="s">
        <v>730</v>
      </c>
      <c r="N154" s="42" t="s">
        <v>40</v>
      </c>
      <c r="O154" s="43">
        <v>1</v>
      </c>
      <c r="P154" s="42" t="s">
        <v>150</v>
      </c>
      <c r="Q154" s="43">
        <v>11</v>
      </c>
      <c r="R154" s="43">
        <v>0.6170000000000001</v>
      </c>
      <c r="S154" s="43">
        <v>6</v>
      </c>
      <c r="T154" s="43">
        <v>0.58900000000000008</v>
      </c>
      <c r="U154" s="43">
        <v>5</v>
      </c>
      <c r="V154" s="43">
        <v>3.0147E-2</v>
      </c>
      <c r="W154" s="47">
        <v>1</v>
      </c>
      <c r="X154" s="47">
        <v>5.0000000000000001E-3</v>
      </c>
      <c r="Y154" s="45" t="b">
        <f t="shared" si="48"/>
        <v>1</v>
      </c>
      <c r="Z154" s="42" t="s">
        <v>730</v>
      </c>
      <c r="AA154" s="42" t="s">
        <v>40</v>
      </c>
      <c r="AB154" s="43">
        <v>1</v>
      </c>
      <c r="AC154" s="42" t="s">
        <v>150</v>
      </c>
      <c r="AD154" s="47">
        <v>17</v>
      </c>
      <c r="AE154" s="47">
        <v>0.64100000000000013</v>
      </c>
      <c r="AF154" s="47">
        <v>13</v>
      </c>
      <c r="AG154" s="47">
        <v>0.62500000000000011</v>
      </c>
      <c r="AH154" s="47">
        <v>7</v>
      </c>
      <c r="AI154" s="47">
        <v>0.13514700000000002</v>
      </c>
      <c r="AJ154" s="47">
        <v>1</v>
      </c>
      <c r="AK154" s="47">
        <v>5.0000000000000001E-3</v>
      </c>
    </row>
    <row r="155" spans="1:37" ht="17.25" customHeight="1" x14ac:dyDescent="0.25">
      <c r="A155" s="7" t="s">
        <v>40</v>
      </c>
      <c r="B155" s="19">
        <v>143</v>
      </c>
      <c r="C155" s="32" t="s">
        <v>63</v>
      </c>
      <c r="D155" s="11">
        <f t="shared" si="49"/>
        <v>1</v>
      </c>
      <c r="E155" s="11">
        <f t="shared" si="50"/>
        <v>8.0000000000000036E-3</v>
      </c>
      <c r="F155" s="11">
        <f t="shared" si="51"/>
        <v>1</v>
      </c>
      <c r="G155" s="11">
        <f t="shared" si="44"/>
        <v>1.0000000000000009E-3</v>
      </c>
      <c r="H155" s="11">
        <f t="shared" si="52"/>
        <v>1</v>
      </c>
      <c r="I155" s="11">
        <f t="shared" si="45"/>
        <v>1.4999999999999999E-2</v>
      </c>
      <c r="J155" s="11">
        <f t="shared" si="53"/>
        <v>0</v>
      </c>
      <c r="K155" s="11">
        <f t="shared" si="46"/>
        <v>0</v>
      </c>
      <c r="L155" s="45" t="b">
        <f t="shared" si="47"/>
        <v>1</v>
      </c>
      <c r="M155" s="42" t="s">
        <v>733</v>
      </c>
      <c r="N155" s="42" t="s">
        <v>40</v>
      </c>
      <c r="O155" s="43">
        <v>1</v>
      </c>
      <c r="P155" s="42" t="s">
        <v>63</v>
      </c>
      <c r="Q155" s="43">
        <v>4</v>
      </c>
      <c r="R155" s="43">
        <v>2.9000000000000001E-2</v>
      </c>
      <c r="S155" s="43">
        <v>8</v>
      </c>
      <c r="T155" s="43">
        <v>3.7750000000000006E-2</v>
      </c>
      <c r="U155" s="43">
        <v>5</v>
      </c>
      <c r="V155" s="43">
        <v>6.6000000000000003E-2</v>
      </c>
      <c r="W155" s="47">
        <v>0</v>
      </c>
      <c r="X155" s="47">
        <v>0</v>
      </c>
      <c r="Y155" s="45" t="b">
        <f t="shared" si="48"/>
        <v>1</v>
      </c>
      <c r="Z155" s="42" t="s">
        <v>733</v>
      </c>
      <c r="AA155" s="42" t="s">
        <v>40</v>
      </c>
      <c r="AB155" s="43">
        <v>1</v>
      </c>
      <c r="AC155" s="42" t="s">
        <v>63</v>
      </c>
      <c r="AD155" s="47">
        <v>5</v>
      </c>
      <c r="AE155" s="47">
        <v>3.7000000000000005E-2</v>
      </c>
      <c r="AF155" s="47">
        <v>9</v>
      </c>
      <c r="AG155" s="47">
        <v>3.8750000000000007E-2</v>
      </c>
      <c r="AH155" s="47">
        <v>6</v>
      </c>
      <c r="AI155" s="47">
        <v>8.1000000000000003E-2</v>
      </c>
      <c r="AJ155" s="47">
        <v>0</v>
      </c>
      <c r="AK155" s="47">
        <v>0</v>
      </c>
    </row>
    <row r="156" spans="1:37" ht="17.25" customHeight="1" x14ac:dyDescent="0.25">
      <c r="A156" s="7" t="s">
        <v>40</v>
      </c>
      <c r="B156" s="19">
        <v>144</v>
      </c>
      <c r="C156" s="32" t="s">
        <v>295</v>
      </c>
      <c r="D156" s="11">
        <f t="shared" si="49"/>
        <v>0</v>
      </c>
      <c r="E156" s="11">
        <f t="shared" si="50"/>
        <v>0</v>
      </c>
      <c r="F156" s="11">
        <f t="shared" si="51"/>
        <v>0</v>
      </c>
      <c r="G156" s="11">
        <f t="shared" si="44"/>
        <v>0</v>
      </c>
      <c r="H156" s="11">
        <f t="shared" si="52"/>
        <v>0</v>
      </c>
      <c r="I156" s="11">
        <f t="shared" si="45"/>
        <v>0</v>
      </c>
      <c r="J156" s="11">
        <f t="shared" si="53"/>
        <v>0</v>
      </c>
      <c r="K156" s="11">
        <f t="shared" si="46"/>
        <v>0</v>
      </c>
      <c r="L156" s="45" t="b">
        <f t="shared" si="47"/>
        <v>1</v>
      </c>
      <c r="M156" s="42" t="s">
        <v>734</v>
      </c>
      <c r="N156" s="42" t="s">
        <v>40</v>
      </c>
      <c r="O156" s="43">
        <v>1</v>
      </c>
      <c r="P156" s="42" t="s">
        <v>295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7">
        <v>0</v>
      </c>
      <c r="X156" s="47">
        <v>0</v>
      </c>
      <c r="Y156" s="45" t="b">
        <f t="shared" si="48"/>
        <v>1</v>
      </c>
      <c r="Z156" s="42" t="s">
        <v>734</v>
      </c>
      <c r="AA156" s="42" t="s">
        <v>40</v>
      </c>
      <c r="AB156" s="43">
        <v>1</v>
      </c>
      <c r="AC156" s="42" t="s">
        <v>295</v>
      </c>
      <c r="AD156" s="47">
        <v>0</v>
      </c>
      <c r="AE156" s="47">
        <v>0</v>
      </c>
      <c r="AF156" s="47">
        <v>0</v>
      </c>
      <c r="AG156" s="47">
        <v>0</v>
      </c>
      <c r="AH156" s="47">
        <v>0</v>
      </c>
      <c r="AI156" s="47">
        <v>0</v>
      </c>
      <c r="AJ156" s="47">
        <v>0</v>
      </c>
      <c r="AK156" s="47">
        <v>0</v>
      </c>
    </row>
    <row r="157" spans="1:37" ht="17.25" customHeight="1" x14ac:dyDescent="0.25">
      <c r="A157" s="7" t="s">
        <v>40</v>
      </c>
      <c r="B157" s="19">
        <v>145</v>
      </c>
      <c r="C157" s="32" t="s">
        <v>296</v>
      </c>
      <c r="D157" s="11">
        <f t="shared" si="49"/>
        <v>1</v>
      </c>
      <c r="E157" s="11">
        <f t="shared" si="50"/>
        <v>0.01</v>
      </c>
      <c r="F157" s="11">
        <f t="shared" si="51"/>
        <v>0</v>
      </c>
      <c r="G157" s="11">
        <f t="shared" si="44"/>
        <v>0</v>
      </c>
      <c r="H157" s="11">
        <f t="shared" si="52"/>
        <v>0</v>
      </c>
      <c r="I157" s="11">
        <f t="shared" si="45"/>
        <v>0</v>
      </c>
      <c r="J157" s="11">
        <f t="shared" si="53"/>
        <v>0</v>
      </c>
      <c r="K157" s="11">
        <f t="shared" si="46"/>
        <v>0</v>
      </c>
      <c r="L157" s="45" t="b">
        <f t="shared" si="47"/>
        <v>1</v>
      </c>
      <c r="M157" s="42" t="s">
        <v>732</v>
      </c>
      <c r="N157" s="42" t="s">
        <v>40</v>
      </c>
      <c r="O157" s="43">
        <v>1</v>
      </c>
      <c r="P157" s="42" t="s">
        <v>296</v>
      </c>
      <c r="Q157" s="43">
        <v>0</v>
      </c>
      <c r="R157" s="43">
        <v>0</v>
      </c>
      <c r="S157" s="43">
        <v>0</v>
      </c>
      <c r="T157" s="43">
        <v>0</v>
      </c>
      <c r="U157" s="43">
        <v>1</v>
      </c>
      <c r="V157" s="43">
        <v>1.1000000000000001E-3</v>
      </c>
      <c r="W157" s="47">
        <v>0</v>
      </c>
      <c r="X157" s="47">
        <v>0</v>
      </c>
      <c r="Y157" s="45" t="b">
        <f t="shared" si="48"/>
        <v>1</v>
      </c>
      <c r="Z157" s="42" t="s">
        <v>732</v>
      </c>
      <c r="AA157" s="42" t="s">
        <v>40</v>
      </c>
      <c r="AB157" s="43">
        <v>1</v>
      </c>
      <c r="AC157" s="42" t="s">
        <v>296</v>
      </c>
      <c r="AD157" s="47">
        <v>1</v>
      </c>
      <c r="AE157" s="47">
        <v>0.01</v>
      </c>
      <c r="AF157" s="47">
        <v>0</v>
      </c>
      <c r="AG157" s="47">
        <v>0</v>
      </c>
      <c r="AH157" s="47">
        <v>1</v>
      </c>
      <c r="AI157" s="47">
        <v>1.1000000000000001E-3</v>
      </c>
      <c r="AJ157" s="47">
        <v>0</v>
      </c>
      <c r="AK157" s="47">
        <v>0</v>
      </c>
    </row>
    <row r="158" spans="1:37" ht="17.25" customHeight="1" x14ac:dyDescent="0.25">
      <c r="A158" s="7" t="s">
        <v>40</v>
      </c>
      <c r="B158" s="19">
        <v>146</v>
      </c>
      <c r="C158" s="32" t="s">
        <v>297</v>
      </c>
      <c r="D158" s="11">
        <f t="shared" si="49"/>
        <v>0</v>
      </c>
      <c r="E158" s="11">
        <f t="shared" si="50"/>
        <v>0</v>
      </c>
      <c r="F158" s="11">
        <f t="shared" si="51"/>
        <v>0</v>
      </c>
      <c r="G158" s="11">
        <f t="shared" si="44"/>
        <v>0</v>
      </c>
      <c r="H158" s="11">
        <f t="shared" si="52"/>
        <v>0</v>
      </c>
      <c r="I158" s="11">
        <f t="shared" si="45"/>
        <v>0</v>
      </c>
      <c r="J158" s="11">
        <f t="shared" si="53"/>
        <v>0</v>
      </c>
      <c r="K158" s="11">
        <f t="shared" si="46"/>
        <v>0</v>
      </c>
      <c r="L158" s="45" t="b">
        <f t="shared" si="47"/>
        <v>1</v>
      </c>
      <c r="M158" s="42" t="s">
        <v>733</v>
      </c>
      <c r="N158" s="42" t="s">
        <v>40</v>
      </c>
      <c r="O158" s="43">
        <v>1</v>
      </c>
      <c r="P158" s="42" t="s">
        <v>297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7">
        <v>0</v>
      </c>
      <c r="X158" s="47">
        <v>0</v>
      </c>
      <c r="Y158" s="45" t="b">
        <f t="shared" si="48"/>
        <v>1</v>
      </c>
      <c r="Z158" s="42" t="s">
        <v>733</v>
      </c>
      <c r="AA158" s="42" t="s">
        <v>40</v>
      </c>
      <c r="AB158" s="43">
        <v>1</v>
      </c>
      <c r="AC158" s="42" t="s">
        <v>297</v>
      </c>
      <c r="AD158" s="47">
        <v>0</v>
      </c>
      <c r="AE158" s="47">
        <v>0</v>
      </c>
      <c r="AF158" s="47">
        <v>0</v>
      </c>
      <c r="AG158" s="47">
        <v>0</v>
      </c>
      <c r="AH158" s="47">
        <v>0</v>
      </c>
      <c r="AI158" s="47">
        <v>0</v>
      </c>
      <c r="AJ158" s="47">
        <v>0</v>
      </c>
      <c r="AK158" s="47">
        <v>0</v>
      </c>
    </row>
    <row r="159" spans="1:37" ht="17.25" customHeight="1" x14ac:dyDescent="0.25">
      <c r="A159" s="7" t="s">
        <v>40</v>
      </c>
      <c r="B159" s="19">
        <v>147</v>
      </c>
      <c r="C159" s="32" t="s">
        <v>151</v>
      </c>
      <c r="D159" s="11">
        <f t="shared" si="49"/>
        <v>0</v>
      </c>
      <c r="E159" s="11">
        <f t="shared" si="50"/>
        <v>0</v>
      </c>
      <c r="F159" s="11">
        <f t="shared" si="51"/>
        <v>0</v>
      </c>
      <c r="G159" s="11">
        <f t="shared" si="44"/>
        <v>0</v>
      </c>
      <c r="H159" s="11">
        <f t="shared" si="52"/>
        <v>0</v>
      </c>
      <c r="I159" s="11">
        <f t="shared" si="45"/>
        <v>0</v>
      </c>
      <c r="J159" s="11">
        <f t="shared" si="53"/>
        <v>0</v>
      </c>
      <c r="K159" s="11">
        <f t="shared" si="46"/>
        <v>0</v>
      </c>
      <c r="L159" s="45" t="b">
        <f t="shared" si="47"/>
        <v>1</v>
      </c>
      <c r="M159" s="42" t="s">
        <v>733</v>
      </c>
      <c r="N159" s="42" t="s">
        <v>40</v>
      </c>
      <c r="O159" s="43">
        <v>1</v>
      </c>
      <c r="P159" s="42" t="s">
        <v>151</v>
      </c>
      <c r="Q159" s="43">
        <v>1</v>
      </c>
      <c r="R159" s="43">
        <v>2.5000000000000001E-4</v>
      </c>
      <c r="S159" s="43">
        <v>1</v>
      </c>
      <c r="T159" s="43">
        <v>2.5000000000000001E-4</v>
      </c>
      <c r="U159" s="43">
        <v>3</v>
      </c>
      <c r="V159" s="43">
        <v>1.3750000000000002E-2</v>
      </c>
      <c r="W159" s="47">
        <v>0</v>
      </c>
      <c r="X159" s="47">
        <v>0</v>
      </c>
      <c r="Y159" s="45" t="b">
        <f t="shared" si="48"/>
        <v>1</v>
      </c>
      <c r="Z159" s="42" t="s">
        <v>733</v>
      </c>
      <c r="AA159" s="42" t="s">
        <v>40</v>
      </c>
      <c r="AB159" s="43">
        <v>1</v>
      </c>
      <c r="AC159" s="42" t="s">
        <v>151</v>
      </c>
      <c r="AD159" s="47">
        <v>1</v>
      </c>
      <c r="AE159" s="47">
        <v>2.5000000000000001E-4</v>
      </c>
      <c r="AF159" s="47">
        <v>1</v>
      </c>
      <c r="AG159" s="47">
        <v>2.5000000000000001E-4</v>
      </c>
      <c r="AH159" s="47">
        <v>3</v>
      </c>
      <c r="AI159" s="47">
        <v>1.3750000000000002E-2</v>
      </c>
      <c r="AJ159" s="47">
        <v>0</v>
      </c>
      <c r="AK159" s="47">
        <v>0</v>
      </c>
    </row>
    <row r="160" spans="1:37" ht="17.25" customHeight="1" x14ac:dyDescent="0.25">
      <c r="A160" s="7" t="s">
        <v>40</v>
      </c>
      <c r="B160" s="19">
        <v>148</v>
      </c>
      <c r="C160" s="32" t="s">
        <v>103</v>
      </c>
      <c r="D160" s="11">
        <f t="shared" si="49"/>
        <v>1</v>
      </c>
      <c r="E160" s="11">
        <f t="shared" si="50"/>
        <v>1.5000000000000001E-2</v>
      </c>
      <c r="F160" s="11">
        <f t="shared" si="51"/>
        <v>1</v>
      </c>
      <c r="G160" s="11">
        <f t="shared" si="44"/>
        <v>1.5000000000000001E-2</v>
      </c>
      <c r="H160" s="11">
        <f t="shared" si="52"/>
        <v>0</v>
      </c>
      <c r="I160" s="11">
        <f t="shared" si="45"/>
        <v>0</v>
      </c>
      <c r="J160" s="11">
        <f t="shared" si="53"/>
        <v>0</v>
      </c>
      <c r="K160" s="11">
        <f t="shared" si="46"/>
        <v>0</v>
      </c>
      <c r="L160" s="45" t="b">
        <f t="shared" si="47"/>
        <v>1</v>
      </c>
      <c r="M160" s="42" t="s">
        <v>731</v>
      </c>
      <c r="N160" s="42" t="s">
        <v>40</v>
      </c>
      <c r="O160" s="43">
        <v>1</v>
      </c>
      <c r="P160" s="42" t="s">
        <v>103</v>
      </c>
      <c r="Q160" s="43">
        <v>1</v>
      </c>
      <c r="R160" s="43">
        <v>0.01</v>
      </c>
      <c r="S160" s="43">
        <v>1</v>
      </c>
      <c r="T160" s="43">
        <v>0.01</v>
      </c>
      <c r="U160" s="43">
        <v>1</v>
      </c>
      <c r="V160" s="43">
        <v>0.05</v>
      </c>
      <c r="W160" s="47">
        <v>0</v>
      </c>
      <c r="X160" s="47">
        <v>0</v>
      </c>
      <c r="Y160" s="45" t="b">
        <f t="shared" si="48"/>
        <v>1</v>
      </c>
      <c r="Z160" s="42" t="s">
        <v>731</v>
      </c>
      <c r="AA160" s="42" t="s">
        <v>40</v>
      </c>
      <c r="AB160" s="43">
        <v>1</v>
      </c>
      <c r="AC160" s="42" t="s">
        <v>103</v>
      </c>
      <c r="AD160" s="47">
        <v>2</v>
      </c>
      <c r="AE160" s="47">
        <v>2.5000000000000001E-2</v>
      </c>
      <c r="AF160" s="47">
        <v>2</v>
      </c>
      <c r="AG160" s="47">
        <v>2.5000000000000001E-2</v>
      </c>
      <c r="AH160" s="47">
        <v>1</v>
      </c>
      <c r="AI160" s="47">
        <v>0.05</v>
      </c>
      <c r="AJ160" s="47">
        <v>0</v>
      </c>
      <c r="AK160" s="47">
        <v>0</v>
      </c>
    </row>
    <row r="161" spans="1:37" ht="17.25" customHeight="1" x14ac:dyDescent="0.25">
      <c r="A161" s="7" t="s">
        <v>40</v>
      </c>
      <c r="B161" s="19">
        <v>149</v>
      </c>
      <c r="C161" s="32" t="s">
        <v>298</v>
      </c>
      <c r="D161" s="11">
        <f t="shared" si="49"/>
        <v>1</v>
      </c>
      <c r="E161" s="11">
        <f t="shared" si="50"/>
        <v>1.2E-2</v>
      </c>
      <c r="F161" s="11">
        <f t="shared" si="51"/>
        <v>0</v>
      </c>
      <c r="G161" s="11">
        <f t="shared" si="44"/>
        <v>0</v>
      </c>
      <c r="H161" s="11">
        <f t="shared" si="52"/>
        <v>0</v>
      </c>
      <c r="I161" s="11">
        <f t="shared" si="45"/>
        <v>0</v>
      </c>
      <c r="J161" s="11">
        <f t="shared" si="53"/>
        <v>0</v>
      </c>
      <c r="K161" s="11">
        <f t="shared" si="46"/>
        <v>0</v>
      </c>
      <c r="L161" s="45" t="b">
        <f t="shared" si="47"/>
        <v>1</v>
      </c>
      <c r="M161" s="42" t="s">
        <v>734</v>
      </c>
      <c r="N161" s="42" t="s">
        <v>40</v>
      </c>
      <c r="O161" s="43">
        <v>1</v>
      </c>
      <c r="P161" s="42" t="s">
        <v>298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7">
        <v>0</v>
      </c>
      <c r="X161" s="47">
        <v>0</v>
      </c>
      <c r="Y161" s="45" t="b">
        <f t="shared" si="48"/>
        <v>1</v>
      </c>
      <c r="Z161" s="42" t="s">
        <v>734</v>
      </c>
      <c r="AA161" s="42" t="s">
        <v>40</v>
      </c>
      <c r="AB161" s="43">
        <v>1</v>
      </c>
      <c r="AC161" s="42" t="s">
        <v>298</v>
      </c>
      <c r="AD161" s="47">
        <v>1</v>
      </c>
      <c r="AE161" s="47">
        <v>1.2E-2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</row>
    <row r="162" spans="1:37" ht="17.25" customHeight="1" x14ac:dyDescent="0.25">
      <c r="A162" s="7" t="s">
        <v>40</v>
      </c>
      <c r="B162" s="19">
        <v>150</v>
      </c>
      <c r="C162" s="32" t="s">
        <v>64</v>
      </c>
      <c r="D162" s="11">
        <f t="shared" ref="D162:D167" si="54">AD162-Q162</f>
        <v>9</v>
      </c>
      <c r="E162" s="11">
        <f t="shared" ref="E162:E167" si="55">AE162-R162</f>
        <v>1.1915</v>
      </c>
      <c r="F162" s="11">
        <f t="shared" ref="F162:F167" si="56">AF162-S162</f>
        <v>4</v>
      </c>
      <c r="G162" s="11">
        <f t="shared" ref="G162:G167" si="57">AG162-T162</f>
        <v>3.9500000000000035E-2</v>
      </c>
      <c r="H162" s="11">
        <f t="shared" ref="H162:H167" si="58">AH162-U162</f>
        <v>3</v>
      </c>
      <c r="I162" s="11">
        <f t="shared" ref="I162:I167" si="59">AI162-V162</f>
        <v>3.6500000000000005E-2</v>
      </c>
      <c r="J162" s="11">
        <f t="shared" ref="J162:J167" si="60">AJ162-W162</f>
        <v>2</v>
      </c>
      <c r="K162" s="11">
        <f t="shared" ref="K162:K167" si="61">AK162-X162</f>
        <v>1.7999999999999995E-2</v>
      </c>
      <c r="L162" s="45" t="b">
        <f t="shared" si="47"/>
        <v>1</v>
      </c>
      <c r="M162" s="42" t="s">
        <v>730</v>
      </c>
      <c r="N162" s="42" t="s">
        <v>40</v>
      </c>
      <c r="O162" s="43">
        <v>1</v>
      </c>
      <c r="P162" s="42" t="s">
        <v>64</v>
      </c>
      <c r="Q162" s="43">
        <v>28</v>
      </c>
      <c r="R162" s="43">
        <v>0.26950000000000013</v>
      </c>
      <c r="S162" s="43">
        <v>22</v>
      </c>
      <c r="T162" s="43">
        <v>0.22700000000000009</v>
      </c>
      <c r="U162" s="43">
        <v>7</v>
      </c>
      <c r="V162" s="43">
        <v>6.9000000000000006E-2</v>
      </c>
      <c r="W162" s="47">
        <v>6</v>
      </c>
      <c r="X162" s="47">
        <v>4.6000000000000006E-2</v>
      </c>
      <c r="Y162" s="45" t="b">
        <f t="shared" si="48"/>
        <v>1</v>
      </c>
      <c r="Z162" s="42" t="s">
        <v>730</v>
      </c>
      <c r="AA162" s="42" t="s">
        <v>40</v>
      </c>
      <c r="AB162" s="43">
        <v>1</v>
      </c>
      <c r="AC162" s="42" t="s">
        <v>64</v>
      </c>
      <c r="AD162" s="47">
        <v>37</v>
      </c>
      <c r="AE162" s="47">
        <v>1.4610000000000001</v>
      </c>
      <c r="AF162" s="47">
        <v>26</v>
      </c>
      <c r="AG162" s="47">
        <v>0.26650000000000013</v>
      </c>
      <c r="AH162" s="47">
        <v>10</v>
      </c>
      <c r="AI162" s="47">
        <v>0.10550000000000001</v>
      </c>
      <c r="AJ162" s="47">
        <v>8</v>
      </c>
      <c r="AK162" s="47">
        <v>6.4000000000000001E-2</v>
      </c>
    </row>
    <row r="163" spans="1:37" ht="17.25" customHeight="1" x14ac:dyDescent="0.25">
      <c r="A163" s="7" t="s">
        <v>40</v>
      </c>
      <c r="B163" s="19">
        <v>151</v>
      </c>
      <c r="C163" s="34" t="s">
        <v>738</v>
      </c>
      <c r="D163" s="11">
        <f t="shared" si="54"/>
        <v>0</v>
      </c>
      <c r="E163" s="11">
        <f t="shared" si="55"/>
        <v>0</v>
      </c>
      <c r="F163" s="11">
        <f t="shared" si="56"/>
        <v>2</v>
      </c>
      <c r="G163" s="11">
        <f t="shared" si="57"/>
        <v>2.0000000000000018E-3</v>
      </c>
      <c r="H163" s="11">
        <f t="shared" si="58"/>
        <v>2</v>
      </c>
      <c r="I163" s="11">
        <f t="shared" si="59"/>
        <v>8.4999999999999964E-2</v>
      </c>
      <c r="J163" s="11">
        <f t="shared" si="60"/>
        <v>0</v>
      </c>
      <c r="K163" s="11">
        <f t="shared" si="61"/>
        <v>0</v>
      </c>
      <c r="L163" s="45" t="b">
        <f t="shared" si="47"/>
        <v>1</v>
      </c>
      <c r="M163" s="42" t="s">
        <v>731</v>
      </c>
      <c r="N163" s="42" t="s">
        <v>40</v>
      </c>
      <c r="O163" s="43">
        <v>1</v>
      </c>
      <c r="P163" s="42" t="s">
        <v>738</v>
      </c>
      <c r="Q163" s="43">
        <f>7+1</f>
        <v>8</v>
      </c>
      <c r="R163" s="43">
        <f>0.275+0.07</f>
        <v>0.34500000000000003</v>
      </c>
      <c r="S163" s="43">
        <f>5+1</f>
        <v>6</v>
      </c>
      <c r="T163" s="43">
        <f>0.273+0.07</f>
        <v>0.34300000000000003</v>
      </c>
      <c r="U163" s="43">
        <f>4+4</f>
        <v>8</v>
      </c>
      <c r="V163" s="43">
        <f>0.257+0.05</f>
        <v>0.307</v>
      </c>
      <c r="W163" s="47">
        <v>0</v>
      </c>
      <c r="X163" s="47">
        <v>0</v>
      </c>
      <c r="Y163" s="45" t="b">
        <f t="shared" si="48"/>
        <v>1</v>
      </c>
      <c r="Z163" s="42" t="s">
        <v>731</v>
      </c>
      <c r="AA163" s="42" t="s">
        <v>40</v>
      </c>
      <c r="AB163" s="43">
        <v>1</v>
      </c>
      <c r="AC163" s="42" t="s">
        <v>738</v>
      </c>
      <c r="AD163" s="47">
        <v>8</v>
      </c>
      <c r="AE163" s="47">
        <v>0.34500000000000003</v>
      </c>
      <c r="AF163" s="47">
        <v>8</v>
      </c>
      <c r="AG163" s="47">
        <v>0.34500000000000003</v>
      </c>
      <c r="AH163" s="47">
        <v>10</v>
      </c>
      <c r="AI163" s="47">
        <v>0.39199999999999996</v>
      </c>
      <c r="AJ163" s="47">
        <v>0</v>
      </c>
      <c r="AK163" s="47">
        <v>0</v>
      </c>
    </row>
    <row r="164" spans="1:37" ht="17.25" customHeight="1" x14ac:dyDescent="0.25">
      <c r="A164" s="7" t="s">
        <v>40</v>
      </c>
      <c r="B164" s="19">
        <v>152</v>
      </c>
      <c r="C164" s="32" t="s">
        <v>299</v>
      </c>
      <c r="D164" s="11">
        <f t="shared" si="54"/>
        <v>0</v>
      </c>
      <c r="E164" s="11">
        <f t="shared" si="55"/>
        <v>0</v>
      </c>
      <c r="F164" s="11">
        <f t="shared" si="56"/>
        <v>0</v>
      </c>
      <c r="G164" s="11">
        <f t="shared" si="57"/>
        <v>0</v>
      </c>
      <c r="H164" s="11">
        <f t="shared" si="58"/>
        <v>0</v>
      </c>
      <c r="I164" s="11">
        <f t="shared" si="59"/>
        <v>0</v>
      </c>
      <c r="J164" s="11">
        <f t="shared" si="60"/>
        <v>0</v>
      </c>
      <c r="K164" s="11">
        <f t="shared" si="61"/>
        <v>0</v>
      </c>
      <c r="L164" s="45" t="b">
        <f t="shared" si="47"/>
        <v>1</v>
      </c>
      <c r="M164" s="42" t="s">
        <v>733</v>
      </c>
      <c r="N164" s="42" t="s">
        <v>40</v>
      </c>
      <c r="O164" s="43">
        <v>1</v>
      </c>
      <c r="P164" s="42" t="s">
        <v>299</v>
      </c>
      <c r="Q164" s="43"/>
      <c r="R164" s="43"/>
      <c r="S164" s="43"/>
      <c r="T164" s="43"/>
      <c r="U164" s="43"/>
      <c r="V164" s="43"/>
      <c r="W164" s="47"/>
      <c r="X164" s="47">
        <v>0</v>
      </c>
      <c r="Y164" s="45" t="b">
        <f t="shared" si="48"/>
        <v>1</v>
      </c>
      <c r="Z164" s="42" t="s">
        <v>733</v>
      </c>
      <c r="AA164" s="42" t="s">
        <v>40</v>
      </c>
      <c r="AB164" s="43">
        <v>1</v>
      </c>
      <c r="AC164" s="42" t="s">
        <v>299</v>
      </c>
      <c r="AD164" s="47">
        <v>0</v>
      </c>
      <c r="AE164" s="47">
        <v>0</v>
      </c>
      <c r="AF164" s="47">
        <v>0</v>
      </c>
      <c r="AG164" s="47">
        <v>0</v>
      </c>
      <c r="AH164" s="47">
        <v>0</v>
      </c>
      <c r="AI164" s="47">
        <v>0</v>
      </c>
      <c r="AJ164" s="47">
        <v>0</v>
      </c>
      <c r="AK164" s="47">
        <v>0</v>
      </c>
    </row>
    <row r="165" spans="1:37" ht="17.25" customHeight="1" x14ac:dyDescent="0.25">
      <c r="A165" s="7" t="s">
        <v>40</v>
      </c>
      <c r="B165" s="19">
        <v>153</v>
      </c>
      <c r="C165" s="32" t="s">
        <v>300</v>
      </c>
      <c r="D165" s="11">
        <f t="shared" si="54"/>
        <v>0</v>
      </c>
      <c r="E165" s="11">
        <f t="shared" si="55"/>
        <v>0</v>
      </c>
      <c r="F165" s="11">
        <f t="shared" si="56"/>
        <v>0</v>
      </c>
      <c r="G165" s="11">
        <f t="shared" si="57"/>
        <v>0</v>
      </c>
      <c r="H165" s="11">
        <f t="shared" si="58"/>
        <v>0</v>
      </c>
      <c r="I165" s="11">
        <f t="shared" si="59"/>
        <v>0</v>
      </c>
      <c r="J165" s="11">
        <f t="shared" si="60"/>
        <v>0</v>
      </c>
      <c r="K165" s="11">
        <f t="shared" si="61"/>
        <v>0</v>
      </c>
      <c r="L165" s="45" t="b">
        <f t="shared" si="47"/>
        <v>1</v>
      </c>
      <c r="M165" s="42" t="s">
        <v>731</v>
      </c>
      <c r="N165" s="42" t="s">
        <v>40</v>
      </c>
      <c r="O165" s="43">
        <v>1</v>
      </c>
      <c r="P165" s="42" t="s">
        <v>300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7">
        <v>0</v>
      </c>
      <c r="X165" s="47">
        <v>0</v>
      </c>
      <c r="Y165" s="45" t="b">
        <f t="shared" si="48"/>
        <v>1</v>
      </c>
      <c r="Z165" s="42" t="s">
        <v>731</v>
      </c>
      <c r="AA165" s="42" t="s">
        <v>40</v>
      </c>
      <c r="AB165" s="43">
        <v>1</v>
      </c>
      <c r="AC165" s="42" t="s">
        <v>300</v>
      </c>
      <c r="AD165" s="47">
        <v>0</v>
      </c>
      <c r="AE165" s="47">
        <v>0</v>
      </c>
      <c r="AF165" s="47">
        <v>0</v>
      </c>
      <c r="AG165" s="47">
        <v>0</v>
      </c>
      <c r="AH165" s="47">
        <v>0</v>
      </c>
      <c r="AI165" s="47">
        <v>0</v>
      </c>
      <c r="AJ165" s="47">
        <v>0</v>
      </c>
      <c r="AK165" s="47">
        <v>0</v>
      </c>
    </row>
    <row r="166" spans="1:37" ht="17.25" customHeight="1" x14ac:dyDescent="0.25">
      <c r="A166" s="7" t="s">
        <v>40</v>
      </c>
      <c r="B166" s="19">
        <v>154</v>
      </c>
      <c r="C166" s="32" t="s">
        <v>228</v>
      </c>
      <c r="D166" s="11">
        <f t="shared" si="54"/>
        <v>0</v>
      </c>
      <c r="E166" s="11">
        <f t="shared" si="55"/>
        <v>0</v>
      </c>
      <c r="F166" s="11">
        <f t="shared" si="56"/>
        <v>0</v>
      </c>
      <c r="G166" s="11">
        <f t="shared" si="57"/>
        <v>0</v>
      </c>
      <c r="H166" s="11">
        <f t="shared" si="58"/>
        <v>0</v>
      </c>
      <c r="I166" s="11">
        <f t="shared" si="59"/>
        <v>0</v>
      </c>
      <c r="J166" s="11">
        <f t="shared" si="60"/>
        <v>0</v>
      </c>
      <c r="K166" s="11">
        <f t="shared" si="61"/>
        <v>0</v>
      </c>
      <c r="L166" s="45" t="b">
        <f t="shared" si="47"/>
        <v>1</v>
      </c>
      <c r="M166" s="42" t="s">
        <v>733</v>
      </c>
      <c r="N166" s="42" t="s">
        <v>40</v>
      </c>
      <c r="O166" s="43">
        <v>1</v>
      </c>
      <c r="P166" s="42" t="s">
        <v>228</v>
      </c>
      <c r="Q166" s="43">
        <v>2</v>
      </c>
      <c r="R166" s="43">
        <v>2E-3</v>
      </c>
      <c r="S166" s="43">
        <v>2</v>
      </c>
      <c r="T166" s="43">
        <v>2.5000000000000001E-2</v>
      </c>
      <c r="U166" s="43">
        <v>1</v>
      </c>
      <c r="V166" s="43">
        <v>0.01</v>
      </c>
      <c r="W166" s="47">
        <v>1</v>
      </c>
      <c r="X166" s="47">
        <v>1E-3</v>
      </c>
      <c r="Y166" s="45" t="b">
        <f t="shared" si="48"/>
        <v>1</v>
      </c>
      <c r="Z166" s="42" t="s">
        <v>733</v>
      </c>
      <c r="AA166" s="42" t="s">
        <v>40</v>
      </c>
      <c r="AB166" s="43">
        <v>1</v>
      </c>
      <c r="AC166" s="42" t="s">
        <v>228</v>
      </c>
      <c r="AD166" s="47">
        <v>2</v>
      </c>
      <c r="AE166" s="47">
        <v>2E-3</v>
      </c>
      <c r="AF166" s="47">
        <v>2</v>
      </c>
      <c r="AG166" s="47">
        <v>2.5000000000000001E-2</v>
      </c>
      <c r="AH166" s="47">
        <v>1</v>
      </c>
      <c r="AI166" s="47">
        <v>0.01</v>
      </c>
      <c r="AJ166" s="47">
        <v>1</v>
      </c>
      <c r="AK166" s="47">
        <v>1E-3</v>
      </c>
    </row>
    <row r="167" spans="1:37" ht="17.25" customHeight="1" x14ac:dyDescent="0.25">
      <c r="A167" s="7" t="s">
        <v>40</v>
      </c>
      <c r="B167" s="19">
        <v>155</v>
      </c>
      <c r="C167" s="32" t="s">
        <v>161</v>
      </c>
      <c r="D167" s="11">
        <f t="shared" si="54"/>
        <v>0</v>
      </c>
      <c r="E167" s="11">
        <f t="shared" si="55"/>
        <v>0</v>
      </c>
      <c r="F167" s="11">
        <f t="shared" si="56"/>
        <v>0</v>
      </c>
      <c r="G167" s="11">
        <f t="shared" si="57"/>
        <v>0</v>
      </c>
      <c r="H167" s="11">
        <f t="shared" si="58"/>
        <v>0</v>
      </c>
      <c r="I167" s="11">
        <f t="shared" si="59"/>
        <v>0</v>
      </c>
      <c r="J167" s="11">
        <f t="shared" si="60"/>
        <v>0</v>
      </c>
      <c r="K167" s="11">
        <f t="shared" si="61"/>
        <v>0</v>
      </c>
      <c r="L167" s="45" t="b">
        <f t="shared" si="47"/>
        <v>1</v>
      </c>
      <c r="M167" s="42" t="s">
        <v>732</v>
      </c>
      <c r="N167" s="42" t="s">
        <v>40</v>
      </c>
      <c r="O167" s="43">
        <v>1</v>
      </c>
      <c r="P167" s="42" t="s">
        <v>161</v>
      </c>
      <c r="Q167" s="43">
        <v>9</v>
      </c>
      <c r="R167" s="43">
        <v>0.1263</v>
      </c>
      <c r="S167" s="43">
        <v>8</v>
      </c>
      <c r="T167" s="43">
        <v>0.1113</v>
      </c>
      <c r="U167" s="43">
        <v>1</v>
      </c>
      <c r="V167" s="43">
        <v>1.4999999999999999E-2</v>
      </c>
      <c r="W167" s="47">
        <v>1</v>
      </c>
      <c r="X167" s="47">
        <v>1.4999999999999999E-2</v>
      </c>
      <c r="Y167" s="45" t="b">
        <f t="shared" si="48"/>
        <v>1</v>
      </c>
      <c r="Z167" s="42" t="s">
        <v>732</v>
      </c>
      <c r="AA167" s="42" t="s">
        <v>40</v>
      </c>
      <c r="AB167" s="43">
        <v>1</v>
      </c>
      <c r="AC167" s="42" t="s">
        <v>161</v>
      </c>
      <c r="AD167" s="47">
        <v>9</v>
      </c>
      <c r="AE167" s="47">
        <v>0.1263</v>
      </c>
      <c r="AF167" s="47">
        <v>8</v>
      </c>
      <c r="AG167" s="47">
        <v>0.1113</v>
      </c>
      <c r="AH167" s="47">
        <v>1</v>
      </c>
      <c r="AI167" s="47">
        <v>1.4999999999999999E-2</v>
      </c>
      <c r="AJ167" s="47">
        <v>1</v>
      </c>
      <c r="AK167" s="47">
        <v>1.4999999999999999E-2</v>
      </c>
    </row>
    <row r="168" spans="1:37" ht="17.25" customHeight="1" x14ac:dyDescent="0.25">
      <c r="A168" s="7" t="s">
        <v>40</v>
      </c>
      <c r="B168" s="19">
        <v>156</v>
      </c>
      <c r="C168" s="32" t="s">
        <v>201</v>
      </c>
      <c r="D168" s="11">
        <f t="shared" ref="D168:D199" si="62">AD168-Q168</f>
        <v>0</v>
      </c>
      <c r="E168" s="11">
        <f t="shared" ref="E168:E199" si="63">AE168-R168</f>
        <v>0</v>
      </c>
      <c r="F168" s="11">
        <f t="shared" ref="F168:F199" si="64">AF168-S168</f>
        <v>0</v>
      </c>
      <c r="G168" s="11">
        <f t="shared" ref="G168:G199" si="65">AG168-T168</f>
        <v>0</v>
      </c>
      <c r="H168" s="11">
        <f t="shared" ref="H168:H199" si="66">AH168-U168</f>
        <v>0</v>
      </c>
      <c r="I168" s="11">
        <f t="shared" ref="I168:I199" si="67">AI168-V168</f>
        <v>0</v>
      </c>
      <c r="J168" s="11">
        <f t="shared" ref="J168:J199" si="68">AJ168-W168</f>
        <v>0</v>
      </c>
      <c r="K168" s="11">
        <f t="shared" ref="K168:K199" si="69">AK168-X168</f>
        <v>0</v>
      </c>
      <c r="L168" s="45" t="b">
        <f t="shared" si="47"/>
        <v>1</v>
      </c>
      <c r="M168" s="42" t="s">
        <v>731</v>
      </c>
      <c r="N168" s="42" t="s">
        <v>40</v>
      </c>
      <c r="O168" s="43">
        <v>1</v>
      </c>
      <c r="P168" s="42" t="s">
        <v>201</v>
      </c>
      <c r="Q168" s="43">
        <v>1</v>
      </c>
      <c r="R168" s="43">
        <v>1.4999999999999999E-5</v>
      </c>
      <c r="S168" s="43">
        <v>0</v>
      </c>
      <c r="T168" s="43">
        <v>0</v>
      </c>
      <c r="U168" s="43">
        <v>0</v>
      </c>
      <c r="V168" s="43">
        <v>0</v>
      </c>
      <c r="W168" s="47">
        <v>1</v>
      </c>
      <c r="X168" s="47">
        <v>1.4999999999999999E-5</v>
      </c>
      <c r="Y168" s="45" t="b">
        <f t="shared" si="48"/>
        <v>1</v>
      </c>
      <c r="Z168" s="42" t="s">
        <v>731</v>
      </c>
      <c r="AA168" s="42" t="s">
        <v>40</v>
      </c>
      <c r="AB168" s="43">
        <v>1</v>
      </c>
      <c r="AC168" s="42" t="s">
        <v>201</v>
      </c>
      <c r="AD168" s="47">
        <v>1</v>
      </c>
      <c r="AE168" s="47">
        <v>1.4999999999999999E-5</v>
      </c>
      <c r="AF168" s="47">
        <v>0</v>
      </c>
      <c r="AG168" s="47">
        <v>0</v>
      </c>
      <c r="AH168" s="47">
        <v>0</v>
      </c>
      <c r="AI168" s="47">
        <v>0</v>
      </c>
      <c r="AJ168" s="47">
        <v>1</v>
      </c>
      <c r="AK168" s="47">
        <v>1.4999999999999999E-5</v>
      </c>
    </row>
    <row r="169" spans="1:37" ht="17.25" customHeight="1" x14ac:dyDescent="0.25">
      <c r="A169" s="7" t="s">
        <v>40</v>
      </c>
      <c r="B169" s="19">
        <v>157</v>
      </c>
      <c r="C169" s="32" t="s">
        <v>301</v>
      </c>
      <c r="D169" s="11">
        <f t="shared" si="62"/>
        <v>0</v>
      </c>
      <c r="E169" s="11">
        <f t="shared" si="63"/>
        <v>0</v>
      </c>
      <c r="F169" s="11">
        <f t="shared" si="64"/>
        <v>0</v>
      </c>
      <c r="G169" s="11">
        <f t="shared" si="65"/>
        <v>0</v>
      </c>
      <c r="H169" s="11">
        <f t="shared" si="66"/>
        <v>0</v>
      </c>
      <c r="I169" s="11">
        <f t="shared" si="67"/>
        <v>0</v>
      </c>
      <c r="J169" s="11">
        <f t="shared" si="68"/>
        <v>0</v>
      </c>
      <c r="K169" s="11">
        <f t="shared" si="69"/>
        <v>0</v>
      </c>
      <c r="L169" s="45" t="b">
        <f t="shared" si="47"/>
        <v>1</v>
      </c>
      <c r="M169" s="42" t="s">
        <v>733</v>
      </c>
      <c r="N169" s="42" t="s">
        <v>40</v>
      </c>
      <c r="O169" s="43">
        <v>1</v>
      </c>
      <c r="P169" s="42" t="s">
        <v>301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7">
        <v>0</v>
      </c>
      <c r="X169" s="47">
        <v>0</v>
      </c>
      <c r="Y169" s="45" t="b">
        <f t="shared" si="48"/>
        <v>1</v>
      </c>
      <c r="Z169" s="42" t="s">
        <v>733</v>
      </c>
      <c r="AA169" s="42" t="s">
        <v>40</v>
      </c>
      <c r="AB169" s="43">
        <v>1</v>
      </c>
      <c r="AC169" s="42" t="s">
        <v>301</v>
      </c>
      <c r="AD169" s="47">
        <v>0</v>
      </c>
      <c r="AE169" s="47">
        <v>0</v>
      </c>
      <c r="AF169" s="47">
        <v>0</v>
      </c>
      <c r="AG169" s="47">
        <v>0</v>
      </c>
      <c r="AH169" s="47">
        <v>0</v>
      </c>
      <c r="AI169" s="47">
        <v>0</v>
      </c>
      <c r="AJ169" s="47">
        <v>0</v>
      </c>
      <c r="AK169" s="47">
        <v>0</v>
      </c>
    </row>
    <row r="170" spans="1:37" ht="17.25" customHeight="1" x14ac:dyDescent="0.25">
      <c r="A170" s="7" t="s">
        <v>40</v>
      </c>
      <c r="B170" s="19">
        <v>158</v>
      </c>
      <c r="C170" s="32" t="s">
        <v>27</v>
      </c>
      <c r="D170" s="11">
        <f t="shared" si="62"/>
        <v>10</v>
      </c>
      <c r="E170" s="11">
        <f t="shared" si="63"/>
        <v>0.11509999999999954</v>
      </c>
      <c r="F170" s="11">
        <f t="shared" si="64"/>
        <v>11</v>
      </c>
      <c r="G170" s="11">
        <f t="shared" si="65"/>
        <v>0.12199999999999944</v>
      </c>
      <c r="H170" s="11">
        <f t="shared" si="66"/>
        <v>9</v>
      </c>
      <c r="I170" s="11">
        <f t="shared" si="67"/>
        <v>0.1110000000000001</v>
      </c>
      <c r="J170" s="11">
        <f t="shared" si="68"/>
        <v>1</v>
      </c>
      <c r="K170" s="11">
        <f t="shared" si="69"/>
        <v>1.1000000000000038E-3</v>
      </c>
      <c r="L170" s="45" t="b">
        <f t="shared" si="47"/>
        <v>1</v>
      </c>
      <c r="M170" s="42" t="s">
        <v>734</v>
      </c>
      <c r="N170" s="42" t="s">
        <v>40</v>
      </c>
      <c r="O170" s="43">
        <v>1</v>
      </c>
      <c r="P170" s="42" t="s">
        <v>27</v>
      </c>
      <c r="Q170" s="43">
        <v>88</v>
      </c>
      <c r="R170" s="43">
        <v>1.1459999999999999</v>
      </c>
      <c r="S170" s="43">
        <v>80</v>
      </c>
      <c r="T170" s="43">
        <v>1.0680000000000003</v>
      </c>
      <c r="U170" s="43">
        <v>34</v>
      </c>
      <c r="V170" s="43">
        <v>0.55000000000000027</v>
      </c>
      <c r="W170" s="47">
        <v>5</v>
      </c>
      <c r="X170" s="47">
        <v>8.8999999999999996E-2</v>
      </c>
      <c r="Y170" s="45" t="b">
        <f t="shared" si="48"/>
        <v>1</v>
      </c>
      <c r="Z170" s="42" t="s">
        <v>734</v>
      </c>
      <c r="AA170" s="42" t="s">
        <v>40</v>
      </c>
      <c r="AB170" s="43">
        <v>1</v>
      </c>
      <c r="AC170" s="42" t="s">
        <v>27</v>
      </c>
      <c r="AD170" s="47">
        <v>98</v>
      </c>
      <c r="AE170" s="47">
        <v>1.2610999999999994</v>
      </c>
      <c r="AF170" s="47">
        <v>91</v>
      </c>
      <c r="AG170" s="47">
        <v>1.1899999999999997</v>
      </c>
      <c r="AH170" s="47">
        <v>43</v>
      </c>
      <c r="AI170" s="47">
        <v>0.66100000000000037</v>
      </c>
      <c r="AJ170" s="47">
        <v>6</v>
      </c>
      <c r="AK170" s="47">
        <v>9.01E-2</v>
      </c>
    </row>
    <row r="171" spans="1:37" ht="17.25" customHeight="1" x14ac:dyDescent="0.25">
      <c r="A171" s="7" t="s">
        <v>40</v>
      </c>
      <c r="B171" s="19">
        <v>159</v>
      </c>
      <c r="C171" s="32" t="s">
        <v>302</v>
      </c>
      <c r="D171" s="11">
        <f t="shared" si="62"/>
        <v>0</v>
      </c>
      <c r="E171" s="11">
        <f t="shared" si="63"/>
        <v>0</v>
      </c>
      <c r="F171" s="11">
        <f t="shared" si="64"/>
        <v>0</v>
      </c>
      <c r="G171" s="11">
        <f t="shared" si="65"/>
        <v>0</v>
      </c>
      <c r="H171" s="11">
        <f t="shared" si="66"/>
        <v>0</v>
      </c>
      <c r="I171" s="11">
        <f t="shared" si="67"/>
        <v>0</v>
      </c>
      <c r="J171" s="11">
        <f t="shared" si="68"/>
        <v>0</v>
      </c>
      <c r="K171" s="11">
        <f t="shared" si="69"/>
        <v>0</v>
      </c>
      <c r="L171" s="45" t="b">
        <f t="shared" si="47"/>
        <v>1</v>
      </c>
      <c r="M171" s="42" t="s">
        <v>734</v>
      </c>
      <c r="N171" s="42" t="s">
        <v>40</v>
      </c>
      <c r="O171" s="43">
        <v>1</v>
      </c>
      <c r="P171" s="42" t="s">
        <v>302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7">
        <v>0</v>
      </c>
      <c r="X171" s="47">
        <v>0</v>
      </c>
      <c r="Y171" s="45" t="b">
        <f t="shared" si="48"/>
        <v>1</v>
      </c>
      <c r="Z171" s="42" t="s">
        <v>734</v>
      </c>
      <c r="AA171" s="42" t="s">
        <v>40</v>
      </c>
      <c r="AB171" s="43">
        <v>1</v>
      </c>
      <c r="AC171" s="42" t="s">
        <v>302</v>
      </c>
      <c r="AD171" s="47"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0</v>
      </c>
      <c r="AK171" s="47">
        <v>0</v>
      </c>
    </row>
    <row r="172" spans="1:37" ht="17.25" customHeight="1" x14ac:dyDescent="0.25">
      <c r="A172" s="7" t="s">
        <v>40</v>
      </c>
      <c r="B172" s="19">
        <v>160</v>
      </c>
      <c r="C172" s="32" t="s">
        <v>244</v>
      </c>
      <c r="D172" s="11">
        <f t="shared" si="62"/>
        <v>0</v>
      </c>
      <c r="E172" s="11">
        <f t="shared" si="63"/>
        <v>0</v>
      </c>
      <c r="F172" s="11">
        <f t="shared" si="64"/>
        <v>0</v>
      </c>
      <c r="G172" s="11">
        <f t="shared" si="65"/>
        <v>0</v>
      </c>
      <c r="H172" s="11">
        <f t="shared" si="66"/>
        <v>0</v>
      </c>
      <c r="I172" s="11">
        <f t="shared" si="67"/>
        <v>0</v>
      </c>
      <c r="J172" s="11">
        <f t="shared" si="68"/>
        <v>0</v>
      </c>
      <c r="K172" s="11">
        <f t="shared" si="69"/>
        <v>0</v>
      </c>
      <c r="L172" s="45" t="b">
        <f t="shared" si="47"/>
        <v>1</v>
      </c>
      <c r="M172" s="42" t="s">
        <v>733</v>
      </c>
      <c r="N172" s="42" t="s">
        <v>40</v>
      </c>
      <c r="O172" s="43">
        <v>1</v>
      </c>
      <c r="P172" s="42" t="s">
        <v>244</v>
      </c>
      <c r="Q172" s="43">
        <v>1</v>
      </c>
      <c r="R172" s="43">
        <v>7.0000000000000001E-3</v>
      </c>
      <c r="S172" s="43">
        <v>1</v>
      </c>
      <c r="T172" s="43">
        <v>7.0000000000000001E-3</v>
      </c>
      <c r="U172" s="43">
        <v>0</v>
      </c>
      <c r="V172" s="43">
        <v>0</v>
      </c>
      <c r="W172" s="47">
        <v>0</v>
      </c>
      <c r="X172" s="47">
        <v>0</v>
      </c>
      <c r="Y172" s="45" t="b">
        <f t="shared" si="48"/>
        <v>1</v>
      </c>
      <c r="Z172" s="42" t="s">
        <v>733</v>
      </c>
      <c r="AA172" s="42" t="s">
        <v>40</v>
      </c>
      <c r="AB172" s="43">
        <v>1</v>
      </c>
      <c r="AC172" s="42" t="s">
        <v>244</v>
      </c>
      <c r="AD172" s="47">
        <v>1</v>
      </c>
      <c r="AE172" s="47">
        <v>7.0000000000000001E-3</v>
      </c>
      <c r="AF172" s="47">
        <v>1</v>
      </c>
      <c r="AG172" s="47">
        <v>7.0000000000000001E-3</v>
      </c>
      <c r="AH172" s="47">
        <v>0</v>
      </c>
      <c r="AI172" s="47">
        <v>0</v>
      </c>
      <c r="AJ172" s="47">
        <v>0</v>
      </c>
      <c r="AK172" s="47">
        <v>0</v>
      </c>
    </row>
    <row r="173" spans="1:37" ht="17.25" customHeight="1" x14ac:dyDescent="0.25">
      <c r="A173" s="7" t="s">
        <v>40</v>
      </c>
      <c r="B173" s="19">
        <v>161</v>
      </c>
      <c r="C173" s="32" t="s">
        <v>68</v>
      </c>
      <c r="D173" s="11">
        <f t="shared" si="62"/>
        <v>7</v>
      </c>
      <c r="E173" s="11">
        <f t="shared" si="63"/>
        <v>2.1000000000000001E-2</v>
      </c>
      <c r="F173" s="11">
        <f t="shared" si="64"/>
        <v>3</v>
      </c>
      <c r="G173" s="11">
        <f t="shared" si="65"/>
        <v>8.9999999999999976E-3</v>
      </c>
      <c r="H173" s="11">
        <f t="shared" si="66"/>
        <v>0</v>
      </c>
      <c r="I173" s="11">
        <f t="shared" si="67"/>
        <v>0</v>
      </c>
      <c r="J173" s="11">
        <f t="shared" si="68"/>
        <v>4</v>
      </c>
      <c r="K173" s="11">
        <f t="shared" si="69"/>
        <v>1.2E-2</v>
      </c>
      <c r="L173" s="45" t="b">
        <f t="shared" si="47"/>
        <v>1</v>
      </c>
      <c r="M173" s="42" t="s">
        <v>733</v>
      </c>
      <c r="N173" s="42" t="s">
        <v>40</v>
      </c>
      <c r="O173" s="43">
        <v>1</v>
      </c>
      <c r="P173" s="42" t="s">
        <v>68</v>
      </c>
      <c r="Q173" s="43">
        <v>3</v>
      </c>
      <c r="R173" s="43">
        <v>1.7999999999999999E-2</v>
      </c>
      <c r="S173" s="43">
        <v>1</v>
      </c>
      <c r="T173" s="43">
        <v>1.2E-2</v>
      </c>
      <c r="U173" s="43">
        <v>1</v>
      </c>
      <c r="V173" s="43">
        <v>2E-3</v>
      </c>
      <c r="W173" s="47">
        <v>0</v>
      </c>
      <c r="X173" s="47">
        <v>0</v>
      </c>
      <c r="Y173" s="45" t="b">
        <f t="shared" si="48"/>
        <v>1</v>
      </c>
      <c r="Z173" s="42" t="s">
        <v>733</v>
      </c>
      <c r="AA173" s="42" t="s">
        <v>40</v>
      </c>
      <c r="AB173" s="43">
        <v>1</v>
      </c>
      <c r="AC173" s="42" t="s">
        <v>68</v>
      </c>
      <c r="AD173" s="47">
        <v>10</v>
      </c>
      <c r="AE173" s="47">
        <v>3.9E-2</v>
      </c>
      <c r="AF173" s="47">
        <v>4</v>
      </c>
      <c r="AG173" s="47">
        <v>2.0999999999999998E-2</v>
      </c>
      <c r="AH173" s="47">
        <v>1</v>
      </c>
      <c r="AI173" s="47">
        <v>2E-3</v>
      </c>
      <c r="AJ173" s="47">
        <v>4</v>
      </c>
      <c r="AK173" s="47">
        <v>1.2E-2</v>
      </c>
    </row>
    <row r="174" spans="1:37" ht="17.25" customHeight="1" x14ac:dyDescent="0.25">
      <c r="A174" s="7" t="s">
        <v>40</v>
      </c>
      <c r="B174" s="19">
        <v>162</v>
      </c>
      <c r="C174" s="32" t="s">
        <v>68</v>
      </c>
      <c r="D174" s="11">
        <f t="shared" si="62"/>
        <v>0</v>
      </c>
      <c r="E174" s="11">
        <f t="shared" si="63"/>
        <v>0</v>
      </c>
      <c r="F174" s="11">
        <f t="shared" si="64"/>
        <v>0</v>
      </c>
      <c r="G174" s="11">
        <f t="shared" si="65"/>
        <v>0</v>
      </c>
      <c r="H174" s="11">
        <f t="shared" si="66"/>
        <v>0</v>
      </c>
      <c r="I174" s="11">
        <f t="shared" si="67"/>
        <v>0</v>
      </c>
      <c r="J174" s="11">
        <f t="shared" si="68"/>
        <v>0</v>
      </c>
      <c r="K174" s="11">
        <f t="shared" si="69"/>
        <v>0</v>
      </c>
      <c r="L174" s="45" t="b">
        <f t="shared" si="47"/>
        <v>1</v>
      </c>
      <c r="M174" s="42" t="s">
        <v>734</v>
      </c>
      <c r="N174" s="42" t="s">
        <v>40</v>
      </c>
      <c r="O174" s="43">
        <v>1</v>
      </c>
      <c r="P174" s="42" t="s">
        <v>68</v>
      </c>
      <c r="Q174" s="43">
        <v>0</v>
      </c>
      <c r="R174" s="43">
        <v>0</v>
      </c>
      <c r="S174" s="43">
        <v>0</v>
      </c>
      <c r="T174" s="43">
        <v>0</v>
      </c>
      <c r="U174" s="43">
        <v>1</v>
      </c>
      <c r="V174" s="43">
        <v>8.0000000000000002E-3</v>
      </c>
      <c r="W174" s="47">
        <v>0</v>
      </c>
      <c r="X174" s="47">
        <v>0</v>
      </c>
      <c r="Y174" s="45" t="b">
        <f t="shared" si="48"/>
        <v>1</v>
      </c>
      <c r="Z174" s="42" t="s">
        <v>734</v>
      </c>
      <c r="AA174" s="42" t="s">
        <v>40</v>
      </c>
      <c r="AB174" s="43">
        <v>1</v>
      </c>
      <c r="AC174" s="42" t="s">
        <v>68</v>
      </c>
      <c r="AD174" s="47">
        <v>0</v>
      </c>
      <c r="AE174" s="47">
        <v>0</v>
      </c>
      <c r="AF174" s="47">
        <v>0</v>
      </c>
      <c r="AG174" s="47">
        <v>0</v>
      </c>
      <c r="AH174" s="47">
        <v>1</v>
      </c>
      <c r="AI174" s="47">
        <v>8.0000000000000002E-3</v>
      </c>
      <c r="AJ174" s="47">
        <v>0</v>
      </c>
      <c r="AK174" s="47">
        <v>0</v>
      </c>
    </row>
    <row r="175" spans="1:37" ht="17.25" customHeight="1" x14ac:dyDescent="0.25">
      <c r="A175" s="7" t="s">
        <v>40</v>
      </c>
      <c r="B175" s="19">
        <v>163</v>
      </c>
      <c r="C175" s="32" t="s">
        <v>303</v>
      </c>
      <c r="D175" s="11">
        <f t="shared" si="62"/>
        <v>0</v>
      </c>
      <c r="E175" s="11">
        <f t="shared" si="63"/>
        <v>0</v>
      </c>
      <c r="F175" s="11">
        <f t="shared" si="64"/>
        <v>0</v>
      </c>
      <c r="G175" s="11">
        <f t="shared" si="65"/>
        <v>0</v>
      </c>
      <c r="H175" s="11">
        <f t="shared" si="66"/>
        <v>0</v>
      </c>
      <c r="I175" s="11">
        <f t="shared" si="67"/>
        <v>0</v>
      </c>
      <c r="J175" s="11">
        <f t="shared" si="68"/>
        <v>0</v>
      </c>
      <c r="K175" s="11">
        <f t="shared" si="69"/>
        <v>0</v>
      </c>
      <c r="L175" s="45" t="b">
        <f t="shared" si="47"/>
        <v>1</v>
      </c>
      <c r="M175" s="42" t="s">
        <v>733</v>
      </c>
      <c r="N175" s="42" t="s">
        <v>40</v>
      </c>
      <c r="O175" s="43">
        <v>1</v>
      </c>
      <c r="P175" s="42" t="s">
        <v>303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7">
        <v>0</v>
      </c>
      <c r="X175" s="47">
        <v>0</v>
      </c>
      <c r="Y175" s="45" t="b">
        <f t="shared" si="48"/>
        <v>1</v>
      </c>
      <c r="Z175" s="42" t="s">
        <v>733</v>
      </c>
      <c r="AA175" s="42" t="s">
        <v>40</v>
      </c>
      <c r="AB175" s="43">
        <v>1</v>
      </c>
      <c r="AC175" s="42" t="s">
        <v>303</v>
      </c>
      <c r="AD175" s="47">
        <v>0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v>0</v>
      </c>
      <c r="AK175" s="47">
        <v>0</v>
      </c>
    </row>
    <row r="176" spans="1:37" ht="17.25" customHeight="1" x14ac:dyDescent="0.25">
      <c r="A176" s="7" t="s">
        <v>40</v>
      </c>
      <c r="B176" s="19">
        <v>164</v>
      </c>
      <c r="C176" s="32" t="s">
        <v>88</v>
      </c>
      <c r="D176" s="11">
        <f t="shared" si="62"/>
        <v>0</v>
      </c>
      <c r="E176" s="11">
        <f t="shared" si="63"/>
        <v>0</v>
      </c>
      <c r="F176" s="11">
        <f t="shared" si="64"/>
        <v>0</v>
      </c>
      <c r="G176" s="11">
        <f t="shared" si="65"/>
        <v>0</v>
      </c>
      <c r="H176" s="11">
        <f t="shared" si="66"/>
        <v>0</v>
      </c>
      <c r="I176" s="11">
        <f t="shared" si="67"/>
        <v>0</v>
      </c>
      <c r="J176" s="11">
        <f t="shared" si="68"/>
        <v>0</v>
      </c>
      <c r="K176" s="11">
        <f t="shared" si="69"/>
        <v>0</v>
      </c>
      <c r="L176" s="45" t="b">
        <f t="shared" si="47"/>
        <v>1</v>
      </c>
      <c r="M176" s="42" t="s">
        <v>731</v>
      </c>
      <c r="N176" s="42" t="s">
        <v>40</v>
      </c>
      <c r="O176" s="43">
        <v>1</v>
      </c>
      <c r="P176" s="42" t="s">
        <v>88</v>
      </c>
      <c r="Q176" s="43">
        <v>1</v>
      </c>
      <c r="R176" s="43">
        <v>1.4999999999999999E-2</v>
      </c>
      <c r="S176" s="43">
        <v>1</v>
      </c>
      <c r="T176" s="43">
        <v>1.4999999999999999E-2</v>
      </c>
      <c r="U176" s="43">
        <v>1</v>
      </c>
      <c r="V176" s="43">
        <v>1.2E-2</v>
      </c>
      <c r="W176" s="47">
        <v>0</v>
      </c>
      <c r="X176" s="47">
        <v>0</v>
      </c>
      <c r="Y176" s="45" t="b">
        <f t="shared" si="48"/>
        <v>1</v>
      </c>
      <c r="Z176" s="42" t="s">
        <v>731</v>
      </c>
      <c r="AA176" s="42" t="s">
        <v>40</v>
      </c>
      <c r="AB176" s="43">
        <v>1</v>
      </c>
      <c r="AC176" s="42" t="s">
        <v>88</v>
      </c>
      <c r="AD176" s="47">
        <v>1</v>
      </c>
      <c r="AE176" s="47">
        <v>1.4999999999999999E-2</v>
      </c>
      <c r="AF176" s="47">
        <v>1</v>
      </c>
      <c r="AG176" s="47">
        <v>1.4999999999999999E-2</v>
      </c>
      <c r="AH176" s="47">
        <v>1</v>
      </c>
      <c r="AI176" s="47">
        <v>1.2E-2</v>
      </c>
      <c r="AJ176" s="47">
        <v>0</v>
      </c>
      <c r="AK176" s="47">
        <v>0</v>
      </c>
    </row>
    <row r="177" spans="1:37" ht="17.25" customHeight="1" x14ac:dyDescent="0.25">
      <c r="A177" s="7" t="s">
        <v>40</v>
      </c>
      <c r="B177" s="19">
        <v>165</v>
      </c>
      <c r="C177" s="32" t="s">
        <v>101</v>
      </c>
      <c r="D177" s="11">
        <f t="shared" si="62"/>
        <v>0</v>
      </c>
      <c r="E177" s="11">
        <f t="shared" si="63"/>
        <v>0</v>
      </c>
      <c r="F177" s="11">
        <f t="shared" si="64"/>
        <v>1</v>
      </c>
      <c r="G177" s="11">
        <f t="shared" si="65"/>
        <v>9.999999999999995E-3</v>
      </c>
      <c r="H177" s="11">
        <f t="shared" si="66"/>
        <v>3</v>
      </c>
      <c r="I177" s="11">
        <f t="shared" si="67"/>
        <v>3.6299999999999999E-2</v>
      </c>
      <c r="J177" s="11">
        <f t="shared" si="68"/>
        <v>0</v>
      </c>
      <c r="K177" s="11">
        <f t="shared" si="69"/>
        <v>0</v>
      </c>
      <c r="L177" s="45" t="b">
        <f t="shared" si="47"/>
        <v>1</v>
      </c>
      <c r="M177" s="42" t="s">
        <v>732</v>
      </c>
      <c r="N177" s="42" t="s">
        <v>40</v>
      </c>
      <c r="O177" s="43">
        <v>1</v>
      </c>
      <c r="P177" s="42" t="s">
        <v>101</v>
      </c>
      <c r="Q177" s="43">
        <v>8</v>
      </c>
      <c r="R177" s="43">
        <v>7.7799999999999994E-2</v>
      </c>
      <c r="S177" s="43">
        <v>8</v>
      </c>
      <c r="T177" s="43">
        <v>7.4099999999999999E-2</v>
      </c>
      <c r="U177" s="43">
        <v>3</v>
      </c>
      <c r="V177" s="43">
        <v>1.2000000000000001E-3</v>
      </c>
      <c r="W177" s="47">
        <v>0</v>
      </c>
      <c r="X177" s="47">
        <v>0</v>
      </c>
      <c r="Y177" s="45" t="b">
        <f t="shared" si="48"/>
        <v>1</v>
      </c>
      <c r="Z177" s="42" t="s">
        <v>732</v>
      </c>
      <c r="AA177" s="42" t="s">
        <v>40</v>
      </c>
      <c r="AB177" s="43">
        <v>1</v>
      </c>
      <c r="AC177" s="42" t="s">
        <v>101</v>
      </c>
      <c r="AD177" s="47">
        <v>8</v>
      </c>
      <c r="AE177" s="47">
        <v>7.7799999999999994E-2</v>
      </c>
      <c r="AF177" s="47">
        <v>9</v>
      </c>
      <c r="AG177" s="47">
        <v>8.4099999999999994E-2</v>
      </c>
      <c r="AH177" s="47">
        <v>6</v>
      </c>
      <c r="AI177" s="47">
        <v>3.7499999999999999E-2</v>
      </c>
      <c r="AJ177" s="47">
        <v>0</v>
      </c>
      <c r="AK177" s="47">
        <v>0</v>
      </c>
    </row>
    <row r="178" spans="1:37" ht="17.25" customHeight="1" x14ac:dyDescent="0.25">
      <c r="A178" s="7" t="s">
        <v>40</v>
      </c>
      <c r="B178" s="19">
        <v>166</v>
      </c>
      <c r="C178" s="32" t="s">
        <v>229</v>
      </c>
      <c r="D178" s="11">
        <f t="shared" si="62"/>
        <v>0</v>
      </c>
      <c r="E178" s="11">
        <f t="shared" si="63"/>
        <v>0</v>
      </c>
      <c r="F178" s="11">
        <f t="shared" si="64"/>
        <v>0</v>
      </c>
      <c r="G178" s="11">
        <f t="shared" si="65"/>
        <v>0</v>
      </c>
      <c r="H178" s="11">
        <f t="shared" si="66"/>
        <v>0</v>
      </c>
      <c r="I178" s="11">
        <f t="shared" si="67"/>
        <v>0</v>
      </c>
      <c r="J178" s="11">
        <f t="shared" si="68"/>
        <v>0</v>
      </c>
      <c r="K178" s="11">
        <f t="shared" si="69"/>
        <v>0</v>
      </c>
      <c r="L178" s="45" t="b">
        <f t="shared" si="47"/>
        <v>1</v>
      </c>
      <c r="M178" s="42" t="s">
        <v>733</v>
      </c>
      <c r="N178" s="42" t="s">
        <v>40</v>
      </c>
      <c r="O178" s="43">
        <v>1</v>
      </c>
      <c r="P178" s="42" t="s">
        <v>229</v>
      </c>
      <c r="Q178" s="43">
        <v>0</v>
      </c>
      <c r="R178" s="43">
        <v>0</v>
      </c>
      <c r="S178" s="43">
        <v>0</v>
      </c>
      <c r="T178" s="43">
        <v>0</v>
      </c>
      <c r="U178" s="43">
        <v>1</v>
      </c>
      <c r="V178" s="43">
        <v>1.4999999999999999E-2</v>
      </c>
      <c r="W178" s="47">
        <v>0</v>
      </c>
      <c r="X178" s="47">
        <v>0</v>
      </c>
      <c r="Y178" s="45" t="b">
        <f t="shared" si="48"/>
        <v>1</v>
      </c>
      <c r="Z178" s="42" t="s">
        <v>733</v>
      </c>
      <c r="AA178" s="42" t="s">
        <v>40</v>
      </c>
      <c r="AB178" s="43">
        <v>1</v>
      </c>
      <c r="AC178" s="42" t="s">
        <v>229</v>
      </c>
      <c r="AD178" s="47">
        <v>0</v>
      </c>
      <c r="AE178" s="47">
        <v>0</v>
      </c>
      <c r="AF178" s="47">
        <v>0</v>
      </c>
      <c r="AG178" s="47">
        <v>0</v>
      </c>
      <c r="AH178" s="47">
        <v>1</v>
      </c>
      <c r="AI178" s="47">
        <v>1.4999999999999999E-2</v>
      </c>
      <c r="AJ178" s="47">
        <v>0</v>
      </c>
      <c r="AK178" s="47">
        <v>0</v>
      </c>
    </row>
    <row r="179" spans="1:37" ht="17.25" customHeight="1" x14ac:dyDescent="0.25">
      <c r="A179" s="7" t="s">
        <v>40</v>
      </c>
      <c r="B179" s="19">
        <v>167</v>
      </c>
      <c r="C179" s="32" t="s">
        <v>117</v>
      </c>
      <c r="D179" s="11">
        <f t="shared" si="62"/>
        <v>1</v>
      </c>
      <c r="E179" s="11">
        <f t="shared" si="63"/>
        <v>2.9999999999999992E-3</v>
      </c>
      <c r="F179" s="11">
        <f t="shared" si="64"/>
        <v>1</v>
      </c>
      <c r="G179" s="11">
        <f t="shared" si="65"/>
        <v>2.9999999999999992E-3</v>
      </c>
      <c r="H179" s="11">
        <f t="shared" si="66"/>
        <v>0</v>
      </c>
      <c r="I179" s="11">
        <f t="shared" si="67"/>
        <v>0</v>
      </c>
      <c r="J179" s="11">
        <f t="shared" si="68"/>
        <v>0</v>
      </c>
      <c r="K179" s="11">
        <f t="shared" si="69"/>
        <v>0</v>
      </c>
      <c r="L179" s="45" t="b">
        <f t="shared" si="47"/>
        <v>1</v>
      </c>
      <c r="M179" s="42" t="s">
        <v>732</v>
      </c>
      <c r="N179" s="42" t="s">
        <v>40</v>
      </c>
      <c r="O179" s="43">
        <v>1</v>
      </c>
      <c r="P179" s="42" t="s">
        <v>117</v>
      </c>
      <c r="Q179" s="43">
        <v>2</v>
      </c>
      <c r="R179" s="43">
        <v>1.7999999999999999E-2</v>
      </c>
      <c r="S179" s="43">
        <v>2</v>
      </c>
      <c r="T179" s="43">
        <v>1.7999999999999999E-2</v>
      </c>
      <c r="U179" s="43">
        <v>1</v>
      </c>
      <c r="V179" s="43">
        <v>1.4999999999999999E-2</v>
      </c>
      <c r="W179" s="47">
        <v>0</v>
      </c>
      <c r="X179" s="47">
        <v>0</v>
      </c>
      <c r="Y179" s="45" t="b">
        <f t="shared" si="48"/>
        <v>1</v>
      </c>
      <c r="Z179" s="42" t="s">
        <v>732</v>
      </c>
      <c r="AA179" s="42" t="s">
        <v>40</v>
      </c>
      <c r="AB179" s="43">
        <v>1</v>
      </c>
      <c r="AC179" s="42" t="s">
        <v>117</v>
      </c>
      <c r="AD179" s="47">
        <v>3</v>
      </c>
      <c r="AE179" s="47">
        <v>2.0999999999999998E-2</v>
      </c>
      <c r="AF179" s="47">
        <v>3</v>
      </c>
      <c r="AG179" s="47">
        <v>2.0999999999999998E-2</v>
      </c>
      <c r="AH179" s="47">
        <v>1</v>
      </c>
      <c r="AI179" s="47">
        <v>1.4999999999999999E-2</v>
      </c>
      <c r="AJ179" s="47">
        <v>0</v>
      </c>
      <c r="AK179" s="47">
        <v>0</v>
      </c>
    </row>
    <row r="180" spans="1:37" ht="17.25" customHeight="1" x14ac:dyDescent="0.25">
      <c r="A180" s="7" t="s">
        <v>40</v>
      </c>
      <c r="B180" s="19">
        <v>168</v>
      </c>
      <c r="C180" s="32" t="s">
        <v>111</v>
      </c>
      <c r="D180" s="11">
        <f t="shared" si="62"/>
        <v>1</v>
      </c>
      <c r="E180" s="11">
        <f t="shared" si="63"/>
        <v>8.9999999999999802E-3</v>
      </c>
      <c r="F180" s="11">
        <f t="shared" si="64"/>
        <v>3</v>
      </c>
      <c r="G180" s="11">
        <f t="shared" si="65"/>
        <v>2.399999999999998E-2</v>
      </c>
      <c r="H180" s="11">
        <f t="shared" si="66"/>
        <v>1</v>
      </c>
      <c r="I180" s="11">
        <f t="shared" si="67"/>
        <v>1.2999999999999998E-2</v>
      </c>
      <c r="J180" s="11">
        <f t="shared" si="68"/>
        <v>0</v>
      </c>
      <c r="K180" s="11">
        <f t="shared" si="69"/>
        <v>0</v>
      </c>
      <c r="L180" s="45" t="b">
        <f t="shared" si="47"/>
        <v>1</v>
      </c>
      <c r="M180" s="42" t="s">
        <v>734</v>
      </c>
      <c r="N180" s="42" t="s">
        <v>40</v>
      </c>
      <c r="O180" s="43">
        <v>1</v>
      </c>
      <c r="P180" s="42" t="s">
        <v>111</v>
      </c>
      <c r="Q180" s="43">
        <v>9</v>
      </c>
      <c r="R180" s="43">
        <v>9.3000000000000013E-2</v>
      </c>
      <c r="S180" s="43">
        <v>7</v>
      </c>
      <c r="T180" s="43">
        <v>7.8000000000000014E-2</v>
      </c>
      <c r="U180" s="43">
        <v>3</v>
      </c>
      <c r="V180" s="43">
        <v>0.04</v>
      </c>
      <c r="W180" s="47">
        <v>0</v>
      </c>
      <c r="X180" s="47">
        <v>0</v>
      </c>
      <c r="Y180" s="45" t="b">
        <f t="shared" si="48"/>
        <v>1</v>
      </c>
      <c r="Z180" s="42" t="s">
        <v>734</v>
      </c>
      <c r="AA180" s="42" t="s">
        <v>40</v>
      </c>
      <c r="AB180" s="43">
        <v>1</v>
      </c>
      <c r="AC180" s="42" t="s">
        <v>111</v>
      </c>
      <c r="AD180" s="47">
        <v>10</v>
      </c>
      <c r="AE180" s="47">
        <v>0.10199999999999999</v>
      </c>
      <c r="AF180" s="47">
        <v>10</v>
      </c>
      <c r="AG180" s="47">
        <v>0.10199999999999999</v>
      </c>
      <c r="AH180" s="47">
        <v>4</v>
      </c>
      <c r="AI180" s="47">
        <v>5.2999999999999999E-2</v>
      </c>
      <c r="AJ180" s="47">
        <v>0</v>
      </c>
      <c r="AK180" s="47">
        <v>0</v>
      </c>
    </row>
    <row r="181" spans="1:37" ht="17.25" customHeight="1" x14ac:dyDescent="0.25">
      <c r="A181" s="7" t="s">
        <v>40</v>
      </c>
      <c r="B181" s="19">
        <v>169</v>
      </c>
      <c r="C181" s="32" t="s">
        <v>152</v>
      </c>
      <c r="D181" s="11">
        <f t="shared" si="62"/>
        <v>0</v>
      </c>
      <c r="E181" s="11">
        <f t="shared" si="63"/>
        <v>0</v>
      </c>
      <c r="F181" s="11">
        <f t="shared" si="64"/>
        <v>0</v>
      </c>
      <c r="G181" s="11">
        <f t="shared" si="65"/>
        <v>0</v>
      </c>
      <c r="H181" s="11">
        <f t="shared" si="66"/>
        <v>0</v>
      </c>
      <c r="I181" s="11">
        <f t="shared" si="67"/>
        <v>0</v>
      </c>
      <c r="J181" s="11">
        <f t="shared" si="68"/>
        <v>0</v>
      </c>
      <c r="K181" s="11">
        <f t="shared" si="69"/>
        <v>0</v>
      </c>
      <c r="L181" s="45" t="b">
        <f t="shared" si="47"/>
        <v>1</v>
      </c>
      <c r="M181" s="42" t="s">
        <v>732</v>
      </c>
      <c r="N181" s="42" t="s">
        <v>40</v>
      </c>
      <c r="O181" s="43">
        <v>1</v>
      </c>
      <c r="P181" s="42" t="s">
        <v>152</v>
      </c>
      <c r="Q181" s="43">
        <v>0</v>
      </c>
      <c r="R181" s="43">
        <v>0</v>
      </c>
      <c r="S181" s="43">
        <v>0</v>
      </c>
      <c r="T181" s="43">
        <v>0</v>
      </c>
      <c r="U181" s="43">
        <v>2</v>
      </c>
      <c r="V181" s="43">
        <v>1.6E-2</v>
      </c>
      <c r="W181" s="47">
        <v>0</v>
      </c>
      <c r="X181" s="47">
        <v>0</v>
      </c>
      <c r="Y181" s="45" t="b">
        <f t="shared" si="48"/>
        <v>1</v>
      </c>
      <c r="Z181" s="42" t="s">
        <v>732</v>
      </c>
      <c r="AA181" s="42" t="s">
        <v>40</v>
      </c>
      <c r="AB181" s="43">
        <v>1</v>
      </c>
      <c r="AC181" s="42" t="s">
        <v>152</v>
      </c>
      <c r="AD181" s="47">
        <v>0</v>
      </c>
      <c r="AE181" s="47">
        <v>0</v>
      </c>
      <c r="AF181" s="47">
        <v>0</v>
      </c>
      <c r="AG181" s="47">
        <v>0</v>
      </c>
      <c r="AH181" s="47">
        <v>2</v>
      </c>
      <c r="AI181" s="47">
        <v>1.6E-2</v>
      </c>
      <c r="AJ181" s="47">
        <v>0</v>
      </c>
      <c r="AK181" s="47">
        <v>0</v>
      </c>
    </row>
    <row r="182" spans="1:37" ht="17.25" customHeight="1" x14ac:dyDescent="0.25">
      <c r="A182" s="7" t="s">
        <v>40</v>
      </c>
      <c r="B182" s="19">
        <v>170</v>
      </c>
      <c r="C182" s="32" t="s">
        <v>202</v>
      </c>
      <c r="D182" s="11">
        <f t="shared" si="62"/>
        <v>1</v>
      </c>
      <c r="E182" s="11">
        <f t="shared" si="63"/>
        <v>1.4999999999999999E-2</v>
      </c>
      <c r="F182" s="11">
        <f t="shared" si="64"/>
        <v>0</v>
      </c>
      <c r="G182" s="11">
        <f t="shared" si="65"/>
        <v>0</v>
      </c>
      <c r="H182" s="11">
        <f t="shared" si="66"/>
        <v>0</v>
      </c>
      <c r="I182" s="11">
        <f t="shared" si="67"/>
        <v>0</v>
      </c>
      <c r="J182" s="11">
        <f t="shared" si="68"/>
        <v>0</v>
      </c>
      <c r="K182" s="11">
        <f t="shared" si="69"/>
        <v>0</v>
      </c>
      <c r="L182" s="45" t="b">
        <f t="shared" si="47"/>
        <v>1</v>
      </c>
      <c r="M182" s="42" t="s">
        <v>731</v>
      </c>
      <c r="N182" s="42" t="s">
        <v>40</v>
      </c>
      <c r="O182" s="43">
        <v>1</v>
      </c>
      <c r="P182" s="42" t="s">
        <v>202</v>
      </c>
      <c r="Q182" s="43">
        <v>1</v>
      </c>
      <c r="R182" s="43">
        <v>6.3E-3</v>
      </c>
      <c r="S182" s="43">
        <v>1</v>
      </c>
      <c r="T182" s="43">
        <v>6.3E-3</v>
      </c>
      <c r="U182" s="43">
        <v>0</v>
      </c>
      <c r="V182" s="43">
        <v>0</v>
      </c>
      <c r="W182" s="47">
        <v>0</v>
      </c>
      <c r="X182" s="47">
        <v>0</v>
      </c>
      <c r="Y182" s="45" t="b">
        <f t="shared" si="48"/>
        <v>1</v>
      </c>
      <c r="Z182" s="42" t="s">
        <v>731</v>
      </c>
      <c r="AA182" s="42" t="s">
        <v>40</v>
      </c>
      <c r="AB182" s="43">
        <v>1</v>
      </c>
      <c r="AC182" s="42" t="s">
        <v>202</v>
      </c>
      <c r="AD182" s="47">
        <v>2</v>
      </c>
      <c r="AE182" s="47">
        <v>2.1299999999999999E-2</v>
      </c>
      <c r="AF182" s="47">
        <v>1</v>
      </c>
      <c r="AG182" s="47">
        <v>6.3E-3</v>
      </c>
      <c r="AH182" s="47">
        <v>0</v>
      </c>
      <c r="AI182" s="47">
        <v>0</v>
      </c>
      <c r="AJ182" s="47">
        <v>0</v>
      </c>
      <c r="AK182" s="47">
        <v>0</v>
      </c>
    </row>
    <row r="183" spans="1:37" ht="17.25" customHeight="1" x14ac:dyDescent="0.25">
      <c r="A183" s="7" t="s">
        <v>40</v>
      </c>
      <c r="B183" s="19">
        <v>171</v>
      </c>
      <c r="C183" s="33" t="s">
        <v>28</v>
      </c>
      <c r="D183" s="11">
        <f t="shared" si="62"/>
        <v>15</v>
      </c>
      <c r="E183" s="11">
        <f t="shared" si="63"/>
        <v>0.14799999999999902</v>
      </c>
      <c r="F183" s="11">
        <f t="shared" si="64"/>
        <v>11</v>
      </c>
      <c r="G183" s="11">
        <f t="shared" si="65"/>
        <v>0.1014999999999997</v>
      </c>
      <c r="H183" s="11">
        <f t="shared" si="66"/>
        <v>16</v>
      </c>
      <c r="I183" s="11">
        <f t="shared" si="67"/>
        <v>0.19650000000000034</v>
      </c>
      <c r="J183" s="11">
        <f t="shared" si="68"/>
        <v>0</v>
      </c>
      <c r="K183" s="11">
        <f t="shared" si="69"/>
        <v>0</v>
      </c>
      <c r="L183" s="45" t="b">
        <f t="shared" si="47"/>
        <v>1</v>
      </c>
      <c r="M183" s="42" t="s">
        <v>730</v>
      </c>
      <c r="N183" s="42" t="s">
        <v>40</v>
      </c>
      <c r="O183" s="43">
        <v>1</v>
      </c>
      <c r="P183" s="42" t="s">
        <v>28</v>
      </c>
      <c r="Q183" s="43">
        <v>101</v>
      </c>
      <c r="R183" s="43">
        <v>1.2834999999999985</v>
      </c>
      <c r="S183" s="43">
        <v>81</v>
      </c>
      <c r="T183" s="43">
        <v>0.90949999999999998</v>
      </c>
      <c r="U183" s="43">
        <v>50</v>
      </c>
      <c r="V183" s="43">
        <v>2.5085000000000002</v>
      </c>
      <c r="W183" s="47">
        <v>11</v>
      </c>
      <c r="X183" s="47">
        <v>0.13900000000000001</v>
      </c>
      <c r="Y183" s="45" t="b">
        <f t="shared" si="48"/>
        <v>1</v>
      </c>
      <c r="Z183" s="42" t="s">
        <v>730</v>
      </c>
      <c r="AA183" s="42" t="s">
        <v>40</v>
      </c>
      <c r="AB183" s="43">
        <v>1</v>
      </c>
      <c r="AC183" s="42" t="s">
        <v>28</v>
      </c>
      <c r="AD183" s="47">
        <v>116</v>
      </c>
      <c r="AE183" s="47">
        <v>1.4314999999999976</v>
      </c>
      <c r="AF183" s="47">
        <v>92</v>
      </c>
      <c r="AG183" s="47">
        <v>1.0109999999999997</v>
      </c>
      <c r="AH183" s="47">
        <v>66</v>
      </c>
      <c r="AI183" s="47">
        <v>2.7050000000000005</v>
      </c>
      <c r="AJ183" s="47">
        <v>11</v>
      </c>
      <c r="AK183" s="47">
        <v>0.13900000000000001</v>
      </c>
    </row>
    <row r="184" spans="1:37" ht="17.25" customHeight="1" x14ac:dyDescent="0.25">
      <c r="A184" s="7" t="s">
        <v>40</v>
      </c>
      <c r="B184" s="19">
        <v>172</v>
      </c>
      <c r="C184" s="32" t="s">
        <v>118</v>
      </c>
      <c r="D184" s="11">
        <f t="shared" si="62"/>
        <v>12</v>
      </c>
      <c r="E184" s="11">
        <f t="shared" si="63"/>
        <v>3.6000000000000032E-2</v>
      </c>
      <c r="F184" s="11">
        <f t="shared" si="64"/>
        <v>8</v>
      </c>
      <c r="G184" s="11">
        <f t="shared" si="65"/>
        <v>2.4000000000000021E-2</v>
      </c>
      <c r="H184" s="11">
        <f t="shared" si="66"/>
        <v>0</v>
      </c>
      <c r="I184" s="11">
        <f t="shared" si="67"/>
        <v>0</v>
      </c>
      <c r="J184" s="11">
        <f t="shared" si="68"/>
        <v>3</v>
      </c>
      <c r="K184" s="11">
        <f t="shared" si="69"/>
        <v>9.0000000000000011E-3</v>
      </c>
      <c r="L184" s="45" t="b">
        <f t="shared" si="47"/>
        <v>1</v>
      </c>
      <c r="M184" s="42" t="s">
        <v>733</v>
      </c>
      <c r="N184" s="42" t="s">
        <v>40</v>
      </c>
      <c r="O184" s="43">
        <v>1</v>
      </c>
      <c r="P184" s="42" t="s">
        <v>118</v>
      </c>
      <c r="Q184" s="43">
        <v>1</v>
      </c>
      <c r="R184" s="43">
        <v>7.1999999999999995E-2</v>
      </c>
      <c r="S184" s="43">
        <v>1</v>
      </c>
      <c r="T184" s="43">
        <v>7.1999999999999995E-2</v>
      </c>
      <c r="U184" s="43">
        <v>1</v>
      </c>
      <c r="V184" s="43">
        <v>7.1999999999999995E-2</v>
      </c>
      <c r="W184" s="47">
        <v>0</v>
      </c>
      <c r="X184" s="47">
        <v>0</v>
      </c>
      <c r="Y184" s="45" t="b">
        <f t="shared" si="48"/>
        <v>1</v>
      </c>
      <c r="Z184" s="42" t="s">
        <v>733</v>
      </c>
      <c r="AA184" s="42" t="s">
        <v>40</v>
      </c>
      <c r="AB184" s="43">
        <v>1</v>
      </c>
      <c r="AC184" s="42" t="s">
        <v>118</v>
      </c>
      <c r="AD184" s="47">
        <v>13</v>
      </c>
      <c r="AE184" s="47">
        <v>0.10800000000000003</v>
      </c>
      <c r="AF184" s="47">
        <v>9</v>
      </c>
      <c r="AG184" s="47">
        <v>9.6000000000000016E-2</v>
      </c>
      <c r="AH184" s="47">
        <v>1</v>
      </c>
      <c r="AI184" s="47">
        <v>7.1999999999999995E-2</v>
      </c>
      <c r="AJ184" s="47">
        <v>3</v>
      </c>
      <c r="AK184" s="47">
        <v>9.0000000000000011E-3</v>
      </c>
    </row>
    <row r="185" spans="1:37" ht="17.25" customHeight="1" x14ac:dyDescent="0.25">
      <c r="A185" s="7" t="s">
        <v>40</v>
      </c>
      <c r="B185" s="19">
        <v>173</v>
      </c>
      <c r="C185" s="32" t="s">
        <v>118</v>
      </c>
      <c r="D185" s="11">
        <f t="shared" si="62"/>
        <v>0</v>
      </c>
      <c r="E185" s="11">
        <f t="shared" si="63"/>
        <v>0</v>
      </c>
      <c r="F185" s="11">
        <f t="shared" si="64"/>
        <v>0</v>
      </c>
      <c r="G185" s="11">
        <f t="shared" si="65"/>
        <v>0</v>
      </c>
      <c r="H185" s="11">
        <f t="shared" si="66"/>
        <v>0</v>
      </c>
      <c r="I185" s="11">
        <f t="shared" si="67"/>
        <v>0</v>
      </c>
      <c r="J185" s="11">
        <f t="shared" si="68"/>
        <v>0</v>
      </c>
      <c r="K185" s="11">
        <f t="shared" si="69"/>
        <v>0</v>
      </c>
      <c r="L185" s="45" t="b">
        <f t="shared" si="47"/>
        <v>1</v>
      </c>
      <c r="M185" s="42" t="s">
        <v>732</v>
      </c>
      <c r="N185" s="42" t="s">
        <v>40</v>
      </c>
      <c r="O185" s="43">
        <v>1</v>
      </c>
      <c r="P185" s="42" t="s">
        <v>118</v>
      </c>
      <c r="Q185" s="43">
        <v>0</v>
      </c>
      <c r="R185" s="43">
        <v>0</v>
      </c>
      <c r="S185" s="43">
        <v>0</v>
      </c>
      <c r="T185" s="43">
        <v>0</v>
      </c>
      <c r="U185" s="43">
        <v>1</v>
      </c>
      <c r="V185" s="43">
        <v>1.0999999999999999E-2</v>
      </c>
      <c r="W185" s="47">
        <v>0</v>
      </c>
      <c r="X185" s="47">
        <v>0</v>
      </c>
      <c r="Y185" s="45" t="b">
        <f t="shared" si="48"/>
        <v>1</v>
      </c>
      <c r="Z185" s="42" t="s">
        <v>732</v>
      </c>
      <c r="AA185" s="42" t="s">
        <v>40</v>
      </c>
      <c r="AB185" s="43">
        <v>1</v>
      </c>
      <c r="AC185" s="42" t="s">
        <v>118</v>
      </c>
      <c r="AD185" s="47">
        <v>0</v>
      </c>
      <c r="AE185" s="47">
        <v>0</v>
      </c>
      <c r="AF185" s="47">
        <v>0</v>
      </c>
      <c r="AG185" s="47">
        <v>0</v>
      </c>
      <c r="AH185" s="47">
        <v>1</v>
      </c>
      <c r="AI185" s="47">
        <v>1.0999999999999999E-2</v>
      </c>
      <c r="AJ185" s="47">
        <v>0</v>
      </c>
      <c r="AK185" s="47">
        <v>0</v>
      </c>
    </row>
    <row r="186" spans="1:37" ht="17.25" customHeight="1" x14ac:dyDescent="0.25">
      <c r="A186" s="7" t="s">
        <v>40</v>
      </c>
      <c r="B186" s="19">
        <v>174</v>
      </c>
      <c r="C186" s="32" t="s">
        <v>29</v>
      </c>
      <c r="D186" s="11">
        <f t="shared" si="62"/>
        <v>8</v>
      </c>
      <c r="E186" s="11">
        <f t="shared" si="63"/>
        <v>7.4000000000000066E-2</v>
      </c>
      <c r="F186" s="11">
        <f t="shared" si="64"/>
        <v>4</v>
      </c>
      <c r="G186" s="11">
        <f t="shared" si="65"/>
        <v>2.1000000000000019E-2</v>
      </c>
      <c r="H186" s="11">
        <f t="shared" si="66"/>
        <v>5</v>
      </c>
      <c r="I186" s="11">
        <f t="shared" si="67"/>
        <v>0.12600000000000011</v>
      </c>
      <c r="J186" s="11">
        <f t="shared" si="68"/>
        <v>2</v>
      </c>
      <c r="K186" s="11">
        <f t="shared" si="69"/>
        <v>1.9000000000000003E-2</v>
      </c>
      <c r="L186" s="45" t="b">
        <f t="shared" si="47"/>
        <v>1</v>
      </c>
      <c r="M186" s="42" t="s">
        <v>730</v>
      </c>
      <c r="N186" s="42" t="s">
        <v>40</v>
      </c>
      <c r="O186" s="43">
        <v>1</v>
      </c>
      <c r="P186" s="42" t="s">
        <v>29</v>
      </c>
      <c r="Q186" s="43">
        <v>21</v>
      </c>
      <c r="R186" s="43">
        <v>0.25770000000000004</v>
      </c>
      <c r="S186" s="43">
        <v>19</v>
      </c>
      <c r="T186" s="43">
        <v>0.26170000000000004</v>
      </c>
      <c r="U186" s="43">
        <v>18</v>
      </c>
      <c r="V186" s="43">
        <v>0.18450000000000005</v>
      </c>
      <c r="W186" s="47">
        <v>1</v>
      </c>
      <c r="X186" s="47">
        <v>8.9999999999999993E-3</v>
      </c>
      <c r="Y186" s="45" t="b">
        <f t="shared" si="48"/>
        <v>1</v>
      </c>
      <c r="Z186" s="42" t="s">
        <v>730</v>
      </c>
      <c r="AA186" s="42" t="s">
        <v>40</v>
      </c>
      <c r="AB186" s="43">
        <v>1</v>
      </c>
      <c r="AC186" s="42" t="s">
        <v>29</v>
      </c>
      <c r="AD186" s="47">
        <v>29</v>
      </c>
      <c r="AE186" s="47">
        <v>0.33170000000000011</v>
      </c>
      <c r="AF186" s="47">
        <v>23</v>
      </c>
      <c r="AG186" s="47">
        <v>0.28270000000000006</v>
      </c>
      <c r="AH186" s="47">
        <v>23</v>
      </c>
      <c r="AI186" s="47">
        <v>0.31050000000000016</v>
      </c>
      <c r="AJ186" s="47">
        <v>3</v>
      </c>
      <c r="AK186" s="47">
        <v>2.8000000000000001E-2</v>
      </c>
    </row>
    <row r="187" spans="1:37" ht="17.25" customHeight="1" x14ac:dyDescent="0.25">
      <c r="A187" s="7" t="s">
        <v>40</v>
      </c>
      <c r="B187" s="19">
        <v>175</v>
      </c>
      <c r="C187" s="32" t="s">
        <v>69</v>
      </c>
      <c r="D187" s="11">
        <f t="shared" si="62"/>
        <v>1</v>
      </c>
      <c r="E187" s="11">
        <f t="shared" si="63"/>
        <v>1.4999999999999999E-2</v>
      </c>
      <c r="F187" s="11">
        <f t="shared" si="64"/>
        <v>1</v>
      </c>
      <c r="G187" s="11">
        <f t="shared" si="65"/>
        <v>1.4999999999999999E-2</v>
      </c>
      <c r="H187" s="11">
        <f t="shared" si="66"/>
        <v>0</v>
      </c>
      <c r="I187" s="11">
        <f t="shared" si="67"/>
        <v>0</v>
      </c>
      <c r="J187" s="11">
        <f t="shared" si="68"/>
        <v>0</v>
      </c>
      <c r="K187" s="11">
        <f t="shared" si="69"/>
        <v>0</v>
      </c>
      <c r="L187" s="45" t="b">
        <f t="shared" si="47"/>
        <v>1</v>
      </c>
      <c r="M187" s="42" t="s">
        <v>732</v>
      </c>
      <c r="N187" s="42" t="s">
        <v>40</v>
      </c>
      <c r="O187" s="43">
        <v>1</v>
      </c>
      <c r="P187" s="42" t="s">
        <v>69</v>
      </c>
      <c r="Q187" s="43">
        <v>8</v>
      </c>
      <c r="R187" s="43">
        <v>9.9000000000000005E-2</v>
      </c>
      <c r="S187" s="43">
        <v>8</v>
      </c>
      <c r="T187" s="43">
        <v>9.9000000000000005E-2</v>
      </c>
      <c r="U187" s="43">
        <v>8</v>
      </c>
      <c r="V187" s="43">
        <v>6.8000000000000005E-2</v>
      </c>
      <c r="W187" s="47">
        <v>0</v>
      </c>
      <c r="X187" s="47">
        <v>0</v>
      </c>
      <c r="Y187" s="45" t="b">
        <f t="shared" si="48"/>
        <v>1</v>
      </c>
      <c r="Z187" s="42" t="s">
        <v>732</v>
      </c>
      <c r="AA187" s="42" t="s">
        <v>40</v>
      </c>
      <c r="AB187" s="43">
        <v>1</v>
      </c>
      <c r="AC187" s="42" t="s">
        <v>69</v>
      </c>
      <c r="AD187" s="47">
        <v>9</v>
      </c>
      <c r="AE187" s="47">
        <v>0.114</v>
      </c>
      <c r="AF187" s="47">
        <v>9</v>
      </c>
      <c r="AG187" s="47">
        <v>0.114</v>
      </c>
      <c r="AH187" s="47">
        <v>8</v>
      </c>
      <c r="AI187" s="47">
        <v>6.8000000000000005E-2</v>
      </c>
      <c r="AJ187" s="47">
        <v>0</v>
      </c>
      <c r="AK187" s="47">
        <v>0</v>
      </c>
    </row>
    <row r="188" spans="1:37" ht="17.25" customHeight="1" x14ac:dyDescent="0.25">
      <c r="A188" s="7" t="s">
        <v>40</v>
      </c>
      <c r="B188" s="19">
        <v>176</v>
      </c>
      <c r="C188" s="32" t="s">
        <v>304</v>
      </c>
      <c r="D188" s="11">
        <f t="shared" si="62"/>
        <v>0</v>
      </c>
      <c r="E188" s="11">
        <f t="shared" si="63"/>
        <v>0</v>
      </c>
      <c r="F188" s="11">
        <f t="shared" si="64"/>
        <v>0</v>
      </c>
      <c r="G188" s="11">
        <f t="shared" si="65"/>
        <v>0</v>
      </c>
      <c r="H188" s="11">
        <f t="shared" si="66"/>
        <v>0</v>
      </c>
      <c r="I188" s="11">
        <f t="shared" si="67"/>
        <v>0</v>
      </c>
      <c r="J188" s="11">
        <f t="shared" si="68"/>
        <v>0</v>
      </c>
      <c r="K188" s="11">
        <f t="shared" si="69"/>
        <v>0</v>
      </c>
      <c r="L188" s="45" t="b">
        <f t="shared" si="47"/>
        <v>1</v>
      </c>
      <c r="M188" s="42" t="s">
        <v>733</v>
      </c>
      <c r="N188" s="42" t="s">
        <v>40</v>
      </c>
      <c r="O188" s="43">
        <v>1</v>
      </c>
      <c r="P188" s="42" t="s">
        <v>304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7">
        <v>0</v>
      </c>
      <c r="X188" s="47">
        <v>0</v>
      </c>
      <c r="Y188" s="45" t="b">
        <f t="shared" si="48"/>
        <v>1</v>
      </c>
      <c r="Z188" s="42" t="s">
        <v>733</v>
      </c>
      <c r="AA188" s="42" t="s">
        <v>40</v>
      </c>
      <c r="AB188" s="43">
        <v>1</v>
      </c>
      <c r="AC188" s="42" t="s">
        <v>304</v>
      </c>
      <c r="AD188" s="47">
        <v>0</v>
      </c>
      <c r="AE188" s="47">
        <v>0</v>
      </c>
      <c r="AF188" s="47">
        <v>0</v>
      </c>
      <c r="AG188" s="47">
        <v>0</v>
      </c>
      <c r="AH188" s="47">
        <v>0</v>
      </c>
      <c r="AI188" s="47">
        <v>0</v>
      </c>
      <c r="AJ188" s="47">
        <v>0</v>
      </c>
      <c r="AK188" s="47">
        <v>0</v>
      </c>
    </row>
    <row r="189" spans="1:37" ht="17.25" customHeight="1" x14ac:dyDescent="0.25">
      <c r="A189" s="7" t="s">
        <v>40</v>
      </c>
      <c r="B189" s="19">
        <v>177</v>
      </c>
      <c r="C189" s="32" t="s">
        <v>116</v>
      </c>
      <c r="D189" s="11">
        <f t="shared" si="62"/>
        <v>0</v>
      </c>
      <c r="E189" s="11">
        <f t="shared" si="63"/>
        <v>0</v>
      </c>
      <c r="F189" s="11">
        <f t="shared" si="64"/>
        <v>1</v>
      </c>
      <c r="G189" s="11">
        <f t="shared" si="65"/>
        <v>6.2999999999999983E-3</v>
      </c>
      <c r="H189" s="11">
        <f t="shared" si="66"/>
        <v>1</v>
      </c>
      <c r="I189" s="11">
        <f t="shared" si="67"/>
        <v>4.0000000000000001E-3</v>
      </c>
      <c r="J189" s="11">
        <f t="shared" si="68"/>
        <v>0</v>
      </c>
      <c r="K189" s="11">
        <f t="shared" si="69"/>
        <v>0</v>
      </c>
      <c r="L189" s="45" t="b">
        <f t="shared" si="47"/>
        <v>1</v>
      </c>
      <c r="M189" s="42" t="s">
        <v>731</v>
      </c>
      <c r="N189" s="42" t="s">
        <v>40</v>
      </c>
      <c r="O189" s="43">
        <v>1</v>
      </c>
      <c r="P189" s="42" t="s">
        <v>116</v>
      </c>
      <c r="Q189" s="43">
        <v>3</v>
      </c>
      <c r="R189" s="43">
        <v>2.0299999999999999E-2</v>
      </c>
      <c r="S189" s="43">
        <v>2</v>
      </c>
      <c r="T189" s="43">
        <v>1.4E-2</v>
      </c>
      <c r="U189" s="43">
        <v>2</v>
      </c>
      <c r="V189" s="43">
        <v>1.7999999999999999E-2</v>
      </c>
      <c r="W189" s="47">
        <v>0</v>
      </c>
      <c r="X189" s="47">
        <v>0</v>
      </c>
      <c r="Y189" s="45" t="b">
        <f t="shared" si="48"/>
        <v>1</v>
      </c>
      <c r="Z189" s="42" t="s">
        <v>731</v>
      </c>
      <c r="AA189" s="42" t="s">
        <v>40</v>
      </c>
      <c r="AB189" s="43">
        <v>1</v>
      </c>
      <c r="AC189" s="42" t="s">
        <v>116</v>
      </c>
      <c r="AD189" s="47">
        <v>3</v>
      </c>
      <c r="AE189" s="47">
        <v>2.0299999999999999E-2</v>
      </c>
      <c r="AF189" s="47">
        <v>3</v>
      </c>
      <c r="AG189" s="47">
        <v>2.0299999999999999E-2</v>
      </c>
      <c r="AH189" s="47">
        <v>3</v>
      </c>
      <c r="AI189" s="47">
        <v>2.1999999999999999E-2</v>
      </c>
      <c r="AJ189" s="47">
        <v>0</v>
      </c>
      <c r="AK189" s="47">
        <v>0</v>
      </c>
    </row>
    <row r="190" spans="1:37" ht="17.25" customHeight="1" x14ac:dyDescent="0.25">
      <c r="A190" s="7" t="s">
        <v>40</v>
      </c>
      <c r="B190" s="19">
        <v>178</v>
      </c>
      <c r="C190" s="32" t="s">
        <v>245</v>
      </c>
      <c r="D190" s="11">
        <f t="shared" si="62"/>
        <v>2</v>
      </c>
      <c r="E190" s="11">
        <f t="shared" si="63"/>
        <v>8.0000000000000002E-3</v>
      </c>
      <c r="F190" s="11">
        <f t="shared" si="64"/>
        <v>1</v>
      </c>
      <c r="G190" s="11">
        <f t="shared" si="65"/>
        <v>4.0000000000000001E-3</v>
      </c>
      <c r="H190" s="11">
        <f t="shared" si="66"/>
        <v>0</v>
      </c>
      <c r="I190" s="11">
        <f t="shared" si="67"/>
        <v>0</v>
      </c>
      <c r="J190" s="11">
        <f t="shared" si="68"/>
        <v>0</v>
      </c>
      <c r="K190" s="11">
        <f t="shared" si="69"/>
        <v>0</v>
      </c>
      <c r="L190" s="45" t="b">
        <f t="shared" si="47"/>
        <v>1</v>
      </c>
      <c r="M190" s="42" t="s">
        <v>730</v>
      </c>
      <c r="N190" s="42" t="s">
        <v>40</v>
      </c>
      <c r="O190" s="43">
        <v>1</v>
      </c>
      <c r="P190" s="42" t="s">
        <v>245</v>
      </c>
      <c r="Q190" s="43">
        <v>1</v>
      </c>
      <c r="R190" s="43">
        <v>4.0000000000000001E-3</v>
      </c>
      <c r="S190" s="43">
        <v>1</v>
      </c>
      <c r="T190" s="43">
        <v>4.0000000000000001E-3</v>
      </c>
      <c r="U190" s="43">
        <v>1</v>
      </c>
      <c r="V190" s="43">
        <v>4.0000000000000001E-3</v>
      </c>
      <c r="W190" s="47">
        <v>0</v>
      </c>
      <c r="X190" s="47">
        <v>0</v>
      </c>
      <c r="Y190" s="45" t="b">
        <f t="shared" si="48"/>
        <v>1</v>
      </c>
      <c r="Z190" s="42" t="s">
        <v>730</v>
      </c>
      <c r="AA190" s="42" t="s">
        <v>40</v>
      </c>
      <c r="AB190" s="43">
        <v>1</v>
      </c>
      <c r="AC190" s="42" t="s">
        <v>245</v>
      </c>
      <c r="AD190" s="47">
        <v>3</v>
      </c>
      <c r="AE190" s="47">
        <v>1.2E-2</v>
      </c>
      <c r="AF190" s="47">
        <v>2</v>
      </c>
      <c r="AG190" s="47">
        <v>8.0000000000000002E-3</v>
      </c>
      <c r="AH190" s="47">
        <v>1</v>
      </c>
      <c r="AI190" s="47">
        <v>4.0000000000000001E-3</v>
      </c>
      <c r="AJ190" s="47">
        <v>0</v>
      </c>
      <c r="AK190" s="47">
        <v>0</v>
      </c>
    </row>
    <row r="191" spans="1:37" ht="17.25" customHeight="1" x14ac:dyDescent="0.25">
      <c r="A191" s="7" t="s">
        <v>40</v>
      </c>
      <c r="B191" s="19">
        <v>179</v>
      </c>
      <c r="C191" s="32" t="s">
        <v>153</v>
      </c>
      <c r="D191" s="11">
        <f t="shared" si="62"/>
        <v>1</v>
      </c>
      <c r="E191" s="11">
        <f t="shared" si="63"/>
        <v>1.4999999999999999E-2</v>
      </c>
      <c r="F191" s="11">
        <f t="shared" si="64"/>
        <v>1</v>
      </c>
      <c r="G191" s="11">
        <f t="shared" si="65"/>
        <v>1.4999999999999999E-2</v>
      </c>
      <c r="H191" s="11">
        <f t="shared" si="66"/>
        <v>0</v>
      </c>
      <c r="I191" s="11">
        <f t="shared" si="67"/>
        <v>0</v>
      </c>
      <c r="J191" s="11">
        <f t="shared" si="68"/>
        <v>0</v>
      </c>
      <c r="K191" s="11">
        <f t="shared" si="69"/>
        <v>0</v>
      </c>
      <c r="L191" s="45" t="b">
        <f t="shared" si="47"/>
        <v>1</v>
      </c>
      <c r="M191" s="42" t="s">
        <v>732</v>
      </c>
      <c r="N191" s="42" t="s">
        <v>40</v>
      </c>
      <c r="O191" s="43">
        <v>1</v>
      </c>
      <c r="P191" s="42" t="s">
        <v>153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7">
        <v>0</v>
      </c>
      <c r="X191" s="47">
        <v>0</v>
      </c>
      <c r="Y191" s="45" t="b">
        <f t="shared" si="48"/>
        <v>1</v>
      </c>
      <c r="Z191" s="42" t="s">
        <v>732</v>
      </c>
      <c r="AA191" s="42" t="s">
        <v>40</v>
      </c>
      <c r="AB191" s="43">
        <v>1</v>
      </c>
      <c r="AC191" s="42" t="s">
        <v>153</v>
      </c>
      <c r="AD191" s="47">
        <v>1</v>
      </c>
      <c r="AE191" s="47">
        <v>1.4999999999999999E-2</v>
      </c>
      <c r="AF191" s="47">
        <v>1</v>
      </c>
      <c r="AG191" s="47">
        <v>1.4999999999999999E-2</v>
      </c>
      <c r="AH191" s="47">
        <v>0</v>
      </c>
      <c r="AI191" s="47">
        <v>0</v>
      </c>
      <c r="AJ191" s="47">
        <v>0</v>
      </c>
      <c r="AK191" s="47">
        <v>0</v>
      </c>
    </row>
    <row r="192" spans="1:37" ht="17.25" customHeight="1" x14ac:dyDescent="0.25">
      <c r="A192" s="7" t="s">
        <v>40</v>
      </c>
      <c r="B192" s="19">
        <v>180</v>
      </c>
      <c r="C192" s="34" t="s">
        <v>305</v>
      </c>
      <c r="D192" s="11">
        <f t="shared" si="62"/>
        <v>0</v>
      </c>
      <c r="E192" s="11">
        <f t="shared" si="63"/>
        <v>0</v>
      </c>
      <c r="F192" s="11">
        <f t="shared" si="64"/>
        <v>0</v>
      </c>
      <c r="G192" s="11">
        <f t="shared" si="65"/>
        <v>0</v>
      </c>
      <c r="H192" s="11">
        <f t="shared" si="66"/>
        <v>0</v>
      </c>
      <c r="I192" s="11">
        <f t="shared" si="67"/>
        <v>0</v>
      </c>
      <c r="J192" s="11">
        <f t="shared" si="68"/>
        <v>0</v>
      </c>
      <c r="K192" s="11">
        <f t="shared" si="69"/>
        <v>0</v>
      </c>
      <c r="L192" s="45" t="b">
        <f t="shared" si="47"/>
        <v>1</v>
      </c>
      <c r="M192" s="42" t="s">
        <v>733</v>
      </c>
      <c r="N192" s="42" t="s">
        <v>40</v>
      </c>
      <c r="O192" s="43">
        <v>1</v>
      </c>
      <c r="P192" s="42" t="s">
        <v>305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7">
        <v>0</v>
      </c>
      <c r="X192" s="47">
        <v>0</v>
      </c>
      <c r="Y192" s="45" t="b">
        <f t="shared" si="48"/>
        <v>1</v>
      </c>
      <c r="Z192" s="42" t="s">
        <v>733</v>
      </c>
      <c r="AA192" s="42" t="s">
        <v>40</v>
      </c>
      <c r="AB192" s="43">
        <v>1</v>
      </c>
      <c r="AC192" s="42" t="s">
        <v>305</v>
      </c>
      <c r="AD192" s="47">
        <v>0</v>
      </c>
      <c r="AE192" s="47">
        <v>0</v>
      </c>
      <c r="AF192" s="47">
        <v>0</v>
      </c>
      <c r="AG192" s="47">
        <v>0</v>
      </c>
      <c r="AH192" s="47">
        <v>0</v>
      </c>
      <c r="AI192" s="47">
        <v>0</v>
      </c>
      <c r="AJ192" s="47">
        <v>0</v>
      </c>
      <c r="AK192" s="47">
        <v>0</v>
      </c>
    </row>
    <row r="193" spans="1:37" ht="17.25" customHeight="1" x14ac:dyDescent="0.25">
      <c r="A193" s="7" t="s">
        <v>40</v>
      </c>
      <c r="B193" s="19">
        <v>181</v>
      </c>
      <c r="C193" s="32" t="s">
        <v>154</v>
      </c>
      <c r="D193" s="11">
        <f t="shared" si="62"/>
        <v>2</v>
      </c>
      <c r="E193" s="11">
        <f t="shared" si="63"/>
        <v>4.8000000000000001E-2</v>
      </c>
      <c r="F193" s="11">
        <f t="shared" si="64"/>
        <v>0</v>
      </c>
      <c r="G193" s="11">
        <f t="shared" si="65"/>
        <v>0</v>
      </c>
      <c r="H193" s="11">
        <f t="shared" si="66"/>
        <v>2</v>
      </c>
      <c r="I193" s="11">
        <f t="shared" si="67"/>
        <v>3.2100000000000002E-3</v>
      </c>
      <c r="J193" s="11">
        <f t="shared" si="68"/>
        <v>0</v>
      </c>
      <c r="K193" s="11">
        <f t="shared" si="69"/>
        <v>0</v>
      </c>
      <c r="L193" s="45" t="b">
        <f t="shared" si="47"/>
        <v>1</v>
      </c>
      <c r="M193" s="42" t="s">
        <v>731</v>
      </c>
      <c r="N193" s="42" t="s">
        <v>40</v>
      </c>
      <c r="O193" s="43">
        <v>1</v>
      </c>
      <c r="P193" s="42" t="s">
        <v>154</v>
      </c>
      <c r="Q193" s="43">
        <v>2</v>
      </c>
      <c r="R193" s="43">
        <v>1.3000000000000001E-2</v>
      </c>
      <c r="S193" s="43">
        <v>2</v>
      </c>
      <c r="T193" s="43">
        <v>1.3000000000000001E-2</v>
      </c>
      <c r="U193" s="43">
        <v>0</v>
      </c>
      <c r="V193" s="43">
        <v>0</v>
      </c>
      <c r="W193" s="47">
        <v>0</v>
      </c>
      <c r="X193" s="47">
        <v>0</v>
      </c>
      <c r="Y193" s="45" t="b">
        <f t="shared" si="48"/>
        <v>1</v>
      </c>
      <c r="Z193" s="42" t="s">
        <v>731</v>
      </c>
      <c r="AA193" s="42" t="s">
        <v>40</v>
      </c>
      <c r="AB193" s="43">
        <v>1</v>
      </c>
      <c r="AC193" s="42" t="s">
        <v>154</v>
      </c>
      <c r="AD193" s="47">
        <v>4</v>
      </c>
      <c r="AE193" s="47">
        <v>6.0999999999999999E-2</v>
      </c>
      <c r="AF193" s="47">
        <v>2</v>
      </c>
      <c r="AG193" s="47">
        <v>1.3000000000000001E-2</v>
      </c>
      <c r="AH193" s="47">
        <v>2</v>
      </c>
      <c r="AI193" s="47">
        <v>3.2100000000000002E-3</v>
      </c>
      <c r="AJ193" s="47">
        <v>0</v>
      </c>
      <c r="AK193" s="47">
        <v>0</v>
      </c>
    </row>
    <row r="194" spans="1:37" ht="17.25" customHeight="1" x14ac:dyDescent="0.25">
      <c r="A194" s="7" t="s">
        <v>40</v>
      </c>
      <c r="B194" s="19">
        <v>182</v>
      </c>
      <c r="C194" s="32" t="s">
        <v>208</v>
      </c>
      <c r="D194" s="11">
        <f t="shared" si="62"/>
        <v>0</v>
      </c>
      <c r="E194" s="11">
        <f t="shared" si="63"/>
        <v>0</v>
      </c>
      <c r="F194" s="11">
        <f t="shared" si="64"/>
        <v>0</v>
      </c>
      <c r="G194" s="11">
        <f t="shared" si="65"/>
        <v>0</v>
      </c>
      <c r="H194" s="11">
        <f t="shared" si="66"/>
        <v>2</v>
      </c>
      <c r="I194" s="11">
        <f t="shared" si="67"/>
        <v>1.1999999999999999E-2</v>
      </c>
      <c r="J194" s="11">
        <f t="shared" si="68"/>
        <v>0</v>
      </c>
      <c r="K194" s="11">
        <f t="shared" si="69"/>
        <v>0</v>
      </c>
      <c r="L194" s="45" t="b">
        <f t="shared" si="47"/>
        <v>1</v>
      </c>
      <c r="M194" s="42" t="s">
        <v>731</v>
      </c>
      <c r="N194" s="42" t="s">
        <v>40</v>
      </c>
      <c r="O194" s="43">
        <v>1</v>
      </c>
      <c r="P194" s="42" t="s">
        <v>208</v>
      </c>
      <c r="Q194" s="43">
        <v>1</v>
      </c>
      <c r="R194" s="43">
        <v>0.06</v>
      </c>
      <c r="S194" s="43">
        <v>0</v>
      </c>
      <c r="T194" s="43">
        <v>0</v>
      </c>
      <c r="U194" s="43">
        <v>1</v>
      </c>
      <c r="V194" s="43">
        <v>0.01</v>
      </c>
      <c r="W194" s="47">
        <v>0</v>
      </c>
      <c r="X194" s="47">
        <v>0</v>
      </c>
      <c r="Y194" s="45" t="b">
        <f t="shared" si="48"/>
        <v>1</v>
      </c>
      <c r="Z194" s="42" t="s">
        <v>731</v>
      </c>
      <c r="AA194" s="42" t="s">
        <v>40</v>
      </c>
      <c r="AB194" s="43">
        <v>1</v>
      </c>
      <c r="AC194" s="42" t="s">
        <v>208</v>
      </c>
      <c r="AD194" s="47">
        <v>1</v>
      </c>
      <c r="AE194" s="47">
        <v>0.06</v>
      </c>
      <c r="AF194" s="47">
        <v>0</v>
      </c>
      <c r="AG194" s="47">
        <v>0</v>
      </c>
      <c r="AH194" s="47">
        <v>3</v>
      </c>
      <c r="AI194" s="47">
        <v>2.1999999999999999E-2</v>
      </c>
      <c r="AJ194" s="47">
        <v>0</v>
      </c>
      <c r="AK194" s="47">
        <v>0</v>
      </c>
    </row>
    <row r="195" spans="1:37" ht="17.25" customHeight="1" x14ac:dyDescent="0.25">
      <c r="A195" s="7" t="s">
        <v>40</v>
      </c>
      <c r="B195" s="19">
        <v>183</v>
      </c>
      <c r="C195" s="32" t="s">
        <v>155</v>
      </c>
      <c r="D195" s="11">
        <f t="shared" si="62"/>
        <v>1</v>
      </c>
      <c r="E195" s="11">
        <f t="shared" si="63"/>
        <v>4.0000000000000008E-2</v>
      </c>
      <c r="F195" s="11">
        <f t="shared" si="64"/>
        <v>0</v>
      </c>
      <c r="G195" s="11">
        <f t="shared" si="65"/>
        <v>0</v>
      </c>
      <c r="H195" s="11">
        <f t="shared" si="66"/>
        <v>1</v>
      </c>
      <c r="I195" s="11">
        <f t="shared" si="67"/>
        <v>0.13</v>
      </c>
      <c r="J195" s="11">
        <f t="shared" si="68"/>
        <v>0</v>
      </c>
      <c r="K195" s="11">
        <f t="shared" si="69"/>
        <v>0</v>
      </c>
      <c r="L195" s="45" t="b">
        <f t="shared" si="47"/>
        <v>1</v>
      </c>
      <c r="M195" s="42" t="s">
        <v>733</v>
      </c>
      <c r="N195" s="42" t="s">
        <v>40</v>
      </c>
      <c r="O195" s="43">
        <v>1</v>
      </c>
      <c r="P195" s="42" t="s">
        <v>155</v>
      </c>
      <c r="Q195" s="43">
        <v>3</v>
      </c>
      <c r="R195" s="43">
        <v>6.4000000000000001E-2</v>
      </c>
      <c r="S195" s="43">
        <v>3</v>
      </c>
      <c r="T195" s="43">
        <v>3.4000000000000002E-2</v>
      </c>
      <c r="U195" s="43">
        <v>2</v>
      </c>
      <c r="V195" s="43">
        <v>1.0546E-2</v>
      </c>
      <c r="W195" s="47">
        <v>0</v>
      </c>
      <c r="X195" s="47">
        <v>0</v>
      </c>
      <c r="Y195" s="45" t="b">
        <f t="shared" si="48"/>
        <v>1</v>
      </c>
      <c r="Z195" s="42" t="s">
        <v>733</v>
      </c>
      <c r="AA195" s="42" t="s">
        <v>40</v>
      </c>
      <c r="AB195" s="43">
        <v>1</v>
      </c>
      <c r="AC195" s="42" t="s">
        <v>155</v>
      </c>
      <c r="AD195" s="47">
        <v>4</v>
      </c>
      <c r="AE195" s="47">
        <v>0.10400000000000001</v>
      </c>
      <c r="AF195" s="47">
        <v>3</v>
      </c>
      <c r="AG195" s="47">
        <v>3.4000000000000002E-2</v>
      </c>
      <c r="AH195" s="47">
        <v>3</v>
      </c>
      <c r="AI195" s="47">
        <v>0.140546</v>
      </c>
      <c r="AJ195" s="47">
        <v>0</v>
      </c>
      <c r="AK195" s="47">
        <v>0</v>
      </c>
    </row>
    <row r="196" spans="1:37" ht="17.25" customHeight="1" x14ac:dyDescent="0.25">
      <c r="A196" s="7" t="s">
        <v>40</v>
      </c>
      <c r="B196" s="19">
        <v>184</v>
      </c>
      <c r="C196" s="32" t="s">
        <v>74</v>
      </c>
      <c r="D196" s="11">
        <f t="shared" si="62"/>
        <v>0</v>
      </c>
      <c r="E196" s="11">
        <f t="shared" si="63"/>
        <v>0</v>
      </c>
      <c r="F196" s="11">
        <f t="shared" si="64"/>
        <v>0</v>
      </c>
      <c r="G196" s="11">
        <f t="shared" si="65"/>
        <v>0</v>
      </c>
      <c r="H196" s="11">
        <f t="shared" si="66"/>
        <v>0</v>
      </c>
      <c r="I196" s="11">
        <f t="shared" si="67"/>
        <v>0</v>
      </c>
      <c r="J196" s="11">
        <f t="shared" si="68"/>
        <v>0</v>
      </c>
      <c r="K196" s="11">
        <f t="shared" si="69"/>
        <v>0</v>
      </c>
      <c r="L196" s="45" t="b">
        <f t="shared" si="47"/>
        <v>1</v>
      </c>
      <c r="M196" s="42" t="s">
        <v>732</v>
      </c>
      <c r="N196" s="42" t="s">
        <v>40</v>
      </c>
      <c r="O196" s="43">
        <v>1</v>
      </c>
      <c r="P196" s="42" t="s">
        <v>74</v>
      </c>
      <c r="Q196" s="43">
        <v>3</v>
      </c>
      <c r="R196" s="43">
        <v>3.3000000000000002E-2</v>
      </c>
      <c r="S196" s="43">
        <v>3</v>
      </c>
      <c r="T196" s="43">
        <v>3.3000000000000002E-2</v>
      </c>
      <c r="U196" s="43">
        <v>1</v>
      </c>
      <c r="V196" s="43">
        <v>8.0000000000000002E-3</v>
      </c>
      <c r="W196" s="47">
        <v>0</v>
      </c>
      <c r="X196" s="47">
        <v>0</v>
      </c>
      <c r="Y196" s="45" t="b">
        <f t="shared" si="48"/>
        <v>1</v>
      </c>
      <c r="Z196" s="42" t="s">
        <v>732</v>
      </c>
      <c r="AA196" s="42" t="s">
        <v>40</v>
      </c>
      <c r="AB196" s="43">
        <v>1</v>
      </c>
      <c r="AC196" s="42" t="s">
        <v>74</v>
      </c>
      <c r="AD196" s="47">
        <v>3</v>
      </c>
      <c r="AE196" s="47">
        <v>3.3000000000000002E-2</v>
      </c>
      <c r="AF196" s="47">
        <v>3</v>
      </c>
      <c r="AG196" s="47">
        <v>3.3000000000000002E-2</v>
      </c>
      <c r="AH196" s="47">
        <v>1</v>
      </c>
      <c r="AI196" s="47">
        <v>8.0000000000000002E-3</v>
      </c>
      <c r="AJ196" s="47">
        <v>0</v>
      </c>
      <c r="AK196" s="47">
        <v>0</v>
      </c>
    </row>
    <row r="197" spans="1:37" ht="17.25" customHeight="1" x14ac:dyDescent="0.25">
      <c r="A197" s="7" t="s">
        <v>40</v>
      </c>
      <c r="B197" s="19">
        <v>185</v>
      </c>
      <c r="C197" s="32" t="s">
        <v>230</v>
      </c>
      <c r="D197" s="11">
        <f t="shared" si="62"/>
        <v>0</v>
      </c>
      <c r="E197" s="11">
        <f t="shared" si="63"/>
        <v>0</v>
      </c>
      <c r="F197" s="11">
        <f t="shared" si="64"/>
        <v>0</v>
      </c>
      <c r="G197" s="11">
        <f t="shared" si="65"/>
        <v>0</v>
      </c>
      <c r="H197" s="11">
        <f t="shared" si="66"/>
        <v>0</v>
      </c>
      <c r="I197" s="11">
        <f t="shared" si="67"/>
        <v>0</v>
      </c>
      <c r="J197" s="11">
        <f t="shared" si="68"/>
        <v>0</v>
      </c>
      <c r="K197" s="11">
        <f t="shared" si="69"/>
        <v>0</v>
      </c>
      <c r="L197" s="45" t="b">
        <f t="shared" si="47"/>
        <v>1</v>
      </c>
      <c r="M197" s="42" t="s">
        <v>730</v>
      </c>
      <c r="N197" s="42" t="s">
        <v>40</v>
      </c>
      <c r="O197" s="43">
        <v>1</v>
      </c>
      <c r="P197" s="42" t="s">
        <v>230</v>
      </c>
      <c r="Q197" s="43">
        <v>2</v>
      </c>
      <c r="R197" s="43">
        <v>0.03</v>
      </c>
      <c r="S197" s="43">
        <v>2</v>
      </c>
      <c r="T197" s="43">
        <v>0.03</v>
      </c>
      <c r="U197" s="43">
        <v>1</v>
      </c>
      <c r="V197" s="43">
        <v>1.4999999999999999E-2</v>
      </c>
      <c r="W197" s="47">
        <v>0</v>
      </c>
      <c r="X197" s="47">
        <v>0</v>
      </c>
      <c r="Y197" s="45" t="b">
        <f t="shared" si="48"/>
        <v>1</v>
      </c>
      <c r="Z197" s="42" t="s">
        <v>730</v>
      </c>
      <c r="AA197" s="42" t="s">
        <v>40</v>
      </c>
      <c r="AB197" s="43">
        <v>1</v>
      </c>
      <c r="AC197" s="42" t="s">
        <v>230</v>
      </c>
      <c r="AD197" s="47">
        <v>2</v>
      </c>
      <c r="AE197" s="47">
        <v>0.03</v>
      </c>
      <c r="AF197" s="47">
        <v>2</v>
      </c>
      <c r="AG197" s="47">
        <v>0.03</v>
      </c>
      <c r="AH197" s="47">
        <v>1</v>
      </c>
      <c r="AI197" s="47">
        <v>1.4999999999999999E-2</v>
      </c>
      <c r="AJ197" s="47">
        <v>0</v>
      </c>
      <c r="AK197" s="47">
        <v>0</v>
      </c>
    </row>
    <row r="198" spans="1:37" ht="17.25" customHeight="1" x14ac:dyDescent="0.25">
      <c r="A198" s="7" t="s">
        <v>40</v>
      </c>
      <c r="B198" s="19">
        <v>186</v>
      </c>
      <c r="C198" s="32" t="s">
        <v>80</v>
      </c>
      <c r="D198" s="11">
        <f t="shared" si="62"/>
        <v>0</v>
      </c>
      <c r="E198" s="11">
        <f t="shared" si="63"/>
        <v>0</v>
      </c>
      <c r="F198" s="11">
        <f t="shared" si="64"/>
        <v>0</v>
      </c>
      <c r="G198" s="11">
        <f t="shared" si="65"/>
        <v>0</v>
      </c>
      <c r="H198" s="11">
        <f t="shared" si="66"/>
        <v>0</v>
      </c>
      <c r="I198" s="11">
        <f t="shared" si="67"/>
        <v>0</v>
      </c>
      <c r="J198" s="11">
        <f t="shared" si="68"/>
        <v>0</v>
      </c>
      <c r="K198" s="11">
        <f t="shared" si="69"/>
        <v>0</v>
      </c>
      <c r="L198" s="45" t="b">
        <f t="shared" si="47"/>
        <v>1</v>
      </c>
      <c r="M198" s="42" t="s">
        <v>731</v>
      </c>
      <c r="N198" s="42" t="s">
        <v>40</v>
      </c>
      <c r="O198" s="43">
        <v>1</v>
      </c>
      <c r="P198" s="42" t="s">
        <v>80</v>
      </c>
      <c r="Q198" s="43">
        <v>3</v>
      </c>
      <c r="R198" s="43">
        <v>0.59399999999999997</v>
      </c>
      <c r="S198" s="43">
        <v>2</v>
      </c>
      <c r="T198" s="43">
        <v>0.19400000000000001</v>
      </c>
      <c r="U198" s="43">
        <v>0</v>
      </c>
      <c r="V198" s="43">
        <v>0</v>
      </c>
      <c r="W198" s="47">
        <v>0</v>
      </c>
      <c r="X198" s="47">
        <v>0</v>
      </c>
      <c r="Y198" s="45" t="b">
        <f t="shared" si="48"/>
        <v>1</v>
      </c>
      <c r="Z198" s="42" t="s">
        <v>731</v>
      </c>
      <c r="AA198" s="42" t="s">
        <v>40</v>
      </c>
      <c r="AB198" s="43">
        <v>1</v>
      </c>
      <c r="AC198" s="42" t="s">
        <v>80</v>
      </c>
      <c r="AD198" s="47">
        <v>3</v>
      </c>
      <c r="AE198" s="47">
        <v>0.59399999999999997</v>
      </c>
      <c r="AF198" s="47">
        <v>2</v>
      </c>
      <c r="AG198" s="47">
        <v>0.19400000000000001</v>
      </c>
      <c r="AH198" s="47">
        <v>0</v>
      </c>
      <c r="AI198" s="47">
        <v>0</v>
      </c>
      <c r="AJ198" s="47">
        <v>0</v>
      </c>
      <c r="AK198" s="47">
        <v>0</v>
      </c>
    </row>
    <row r="199" spans="1:37" ht="17.25" customHeight="1" x14ac:dyDescent="0.25">
      <c r="A199" s="7" t="s">
        <v>40</v>
      </c>
      <c r="B199" s="19">
        <v>187</v>
      </c>
      <c r="C199" s="32" t="s">
        <v>102</v>
      </c>
      <c r="D199" s="11">
        <f t="shared" si="62"/>
        <v>0</v>
      </c>
      <c r="E199" s="11">
        <f t="shared" si="63"/>
        <v>0</v>
      </c>
      <c r="F199" s="11">
        <f t="shared" si="64"/>
        <v>1</v>
      </c>
      <c r="G199" s="11">
        <f t="shared" si="65"/>
        <v>2.9999999999999992E-3</v>
      </c>
      <c r="H199" s="11">
        <f t="shared" si="66"/>
        <v>1</v>
      </c>
      <c r="I199" s="11">
        <f t="shared" si="67"/>
        <v>1E-3</v>
      </c>
      <c r="J199" s="11">
        <f t="shared" si="68"/>
        <v>0</v>
      </c>
      <c r="K199" s="11">
        <f t="shared" si="69"/>
        <v>0</v>
      </c>
      <c r="L199" s="45" t="b">
        <f t="shared" si="47"/>
        <v>1</v>
      </c>
      <c r="M199" s="42" t="s">
        <v>733</v>
      </c>
      <c r="N199" s="42" t="s">
        <v>40</v>
      </c>
      <c r="O199" s="43">
        <v>1</v>
      </c>
      <c r="P199" s="42" t="s">
        <v>102</v>
      </c>
      <c r="Q199" s="43">
        <v>3</v>
      </c>
      <c r="R199" s="43">
        <v>6.3E-2</v>
      </c>
      <c r="S199" s="43">
        <v>1</v>
      </c>
      <c r="T199" s="43">
        <v>1.4999999999999999E-2</v>
      </c>
      <c r="U199" s="43">
        <v>3</v>
      </c>
      <c r="V199" s="43">
        <v>3.0000000000000001E-3</v>
      </c>
      <c r="W199" s="47">
        <v>0</v>
      </c>
      <c r="X199" s="47">
        <v>0</v>
      </c>
      <c r="Y199" s="45" t="b">
        <f t="shared" si="48"/>
        <v>1</v>
      </c>
      <c r="Z199" s="42" t="s">
        <v>733</v>
      </c>
      <c r="AA199" s="42" t="s">
        <v>40</v>
      </c>
      <c r="AB199" s="43">
        <v>1</v>
      </c>
      <c r="AC199" s="42" t="s">
        <v>102</v>
      </c>
      <c r="AD199" s="47">
        <v>3</v>
      </c>
      <c r="AE199" s="47">
        <v>6.3E-2</v>
      </c>
      <c r="AF199" s="47">
        <v>2</v>
      </c>
      <c r="AG199" s="47">
        <v>1.7999999999999999E-2</v>
      </c>
      <c r="AH199" s="47">
        <v>4</v>
      </c>
      <c r="AI199" s="47">
        <v>4.0000000000000001E-3</v>
      </c>
      <c r="AJ199" s="47">
        <v>0</v>
      </c>
      <c r="AK199" s="47">
        <v>0</v>
      </c>
    </row>
    <row r="200" spans="1:37" ht="17.25" customHeight="1" x14ac:dyDescent="0.25">
      <c r="A200" s="7" t="s">
        <v>40</v>
      </c>
      <c r="B200" s="19">
        <v>188</v>
      </c>
      <c r="C200" s="32" t="s">
        <v>246</v>
      </c>
      <c r="D200" s="11">
        <f t="shared" ref="D200:D236" si="70">AD200-Q200</f>
        <v>0</v>
      </c>
      <c r="E200" s="11">
        <f t="shared" ref="E200:E236" si="71">AE200-R200</f>
        <v>0</v>
      </c>
      <c r="F200" s="11">
        <f t="shared" ref="F200:F236" si="72">AF200-S200</f>
        <v>0</v>
      </c>
      <c r="G200" s="11">
        <f t="shared" ref="G200:G236" si="73">AG200-T200</f>
        <v>0</v>
      </c>
      <c r="H200" s="11">
        <f t="shared" ref="H200:H236" si="74">AH200-U200</f>
        <v>1</v>
      </c>
      <c r="I200" s="11">
        <f t="shared" ref="I200:I236" si="75">AI200-V200</f>
        <v>5.0000000000000001E-3</v>
      </c>
      <c r="J200" s="11">
        <f t="shared" ref="J200:J236" si="76">AJ200-W200</f>
        <v>0</v>
      </c>
      <c r="K200" s="11">
        <f t="shared" ref="K200:K236" si="77">AK200-X200</f>
        <v>0</v>
      </c>
      <c r="L200" s="45" t="b">
        <f t="shared" si="47"/>
        <v>1</v>
      </c>
      <c r="M200" s="42" t="s">
        <v>730</v>
      </c>
      <c r="N200" s="42" t="s">
        <v>40</v>
      </c>
      <c r="O200" s="43">
        <v>1</v>
      </c>
      <c r="P200" s="42" t="s">
        <v>246</v>
      </c>
      <c r="Q200" s="43">
        <v>1</v>
      </c>
      <c r="R200" s="43">
        <v>5.0000000000000001E-3</v>
      </c>
      <c r="S200" s="43">
        <v>1</v>
      </c>
      <c r="T200" s="43">
        <v>5.0000000000000001E-3</v>
      </c>
      <c r="U200" s="43">
        <v>0</v>
      </c>
      <c r="V200" s="43">
        <v>0</v>
      </c>
      <c r="W200" s="47">
        <v>0</v>
      </c>
      <c r="X200" s="47">
        <v>0</v>
      </c>
      <c r="Y200" s="45" t="b">
        <f t="shared" si="48"/>
        <v>1</v>
      </c>
      <c r="Z200" s="42" t="s">
        <v>730</v>
      </c>
      <c r="AA200" s="42" t="s">
        <v>40</v>
      </c>
      <c r="AB200" s="43">
        <v>1</v>
      </c>
      <c r="AC200" s="42" t="s">
        <v>246</v>
      </c>
      <c r="AD200" s="47">
        <v>1</v>
      </c>
      <c r="AE200" s="47">
        <v>5.0000000000000001E-3</v>
      </c>
      <c r="AF200" s="47">
        <v>1</v>
      </c>
      <c r="AG200" s="47">
        <v>5.0000000000000001E-3</v>
      </c>
      <c r="AH200" s="47">
        <v>1</v>
      </c>
      <c r="AI200" s="47">
        <v>5.0000000000000001E-3</v>
      </c>
      <c r="AJ200" s="47">
        <v>0</v>
      </c>
      <c r="AK200" s="47">
        <v>0</v>
      </c>
    </row>
    <row r="201" spans="1:37" ht="17.25" customHeight="1" x14ac:dyDescent="0.25">
      <c r="A201" s="7" t="s">
        <v>40</v>
      </c>
      <c r="B201" s="19">
        <v>189</v>
      </c>
      <c r="C201" s="32" t="s">
        <v>231</v>
      </c>
      <c r="D201" s="11">
        <f t="shared" si="70"/>
        <v>0</v>
      </c>
      <c r="E201" s="11">
        <f t="shared" si="71"/>
        <v>0</v>
      </c>
      <c r="F201" s="11">
        <f t="shared" si="72"/>
        <v>0</v>
      </c>
      <c r="G201" s="11">
        <f t="shared" si="73"/>
        <v>0</v>
      </c>
      <c r="H201" s="11">
        <f t="shared" si="74"/>
        <v>0</v>
      </c>
      <c r="I201" s="11">
        <f t="shared" si="75"/>
        <v>0</v>
      </c>
      <c r="J201" s="11">
        <f t="shared" si="76"/>
        <v>0</v>
      </c>
      <c r="K201" s="11">
        <f t="shared" si="77"/>
        <v>0</v>
      </c>
      <c r="L201" s="45" t="b">
        <f t="shared" si="47"/>
        <v>1</v>
      </c>
      <c r="M201" s="42" t="s">
        <v>734</v>
      </c>
      <c r="N201" s="42" t="s">
        <v>40</v>
      </c>
      <c r="O201" s="43">
        <v>1</v>
      </c>
      <c r="P201" s="42" t="s">
        <v>231</v>
      </c>
      <c r="Q201" s="43">
        <v>0</v>
      </c>
      <c r="R201" s="43">
        <v>0</v>
      </c>
      <c r="S201" s="43">
        <v>0</v>
      </c>
      <c r="T201" s="43">
        <v>0</v>
      </c>
      <c r="U201" s="43">
        <v>1</v>
      </c>
      <c r="V201" s="43">
        <v>1.4999999999999999E-2</v>
      </c>
      <c r="W201" s="47">
        <v>0</v>
      </c>
      <c r="X201" s="47">
        <v>0</v>
      </c>
      <c r="Y201" s="45" t="b">
        <f t="shared" si="48"/>
        <v>1</v>
      </c>
      <c r="Z201" s="42" t="s">
        <v>734</v>
      </c>
      <c r="AA201" s="42" t="s">
        <v>40</v>
      </c>
      <c r="AB201" s="43">
        <v>1</v>
      </c>
      <c r="AC201" s="42" t="s">
        <v>231</v>
      </c>
      <c r="AD201" s="47">
        <v>0</v>
      </c>
      <c r="AE201" s="47">
        <v>0</v>
      </c>
      <c r="AF201" s="47">
        <v>0</v>
      </c>
      <c r="AG201" s="47">
        <v>0</v>
      </c>
      <c r="AH201" s="47">
        <v>1</v>
      </c>
      <c r="AI201" s="47">
        <v>1.4999999999999999E-2</v>
      </c>
      <c r="AJ201" s="47">
        <v>0</v>
      </c>
      <c r="AK201" s="47">
        <v>0</v>
      </c>
    </row>
    <row r="202" spans="1:37" ht="17.25" customHeight="1" x14ac:dyDescent="0.25">
      <c r="A202" s="7" t="s">
        <v>40</v>
      </c>
      <c r="B202" s="19">
        <v>190</v>
      </c>
      <c r="C202" s="32" t="s">
        <v>60</v>
      </c>
      <c r="D202" s="11">
        <f t="shared" si="70"/>
        <v>0</v>
      </c>
      <c r="E202" s="11">
        <f t="shared" si="71"/>
        <v>0</v>
      </c>
      <c r="F202" s="11">
        <f t="shared" si="72"/>
        <v>0</v>
      </c>
      <c r="G202" s="11">
        <f t="shared" si="73"/>
        <v>0</v>
      </c>
      <c r="H202" s="11">
        <f t="shared" si="74"/>
        <v>2</v>
      </c>
      <c r="I202" s="11">
        <f t="shared" si="75"/>
        <v>2.8500000000000004E-2</v>
      </c>
      <c r="J202" s="11">
        <f t="shared" si="76"/>
        <v>0</v>
      </c>
      <c r="K202" s="11">
        <f t="shared" si="77"/>
        <v>0</v>
      </c>
      <c r="L202" s="45" t="b">
        <f t="shared" si="47"/>
        <v>1</v>
      </c>
      <c r="M202" s="42" t="s">
        <v>730</v>
      </c>
      <c r="N202" s="42" t="s">
        <v>40</v>
      </c>
      <c r="O202" s="43">
        <v>1</v>
      </c>
      <c r="P202" s="42" t="s">
        <v>60</v>
      </c>
      <c r="Q202" s="43">
        <v>3</v>
      </c>
      <c r="R202" s="43">
        <v>2.8999999999999998E-2</v>
      </c>
      <c r="S202" s="43">
        <v>3</v>
      </c>
      <c r="T202" s="43">
        <v>2.8999999999999998E-2</v>
      </c>
      <c r="U202" s="43">
        <v>1</v>
      </c>
      <c r="V202" s="43">
        <v>7.0000000000000001E-3</v>
      </c>
      <c r="W202" s="47">
        <v>0</v>
      </c>
      <c r="X202" s="47">
        <v>0</v>
      </c>
      <c r="Y202" s="45" t="b">
        <f t="shared" si="48"/>
        <v>1</v>
      </c>
      <c r="Z202" s="42" t="s">
        <v>730</v>
      </c>
      <c r="AA202" s="42" t="s">
        <v>40</v>
      </c>
      <c r="AB202" s="43">
        <v>1</v>
      </c>
      <c r="AC202" s="42" t="s">
        <v>60</v>
      </c>
      <c r="AD202" s="47">
        <v>3</v>
      </c>
      <c r="AE202" s="47">
        <v>2.8999999999999998E-2</v>
      </c>
      <c r="AF202" s="47">
        <v>3</v>
      </c>
      <c r="AG202" s="47">
        <v>2.8999999999999998E-2</v>
      </c>
      <c r="AH202" s="47">
        <v>3</v>
      </c>
      <c r="AI202" s="47">
        <v>3.5500000000000004E-2</v>
      </c>
      <c r="AJ202" s="47">
        <v>0</v>
      </c>
      <c r="AK202" s="47">
        <v>0</v>
      </c>
    </row>
    <row r="203" spans="1:37" ht="17.25" customHeight="1" x14ac:dyDescent="0.25">
      <c r="A203" s="7" t="s">
        <v>40</v>
      </c>
      <c r="B203" s="19">
        <v>191</v>
      </c>
      <c r="C203" s="32" t="s">
        <v>306</v>
      </c>
      <c r="D203" s="11">
        <f t="shared" si="70"/>
        <v>0</v>
      </c>
      <c r="E203" s="11">
        <f t="shared" si="71"/>
        <v>0</v>
      </c>
      <c r="F203" s="11">
        <f t="shared" si="72"/>
        <v>0</v>
      </c>
      <c r="G203" s="11">
        <f t="shared" si="73"/>
        <v>0</v>
      </c>
      <c r="H203" s="11">
        <f t="shared" si="74"/>
        <v>0</v>
      </c>
      <c r="I203" s="11">
        <f t="shared" si="75"/>
        <v>0</v>
      </c>
      <c r="J203" s="11">
        <f t="shared" si="76"/>
        <v>0</v>
      </c>
      <c r="K203" s="11">
        <f t="shared" si="77"/>
        <v>0</v>
      </c>
      <c r="L203" s="45" t="b">
        <f t="shared" si="47"/>
        <v>1</v>
      </c>
      <c r="M203" s="42" t="s">
        <v>731</v>
      </c>
      <c r="N203" s="42" t="s">
        <v>40</v>
      </c>
      <c r="O203" s="43">
        <v>1</v>
      </c>
      <c r="P203" s="42" t="s">
        <v>306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7">
        <v>0</v>
      </c>
      <c r="X203" s="47">
        <v>0</v>
      </c>
      <c r="Y203" s="45" t="b">
        <f t="shared" si="48"/>
        <v>1</v>
      </c>
      <c r="Z203" s="42" t="s">
        <v>731</v>
      </c>
      <c r="AA203" s="42" t="s">
        <v>40</v>
      </c>
      <c r="AB203" s="43">
        <v>1</v>
      </c>
      <c r="AC203" s="42" t="s">
        <v>306</v>
      </c>
      <c r="AD203" s="47">
        <v>0</v>
      </c>
      <c r="AE203" s="47">
        <v>0</v>
      </c>
      <c r="AF203" s="47">
        <v>0</v>
      </c>
      <c r="AG203" s="47">
        <v>0</v>
      </c>
      <c r="AH203" s="47">
        <v>0</v>
      </c>
      <c r="AI203" s="47">
        <v>0</v>
      </c>
      <c r="AJ203" s="47">
        <v>0</v>
      </c>
      <c r="AK203" s="47">
        <v>0</v>
      </c>
    </row>
    <row r="204" spans="1:37" ht="17.25" customHeight="1" x14ac:dyDescent="0.25">
      <c r="A204" s="7" t="s">
        <v>40</v>
      </c>
      <c r="B204" s="19">
        <v>192</v>
      </c>
      <c r="C204" s="32" t="s">
        <v>156</v>
      </c>
      <c r="D204" s="11">
        <f t="shared" si="70"/>
        <v>0</v>
      </c>
      <c r="E204" s="11">
        <f t="shared" si="71"/>
        <v>0</v>
      </c>
      <c r="F204" s="11">
        <f t="shared" si="72"/>
        <v>0</v>
      </c>
      <c r="G204" s="11">
        <f t="shared" si="73"/>
        <v>0</v>
      </c>
      <c r="H204" s="11">
        <f t="shared" si="74"/>
        <v>0</v>
      </c>
      <c r="I204" s="11">
        <f t="shared" si="75"/>
        <v>0</v>
      </c>
      <c r="J204" s="11">
        <f t="shared" si="76"/>
        <v>0</v>
      </c>
      <c r="K204" s="11">
        <f t="shared" si="77"/>
        <v>0</v>
      </c>
      <c r="L204" s="45" t="b">
        <f t="shared" si="47"/>
        <v>1</v>
      </c>
      <c r="M204" s="42" t="s">
        <v>732</v>
      </c>
      <c r="N204" s="42" t="s">
        <v>40</v>
      </c>
      <c r="O204" s="43">
        <v>1</v>
      </c>
      <c r="P204" s="42" t="s">
        <v>156</v>
      </c>
      <c r="Q204" s="43">
        <v>1</v>
      </c>
      <c r="R204" s="43">
        <v>1.4999999999999999E-2</v>
      </c>
      <c r="S204" s="43">
        <v>1</v>
      </c>
      <c r="T204" s="43">
        <v>1.4999999999999999E-2</v>
      </c>
      <c r="U204" s="43">
        <v>0</v>
      </c>
      <c r="V204" s="43">
        <v>0</v>
      </c>
      <c r="W204" s="47">
        <v>0</v>
      </c>
      <c r="X204" s="47">
        <v>0</v>
      </c>
      <c r="Y204" s="45" t="b">
        <f t="shared" si="48"/>
        <v>1</v>
      </c>
      <c r="Z204" s="42" t="s">
        <v>732</v>
      </c>
      <c r="AA204" s="42" t="s">
        <v>40</v>
      </c>
      <c r="AB204" s="43">
        <v>1</v>
      </c>
      <c r="AC204" s="42" t="s">
        <v>156</v>
      </c>
      <c r="AD204" s="47">
        <v>1</v>
      </c>
      <c r="AE204" s="47">
        <v>1.4999999999999999E-2</v>
      </c>
      <c r="AF204" s="47">
        <v>1</v>
      </c>
      <c r="AG204" s="47">
        <v>1.4999999999999999E-2</v>
      </c>
      <c r="AH204" s="47">
        <v>0</v>
      </c>
      <c r="AI204" s="47">
        <v>0</v>
      </c>
      <c r="AJ204" s="47">
        <v>0</v>
      </c>
      <c r="AK204" s="47">
        <v>0</v>
      </c>
    </row>
    <row r="205" spans="1:37" ht="17.25" customHeight="1" x14ac:dyDescent="0.25">
      <c r="A205" s="7" t="s">
        <v>40</v>
      </c>
      <c r="B205" s="19">
        <v>193</v>
      </c>
      <c r="C205" s="32" t="s">
        <v>307</v>
      </c>
      <c r="D205" s="11">
        <f t="shared" si="70"/>
        <v>0</v>
      </c>
      <c r="E205" s="11">
        <f t="shared" si="71"/>
        <v>0</v>
      </c>
      <c r="F205" s="11">
        <f t="shared" si="72"/>
        <v>0</v>
      </c>
      <c r="G205" s="11">
        <f t="shared" si="73"/>
        <v>0</v>
      </c>
      <c r="H205" s="11">
        <f t="shared" si="74"/>
        <v>0</v>
      </c>
      <c r="I205" s="11">
        <f t="shared" si="75"/>
        <v>0</v>
      </c>
      <c r="J205" s="11">
        <f t="shared" si="76"/>
        <v>0</v>
      </c>
      <c r="K205" s="11">
        <f t="shared" si="77"/>
        <v>0</v>
      </c>
      <c r="L205" s="45" t="b">
        <f t="shared" ref="L205:L236" si="78">C205=P205</f>
        <v>1</v>
      </c>
      <c r="M205" s="42" t="s">
        <v>732</v>
      </c>
      <c r="N205" s="42" t="s">
        <v>40</v>
      </c>
      <c r="O205" s="43">
        <v>1</v>
      </c>
      <c r="P205" s="42" t="s">
        <v>307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7">
        <v>0</v>
      </c>
      <c r="X205" s="47">
        <v>0</v>
      </c>
      <c r="Y205" s="45" t="b">
        <f t="shared" ref="Y205:Y268" si="79">P205=AC205</f>
        <v>1</v>
      </c>
      <c r="Z205" s="42" t="s">
        <v>732</v>
      </c>
      <c r="AA205" s="42" t="s">
        <v>40</v>
      </c>
      <c r="AB205" s="43">
        <v>1</v>
      </c>
      <c r="AC205" s="42" t="s">
        <v>307</v>
      </c>
      <c r="AD205" s="47">
        <v>0</v>
      </c>
      <c r="AE205" s="47">
        <v>0</v>
      </c>
      <c r="AF205" s="47">
        <v>0</v>
      </c>
      <c r="AG205" s="47">
        <v>0</v>
      </c>
      <c r="AH205" s="47">
        <v>0</v>
      </c>
      <c r="AI205" s="47">
        <v>0</v>
      </c>
      <c r="AJ205" s="47">
        <v>0</v>
      </c>
      <c r="AK205" s="47">
        <v>0</v>
      </c>
    </row>
    <row r="206" spans="1:37" ht="17.25" customHeight="1" x14ac:dyDescent="0.25">
      <c r="A206" s="7" t="s">
        <v>40</v>
      </c>
      <c r="B206" s="19">
        <v>194</v>
      </c>
      <c r="C206" s="32" t="s">
        <v>89</v>
      </c>
      <c r="D206" s="11">
        <f t="shared" si="70"/>
        <v>1</v>
      </c>
      <c r="E206" s="11">
        <f t="shared" si="71"/>
        <v>6.5000000000000002E-2</v>
      </c>
      <c r="F206" s="11">
        <f t="shared" si="72"/>
        <v>0</v>
      </c>
      <c r="G206" s="11">
        <f t="shared" si="73"/>
        <v>0</v>
      </c>
      <c r="H206" s="11">
        <f t="shared" si="74"/>
        <v>2</v>
      </c>
      <c r="I206" s="11">
        <f t="shared" si="75"/>
        <v>1.3000000000000005E-2</v>
      </c>
      <c r="J206" s="11">
        <f t="shared" si="76"/>
        <v>0</v>
      </c>
      <c r="K206" s="11">
        <f t="shared" si="77"/>
        <v>0</v>
      </c>
      <c r="L206" s="45" t="b">
        <f t="shared" si="78"/>
        <v>1</v>
      </c>
      <c r="M206" s="42" t="s">
        <v>732</v>
      </c>
      <c r="N206" s="42" t="s">
        <v>40</v>
      </c>
      <c r="O206" s="43">
        <v>1</v>
      </c>
      <c r="P206" s="42" t="s">
        <v>89</v>
      </c>
      <c r="Q206" s="43">
        <v>9</v>
      </c>
      <c r="R206" s="43">
        <v>5.899999999999999E-2</v>
      </c>
      <c r="S206" s="43">
        <v>9</v>
      </c>
      <c r="T206" s="43">
        <v>5.9999999999999991E-2</v>
      </c>
      <c r="U206" s="43">
        <v>8</v>
      </c>
      <c r="V206" s="43">
        <v>4.6999999999999993E-2</v>
      </c>
      <c r="W206" s="47">
        <v>0</v>
      </c>
      <c r="X206" s="47">
        <v>0</v>
      </c>
      <c r="Y206" s="45" t="b">
        <f t="shared" si="79"/>
        <v>1</v>
      </c>
      <c r="Z206" s="42" t="s">
        <v>732</v>
      </c>
      <c r="AA206" s="42" t="s">
        <v>40</v>
      </c>
      <c r="AB206" s="43">
        <v>1</v>
      </c>
      <c r="AC206" s="42" t="s">
        <v>89</v>
      </c>
      <c r="AD206" s="47">
        <v>10</v>
      </c>
      <c r="AE206" s="47">
        <v>0.124</v>
      </c>
      <c r="AF206" s="47">
        <v>9</v>
      </c>
      <c r="AG206" s="47">
        <v>5.9999999999999991E-2</v>
      </c>
      <c r="AH206" s="47">
        <v>10</v>
      </c>
      <c r="AI206" s="47">
        <v>0.06</v>
      </c>
      <c r="AJ206" s="47">
        <v>0</v>
      </c>
      <c r="AK206" s="47">
        <v>0</v>
      </c>
    </row>
    <row r="207" spans="1:37" ht="17.25" customHeight="1" x14ac:dyDescent="0.25">
      <c r="A207" s="7" t="s">
        <v>40</v>
      </c>
      <c r="B207" s="19">
        <v>195</v>
      </c>
      <c r="C207" s="32" t="s">
        <v>308</v>
      </c>
      <c r="D207" s="11">
        <f t="shared" si="70"/>
        <v>0</v>
      </c>
      <c r="E207" s="11">
        <f t="shared" si="71"/>
        <v>0</v>
      </c>
      <c r="F207" s="11">
        <f t="shared" si="72"/>
        <v>0</v>
      </c>
      <c r="G207" s="11">
        <f t="shared" si="73"/>
        <v>0</v>
      </c>
      <c r="H207" s="11">
        <f t="shared" si="74"/>
        <v>0</v>
      </c>
      <c r="I207" s="11">
        <f t="shared" si="75"/>
        <v>0</v>
      </c>
      <c r="J207" s="11">
        <f t="shared" si="76"/>
        <v>0</v>
      </c>
      <c r="K207" s="11">
        <f t="shared" si="77"/>
        <v>0</v>
      </c>
      <c r="L207" s="45" t="b">
        <f t="shared" si="78"/>
        <v>1</v>
      </c>
      <c r="M207" s="42" t="s">
        <v>733</v>
      </c>
      <c r="N207" s="42" t="s">
        <v>40</v>
      </c>
      <c r="O207" s="43">
        <v>1</v>
      </c>
      <c r="P207" s="42" t="s">
        <v>308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7">
        <v>0</v>
      </c>
      <c r="X207" s="47">
        <v>0</v>
      </c>
      <c r="Y207" s="45" t="b">
        <f t="shared" si="79"/>
        <v>1</v>
      </c>
      <c r="Z207" s="42" t="s">
        <v>733</v>
      </c>
      <c r="AA207" s="42" t="s">
        <v>40</v>
      </c>
      <c r="AB207" s="43">
        <v>1</v>
      </c>
      <c r="AC207" s="42" t="s">
        <v>308</v>
      </c>
      <c r="AD207" s="47">
        <v>0</v>
      </c>
      <c r="AE207" s="47">
        <v>0</v>
      </c>
      <c r="AF207" s="47">
        <v>0</v>
      </c>
      <c r="AG207" s="47">
        <v>0</v>
      </c>
      <c r="AH207" s="47">
        <v>0</v>
      </c>
      <c r="AI207" s="47">
        <v>0</v>
      </c>
      <c r="AJ207" s="47">
        <v>0</v>
      </c>
      <c r="AK207" s="47">
        <v>0</v>
      </c>
    </row>
    <row r="208" spans="1:37" ht="17.25" customHeight="1" x14ac:dyDescent="0.25">
      <c r="A208" s="7" t="s">
        <v>40</v>
      </c>
      <c r="B208" s="19">
        <v>196</v>
      </c>
      <c r="C208" s="32" t="s">
        <v>164</v>
      </c>
      <c r="D208" s="11">
        <f t="shared" si="70"/>
        <v>1</v>
      </c>
      <c r="E208" s="11">
        <f t="shared" si="71"/>
        <v>1.4999999999999999E-2</v>
      </c>
      <c r="F208" s="11">
        <f t="shared" si="72"/>
        <v>0</v>
      </c>
      <c r="G208" s="11">
        <f t="shared" si="73"/>
        <v>0</v>
      </c>
      <c r="H208" s="11">
        <f t="shared" si="74"/>
        <v>0</v>
      </c>
      <c r="I208" s="11">
        <f t="shared" si="75"/>
        <v>0</v>
      </c>
      <c r="J208" s="11">
        <f t="shared" si="76"/>
        <v>0</v>
      </c>
      <c r="K208" s="11">
        <f t="shared" si="77"/>
        <v>0</v>
      </c>
      <c r="L208" s="45" t="b">
        <f t="shared" si="78"/>
        <v>1</v>
      </c>
      <c r="M208" s="42" t="s">
        <v>731</v>
      </c>
      <c r="N208" s="42" t="s">
        <v>40</v>
      </c>
      <c r="O208" s="43">
        <v>1</v>
      </c>
      <c r="P208" s="42" t="s">
        <v>164</v>
      </c>
      <c r="Q208" s="43">
        <v>3</v>
      </c>
      <c r="R208" s="43">
        <v>3.7999999999999999E-2</v>
      </c>
      <c r="S208" s="43">
        <v>2</v>
      </c>
      <c r="T208" s="43">
        <v>0.03</v>
      </c>
      <c r="U208" s="43">
        <v>1</v>
      </c>
      <c r="V208" s="43">
        <v>1.4999999999999999E-2</v>
      </c>
      <c r="W208" s="47">
        <v>1</v>
      </c>
      <c r="X208" s="47">
        <v>8.0000000000000002E-3</v>
      </c>
      <c r="Y208" s="45" t="b">
        <f t="shared" si="79"/>
        <v>1</v>
      </c>
      <c r="Z208" s="42" t="s">
        <v>731</v>
      </c>
      <c r="AA208" s="42" t="s">
        <v>40</v>
      </c>
      <c r="AB208" s="43">
        <v>1</v>
      </c>
      <c r="AC208" s="42" t="s">
        <v>164</v>
      </c>
      <c r="AD208" s="47">
        <v>4</v>
      </c>
      <c r="AE208" s="47">
        <v>5.2999999999999999E-2</v>
      </c>
      <c r="AF208" s="47">
        <v>2</v>
      </c>
      <c r="AG208" s="47">
        <v>0.03</v>
      </c>
      <c r="AH208" s="47">
        <v>1</v>
      </c>
      <c r="AI208" s="47">
        <v>1.4999999999999999E-2</v>
      </c>
      <c r="AJ208" s="47">
        <v>1</v>
      </c>
      <c r="AK208" s="47">
        <v>8.0000000000000002E-3</v>
      </c>
    </row>
    <row r="209" spans="1:37" ht="17.25" customHeight="1" x14ac:dyDescent="0.25">
      <c r="A209" s="7" t="s">
        <v>40</v>
      </c>
      <c r="B209" s="19">
        <v>197</v>
      </c>
      <c r="C209" s="32" t="s">
        <v>309</v>
      </c>
      <c r="D209" s="11">
        <f t="shared" si="70"/>
        <v>0</v>
      </c>
      <c r="E209" s="11">
        <f t="shared" si="71"/>
        <v>0</v>
      </c>
      <c r="F209" s="11">
        <f t="shared" si="72"/>
        <v>0</v>
      </c>
      <c r="G209" s="11">
        <f t="shared" si="73"/>
        <v>0</v>
      </c>
      <c r="H209" s="11">
        <f t="shared" si="74"/>
        <v>0</v>
      </c>
      <c r="I209" s="11">
        <f t="shared" si="75"/>
        <v>0</v>
      </c>
      <c r="J209" s="11">
        <f t="shared" si="76"/>
        <v>0</v>
      </c>
      <c r="K209" s="11">
        <f t="shared" si="77"/>
        <v>0</v>
      </c>
      <c r="L209" s="45" t="b">
        <f t="shared" si="78"/>
        <v>1</v>
      </c>
      <c r="M209" s="42" t="s">
        <v>731</v>
      </c>
      <c r="N209" s="42" t="s">
        <v>40</v>
      </c>
      <c r="O209" s="43">
        <v>1</v>
      </c>
      <c r="P209" s="42" t="s">
        <v>309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7">
        <v>0</v>
      </c>
      <c r="X209" s="47">
        <v>0</v>
      </c>
      <c r="Y209" s="45" t="b">
        <f t="shared" si="79"/>
        <v>1</v>
      </c>
      <c r="Z209" s="42" t="s">
        <v>731</v>
      </c>
      <c r="AA209" s="42" t="s">
        <v>40</v>
      </c>
      <c r="AB209" s="43">
        <v>1</v>
      </c>
      <c r="AC209" s="42" t="s">
        <v>309</v>
      </c>
      <c r="AD209" s="47">
        <v>0</v>
      </c>
      <c r="AE209" s="47">
        <v>0</v>
      </c>
      <c r="AF209" s="47">
        <v>0</v>
      </c>
      <c r="AG209" s="47">
        <v>0</v>
      </c>
      <c r="AH209" s="47">
        <v>0</v>
      </c>
      <c r="AI209" s="47">
        <v>0</v>
      </c>
      <c r="AJ209" s="47">
        <v>0</v>
      </c>
      <c r="AK209" s="47">
        <v>0</v>
      </c>
    </row>
    <row r="210" spans="1:37" ht="17.25" customHeight="1" x14ac:dyDescent="0.25">
      <c r="A210" s="7" t="s">
        <v>40</v>
      </c>
      <c r="B210" s="19">
        <v>198</v>
      </c>
      <c r="C210" s="32" t="s">
        <v>56</v>
      </c>
      <c r="D210" s="11">
        <f t="shared" si="70"/>
        <v>7</v>
      </c>
      <c r="E210" s="11">
        <f t="shared" si="71"/>
        <v>7.8000000000000014E-2</v>
      </c>
      <c r="F210" s="11">
        <f t="shared" si="72"/>
        <v>2</v>
      </c>
      <c r="G210" s="11">
        <f t="shared" si="73"/>
        <v>2.2000000000000006E-2</v>
      </c>
      <c r="H210" s="11">
        <f t="shared" si="74"/>
        <v>0</v>
      </c>
      <c r="I210" s="11">
        <f t="shared" si="75"/>
        <v>0</v>
      </c>
      <c r="J210" s="11">
        <f t="shared" si="76"/>
        <v>0</v>
      </c>
      <c r="K210" s="11">
        <f t="shared" si="77"/>
        <v>0</v>
      </c>
      <c r="L210" s="45" t="b">
        <f t="shared" si="78"/>
        <v>1</v>
      </c>
      <c r="M210" s="42" t="s">
        <v>732</v>
      </c>
      <c r="N210" s="42" t="s">
        <v>40</v>
      </c>
      <c r="O210" s="43">
        <v>1</v>
      </c>
      <c r="P210" s="42" t="s">
        <v>56</v>
      </c>
      <c r="Q210" s="43">
        <v>2</v>
      </c>
      <c r="R210" s="43">
        <v>2.0999999999999998E-2</v>
      </c>
      <c r="S210" s="43">
        <v>2</v>
      </c>
      <c r="T210" s="43">
        <v>2.0999999999999998E-2</v>
      </c>
      <c r="U210" s="43">
        <v>2</v>
      </c>
      <c r="V210" s="43">
        <v>2.6000000000000002E-2</v>
      </c>
      <c r="W210" s="47">
        <v>0</v>
      </c>
      <c r="X210" s="47">
        <v>0</v>
      </c>
      <c r="Y210" s="45" t="b">
        <f t="shared" si="79"/>
        <v>1</v>
      </c>
      <c r="Z210" s="42" t="s">
        <v>732</v>
      </c>
      <c r="AA210" s="42" t="s">
        <v>40</v>
      </c>
      <c r="AB210" s="43">
        <v>1</v>
      </c>
      <c r="AC210" s="42" t="s">
        <v>56</v>
      </c>
      <c r="AD210" s="47">
        <v>9</v>
      </c>
      <c r="AE210" s="47">
        <v>9.9000000000000005E-2</v>
      </c>
      <c r="AF210" s="47">
        <v>4</v>
      </c>
      <c r="AG210" s="47">
        <v>4.3000000000000003E-2</v>
      </c>
      <c r="AH210" s="47">
        <v>2</v>
      </c>
      <c r="AI210" s="47">
        <v>2.6000000000000002E-2</v>
      </c>
      <c r="AJ210" s="47">
        <v>0</v>
      </c>
      <c r="AK210" s="47">
        <v>0</v>
      </c>
    </row>
    <row r="211" spans="1:37" ht="17.25" customHeight="1" x14ac:dyDescent="0.25">
      <c r="A211" s="7" t="s">
        <v>40</v>
      </c>
      <c r="B211" s="19">
        <v>199</v>
      </c>
      <c r="C211" s="32" t="s">
        <v>310</v>
      </c>
      <c r="D211" s="11">
        <f t="shared" si="70"/>
        <v>0</v>
      </c>
      <c r="E211" s="11">
        <f t="shared" si="71"/>
        <v>0</v>
      </c>
      <c r="F211" s="11">
        <f t="shared" si="72"/>
        <v>0</v>
      </c>
      <c r="G211" s="11">
        <f t="shared" si="73"/>
        <v>0</v>
      </c>
      <c r="H211" s="11">
        <f t="shared" si="74"/>
        <v>0</v>
      </c>
      <c r="I211" s="11">
        <f t="shared" si="75"/>
        <v>0</v>
      </c>
      <c r="J211" s="11">
        <f t="shared" si="76"/>
        <v>0</v>
      </c>
      <c r="K211" s="11">
        <f t="shared" si="77"/>
        <v>0</v>
      </c>
      <c r="L211" s="45" t="b">
        <f t="shared" si="78"/>
        <v>1</v>
      </c>
      <c r="M211" s="42" t="s">
        <v>734</v>
      </c>
      <c r="N211" s="42" t="s">
        <v>40</v>
      </c>
      <c r="O211" s="43">
        <v>1</v>
      </c>
      <c r="P211" s="42" t="s">
        <v>310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7">
        <v>0</v>
      </c>
      <c r="X211" s="47">
        <v>0</v>
      </c>
      <c r="Y211" s="45" t="b">
        <f t="shared" si="79"/>
        <v>1</v>
      </c>
      <c r="Z211" s="42" t="s">
        <v>734</v>
      </c>
      <c r="AA211" s="42" t="s">
        <v>40</v>
      </c>
      <c r="AB211" s="43">
        <v>1</v>
      </c>
      <c r="AC211" s="42" t="s">
        <v>310</v>
      </c>
      <c r="AD211" s="47">
        <v>0</v>
      </c>
      <c r="AE211" s="47">
        <v>0</v>
      </c>
      <c r="AF211" s="47">
        <v>0</v>
      </c>
      <c r="AG211" s="47">
        <v>0</v>
      </c>
      <c r="AH211" s="47">
        <v>0</v>
      </c>
      <c r="AI211" s="47">
        <v>0</v>
      </c>
      <c r="AJ211" s="47">
        <v>0</v>
      </c>
      <c r="AK211" s="47">
        <v>0</v>
      </c>
    </row>
    <row r="212" spans="1:37" ht="17.25" customHeight="1" x14ac:dyDescent="0.25">
      <c r="A212" s="7" t="s">
        <v>40</v>
      </c>
      <c r="B212" s="19">
        <v>200</v>
      </c>
      <c r="C212" s="32" t="s">
        <v>311</v>
      </c>
      <c r="D212" s="11">
        <f t="shared" si="70"/>
        <v>0</v>
      </c>
      <c r="E212" s="11">
        <f t="shared" si="71"/>
        <v>0</v>
      </c>
      <c r="F212" s="11">
        <f t="shared" si="72"/>
        <v>0</v>
      </c>
      <c r="G212" s="11">
        <f t="shared" si="73"/>
        <v>0</v>
      </c>
      <c r="H212" s="11">
        <f t="shared" si="74"/>
        <v>0</v>
      </c>
      <c r="I212" s="11">
        <f t="shared" si="75"/>
        <v>0</v>
      </c>
      <c r="J212" s="11">
        <f t="shared" si="76"/>
        <v>0</v>
      </c>
      <c r="K212" s="11">
        <f t="shared" si="77"/>
        <v>0</v>
      </c>
      <c r="L212" s="45" t="b">
        <f t="shared" si="78"/>
        <v>1</v>
      </c>
      <c r="M212" s="42" t="s">
        <v>730</v>
      </c>
      <c r="N212" s="42" t="s">
        <v>40</v>
      </c>
      <c r="O212" s="43">
        <v>1</v>
      </c>
      <c r="P212" s="42" t="s">
        <v>311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7">
        <v>0</v>
      </c>
      <c r="X212" s="47">
        <v>0</v>
      </c>
      <c r="Y212" s="45" t="b">
        <f t="shared" si="79"/>
        <v>1</v>
      </c>
      <c r="Z212" s="42" t="s">
        <v>730</v>
      </c>
      <c r="AA212" s="42" t="s">
        <v>40</v>
      </c>
      <c r="AB212" s="43">
        <v>1</v>
      </c>
      <c r="AC212" s="42" t="s">
        <v>311</v>
      </c>
      <c r="AD212" s="47">
        <v>0</v>
      </c>
      <c r="AE212" s="47">
        <v>0</v>
      </c>
      <c r="AF212" s="47">
        <v>0</v>
      </c>
      <c r="AG212" s="47">
        <v>0</v>
      </c>
      <c r="AH212" s="47">
        <v>0</v>
      </c>
      <c r="AI212" s="47">
        <v>0</v>
      </c>
      <c r="AJ212" s="47">
        <v>0</v>
      </c>
      <c r="AK212" s="47">
        <v>0</v>
      </c>
    </row>
    <row r="213" spans="1:37" ht="17.25" customHeight="1" x14ac:dyDescent="0.25">
      <c r="A213" s="7" t="s">
        <v>40</v>
      </c>
      <c r="B213" s="19">
        <v>201</v>
      </c>
      <c r="C213" s="32" t="s">
        <v>247</v>
      </c>
      <c r="D213" s="11">
        <f t="shared" si="70"/>
        <v>0</v>
      </c>
      <c r="E213" s="11">
        <f t="shared" si="71"/>
        <v>0</v>
      </c>
      <c r="F213" s="11">
        <f t="shared" si="72"/>
        <v>0</v>
      </c>
      <c r="G213" s="11">
        <f t="shared" si="73"/>
        <v>0</v>
      </c>
      <c r="H213" s="11">
        <f t="shared" si="74"/>
        <v>0</v>
      </c>
      <c r="I213" s="11">
        <f t="shared" si="75"/>
        <v>0</v>
      </c>
      <c r="J213" s="11">
        <f t="shared" si="76"/>
        <v>0</v>
      </c>
      <c r="K213" s="11">
        <f t="shared" si="77"/>
        <v>0</v>
      </c>
      <c r="L213" s="45" t="b">
        <f t="shared" si="78"/>
        <v>1</v>
      </c>
      <c r="M213" s="42" t="s">
        <v>730</v>
      </c>
      <c r="N213" s="42" t="s">
        <v>40</v>
      </c>
      <c r="O213" s="43">
        <v>1</v>
      </c>
      <c r="P213" s="42" t="s">
        <v>247</v>
      </c>
      <c r="Q213" s="43">
        <v>1</v>
      </c>
      <c r="R213" s="43">
        <v>4.0000000000000001E-3</v>
      </c>
      <c r="S213" s="43">
        <v>1</v>
      </c>
      <c r="T213" s="43">
        <v>4.0000000000000001E-3</v>
      </c>
      <c r="U213" s="43">
        <v>1</v>
      </c>
      <c r="V213" s="43">
        <v>4.0000000000000001E-3</v>
      </c>
      <c r="W213" s="47">
        <v>0</v>
      </c>
      <c r="X213" s="47">
        <v>0</v>
      </c>
      <c r="Y213" s="45" t="b">
        <f t="shared" si="79"/>
        <v>1</v>
      </c>
      <c r="Z213" s="42" t="s">
        <v>730</v>
      </c>
      <c r="AA213" s="42" t="s">
        <v>40</v>
      </c>
      <c r="AB213" s="43">
        <v>1</v>
      </c>
      <c r="AC213" s="42" t="s">
        <v>247</v>
      </c>
      <c r="AD213" s="47">
        <v>1</v>
      </c>
      <c r="AE213" s="47">
        <v>4.0000000000000001E-3</v>
      </c>
      <c r="AF213" s="47">
        <v>1</v>
      </c>
      <c r="AG213" s="47">
        <v>4.0000000000000001E-3</v>
      </c>
      <c r="AH213" s="47">
        <v>1</v>
      </c>
      <c r="AI213" s="47">
        <v>4.0000000000000001E-3</v>
      </c>
      <c r="AJ213" s="47">
        <v>0</v>
      </c>
      <c r="AK213" s="47">
        <v>0</v>
      </c>
    </row>
    <row r="214" spans="1:37" ht="17.25" customHeight="1" x14ac:dyDescent="0.25">
      <c r="A214" s="7" t="s">
        <v>40</v>
      </c>
      <c r="B214" s="19">
        <v>202</v>
      </c>
      <c r="C214" s="32" t="s">
        <v>232</v>
      </c>
      <c r="D214" s="11">
        <f t="shared" si="70"/>
        <v>0</v>
      </c>
      <c r="E214" s="11">
        <f t="shared" si="71"/>
        <v>0</v>
      </c>
      <c r="F214" s="11">
        <f t="shared" si="72"/>
        <v>0</v>
      </c>
      <c r="G214" s="11">
        <f t="shared" si="73"/>
        <v>0</v>
      </c>
      <c r="H214" s="11">
        <f t="shared" si="74"/>
        <v>0</v>
      </c>
      <c r="I214" s="11">
        <f t="shared" si="75"/>
        <v>0</v>
      </c>
      <c r="J214" s="11">
        <f t="shared" si="76"/>
        <v>0</v>
      </c>
      <c r="K214" s="11">
        <f t="shared" si="77"/>
        <v>0</v>
      </c>
      <c r="L214" s="45" t="b">
        <f t="shared" si="78"/>
        <v>1</v>
      </c>
      <c r="M214" s="42" t="s">
        <v>734</v>
      </c>
      <c r="N214" s="42" t="s">
        <v>40</v>
      </c>
      <c r="O214" s="43">
        <v>1</v>
      </c>
      <c r="P214" s="42" t="s">
        <v>232</v>
      </c>
      <c r="Q214" s="43">
        <v>1</v>
      </c>
      <c r="R214" s="43">
        <v>5.0000000000000001E-3</v>
      </c>
      <c r="S214" s="43">
        <v>1</v>
      </c>
      <c r="T214" s="43">
        <v>5.0000000000000001E-3</v>
      </c>
      <c r="U214" s="43">
        <v>2</v>
      </c>
      <c r="V214" s="43">
        <v>0.02</v>
      </c>
      <c r="W214" s="47">
        <v>0</v>
      </c>
      <c r="X214" s="47">
        <v>0</v>
      </c>
      <c r="Y214" s="45" t="b">
        <f t="shared" si="79"/>
        <v>1</v>
      </c>
      <c r="Z214" s="42" t="s">
        <v>734</v>
      </c>
      <c r="AA214" s="42" t="s">
        <v>40</v>
      </c>
      <c r="AB214" s="43">
        <v>1</v>
      </c>
      <c r="AC214" s="42" t="s">
        <v>232</v>
      </c>
      <c r="AD214" s="47">
        <v>1</v>
      </c>
      <c r="AE214" s="47">
        <v>5.0000000000000001E-3</v>
      </c>
      <c r="AF214" s="47">
        <v>1</v>
      </c>
      <c r="AG214" s="47">
        <v>5.0000000000000001E-3</v>
      </c>
      <c r="AH214" s="47">
        <v>2</v>
      </c>
      <c r="AI214" s="47">
        <v>0.02</v>
      </c>
      <c r="AJ214" s="47">
        <v>0</v>
      </c>
      <c r="AK214" s="47">
        <v>0</v>
      </c>
    </row>
    <row r="215" spans="1:37" ht="17.25" customHeight="1" x14ac:dyDescent="0.25">
      <c r="A215" s="7" t="s">
        <v>40</v>
      </c>
      <c r="B215" s="19">
        <v>203</v>
      </c>
      <c r="C215" s="32" t="s">
        <v>157</v>
      </c>
      <c r="D215" s="11">
        <f t="shared" si="70"/>
        <v>0</v>
      </c>
      <c r="E215" s="11">
        <f t="shared" si="71"/>
        <v>0</v>
      </c>
      <c r="F215" s="11">
        <f t="shared" si="72"/>
        <v>0</v>
      </c>
      <c r="G215" s="11">
        <f t="shared" si="73"/>
        <v>0</v>
      </c>
      <c r="H215" s="11">
        <f t="shared" si="74"/>
        <v>0</v>
      </c>
      <c r="I215" s="11">
        <f t="shared" si="75"/>
        <v>0</v>
      </c>
      <c r="J215" s="11">
        <f t="shared" si="76"/>
        <v>0</v>
      </c>
      <c r="K215" s="11">
        <f t="shared" si="77"/>
        <v>0</v>
      </c>
      <c r="L215" s="45" t="b">
        <f t="shared" si="78"/>
        <v>1</v>
      </c>
      <c r="M215" s="42" t="s">
        <v>731</v>
      </c>
      <c r="N215" s="42" t="s">
        <v>40</v>
      </c>
      <c r="O215" s="43">
        <v>1</v>
      </c>
      <c r="P215" s="42" t="s">
        <v>157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7">
        <v>0</v>
      </c>
      <c r="X215" s="47">
        <v>0</v>
      </c>
      <c r="Y215" s="45" t="b">
        <f t="shared" si="79"/>
        <v>1</v>
      </c>
      <c r="Z215" s="42" t="s">
        <v>731</v>
      </c>
      <c r="AA215" s="42" t="s">
        <v>40</v>
      </c>
      <c r="AB215" s="43">
        <v>1</v>
      </c>
      <c r="AC215" s="42" t="s">
        <v>157</v>
      </c>
      <c r="AD215" s="47">
        <v>0</v>
      </c>
      <c r="AE215" s="47">
        <v>0</v>
      </c>
      <c r="AF215" s="47">
        <v>0</v>
      </c>
      <c r="AG215" s="47">
        <v>0</v>
      </c>
      <c r="AH215" s="47">
        <v>0</v>
      </c>
      <c r="AI215" s="47">
        <v>0</v>
      </c>
      <c r="AJ215" s="47">
        <v>0</v>
      </c>
      <c r="AK215" s="47">
        <v>0</v>
      </c>
    </row>
    <row r="216" spans="1:37" ht="17.25" customHeight="1" x14ac:dyDescent="0.25">
      <c r="A216" s="7" t="s">
        <v>40</v>
      </c>
      <c r="B216" s="19">
        <v>204</v>
      </c>
      <c r="C216" s="32" t="s">
        <v>233</v>
      </c>
      <c r="D216" s="11">
        <f t="shared" si="70"/>
        <v>0</v>
      </c>
      <c r="E216" s="11">
        <f t="shared" si="71"/>
        <v>0</v>
      </c>
      <c r="F216" s="11">
        <f t="shared" si="72"/>
        <v>0</v>
      </c>
      <c r="G216" s="11">
        <f t="shared" si="73"/>
        <v>0</v>
      </c>
      <c r="H216" s="11">
        <f t="shared" si="74"/>
        <v>0</v>
      </c>
      <c r="I216" s="11">
        <f t="shared" si="75"/>
        <v>0</v>
      </c>
      <c r="J216" s="11">
        <f t="shared" si="76"/>
        <v>0</v>
      </c>
      <c r="K216" s="11">
        <f t="shared" si="77"/>
        <v>0</v>
      </c>
      <c r="L216" s="45" t="b">
        <f t="shared" si="78"/>
        <v>1</v>
      </c>
      <c r="M216" s="42" t="s">
        <v>733</v>
      </c>
      <c r="N216" s="42" t="s">
        <v>40</v>
      </c>
      <c r="O216" s="43">
        <v>1</v>
      </c>
      <c r="P216" s="42" t="s">
        <v>233</v>
      </c>
      <c r="Q216" s="43">
        <v>0</v>
      </c>
      <c r="R216" s="43">
        <v>0</v>
      </c>
      <c r="S216" s="43">
        <v>0</v>
      </c>
      <c r="T216" s="43">
        <v>0</v>
      </c>
      <c r="U216" s="43">
        <v>1</v>
      </c>
      <c r="V216" s="43">
        <v>1.4999999999999999E-2</v>
      </c>
      <c r="W216" s="47">
        <v>0</v>
      </c>
      <c r="X216" s="47">
        <v>0</v>
      </c>
      <c r="Y216" s="45" t="b">
        <f t="shared" si="79"/>
        <v>1</v>
      </c>
      <c r="Z216" s="42" t="s">
        <v>733</v>
      </c>
      <c r="AA216" s="42" t="s">
        <v>40</v>
      </c>
      <c r="AB216" s="43">
        <v>1</v>
      </c>
      <c r="AC216" s="42" t="s">
        <v>233</v>
      </c>
      <c r="AD216" s="47">
        <v>0</v>
      </c>
      <c r="AE216" s="47">
        <v>0</v>
      </c>
      <c r="AF216" s="47">
        <v>0</v>
      </c>
      <c r="AG216" s="47">
        <v>0</v>
      </c>
      <c r="AH216" s="47">
        <v>1</v>
      </c>
      <c r="AI216" s="47">
        <v>1.4999999999999999E-2</v>
      </c>
      <c r="AJ216" s="47">
        <v>0</v>
      </c>
      <c r="AK216" s="47">
        <v>0</v>
      </c>
    </row>
    <row r="217" spans="1:37" ht="17.25" customHeight="1" x14ac:dyDescent="0.25">
      <c r="A217" s="7" t="s">
        <v>40</v>
      </c>
      <c r="B217" s="19">
        <v>205</v>
      </c>
      <c r="C217" s="32" t="s">
        <v>110</v>
      </c>
      <c r="D217" s="11">
        <f t="shared" si="70"/>
        <v>1</v>
      </c>
      <c r="E217" s="11">
        <f t="shared" si="71"/>
        <v>0.01</v>
      </c>
      <c r="F217" s="11">
        <f t="shared" si="72"/>
        <v>0</v>
      </c>
      <c r="G217" s="11">
        <f t="shared" si="73"/>
        <v>0</v>
      </c>
      <c r="H217" s="11">
        <f t="shared" si="74"/>
        <v>1</v>
      </c>
      <c r="I217" s="11">
        <f t="shared" si="75"/>
        <v>1.4999999999999999E-2</v>
      </c>
      <c r="J217" s="11">
        <f t="shared" si="76"/>
        <v>0</v>
      </c>
      <c r="K217" s="11">
        <f t="shared" si="77"/>
        <v>0</v>
      </c>
      <c r="L217" s="45" t="b">
        <f t="shared" si="78"/>
        <v>1</v>
      </c>
      <c r="M217" s="42" t="s">
        <v>733</v>
      </c>
      <c r="N217" s="42" t="s">
        <v>40</v>
      </c>
      <c r="O217" s="43">
        <v>1</v>
      </c>
      <c r="P217" s="42" t="s">
        <v>110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7">
        <v>0</v>
      </c>
      <c r="X217" s="47">
        <v>0</v>
      </c>
      <c r="Y217" s="45" t="b">
        <f t="shared" si="79"/>
        <v>1</v>
      </c>
      <c r="Z217" s="42" t="s">
        <v>733</v>
      </c>
      <c r="AA217" s="42" t="s">
        <v>40</v>
      </c>
      <c r="AB217" s="43">
        <v>1</v>
      </c>
      <c r="AC217" s="42" t="s">
        <v>110</v>
      </c>
      <c r="AD217" s="47">
        <v>1</v>
      </c>
      <c r="AE217" s="47">
        <v>0.01</v>
      </c>
      <c r="AF217" s="47">
        <v>0</v>
      </c>
      <c r="AG217" s="47">
        <v>0</v>
      </c>
      <c r="AH217" s="47">
        <v>1</v>
      </c>
      <c r="AI217" s="47">
        <v>1.4999999999999999E-2</v>
      </c>
      <c r="AJ217" s="47">
        <v>0</v>
      </c>
      <c r="AK217" s="47">
        <v>0</v>
      </c>
    </row>
    <row r="218" spans="1:37" ht="17.25" customHeight="1" x14ac:dyDescent="0.25">
      <c r="A218" s="7" t="s">
        <v>40</v>
      </c>
      <c r="B218" s="19">
        <v>206</v>
      </c>
      <c r="C218" s="32" t="s">
        <v>312</v>
      </c>
      <c r="D218" s="11">
        <f t="shared" si="70"/>
        <v>0</v>
      </c>
      <c r="E218" s="11">
        <f t="shared" si="71"/>
        <v>0</v>
      </c>
      <c r="F218" s="11">
        <f t="shared" si="72"/>
        <v>0</v>
      </c>
      <c r="G218" s="11">
        <f t="shared" si="73"/>
        <v>0</v>
      </c>
      <c r="H218" s="11">
        <f t="shared" si="74"/>
        <v>0</v>
      </c>
      <c r="I218" s="11">
        <f t="shared" si="75"/>
        <v>0</v>
      </c>
      <c r="J218" s="11">
        <f t="shared" si="76"/>
        <v>0</v>
      </c>
      <c r="K218" s="11">
        <f t="shared" si="77"/>
        <v>0</v>
      </c>
      <c r="L218" s="45" t="b">
        <f t="shared" si="78"/>
        <v>1</v>
      </c>
      <c r="M218" s="42" t="s">
        <v>733</v>
      </c>
      <c r="N218" s="42" t="s">
        <v>40</v>
      </c>
      <c r="O218" s="43">
        <v>1</v>
      </c>
      <c r="P218" s="42" t="s">
        <v>312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7">
        <v>0</v>
      </c>
      <c r="X218" s="47">
        <v>0</v>
      </c>
      <c r="Y218" s="45" t="b">
        <f t="shared" si="79"/>
        <v>1</v>
      </c>
      <c r="Z218" s="42" t="s">
        <v>733</v>
      </c>
      <c r="AA218" s="42" t="s">
        <v>40</v>
      </c>
      <c r="AB218" s="43">
        <v>1</v>
      </c>
      <c r="AC218" s="42" t="s">
        <v>312</v>
      </c>
      <c r="AD218" s="47">
        <v>0</v>
      </c>
      <c r="AE218" s="47">
        <v>0</v>
      </c>
      <c r="AF218" s="47">
        <v>0</v>
      </c>
      <c r="AG218" s="47">
        <v>0</v>
      </c>
      <c r="AH218" s="47">
        <v>0</v>
      </c>
      <c r="AI218" s="47">
        <v>0</v>
      </c>
      <c r="AJ218" s="47">
        <v>0</v>
      </c>
      <c r="AK218" s="47">
        <v>0</v>
      </c>
    </row>
    <row r="219" spans="1:37" ht="17.25" customHeight="1" x14ac:dyDescent="0.25">
      <c r="A219" s="7" t="s">
        <v>40</v>
      </c>
      <c r="B219" s="19">
        <v>207</v>
      </c>
      <c r="C219" s="32" t="s">
        <v>158</v>
      </c>
      <c r="D219" s="11">
        <f t="shared" si="70"/>
        <v>1</v>
      </c>
      <c r="E219" s="11">
        <f t="shared" si="71"/>
        <v>1.0000000000000002E-2</v>
      </c>
      <c r="F219" s="11">
        <f t="shared" si="72"/>
        <v>1</v>
      </c>
      <c r="G219" s="11">
        <f t="shared" si="73"/>
        <v>1.0000000000000002E-2</v>
      </c>
      <c r="H219" s="11">
        <f t="shared" si="74"/>
        <v>0</v>
      </c>
      <c r="I219" s="11">
        <f t="shared" si="75"/>
        <v>0</v>
      </c>
      <c r="J219" s="11">
        <f t="shared" si="76"/>
        <v>0</v>
      </c>
      <c r="K219" s="11">
        <f t="shared" si="77"/>
        <v>0</v>
      </c>
      <c r="L219" s="45" t="b">
        <f t="shared" si="78"/>
        <v>1</v>
      </c>
      <c r="M219" s="42" t="s">
        <v>732</v>
      </c>
      <c r="N219" s="42" t="s">
        <v>40</v>
      </c>
      <c r="O219" s="43">
        <v>1</v>
      </c>
      <c r="P219" s="42" t="s">
        <v>158</v>
      </c>
      <c r="Q219" s="43">
        <v>1</v>
      </c>
      <c r="R219" s="43">
        <v>6.3E-3</v>
      </c>
      <c r="S219" s="43">
        <v>1</v>
      </c>
      <c r="T219" s="43">
        <v>6.3E-3</v>
      </c>
      <c r="U219" s="43">
        <v>0</v>
      </c>
      <c r="V219" s="43">
        <v>0</v>
      </c>
      <c r="W219" s="47">
        <v>0</v>
      </c>
      <c r="X219" s="47">
        <v>0</v>
      </c>
      <c r="Y219" s="45" t="b">
        <f t="shared" si="79"/>
        <v>1</v>
      </c>
      <c r="Z219" s="42" t="s">
        <v>732</v>
      </c>
      <c r="AA219" s="42" t="s">
        <v>40</v>
      </c>
      <c r="AB219" s="43">
        <v>1</v>
      </c>
      <c r="AC219" s="42" t="s">
        <v>158</v>
      </c>
      <c r="AD219" s="47">
        <v>2</v>
      </c>
      <c r="AE219" s="47">
        <v>1.6300000000000002E-2</v>
      </c>
      <c r="AF219" s="47">
        <v>2</v>
      </c>
      <c r="AG219" s="47">
        <v>1.6300000000000002E-2</v>
      </c>
      <c r="AH219" s="47">
        <v>0</v>
      </c>
      <c r="AI219" s="47">
        <v>0</v>
      </c>
      <c r="AJ219" s="47">
        <v>0</v>
      </c>
      <c r="AK219" s="47">
        <v>0</v>
      </c>
    </row>
    <row r="220" spans="1:37" ht="17.25" customHeight="1" x14ac:dyDescent="0.25">
      <c r="A220" s="7" t="s">
        <v>40</v>
      </c>
      <c r="B220" s="19">
        <v>208</v>
      </c>
      <c r="C220" s="32" t="s">
        <v>313</v>
      </c>
      <c r="D220" s="11">
        <f t="shared" si="70"/>
        <v>0</v>
      </c>
      <c r="E220" s="11">
        <f t="shared" si="71"/>
        <v>0</v>
      </c>
      <c r="F220" s="11">
        <f t="shared" si="72"/>
        <v>0</v>
      </c>
      <c r="G220" s="11">
        <f t="shared" si="73"/>
        <v>0</v>
      </c>
      <c r="H220" s="11">
        <f t="shared" si="74"/>
        <v>0</v>
      </c>
      <c r="I220" s="11">
        <f t="shared" si="75"/>
        <v>0</v>
      </c>
      <c r="J220" s="11">
        <f t="shared" si="76"/>
        <v>0</v>
      </c>
      <c r="K220" s="11">
        <f t="shared" si="77"/>
        <v>0</v>
      </c>
      <c r="L220" s="45" t="b">
        <f t="shared" si="78"/>
        <v>1</v>
      </c>
      <c r="M220" s="42" t="s">
        <v>731</v>
      </c>
      <c r="N220" s="42" t="s">
        <v>40</v>
      </c>
      <c r="O220" s="43">
        <v>1</v>
      </c>
      <c r="P220" s="42" t="s">
        <v>313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7">
        <v>0</v>
      </c>
      <c r="X220" s="47">
        <v>0</v>
      </c>
      <c r="Y220" s="45" t="b">
        <f t="shared" si="79"/>
        <v>1</v>
      </c>
      <c r="Z220" s="42" t="s">
        <v>731</v>
      </c>
      <c r="AA220" s="42" t="s">
        <v>40</v>
      </c>
      <c r="AB220" s="43">
        <v>1</v>
      </c>
      <c r="AC220" s="42" t="s">
        <v>313</v>
      </c>
      <c r="AD220" s="47">
        <v>0</v>
      </c>
      <c r="AE220" s="47">
        <v>0</v>
      </c>
      <c r="AF220" s="47">
        <v>0</v>
      </c>
      <c r="AG220" s="47">
        <v>0</v>
      </c>
      <c r="AH220" s="47">
        <v>0</v>
      </c>
      <c r="AI220" s="47">
        <v>0</v>
      </c>
      <c r="AJ220" s="47">
        <v>0</v>
      </c>
      <c r="AK220" s="47">
        <v>0</v>
      </c>
    </row>
    <row r="221" spans="1:37" ht="17.25" customHeight="1" x14ac:dyDescent="0.25">
      <c r="A221" s="7" t="s">
        <v>40</v>
      </c>
      <c r="B221" s="19">
        <v>209</v>
      </c>
      <c r="C221" s="32" t="s">
        <v>162</v>
      </c>
      <c r="D221" s="11">
        <f t="shared" si="70"/>
        <v>0</v>
      </c>
      <c r="E221" s="11">
        <f t="shared" si="71"/>
        <v>0</v>
      </c>
      <c r="F221" s="11">
        <f t="shared" si="72"/>
        <v>0</v>
      </c>
      <c r="G221" s="11">
        <f t="shared" si="73"/>
        <v>0</v>
      </c>
      <c r="H221" s="11">
        <f t="shared" si="74"/>
        <v>0</v>
      </c>
      <c r="I221" s="11">
        <f t="shared" si="75"/>
        <v>0</v>
      </c>
      <c r="J221" s="11">
        <f t="shared" si="76"/>
        <v>0</v>
      </c>
      <c r="K221" s="11">
        <f t="shared" si="77"/>
        <v>0</v>
      </c>
      <c r="L221" s="45" t="b">
        <f t="shared" si="78"/>
        <v>1</v>
      </c>
      <c r="M221" s="42" t="s">
        <v>734</v>
      </c>
      <c r="N221" s="42" t="s">
        <v>40</v>
      </c>
      <c r="O221" s="43">
        <v>1</v>
      </c>
      <c r="P221" s="42" t="s">
        <v>162</v>
      </c>
      <c r="Q221" s="43">
        <v>6</v>
      </c>
      <c r="R221" s="43">
        <v>6.5000000000000002E-2</v>
      </c>
      <c r="S221" s="43">
        <v>5</v>
      </c>
      <c r="T221" s="43">
        <v>4.4999999999999998E-2</v>
      </c>
      <c r="U221" s="43">
        <v>4</v>
      </c>
      <c r="V221" s="43">
        <v>0.25</v>
      </c>
      <c r="W221" s="47">
        <v>0</v>
      </c>
      <c r="X221" s="47">
        <v>0</v>
      </c>
      <c r="Y221" s="45" t="b">
        <f t="shared" si="79"/>
        <v>1</v>
      </c>
      <c r="Z221" s="42" t="s">
        <v>734</v>
      </c>
      <c r="AA221" s="42" t="s">
        <v>40</v>
      </c>
      <c r="AB221" s="43">
        <v>1</v>
      </c>
      <c r="AC221" s="42" t="s">
        <v>162</v>
      </c>
      <c r="AD221" s="47">
        <v>6</v>
      </c>
      <c r="AE221" s="47">
        <v>6.5000000000000002E-2</v>
      </c>
      <c r="AF221" s="47">
        <v>5</v>
      </c>
      <c r="AG221" s="47">
        <v>4.4999999999999998E-2</v>
      </c>
      <c r="AH221" s="47">
        <v>4</v>
      </c>
      <c r="AI221" s="47">
        <v>0.25</v>
      </c>
      <c r="AJ221" s="47">
        <v>0</v>
      </c>
      <c r="AK221" s="47">
        <v>0</v>
      </c>
    </row>
    <row r="222" spans="1:37" ht="17.25" customHeight="1" x14ac:dyDescent="0.25">
      <c r="A222" s="7" t="s">
        <v>40</v>
      </c>
      <c r="B222" s="19">
        <v>210</v>
      </c>
      <c r="C222" s="32" t="s">
        <v>314</v>
      </c>
      <c r="D222" s="11">
        <f t="shared" si="70"/>
        <v>0</v>
      </c>
      <c r="E222" s="11">
        <f t="shared" si="71"/>
        <v>0</v>
      </c>
      <c r="F222" s="11">
        <f t="shared" si="72"/>
        <v>0</v>
      </c>
      <c r="G222" s="11">
        <f t="shared" si="73"/>
        <v>0</v>
      </c>
      <c r="H222" s="11">
        <f t="shared" si="74"/>
        <v>0</v>
      </c>
      <c r="I222" s="11">
        <f t="shared" si="75"/>
        <v>0</v>
      </c>
      <c r="J222" s="11">
        <f t="shared" si="76"/>
        <v>0</v>
      </c>
      <c r="K222" s="11">
        <f t="shared" si="77"/>
        <v>0</v>
      </c>
      <c r="L222" s="45" t="b">
        <f t="shared" si="78"/>
        <v>1</v>
      </c>
      <c r="M222" s="42" t="s">
        <v>734</v>
      </c>
      <c r="N222" s="42" t="s">
        <v>40</v>
      </c>
      <c r="O222" s="43">
        <v>1</v>
      </c>
      <c r="P222" s="42" t="s">
        <v>314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7">
        <v>0</v>
      </c>
      <c r="X222" s="47">
        <v>0</v>
      </c>
      <c r="Y222" s="45" t="b">
        <f t="shared" si="79"/>
        <v>1</v>
      </c>
      <c r="Z222" s="42" t="s">
        <v>734</v>
      </c>
      <c r="AA222" s="42" t="s">
        <v>40</v>
      </c>
      <c r="AB222" s="43">
        <v>1</v>
      </c>
      <c r="AC222" s="42" t="s">
        <v>314</v>
      </c>
      <c r="AD222" s="47">
        <v>0</v>
      </c>
      <c r="AE222" s="47">
        <v>0</v>
      </c>
      <c r="AF222" s="47">
        <v>0</v>
      </c>
      <c r="AG222" s="47">
        <v>0</v>
      </c>
      <c r="AH222" s="47">
        <v>0</v>
      </c>
      <c r="AI222" s="47">
        <v>0</v>
      </c>
      <c r="AJ222" s="47">
        <v>0</v>
      </c>
      <c r="AK222" s="47">
        <v>0</v>
      </c>
    </row>
    <row r="223" spans="1:37" ht="17.25" customHeight="1" x14ac:dyDescent="0.25">
      <c r="A223" s="7" t="s">
        <v>40</v>
      </c>
      <c r="B223" s="19">
        <v>211</v>
      </c>
      <c r="C223" s="32" t="s">
        <v>315</v>
      </c>
      <c r="D223" s="11">
        <f t="shared" si="70"/>
        <v>0</v>
      </c>
      <c r="E223" s="11">
        <f t="shared" si="71"/>
        <v>0</v>
      </c>
      <c r="F223" s="11">
        <f t="shared" si="72"/>
        <v>0</v>
      </c>
      <c r="G223" s="11">
        <f t="shared" si="73"/>
        <v>0</v>
      </c>
      <c r="H223" s="11">
        <f t="shared" si="74"/>
        <v>0</v>
      </c>
      <c r="I223" s="11">
        <f t="shared" si="75"/>
        <v>0</v>
      </c>
      <c r="J223" s="11">
        <f t="shared" si="76"/>
        <v>0</v>
      </c>
      <c r="K223" s="11">
        <f t="shared" si="77"/>
        <v>0</v>
      </c>
      <c r="L223" s="45" t="b">
        <f t="shared" si="78"/>
        <v>1</v>
      </c>
      <c r="M223" s="42" t="s">
        <v>730</v>
      </c>
      <c r="N223" s="42" t="s">
        <v>40</v>
      </c>
      <c r="O223" s="43">
        <v>1</v>
      </c>
      <c r="P223" s="42" t="s">
        <v>315</v>
      </c>
      <c r="Q223" s="43">
        <v>0</v>
      </c>
      <c r="R223" s="43">
        <v>0</v>
      </c>
      <c r="S223" s="43">
        <v>0</v>
      </c>
      <c r="T223" s="43">
        <v>0</v>
      </c>
      <c r="U223" s="43">
        <v>0</v>
      </c>
      <c r="V223" s="43">
        <v>0</v>
      </c>
      <c r="W223" s="47">
        <v>0</v>
      </c>
      <c r="X223" s="47">
        <v>0</v>
      </c>
      <c r="Y223" s="45" t="b">
        <f t="shared" si="79"/>
        <v>1</v>
      </c>
      <c r="Z223" s="42" t="s">
        <v>730</v>
      </c>
      <c r="AA223" s="42" t="s">
        <v>40</v>
      </c>
      <c r="AB223" s="43">
        <v>1</v>
      </c>
      <c r="AC223" s="42" t="s">
        <v>315</v>
      </c>
      <c r="AD223" s="47">
        <v>0</v>
      </c>
      <c r="AE223" s="47">
        <v>0</v>
      </c>
      <c r="AF223" s="47">
        <v>0</v>
      </c>
      <c r="AG223" s="47">
        <v>0</v>
      </c>
      <c r="AH223" s="47">
        <v>0</v>
      </c>
      <c r="AI223" s="47">
        <v>0</v>
      </c>
      <c r="AJ223" s="47">
        <v>0</v>
      </c>
      <c r="AK223" s="47">
        <v>0</v>
      </c>
    </row>
    <row r="224" spans="1:37" ht="17.25" customHeight="1" x14ac:dyDescent="0.25">
      <c r="A224" s="7" t="s">
        <v>40</v>
      </c>
      <c r="B224" s="19">
        <v>212</v>
      </c>
      <c r="C224" s="32" t="s">
        <v>316</v>
      </c>
      <c r="D224" s="11">
        <f t="shared" si="70"/>
        <v>0</v>
      </c>
      <c r="E224" s="11">
        <f t="shared" si="71"/>
        <v>0</v>
      </c>
      <c r="F224" s="11">
        <f t="shared" si="72"/>
        <v>0</v>
      </c>
      <c r="G224" s="11">
        <f t="shared" si="73"/>
        <v>0</v>
      </c>
      <c r="H224" s="11">
        <f t="shared" si="74"/>
        <v>0</v>
      </c>
      <c r="I224" s="11">
        <f t="shared" si="75"/>
        <v>0</v>
      </c>
      <c r="J224" s="11">
        <f t="shared" si="76"/>
        <v>0</v>
      </c>
      <c r="K224" s="11">
        <f t="shared" si="77"/>
        <v>0</v>
      </c>
      <c r="L224" s="45" t="b">
        <f t="shared" si="78"/>
        <v>1</v>
      </c>
      <c r="M224" s="42" t="s">
        <v>732</v>
      </c>
      <c r="N224" s="42" t="s">
        <v>40</v>
      </c>
      <c r="O224" s="43">
        <v>1</v>
      </c>
      <c r="P224" s="42" t="s">
        <v>316</v>
      </c>
      <c r="Q224" s="43">
        <v>1</v>
      </c>
      <c r="R224" s="43">
        <v>1.4999999999999999E-2</v>
      </c>
      <c r="S224" s="43">
        <v>1</v>
      </c>
      <c r="T224" s="43">
        <v>1.4999999999999999E-2</v>
      </c>
      <c r="U224" s="43">
        <v>0</v>
      </c>
      <c r="V224" s="43">
        <v>0</v>
      </c>
      <c r="W224" s="47">
        <v>0</v>
      </c>
      <c r="X224" s="47">
        <v>0</v>
      </c>
      <c r="Y224" s="45" t="b">
        <f t="shared" si="79"/>
        <v>1</v>
      </c>
      <c r="Z224" s="42" t="s">
        <v>732</v>
      </c>
      <c r="AA224" s="42" t="s">
        <v>40</v>
      </c>
      <c r="AB224" s="43">
        <v>1</v>
      </c>
      <c r="AC224" s="42" t="s">
        <v>316</v>
      </c>
      <c r="AD224" s="47">
        <v>1</v>
      </c>
      <c r="AE224" s="47">
        <v>1.4999999999999999E-2</v>
      </c>
      <c r="AF224" s="47">
        <v>1</v>
      </c>
      <c r="AG224" s="47">
        <v>1.4999999999999999E-2</v>
      </c>
      <c r="AH224" s="47">
        <v>0</v>
      </c>
      <c r="AI224" s="47">
        <v>0</v>
      </c>
      <c r="AJ224" s="47">
        <v>0</v>
      </c>
      <c r="AK224" s="47">
        <v>0</v>
      </c>
    </row>
    <row r="225" spans="1:37" ht="17.25" customHeight="1" x14ac:dyDescent="0.25">
      <c r="A225" s="7" t="s">
        <v>40</v>
      </c>
      <c r="B225" s="19">
        <v>213</v>
      </c>
      <c r="C225" s="32" t="s">
        <v>203</v>
      </c>
      <c r="D225" s="11">
        <f t="shared" si="70"/>
        <v>0</v>
      </c>
      <c r="E225" s="11">
        <f t="shared" si="71"/>
        <v>0</v>
      </c>
      <c r="F225" s="11">
        <f t="shared" si="72"/>
        <v>0</v>
      </c>
      <c r="G225" s="11">
        <f t="shared" si="73"/>
        <v>0</v>
      </c>
      <c r="H225" s="11">
        <f t="shared" si="74"/>
        <v>0</v>
      </c>
      <c r="I225" s="11">
        <f t="shared" si="75"/>
        <v>0</v>
      </c>
      <c r="J225" s="11">
        <f t="shared" si="76"/>
        <v>0</v>
      </c>
      <c r="K225" s="11">
        <f t="shared" si="77"/>
        <v>0</v>
      </c>
      <c r="L225" s="45" t="b">
        <f t="shared" si="78"/>
        <v>1</v>
      </c>
      <c r="M225" s="42" t="s">
        <v>733</v>
      </c>
      <c r="N225" s="42" t="s">
        <v>40</v>
      </c>
      <c r="O225" s="43">
        <v>1</v>
      </c>
      <c r="P225" s="42" t="s">
        <v>203</v>
      </c>
      <c r="Q225" s="43">
        <v>2</v>
      </c>
      <c r="R225" s="43">
        <v>1.2E-2</v>
      </c>
      <c r="S225" s="43">
        <v>2</v>
      </c>
      <c r="T225" s="43">
        <v>1.2E-2</v>
      </c>
      <c r="U225" s="43">
        <v>1</v>
      </c>
      <c r="V225" s="43">
        <v>7.0000000000000001E-3</v>
      </c>
      <c r="W225" s="47">
        <v>0</v>
      </c>
      <c r="X225" s="47">
        <v>0</v>
      </c>
      <c r="Y225" s="45" t="b">
        <f t="shared" si="79"/>
        <v>1</v>
      </c>
      <c r="Z225" s="42" t="s">
        <v>733</v>
      </c>
      <c r="AA225" s="42" t="s">
        <v>40</v>
      </c>
      <c r="AB225" s="43">
        <v>1</v>
      </c>
      <c r="AC225" s="42" t="s">
        <v>203</v>
      </c>
      <c r="AD225" s="47">
        <v>2</v>
      </c>
      <c r="AE225" s="47">
        <v>1.2E-2</v>
      </c>
      <c r="AF225" s="47">
        <v>2</v>
      </c>
      <c r="AG225" s="47">
        <v>1.2E-2</v>
      </c>
      <c r="AH225" s="47">
        <v>1</v>
      </c>
      <c r="AI225" s="47">
        <v>7.0000000000000001E-3</v>
      </c>
      <c r="AJ225" s="47">
        <v>0</v>
      </c>
      <c r="AK225" s="47">
        <v>0</v>
      </c>
    </row>
    <row r="226" spans="1:37" ht="17.25" customHeight="1" x14ac:dyDescent="0.25">
      <c r="A226" s="7" t="s">
        <v>40</v>
      </c>
      <c r="B226" s="19">
        <v>214</v>
      </c>
      <c r="C226" s="32" t="s">
        <v>234</v>
      </c>
      <c r="D226" s="11">
        <f t="shared" si="70"/>
        <v>0</v>
      </c>
      <c r="E226" s="11">
        <f t="shared" si="71"/>
        <v>0</v>
      </c>
      <c r="F226" s="11">
        <f t="shared" si="72"/>
        <v>0</v>
      </c>
      <c r="G226" s="11">
        <f t="shared" si="73"/>
        <v>0</v>
      </c>
      <c r="H226" s="11">
        <f t="shared" si="74"/>
        <v>0</v>
      </c>
      <c r="I226" s="11">
        <f t="shared" si="75"/>
        <v>0</v>
      </c>
      <c r="J226" s="11">
        <f t="shared" si="76"/>
        <v>0</v>
      </c>
      <c r="K226" s="11">
        <f t="shared" si="77"/>
        <v>0</v>
      </c>
      <c r="L226" s="45" t="b">
        <f t="shared" si="78"/>
        <v>1</v>
      </c>
      <c r="M226" s="42" t="s">
        <v>730</v>
      </c>
      <c r="N226" s="42" t="s">
        <v>40</v>
      </c>
      <c r="O226" s="43">
        <v>1</v>
      </c>
      <c r="P226" s="42" t="s">
        <v>234</v>
      </c>
      <c r="Q226" s="43">
        <v>1</v>
      </c>
      <c r="R226" s="43">
        <v>6</v>
      </c>
      <c r="S226" s="43">
        <v>1</v>
      </c>
      <c r="T226" s="43">
        <v>6</v>
      </c>
      <c r="U226" s="43">
        <v>0</v>
      </c>
      <c r="V226" s="43">
        <v>0</v>
      </c>
      <c r="W226" s="47">
        <v>0</v>
      </c>
      <c r="X226" s="47">
        <v>0</v>
      </c>
      <c r="Y226" s="45" t="b">
        <f t="shared" si="79"/>
        <v>1</v>
      </c>
      <c r="Z226" s="42" t="s">
        <v>730</v>
      </c>
      <c r="AA226" s="42" t="s">
        <v>40</v>
      </c>
      <c r="AB226" s="43">
        <v>1</v>
      </c>
      <c r="AC226" s="42" t="s">
        <v>234</v>
      </c>
      <c r="AD226" s="47">
        <v>1</v>
      </c>
      <c r="AE226" s="47">
        <v>6</v>
      </c>
      <c r="AF226" s="47">
        <v>1</v>
      </c>
      <c r="AG226" s="47">
        <v>6</v>
      </c>
      <c r="AH226" s="47">
        <v>0</v>
      </c>
      <c r="AI226" s="47">
        <v>0</v>
      </c>
      <c r="AJ226" s="47">
        <v>0</v>
      </c>
      <c r="AK226" s="47">
        <v>0</v>
      </c>
    </row>
    <row r="227" spans="1:37" ht="17.25" customHeight="1" x14ac:dyDescent="0.25">
      <c r="A227" s="7" t="s">
        <v>40</v>
      </c>
      <c r="B227" s="19">
        <v>215</v>
      </c>
      <c r="C227" s="32" t="s">
        <v>317</v>
      </c>
      <c r="D227" s="11">
        <f t="shared" si="70"/>
        <v>0</v>
      </c>
      <c r="E227" s="11">
        <f t="shared" si="71"/>
        <v>0</v>
      </c>
      <c r="F227" s="11">
        <f t="shared" si="72"/>
        <v>0</v>
      </c>
      <c r="G227" s="11">
        <f t="shared" si="73"/>
        <v>0</v>
      </c>
      <c r="H227" s="11">
        <f t="shared" si="74"/>
        <v>0</v>
      </c>
      <c r="I227" s="11">
        <f t="shared" si="75"/>
        <v>0</v>
      </c>
      <c r="J227" s="11">
        <f t="shared" si="76"/>
        <v>0</v>
      </c>
      <c r="K227" s="11">
        <f t="shared" si="77"/>
        <v>0</v>
      </c>
      <c r="L227" s="45" t="b">
        <f t="shared" si="78"/>
        <v>1</v>
      </c>
      <c r="M227" s="42" t="s">
        <v>734</v>
      </c>
      <c r="N227" s="42" t="s">
        <v>40</v>
      </c>
      <c r="O227" s="43">
        <v>1</v>
      </c>
      <c r="P227" s="42" t="s">
        <v>317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7">
        <v>0</v>
      </c>
      <c r="X227" s="47">
        <v>0</v>
      </c>
      <c r="Y227" s="45" t="b">
        <f t="shared" si="79"/>
        <v>1</v>
      </c>
      <c r="Z227" s="42" t="s">
        <v>734</v>
      </c>
      <c r="AA227" s="42" t="s">
        <v>40</v>
      </c>
      <c r="AB227" s="43">
        <v>1</v>
      </c>
      <c r="AC227" s="42" t="s">
        <v>317</v>
      </c>
      <c r="AD227" s="47">
        <v>0</v>
      </c>
      <c r="AE227" s="47">
        <v>0</v>
      </c>
      <c r="AF227" s="47">
        <v>0</v>
      </c>
      <c r="AG227" s="47">
        <v>0</v>
      </c>
      <c r="AH227" s="47">
        <v>0</v>
      </c>
      <c r="AI227" s="47">
        <v>0</v>
      </c>
      <c r="AJ227" s="47">
        <v>0</v>
      </c>
      <c r="AK227" s="47">
        <v>0</v>
      </c>
    </row>
    <row r="228" spans="1:37" ht="17.25" customHeight="1" x14ac:dyDescent="0.25">
      <c r="A228" s="7" t="s">
        <v>40</v>
      </c>
      <c r="B228" s="19">
        <v>216</v>
      </c>
      <c r="C228" s="32" t="s">
        <v>204</v>
      </c>
      <c r="D228" s="11">
        <f t="shared" si="70"/>
        <v>0</v>
      </c>
      <c r="E228" s="11">
        <f t="shared" si="71"/>
        <v>0</v>
      </c>
      <c r="F228" s="11">
        <f t="shared" si="72"/>
        <v>0</v>
      </c>
      <c r="G228" s="11">
        <f t="shared" si="73"/>
        <v>0</v>
      </c>
      <c r="H228" s="11">
        <f t="shared" si="74"/>
        <v>0</v>
      </c>
      <c r="I228" s="11">
        <f t="shared" si="75"/>
        <v>0</v>
      </c>
      <c r="J228" s="11">
        <f t="shared" si="76"/>
        <v>0</v>
      </c>
      <c r="K228" s="11">
        <f t="shared" si="77"/>
        <v>0</v>
      </c>
      <c r="L228" s="45" t="b">
        <f t="shared" si="78"/>
        <v>1</v>
      </c>
      <c r="M228" s="42" t="s">
        <v>730</v>
      </c>
      <c r="N228" s="42" t="s">
        <v>40</v>
      </c>
      <c r="O228" s="43">
        <v>1</v>
      </c>
      <c r="P228" s="42" t="s">
        <v>204</v>
      </c>
      <c r="Q228" s="43">
        <v>3</v>
      </c>
      <c r="R228" s="43">
        <v>2.8999999999999998E-2</v>
      </c>
      <c r="S228" s="43">
        <v>3</v>
      </c>
      <c r="T228" s="43">
        <v>2.8999999999999998E-2</v>
      </c>
      <c r="U228" s="43">
        <v>1</v>
      </c>
      <c r="V228" s="43">
        <v>1.4E-2</v>
      </c>
      <c r="W228" s="47">
        <v>0</v>
      </c>
      <c r="X228" s="47">
        <v>0</v>
      </c>
      <c r="Y228" s="45" t="b">
        <f t="shared" si="79"/>
        <v>1</v>
      </c>
      <c r="Z228" s="42" t="s">
        <v>730</v>
      </c>
      <c r="AA228" s="42" t="s">
        <v>40</v>
      </c>
      <c r="AB228" s="43">
        <v>1</v>
      </c>
      <c r="AC228" s="42" t="s">
        <v>204</v>
      </c>
      <c r="AD228" s="47">
        <v>3</v>
      </c>
      <c r="AE228" s="47">
        <v>2.8999999999999998E-2</v>
      </c>
      <c r="AF228" s="47">
        <v>3</v>
      </c>
      <c r="AG228" s="47">
        <v>2.8999999999999998E-2</v>
      </c>
      <c r="AH228" s="47">
        <v>1</v>
      </c>
      <c r="AI228" s="47">
        <v>1.4E-2</v>
      </c>
      <c r="AJ228" s="47">
        <v>0</v>
      </c>
      <c r="AK228" s="47">
        <v>0</v>
      </c>
    </row>
    <row r="229" spans="1:37" ht="17.25" customHeight="1" x14ac:dyDescent="0.25">
      <c r="A229" s="7" t="s">
        <v>40</v>
      </c>
      <c r="B229" s="19">
        <v>217</v>
      </c>
      <c r="C229" s="32" t="s">
        <v>318</v>
      </c>
      <c r="D229" s="11">
        <f t="shared" si="70"/>
        <v>0</v>
      </c>
      <c r="E229" s="11">
        <f t="shared" si="71"/>
        <v>0</v>
      </c>
      <c r="F229" s="11">
        <f t="shared" si="72"/>
        <v>0</v>
      </c>
      <c r="G229" s="11">
        <f t="shared" si="73"/>
        <v>0</v>
      </c>
      <c r="H229" s="11">
        <f t="shared" si="74"/>
        <v>0</v>
      </c>
      <c r="I229" s="11">
        <f t="shared" si="75"/>
        <v>0</v>
      </c>
      <c r="J229" s="11">
        <f t="shared" si="76"/>
        <v>0</v>
      </c>
      <c r="K229" s="11">
        <f t="shared" si="77"/>
        <v>0</v>
      </c>
      <c r="L229" s="45" t="b">
        <f t="shared" si="78"/>
        <v>1</v>
      </c>
      <c r="M229" s="42" t="s">
        <v>730</v>
      </c>
      <c r="N229" s="42" t="s">
        <v>40</v>
      </c>
      <c r="O229" s="43">
        <v>1</v>
      </c>
      <c r="P229" s="42" t="s">
        <v>318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7">
        <v>0</v>
      </c>
      <c r="X229" s="47">
        <v>0</v>
      </c>
      <c r="Y229" s="45" t="b">
        <f t="shared" si="79"/>
        <v>1</v>
      </c>
      <c r="Z229" s="42" t="s">
        <v>730</v>
      </c>
      <c r="AA229" s="42" t="s">
        <v>40</v>
      </c>
      <c r="AB229" s="43">
        <v>1</v>
      </c>
      <c r="AC229" s="42" t="s">
        <v>318</v>
      </c>
      <c r="AD229" s="47">
        <v>0</v>
      </c>
      <c r="AE229" s="47">
        <v>0</v>
      </c>
      <c r="AF229" s="47">
        <v>0</v>
      </c>
      <c r="AG229" s="47">
        <v>0</v>
      </c>
      <c r="AH229" s="47">
        <v>0</v>
      </c>
      <c r="AI229" s="47">
        <v>0</v>
      </c>
      <c r="AJ229" s="47">
        <v>0</v>
      </c>
      <c r="AK229" s="47">
        <v>0</v>
      </c>
    </row>
    <row r="230" spans="1:37" ht="17.25" customHeight="1" x14ac:dyDescent="0.25">
      <c r="A230" s="7" t="s">
        <v>40</v>
      </c>
      <c r="B230" s="19">
        <v>218</v>
      </c>
      <c r="C230" s="32" t="s">
        <v>248</v>
      </c>
      <c r="D230" s="11">
        <f t="shared" si="70"/>
        <v>0</v>
      </c>
      <c r="E230" s="11">
        <f t="shared" si="71"/>
        <v>0</v>
      </c>
      <c r="F230" s="11">
        <f t="shared" si="72"/>
        <v>0</v>
      </c>
      <c r="G230" s="11">
        <f t="shared" si="73"/>
        <v>0</v>
      </c>
      <c r="H230" s="11">
        <f t="shared" si="74"/>
        <v>0</v>
      </c>
      <c r="I230" s="11">
        <f t="shared" si="75"/>
        <v>0</v>
      </c>
      <c r="J230" s="11">
        <f t="shared" si="76"/>
        <v>0</v>
      </c>
      <c r="K230" s="11">
        <f t="shared" si="77"/>
        <v>0</v>
      </c>
      <c r="L230" s="45" t="b">
        <f t="shared" si="78"/>
        <v>1</v>
      </c>
      <c r="M230" s="42" t="s">
        <v>730</v>
      </c>
      <c r="N230" s="42" t="s">
        <v>40</v>
      </c>
      <c r="O230" s="43">
        <v>1</v>
      </c>
      <c r="P230" s="42" t="s">
        <v>248</v>
      </c>
      <c r="Q230" s="43">
        <v>0</v>
      </c>
      <c r="R230" s="43">
        <v>0</v>
      </c>
      <c r="S230" s="43">
        <v>0</v>
      </c>
      <c r="T230" s="43">
        <v>0</v>
      </c>
      <c r="U230" s="43">
        <v>1</v>
      </c>
      <c r="V230" s="43">
        <v>3.0000000000000001E-3</v>
      </c>
      <c r="W230" s="47">
        <v>0</v>
      </c>
      <c r="X230" s="47">
        <v>0</v>
      </c>
      <c r="Y230" s="45" t="b">
        <f t="shared" si="79"/>
        <v>1</v>
      </c>
      <c r="Z230" s="42" t="s">
        <v>730</v>
      </c>
      <c r="AA230" s="42" t="s">
        <v>40</v>
      </c>
      <c r="AB230" s="43">
        <v>1</v>
      </c>
      <c r="AC230" s="42" t="s">
        <v>248</v>
      </c>
      <c r="AD230" s="47">
        <v>0</v>
      </c>
      <c r="AE230" s="47">
        <v>0</v>
      </c>
      <c r="AF230" s="47">
        <v>0</v>
      </c>
      <c r="AG230" s="47">
        <v>0</v>
      </c>
      <c r="AH230" s="47">
        <v>1</v>
      </c>
      <c r="AI230" s="47">
        <v>3.0000000000000001E-3</v>
      </c>
      <c r="AJ230" s="47">
        <v>0</v>
      </c>
      <c r="AK230" s="47">
        <v>0</v>
      </c>
    </row>
    <row r="231" spans="1:37" ht="17.25" customHeight="1" x14ac:dyDescent="0.25">
      <c r="A231" s="7" t="s">
        <v>40</v>
      </c>
      <c r="B231" s="19">
        <v>219</v>
      </c>
      <c r="C231" s="32" t="s">
        <v>319</v>
      </c>
      <c r="D231" s="11">
        <f t="shared" si="70"/>
        <v>0</v>
      </c>
      <c r="E231" s="11">
        <f t="shared" si="71"/>
        <v>0</v>
      </c>
      <c r="F231" s="11">
        <f t="shared" si="72"/>
        <v>0</v>
      </c>
      <c r="G231" s="11">
        <f t="shared" si="73"/>
        <v>0</v>
      </c>
      <c r="H231" s="11">
        <f t="shared" si="74"/>
        <v>0</v>
      </c>
      <c r="I231" s="11">
        <f t="shared" si="75"/>
        <v>0</v>
      </c>
      <c r="J231" s="11">
        <f t="shared" si="76"/>
        <v>0</v>
      </c>
      <c r="K231" s="11">
        <f t="shared" si="77"/>
        <v>0</v>
      </c>
      <c r="L231" s="45" t="b">
        <f t="shared" si="78"/>
        <v>1</v>
      </c>
      <c r="M231" s="42" t="s">
        <v>730</v>
      </c>
      <c r="N231" s="42" t="s">
        <v>40</v>
      </c>
      <c r="O231" s="43">
        <v>1</v>
      </c>
      <c r="P231" s="42" t="s">
        <v>319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7">
        <v>0</v>
      </c>
      <c r="X231" s="47">
        <v>0</v>
      </c>
      <c r="Y231" s="45" t="b">
        <f t="shared" si="79"/>
        <v>1</v>
      </c>
      <c r="Z231" s="42" t="s">
        <v>730</v>
      </c>
      <c r="AA231" s="42" t="s">
        <v>40</v>
      </c>
      <c r="AB231" s="43">
        <v>1</v>
      </c>
      <c r="AC231" s="42" t="s">
        <v>319</v>
      </c>
      <c r="AD231" s="47">
        <v>0</v>
      </c>
      <c r="AE231" s="47">
        <v>0</v>
      </c>
      <c r="AF231" s="47">
        <v>0</v>
      </c>
      <c r="AG231" s="47">
        <v>0</v>
      </c>
      <c r="AH231" s="47">
        <v>0</v>
      </c>
      <c r="AI231" s="47">
        <v>0</v>
      </c>
      <c r="AJ231" s="47">
        <v>0</v>
      </c>
      <c r="AK231" s="47">
        <v>0</v>
      </c>
    </row>
    <row r="232" spans="1:37" ht="17.25" customHeight="1" x14ac:dyDescent="0.25">
      <c r="A232" s="7" t="s">
        <v>40</v>
      </c>
      <c r="B232" s="19">
        <v>220</v>
      </c>
      <c r="C232" s="32" t="s">
        <v>320</v>
      </c>
      <c r="D232" s="11">
        <f t="shared" si="70"/>
        <v>0</v>
      </c>
      <c r="E232" s="11">
        <f t="shared" si="71"/>
        <v>0</v>
      </c>
      <c r="F232" s="11">
        <f t="shared" si="72"/>
        <v>0</v>
      </c>
      <c r="G232" s="11">
        <f t="shared" si="73"/>
        <v>0</v>
      </c>
      <c r="H232" s="11">
        <f t="shared" si="74"/>
        <v>0</v>
      </c>
      <c r="I232" s="11">
        <f t="shared" si="75"/>
        <v>0</v>
      </c>
      <c r="J232" s="11">
        <f t="shared" si="76"/>
        <v>0</v>
      </c>
      <c r="K232" s="11">
        <f t="shared" si="77"/>
        <v>0</v>
      </c>
      <c r="L232" s="45" t="b">
        <f t="shared" si="78"/>
        <v>1</v>
      </c>
      <c r="M232" s="42" t="s">
        <v>730</v>
      </c>
      <c r="N232" s="42" t="s">
        <v>40</v>
      </c>
      <c r="O232" s="43">
        <v>1</v>
      </c>
      <c r="P232" s="42" t="s">
        <v>320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7">
        <v>0</v>
      </c>
      <c r="X232" s="47">
        <v>0</v>
      </c>
      <c r="Y232" s="45" t="b">
        <f t="shared" si="79"/>
        <v>1</v>
      </c>
      <c r="Z232" s="42" t="s">
        <v>730</v>
      </c>
      <c r="AA232" s="42" t="s">
        <v>40</v>
      </c>
      <c r="AB232" s="43">
        <v>1</v>
      </c>
      <c r="AC232" s="42" t="s">
        <v>320</v>
      </c>
      <c r="AD232" s="47">
        <v>0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v>0</v>
      </c>
      <c r="AK232" s="47">
        <v>0</v>
      </c>
    </row>
    <row r="233" spans="1:37" ht="17.25" customHeight="1" x14ac:dyDescent="0.25">
      <c r="A233" s="7" t="s">
        <v>40</v>
      </c>
      <c r="B233" s="19">
        <v>221</v>
      </c>
      <c r="C233" s="32" t="s">
        <v>209</v>
      </c>
      <c r="D233" s="11">
        <f t="shared" si="70"/>
        <v>0</v>
      </c>
      <c r="E233" s="11">
        <f t="shared" si="71"/>
        <v>0</v>
      </c>
      <c r="F233" s="11">
        <f t="shared" si="72"/>
        <v>0</v>
      </c>
      <c r="G233" s="11">
        <f t="shared" si="73"/>
        <v>0</v>
      </c>
      <c r="H233" s="11">
        <f t="shared" si="74"/>
        <v>0</v>
      </c>
      <c r="I233" s="11">
        <f t="shared" si="75"/>
        <v>0</v>
      </c>
      <c r="J233" s="11">
        <f t="shared" si="76"/>
        <v>0</v>
      </c>
      <c r="K233" s="11">
        <f t="shared" si="77"/>
        <v>0</v>
      </c>
      <c r="L233" s="45" t="b">
        <f t="shared" si="78"/>
        <v>1</v>
      </c>
      <c r="M233" s="42" t="s">
        <v>730</v>
      </c>
      <c r="N233" s="42" t="s">
        <v>40</v>
      </c>
      <c r="O233" s="43">
        <v>1</v>
      </c>
      <c r="P233" s="42" t="s">
        <v>209</v>
      </c>
      <c r="Q233" s="43">
        <v>1</v>
      </c>
      <c r="R233" s="43">
        <v>7.0000000000000001E-3</v>
      </c>
      <c r="S233" s="43">
        <v>1</v>
      </c>
      <c r="T233" s="43">
        <v>7.0000000000000001E-3</v>
      </c>
      <c r="U233" s="43">
        <v>2</v>
      </c>
      <c r="V233" s="43">
        <v>1.9E-2</v>
      </c>
      <c r="W233" s="47">
        <v>0</v>
      </c>
      <c r="X233" s="47">
        <v>0</v>
      </c>
      <c r="Y233" s="45" t="b">
        <f t="shared" si="79"/>
        <v>1</v>
      </c>
      <c r="Z233" s="42" t="s">
        <v>730</v>
      </c>
      <c r="AA233" s="42" t="s">
        <v>40</v>
      </c>
      <c r="AB233" s="43">
        <v>1</v>
      </c>
      <c r="AC233" s="42" t="s">
        <v>209</v>
      </c>
      <c r="AD233" s="47">
        <v>1</v>
      </c>
      <c r="AE233" s="47">
        <v>7.0000000000000001E-3</v>
      </c>
      <c r="AF233" s="47">
        <v>1</v>
      </c>
      <c r="AG233" s="47">
        <v>7.0000000000000001E-3</v>
      </c>
      <c r="AH233" s="47">
        <v>2</v>
      </c>
      <c r="AI233" s="47">
        <v>1.9E-2</v>
      </c>
      <c r="AJ233" s="47">
        <v>0</v>
      </c>
      <c r="AK233" s="47">
        <v>0</v>
      </c>
    </row>
    <row r="234" spans="1:37" ht="17.25" customHeight="1" x14ac:dyDescent="0.25">
      <c r="A234" s="7" t="s">
        <v>40</v>
      </c>
      <c r="B234" s="19">
        <v>222</v>
      </c>
      <c r="C234" s="32" t="s">
        <v>321</v>
      </c>
      <c r="D234" s="11">
        <f t="shared" si="70"/>
        <v>0</v>
      </c>
      <c r="E234" s="11">
        <f t="shared" si="71"/>
        <v>0</v>
      </c>
      <c r="F234" s="11">
        <f t="shared" si="72"/>
        <v>0</v>
      </c>
      <c r="G234" s="11">
        <f t="shared" si="73"/>
        <v>0</v>
      </c>
      <c r="H234" s="11">
        <f t="shared" si="74"/>
        <v>0</v>
      </c>
      <c r="I234" s="11">
        <f t="shared" si="75"/>
        <v>0</v>
      </c>
      <c r="J234" s="11">
        <f t="shared" si="76"/>
        <v>0</v>
      </c>
      <c r="K234" s="11">
        <f t="shared" si="77"/>
        <v>0</v>
      </c>
      <c r="L234" s="45" t="b">
        <f t="shared" si="78"/>
        <v>1</v>
      </c>
      <c r="M234" s="42" t="s">
        <v>730</v>
      </c>
      <c r="N234" s="42" t="s">
        <v>40</v>
      </c>
      <c r="O234" s="43">
        <v>1</v>
      </c>
      <c r="P234" s="42" t="s">
        <v>321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7">
        <v>0</v>
      </c>
      <c r="X234" s="47">
        <v>0</v>
      </c>
      <c r="Y234" s="45" t="b">
        <f t="shared" si="79"/>
        <v>1</v>
      </c>
      <c r="Z234" s="42" t="s">
        <v>730</v>
      </c>
      <c r="AA234" s="42" t="s">
        <v>40</v>
      </c>
      <c r="AB234" s="43">
        <v>1</v>
      </c>
      <c r="AC234" s="42" t="s">
        <v>321</v>
      </c>
      <c r="AD234" s="47">
        <v>0</v>
      </c>
      <c r="AE234" s="47">
        <v>0</v>
      </c>
      <c r="AF234" s="47">
        <v>0</v>
      </c>
      <c r="AG234" s="47">
        <v>0</v>
      </c>
      <c r="AH234" s="47">
        <v>0</v>
      </c>
      <c r="AI234" s="47">
        <v>0</v>
      </c>
      <c r="AJ234" s="47">
        <v>0</v>
      </c>
      <c r="AK234" s="47">
        <v>0</v>
      </c>
    </row>
    <row r="235" spans="1:37" ht="17.25" customHeight="1" x14ac:dyDescent="0.25">
      <c r="A235" s="7" t="s">
        <v>40</v>
      </c>
      <c r="B235" s="19">
        <v>223</v>
      </c>
      <c r="C235" s="32" t="s">
        <v>205</v>
      </c>
      <c r="D235" s="11">
        <f t="shared" si="70"/>
        <v>0</v>
      </c>
      <c r="E235" s="11">
        <f t="shared" si="71"/>
        <v>0</v>
      </c>
      <c r="F235" s="11">
        <f t="shared" si="72"/>
        <v>0</v>
      </c>
      <c r="G235" s="11">
        <f t="shared" si="73"/>
        <v>0</v>
      </c>
      <c r="H235" s="11">
        <f t="shared" si="74"/>
        <v>1</v>
      </c>
      <c r="I235" s="11">
        <f t="shared" si="75"/>
        <v>1.5000000000000001E-2</v>
      </c>
      <c r="J235" s="11">
        <f t="shared" si="76"/>
        <v>0</v>
      </c>
      <c r="K235" s="11">
        <f t="shared" si="77"/>
        <v>0</v>
      </c>
      <c r="L235" s="45" t="b">
        <f t="shared" si="78"/>
        <v>1</v>
      </c>
      <c r="M235" s="42" t="s">
        <v>734</v>
      </c>
      <c r="N235" s="42" t="s">
        <v>40</v>
      </c>
      <c r="O235" s="43">
        <v>1</v>
      </c>
      <c r="P235" s="42" t="s">
        <v>205</v>
      </c>
      <c r="Q235" s="43">
        <v>1</v>
      </c>
      <c r="R235" s="43">
        <v>8.9999999999999993E-3</v>
      </c>
      <c r="S235" s="43">
        <v>1</v>
      </c>
      <c r="T235" s="43">
        <v>8.9999999999999993E-3</v>
      </c>
      <c r="U235" s="43">
        <v>1</v>
      </c>
      <c r="V235" s="43">
        <v>8.9999999999999993E-3</v>
      </c>
      <c r="W235" s="47">
        <v>0</v>
      </c>
      <c r="X235" s="47">
        <v>0</v>
      </c>
      <c r="Y235" s="45" t="b">
        <f t="shared" si="79"/>
        <v>1</v>
      </c>
      <c r="Z235" s="42" t="s">
        <v>734</v>
      </c>
      <c r="AA235" s="42" t="s">
        <v>40</v>
      </c>
      <c r="AB235" s="43">
        <v>1</v>
      </c>
      <c r="AC235" s="42" t="s">
        <v>205</v>
      </c>
      <c r="AD235" s="47">
        <v>1</v>
      </c>
      <c r="AE235" s="47">
        <v>8.9999999999999993E-3</v>
      </c>
      <c r="AF235" s="47">
        <v>1</v>
      </c>
      <c r="AG235" s="47">
        <v>8.9999999999999993E-3</v>
      </c>
      <c r="AH235" s="47">
        <v>2</v>
      </c>
      <c r="AI235" s="47">
        <v>2.4E-2</v>
      </c>
      <c r="AJ235" s="47">
        <v>0</v>
      </c>
      <c r="AK235" s="47">
        <v>0</v>
      </c>
    </row>
    <row r="236" spans="1:37" ht="17.25" customHeight="1" x14ac:dyDescent="0.25">
      <c r="A236" s="7" t="s">
        <v>40</v>
      </c>
      <c r="B236" s="19">
        <v>224</v>
      </c>
      <c r="C236" s="33" t="s">
        <v>346</v>
      </c>
      <c r="D236" s="11">
        <f t="shared" si="70"/>
        <v>0</v>
      </c>
      <c r="E236" s="11">
        <f t="shared" si="71"/>
        <v>0</v>
      </c>
      <c r="F236" s="11">
        <f t="shared" si="72"/>
        <v>0</v>
      </c>
      <c r="G236" s="11">
        <f t="shared" si="73"/>
        <v>0</v>
      </c>
      <c r="H236" s="11">
        <f t="shared" si="74"/>
        <v>0</v>
      </c>
      <c r="I236" s="11">
        <f t="shared" si="75"/>
        <v>0</v>
      </c>
      <c r="J236" s="11">
        <f t="shared" si="76"/>
        <v>0</v>
      </c>
      <c r="K236" s="11">
        <f t="shared" si="77"/>
        <v>0</v>
      </c>
      <c r="L236" s="45" t="b">
        <f t="shared" si="78"/>
        <v>1</v>
      </c>
      <c r="M236" s="42" t="s">
        <v>730</v>
      </c>
      <c r="N236" s="42" t="s">
        <v>40</v>
      </c>
      <c r="O236" s="43">
        <v>1</v>
      </c>
      <c r="P236" s="42" t="s">
        <v>346</v>
      </c>
      <c r="Q236" s="43">
        <v>2</v>
      </c>
      <c r="R236" s="43">
        <v>1.3</v>
      </c>
      <c r="S236" s="43">
        <v>0</v>
      </c>
      <c r="T236" s="43">
        <v>0</v>
      </c>
      <c r="U236" s="43">
        <v>0</v>
      </c>
      <c r="V236" s="43">
        <v>0</v>
      </c>
      <c r="W236" s="47">
        <v>2</v>
      </c>
      <c r="X236" s="47">
        <v>1.3</v>
      </c>
      <c r="Y236" s="45" t="b">
        <f t="shared" si="79"/>
        <v>1</v>
      </c>
      <c r="Z236" s="42" t="s">
        <v>730</v>
      </c>
      <c r="AA236" s="42" t="s">
        <v>40</v>
      </c>
      <c r="AB236" s="43">
        <v>1</v>
      </c>
      <c r="AC236" s="42" t="s">
        <v>346</v>
      </c>
      <c r="AD236" s="47">
        <v>2</v>
      </c>
      <c r="AE236" s="47">
        <v>1.3</v>
      </c>
      <c r="AF236" s="47">
        <v>0</v>
      </c>
      <c r="AG236" s="47">
        <v>0</v>
      </c>
      <c r="AH236" s="47">
        <v>0</v>
      </c>
      <c r="AI236" s="47">
        <v>0</v>
      </c>
      <c r="AJ236" s="47">
        <v>2</v>
      </c>
      <c r="AK236" s="47">
        <v>1.3</v>
      </c>
    </row>
    <row r="237" spans="1:37" ht="17.25" customHeight="1" x14ac:dyDescent="0.25">
      <c r="A237" s="6"/>
      <c r="B237" s="6"/>
      <c r="C237" s="35" t="s">
        <v>49</v>
      </c>
      <c r="D237" s="35">
        <f>SUM(D238:D341)</f>
        <v>176</v>
      </c>
      <c r="E237" s="35">
        <f t="shared" ref="E237" si="80">SUM(E238:E341)</f>
        <v>17.487679999999994</v>
      </c>
      <c r="F237" s="35">
        <f t="shared" ref="F237:K237" si="81">SUM(F238:F341)</f>
        <v>174</v>
      </c>
      <c r="G237" s="35">
        <f t="shared" si="81"/>
        <v>2.7474499999999975</v>
      </c>
      <c r="H237" s="35">
        <f t="shared" si="81"/>
        <v>127</v>
      </c>
      <c r="I237" s="35">
        <f t="shared" si="81"/>
        <v>2.6220939999999988</v>
      </c>
      <c r="J237" s="35">
        <f t="shared" si="81"/>
        <v>28</v>
      </c>
      <c r="K237" s="35">
        <f t="shared" si="81"/>
        <v>6.1430499999999988</v>
      </c>
      <c r="L237" s="6"/>
      <c r="M237" s="42" t="s">
        <v>730</v>
      </c>
      <c r="N237" s="42" t="s">
        <v>40</v>
      </c>
      <c r="O237" s="43">
        <v>2</v>
      </c>
      <c r="P237" s="42" t="s">
        <v>123</v>
      </c>
      <c r="Q237" s="43">
        <v>0</v>
      </c>
      <c r="R237" s="43">
        <v>0</v>
      </c>
      <c r="S237" s="43">
        <v>0</v>
      </c>
      <c r="T237" s="43">
        <v>0</v>
      </c>
      <c r="U237" s="43">
        <v>1</v>
      </c>
      <c r="V237" s="43">
        <v>2.3999999999999998E-4</v>
      </c>
      <c r="W237" s="47">
        <v>0</v>
      </c>
      <c r="X237" s="47">
        <v>0</v>
      </c>
      <c r="Y237" s="45" t="b">
        <f t="shared" si="79"/>
        <v>1</v>
      </c>
      <c r="Z237" s="42" t="s">
        <v>730</v>
      </c>
      <c r="AA237" s="42" t="s">
        <v>40</v>
      </c>
      <c r="AB237" s="43">
        <v>2</v>
      </c>
      <c r="AC237" s="42" t="s">
        <v>123</v>
      </c>
      <c r="AD237" s="47">
        <v>0</v>
      </c>
      <c r="AE237" s="47">
        <v>0</v>
      </c>
      <c r="AF237" s="47">
        <v>0</v>
      </c>
      <c r="AG237" s="47">
        <v>0</v>
      </c>
      <c r="AH237" s="47">
        <v>1</v>
      </c>
      <c r="AI237" s="47">
        <v>2.3999999999999998E-4</v>
      </c>
      <c r="AJ237" s="47">
        <v>0</v>
      </c>
      <c r="AK237" s="47">
        <v>0</v>
      </c>
    </row>
    <row r="238" spans="1:37" ht="17.25" customHeight="1" x14ac:dyDescent="0.25">
      <c r="A238" s="7" t="s">
        <v>40</v>
      </c>
      <c r="B238" s="19">
        <v>225</v>
      </c>
      <c r="C238" s="32" t="s">
        <v>123</v>
      </c>
      <c r="D238" s="11">
        <f t="shared" ref="D238:D269" si="82">AD237-Q237</f>
        <v>0</v>
      </c>
      <c r="E238" s="11">
        <f t="shared" ref="E238:E269" si="83">AE237-R237</f>
        <v>0</v>
      </c>
      <c r="F238" s="11">
        <f t="shared" ref="F238:F269" si="84">AF237-S237</f>
        <v>0</v>
      </c>
      <c r="G238" s="11">
        <f t="shared" ref="G238:G269" si="85">AG237-T237</f>
        <v>0</v>
      </c>
      <c r="H238" s="11">
        <f t="shared" ref="H238:H269" si="86">AH237-U237</f>
        <v>0</v>
      </c>
      <c r="I238" s="11">
        <f t="shared" ref="I238:I269" si="87">AI237-V237</f>
        <v>0</v>
      </c>
      <c r="J238" s="11">
        <f t="shared" ref="J238:J269" si="88">AJ237-W237</f>
        <v>0</v>
      </c>
      <c r="K238" s="11">
        <f t="shared" ref="K238:K269" si="89">AK237-X237</f>
        <v>0</v>
      </c>
      <c r="L238" s="45" t="b">
        <f t="shared" ref="L238:L269" si="90">C238=P237</f>
        <v>1</v>
      </c>
      <c r="M238" s="42" t="s">
        <v>730</v>
      </c>
      <c r="N238" s="42" t="s">
        <v>40</v>
      </c>
      <c r="O238" s="43">
        <v>2</v>
      </c>
      <c r="P238" s="42" t="s">
        <v>0</v>
      </c>
      <c r="Q238" s="43">
        <v>20</v>
      </c>
      <c r="R238" s="43">
        <v>10.316609999999999</v>
      </c>
      <c r="S238" s="43">
        <v>11</v>
      </c>
      <c r="T238" s="43">
        <v>8.9827999999999975</v>
      </c>
      <c r="U238" s="43">
        <v>24</v>
      </c>
      <c r="V238" s="43">
        <v>4.1756000000000015E-2</v>
      </c>
      <c r="W238" s="47">
        <v>6</v>
      </c>
      <c r="X238" s="47">
        <v>0.16350000000000003</v>
      </c>
      <c r="Y238" s="45" t="b">
        <f t="shared" si="79"/>
        <v>1</v>
      </c>
      <c r="Z238" s="42" t="s">
        <v>730</v>
      </c>
      <c r="AA238" s="42" t="s">
        <v>40</v>
      </c>
      <c r="AB238" s="43">
        <v>2</v>
      </c>
      <c r="AC238" s="42" t="s">
        <v>0</v>
      </c>
      <c r="AD238" s="47">
        <v>21</v>
      </c>
      <c r="AE238" s="47">
        <v>10.61661</v>
      </c>
      <c r="AF238" s="47">
        <v>13</v>
      </c>
      <c r="AG238" s="47">
        <v>8.9976499999999966</v>
      </c>
      <c r="AH238" s="47">
        <v>29</v>
      </c>
      <c r="AI238" s="47">
        <v>0.31840600000000008</v>
      </c>
      <c r="AJ238" s="47">
        <v>6</v>
      </c>
      <c r="AK238" s="47">
        <v>0.16350000000000003</v>
      </c>
    </row>
    <row r="239" spans="1:37" ht="17.25" customHeight="1" x14ac:dyDescent="0.25">
      <c r="A239" s="7" t="s">
        <v>40</v>
      </c>
      <c r="B239" s="19">
        <v>226</v>
      </c>
      <c r="C239" s="32" t="s">
        <v>0</v>
      </c>
      <c r="D239" s="11">
        <f t="shared" si="82"/>
        <v>1</v>
      </c>
      <c r="E239" s="11">
        <f t="shared" si="83"/>
        <v>0.30000000000000071</v>
      </c>
      <c r="F239" s="11">
        <f t="shared" si="84"/>
        <v>2</v>
      </c>
      <c r="G239" s="11">
        <f t="shared" si="85"/>
        <v>1.4849999999999142E-2</v>
      </c>
      <c r="H239" s="11">
        <f t="shared" si="86"/>
        <v>5</v>
      </c>
      <c r="I239" s="11">
        <f t="shared" si="87"/>
        <v>0.27665000000000006</v>
      </c>
      <c r="J239" s="11">
        <f t="shared" si="88"/>
        <v>0</v>
      </c>
      <c r="K239" s="11">
        <f t="shared" si="89"/>
        <v>0</v>
      </c>
      <c r="L239" s="45" t="b">
        <f t="shared" si="90"/>
        <v>1</v>
      </c>
      <c r="M239" s="42" t="s">
        <v>734</v>
      </c>
      <c r="N239" s="42" t="s">
        <v>40</v>
      </c>
      <c r="O239" s="43">
        <v>2</v>
      </c>
      <c r="P239" s="42" t="s">
        <v>125</v>
      </c>
      <c r="Q239" s="43">
        <v>4</v>
      </c>
      <c r="R239" s="43">
        <v>2.2000000000000002E-2</v>
      </c>
      <c r="S239" s="43">
        <v>2</v>
      </c>
      <c r="T239" s="43">
        <v>1.2E-2</v>
      </c>
      <c r="U239" s="43">
        <v>1</v>
      </c>
      <c r="V239" s="43">
        <v>7.0000000000000001E-3</v>
      </c>
      <c r="W239" s="47">
        <v>0</v>
      </c>
      <c r="X239" s="47">
        <v>0</v>
      </c>
      <c r="Y239" s="45" t="b">
        <f t="shared" si="79"/>
        <v>1</v>
      </c>
      <c r="Z239" s="42" t="s">
        <v>734</v>
      </c>
      <c r="AA239" s="42" t="s">
        <v>40</v>
      </c>
      <c r="AB239" s="43">
        <v>2</v>
      </c>
      <c r="AC239" s="42" t="s">
        <v>125</v>
      </c>
      <c r="AD239" s="47">
        <v>4</v>
      </c>
      <c r="AE239" s="47">
        <v>2.2000000000000002E-2</v>
      </c>
      <c r="AF239" s="47">
        <v>3</v>
      </c>
      <c r="AG239" s="47">
        <v>1.7000000000000001E-2</v>
      </c>
      <c r="AH239" s="47">
        <v>1</v>
      </c>
      <c r="AI239" s="47">
        <v>7.0000000000000001E-3</v>
      </c>
      <c r="AJ239" s="47">
        <v>0</v>
      </c>
      <c r="AK239" s="47">
        <v>0</v>
      </c>
    </row>
    <row r="240" spans="1:37" ht="17.25" customHeight="1" x14ac:dyDescent="0.25">
      <c r="A240" s="7" t="s">
        <v>40</v>
      </c>
      <c r="B240" s="19">
        <v>227</v>
      </c>
      <c r="C240" s="32" t="s">
        <v>125</v>
      </c>
      <c r="D240" s="11">
        <f t="shared" si="82"/>
        <v>0</v>
      </c>
      <c r="E240" s="11">
        <f t="shared" si="83"/>
        <v>0</v>
      </c>
      <c r="F240" s="11">
        <f t="shared" si="84"/>
        <v>1</v>
      </c>
      <c r="G240" s="11">
        <f t="shared" si="85"/>
        <v>5.000000000000001E-3</v>
      </c>
      <c r="H240" s="11">
        <f t="shared" si="86"/>
        <v>0</v>
      </c>
      <c r="I240" s="11">
        <f t="shared" si="87"/>
        <v>0</v>
      </c>
      <c r="J240" s="11">
        <f t="shared" si="88"/>
        <v>0</v>
      </c>
      <c r="K240" s="11">
        <f t="shared" si="89"/>
        <v>0</v>
      </c>
      <c r="L240" s="45" t="b">
        <f t="shared" si="90"/>
        <v>1</v>
      </c>
      <c r="M240" s="42" t="s">
        <v>730</v>
      </c>
      <c r="N240" s="42" t="s">
        <v>40</v>
      </c>
      <c r="O240" s="43">
        <v>2</v>
      </c>
      <c r="P240" s="42" t="s">
        <v>125</v>
      </c>
      <c r="Q240" s="43">
        <v>3</v>
      </c>
      <c r="R240" s="43">
        <v>1.9E-2</v>
      </c>
      <c r="S240" s="43">
        <v>3</v>
      </c>
      <c r="T240" s="43">
        <v>1.9E-2</v>
      </c>
      <c r="U240" s="43">
        <v>3</v>
      </c>
      <c r="V240" s="43">
        <v>3.5000000000000003E-2</v>
      </c>
      <c r="W240" s="47">
        <v>0</v>
      </c>
      <c r="X240" s="47">
        <v>0</v>
      </c>
      <c r="Y240" s="45" t="b">
        <f t="shared" si="79"/>
        <v>1</v>
      </c>
      <c r="Z240" s="42" t="s">
        <v>730</v>
      </c>
      <c r="AA240" s="42" t="s">
        <v>40</v>
      </c>
      <c r="AB240" s="43">
        <v>2</v>
      </c>
      <c r="AC240" s="42" t="s">
        <v>125</v>
      </c>
      <c r="AD240" s="47">
        <v>3</v>
      </c>
      <c r="AE240" s="47">
        <v>1.9E-2</v>
      </c>
      <c r="AF240" s="47">
        <v>3</v>
      </c>
      <c r="AG240" s="47">
        <v>1.9E-2</v>
      </c>
      <c r="AH240" s="47">
        <v>3</v>
      </c>
      <c r="AI240" s="47">
        <v>3.5000000000000003E-2</v>
      </c>
      <c r="AJ240" s="47">
        <v>0</v>
      </c>
      <c r="AK240" s="47">
        <v>0</v>
      </c>
    </row>
    <row r="241" spans="1:37" ht="17.25" customHeight="1" x14ac:dyDescent="0.25">
      <c r="A241" s="7" t="s">
        <v>40</v>
      </c>
      <c r="B241" s="19">
        <v>228</v>
      </c>
      <c r="C241" s="32" t="s">
        <v>125</v>
      </c>
      <c r="D241" s="11">
        <f t="shared" si="82"/>
        <v>0</v>
      </c>
      <c r="E241" s="11">
        <f t="shared" si="83"/>
        <v>0</v>
      </c>
      <c r="F241" s="11">
        <f t="shared" si="84"/>
        <v>0</v>
      </c>
      <c r="G241" s="11">
        <f t="shared" si="85"/>
        <v>0</v>
      </c>
      <c r="H241" s="11">
        <f t="shared" si="86"/>
        <v>0</v>
      </c>
      <c r="I241" s="11">
        <f t="shared" si="87"/>
        <v>0</v>
      </c>
      <c r="J241" s="11">
        <f t="shared" si="88"/>
        <v>0</v>
      </c>
      <c r="K241" s="11">
        <f t="shared" si="89"/>
        <v>0</v>
      </c>
      <c r="L241" s="45" t="b">
        <f t="shared" si="90"/>
        <v>1</v>
      </c>
      <c r="M241" s="42" t="s">
        <v>733</v>
      </c>
      <c r="N241" s="42" t="s">
        <v>40</v>
      </c>
      <c r="O241" s="43">
        <v>2</v>
      </c>
      <c r="P241" s="42" t="s">
        <v>182</v>
      </c>
      <c r="Q241" s="43">
        <v>1</v>
      </c>
      <c r="R241" s="43">
        <v>0.32</v>
      </c>
      <c r="S241" s="43">
        <v>0</v>
      </c>
      <c r="T241" s="43">
        <v>0</v>
      </c>
      <c r="U241" s="43">
        <v>3</v>
      </c>
      <c r="V241" s="43">
        <v>0.65110000000000001</v>
      </c>
      <c r="W241" s="47">
        <v>0</v>
      </c>
      <c r="X241" s="47">
        <v>0</v>
      </c>
      <c r="Y241" s="45" t="b">
        <f t="shared" si="79"/>
        <v>1</v>
      </c>
      <c r="Z241" s="42" t="s">
        <v>733</v>
      </c>
      <c r="AA241" s="42" t="s">
        <v>40</v>
      </c>
      <c r="AB241" s="43">
        <v>2</v>
      </c>
      <c r="AC241" s="42" t="s">
        <v>182</v>
      </c>
      <c r="AD241" s="47">
        <v>1</v>
      </c>
      <c r="AE241" s="47">
        <v>0.32</v>
      </c>
      <c r="AF241" s="47">
        <v>0</v>
      </c>
      <c r="AG241" s="47">
        <v>0</v>
      </c>
      <c r="AH241" s="47">
        <v>3</v>
      </c>
      <c r="AI241" s="47">
        <v>0.65110000000000001</v>
      </c>
      <c r="AJ241" s="47">
        <v>1</v>
      </c>
      <c r="AK241" s="47">
        <v>0.32</v>
      </c>
    </row>
    <row r="242" spans="1:37" ht="17.25" customHeight="1" x14ac:dyDescent="0.25">
      <c r="A242" s="7" t="s">
        <v>40</v>
      </c>
      <c r="B242" s="19">
        <v>229</v>
      </c>
      <c r="C242" s="32" t="s">
        <v>182</v>
      </c>
      <c r="D242" s="11">
        <f t="shared" si="82"/>
        <v>0</v>
      </c>
      <c r="E242" s="11">
        <f t="shared" si="83"/>
        <v>0</v>
      </c>
      <c r="F242" s="11">
        <f t="shared" si="84"/>
        <v>0</v>
      </c>
      <c r="G242" s="11">
        <f t="shared" si="85"/>
        <v>0</v>
      </c>
      <c r="H242" s="11">
        <f t="shared" si="86"/>
        <v>0</v>
      </c>
      <c r="I242" s="11">
        <f t="shared" si="87"/>
        <v>0</v>
      </c>
      <c r="J242" s="11">
        <f t="shared" si="88"/>
        <v>1</v>
      </c>
      <c r="K242" s="11">
        <f t="shared" si="89"/>
        <v>0.32</v>
      </c>
      <c r="L242" s="45" t="b">
        <f t="shared" si="90"/>
        <v>1</v>
      </c>
      <c r="M242" s="42" t="s">
        <v>730</v>
      </c>
      <c r="N242" s="42" t="s">
        <v>40</v>
      </c>
      <c r="O242" s="43">
        <v>2</v>
      </c>
      <c r="P242" s="42" t="s">
        <v>1</v>
      </c>
      <c r="Q242" s="43">
        <v>18</v>
      </c>
      <c r="R242" s="43">
        <v>0.16350000000000003</v>
      </c>
      <c r="S242" s="43">
        <v>14</v>
      </c>
      <c r="T242" s="43">
        <v>0.12200000000000003</v>
      </c>
      <c r="U242" s="43">
        <v>11</v>
      </c>
      <c r="V242" s="43">
        <v>8.4999999999999992E-2</v>
      </c>
      <c r="W242" s="47">
        <v>2</v>
      </c>
      <c r="X242" s="47">
        <v>1.2E-2</v>
      </c>
      <c r="Y242" s="45" t="b">
        <f t="shared" si="79"/>
        <v>1</v>
      </c>
      <c r="Z242" s="42" t="s">
        <v>730</v>
      </c>
      <c r="AA242" s="42" t="s">
        <v>40</v>
      </c>
      <c r="AB242" s="43">
        <v>2</v>
      </c>
      <c r="AC242" s="42" t="s">
        <v>1</v>
      </c>
      <c r="AD242" s="47">
        <v>19</v>
      </c>
      <c r="AE242" s="47">
        <v>0.16850000000000004</v>
      </c>
      <c r="AF242" s="47">
        <v>17</v>
      </c>
      <c r="AG242" s="47">
        <v>0.15650000000000003</v>
      </c>
      <c r="AH242" s="47">
        <v>11</v>
      </c>
      <c r="AI242" s="47">
        <v>8.4999999999999992E-2</v>
      </c>
      <c r="AJ242" s="47">
        <v>2</v>
      </c>
      <c r="AK242" s="47">
        <v>1.2E-2</v>
      </c>
    </row>
    <row r="243" spans="1:37" ht="17.25" customHeight="1" x14ac:dyDescent="0.25">
      <c r="A243" s="7" t="s">
        <v>40</v>
      </c>
      <c r="B243" s="19">
        <v>230</v>
      </c>
      <c r="C243" s="32" t="s">
        <v>1</v>
      </c>
      <c r="D243" s="11">
        <f t="shared" si="82"/>
        <v>1</v>
      </c>
      <c r="E243" s="11">
        <f t="shared" si="83"/>
        <v>5.0000000000000044E-3</v>
      </c>
      <c r="F243" s="11">
        <f t="shared" si="84"/>
        <v>3</v>
      </c>
      <c r="G243" s="11">
        <f t="shared" si="85"/>
        <v>3.4500000000000003E-2</v>
      </c>
      <c r="H243" s="11">
        <f t="shared" si="86"/>
        <v>0</v>
      </c>
      <c r="I243" s="11">
        <f t="shared" si="87"/>
        <v>0</v>
      </c>
      <c r="J243" s="11">
        <f t="shared" si="88"/>
        <v>0</v>
      </c>
      <c r="K243" s="11">
        <f t="shared" si="89"/>
        <v>0</v>
      </c>
      <c r="L243" s="45" t="b">
        <f t="shared" si="90"/>
        <v>1</v>
      </c>
      <c r="M243" s="42" t="s">
        <v>731</v>
      </c>
      <c r="N243" s="42" t="s">
        <v>40</v>
      </c>
      <c r="O243" s="43">
        <v>2</v>
      </c>
      <c r="P243" s="42" t="s">
        <v>322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7.5679999999999996</v>
      </c>
      <c r="W243" s="47">
        <v>0</v>
      </c>
      <c r="X243" s="47">
        <v>0</v>
      </c>
      <c r="Y243" s="45" t="b">
        <f t="shared" si="79"/>
        <v>1</v>
      </c>
      <c r="Z243" s="42" t="s">
        <v>731</v>
      </c>
      <c r="AA243" s="42" t="s">
        <v>40</v>
      </c>
      <c r="AB243" s="43">
        <v>2</v>
      </c>
      <c r="AC243" s="42" t="s">
        <v>322</v>
      </c>
      <c r="AD243" s="47">
        <v>0</v>
      </c>
      <c r="AE243" s="47">
        <v>0</v>
      </c>
      <c r="AF243" s="47">
        <v>0</v>
      </c>
      <c r="AG243" s="47">
        <v>0</v>
      </c>
      <c r="AH243" s="47">
        <v>0</v>
      </c>
      <c r="AI243" s="47">
        <v>7.5679999999999996</v>
      </c>
      <c r="AJ243" s="47">
        <v>0</v>
      </c>
      <c r="AK243" s="47">
        <v>0</v>
      </c>
    </row>
    <row r="244" spans="1:37" ht="17.25" customHeight="1" x14ac:dyDescent="0.25">
      <c r="A244" s="7" t="s">
        <v>40</v>
      </c>
      <c r="B244" s="19">
        <v>231</v>
      </c>
      <c r="C244" s="32" t="s">
        <v>322</v>
      </c>
      <c r="D244" s="11">
        <f t="shared" si="82"/>
        <v>0</v>
      </c>
      <c r="E244" s="11">
        <f t="shared" si="83"/>
        <v>0</v>
      </c>
      <c r="F244" s="11">
        <f t="shared" si="84"/>
        <v>0</v>
      </c>
      <c r="G244" s="11">
        <f t="shared" si="85"/>
        <v>0</v>
      </c>
      <c r="H244" s="11">
        <f t="shared" si="86"/>
        <v>0</v>
      </c>
      <c r="I244" s="11">
        <f t="shared" si="87"/>
        <v>0</v>
      </c>
      <c r="J244" s="11">
        <f t="shared" si="88"/>
        <v>0</v>
      </c>
      <c r="K244" s="11">
        <f t="shared" si="89"/>
        <v>0</v>
      </c>
      <c r="L244" s="45" t="b">
        <f t="shared" si="90"/>
        <v>1</v>
      </c>
      <c r="M244" s="42" t="s">
        <v>731</v>
      </c>
      <c r="N244" s="42" t="s">
        <v>40</v>
      </c>
      <c r="O244" s="43">
        <v>2</v>
      </c>
      <c r="P244" s="42" t="s">
        <v>210</v>
      </c>
      <c r="Q244" s="43">
        <v>2</v>
      </c>
      <c r="R244" s="43">
        <v>0.03</v>
      </c>
      <c r="S244" s="43">
        <v>1</v>
      </c>
      <c r="T244" s="43">
        <v>1.4999999999999999E-2</v>
      </c>
      <c r="U244" s="43">
        <v>2</v>
      </c>
      <c r="V244" s="43">
        <v>2.7E-2</v>
      </c>
      <c r="W244" s="47">
        <v>0</v>
      </c>
      <c r="X244" s="47">
        <v>0</v>
      </c>
      <c r="Y244" s="45" t="b">
        <f t="shared" si="79"/>
        <v>1</v>
      </c>
      <c r="Z244" s="42" t="s">
        <v>731</v>
      </c>
      <c r="AA244" s="42" t="s">
        <v>40</v>
      </c>
      <c r="AB244" s="43">
        <v>2</v>
      </c>
      <c r="AC244" s="42" t="s">
        <v>210</v>
      </c>
      <c r="AD244" s="47">
        <v>3</v>
      </c>
      <c r="AE244" s="47">
        <v>4.4999999999999998E-2</v>
      </c>
      <c r="AF244" s="47">
        <v>2</v>
      </c>
      <c r="AG244" s="47">
        <v>0.03</v>
      </c>
      <c r="AH244" s="47">
        <v>2</v>
      </c>
      <c r="AI244" s="47">
        <v>2.7E-2</v>
      </c>
      <c r="AJ244" s="47">
        <v>0</v>
      </c>
      <c r="AK244" s="47">
        <v>0</v>
      </c>
    </row>
    <row r="245" spans="1:37" ht="17.25" customHeight="1" x14ac:dyDescent="0.25">
      <c r="A245" s="7" t="s">
        <v>40</v>
      </c>
      <c r="B245" s="19">
        <v>232</v>
      </c>
      <c r="C245" s="32" t="s">
        <v>210</v>
      </c>
      <c r="D245" s="11">
        <f t="shared" si="82"/>
        <v>1</v>
      </c>
      <c r="E245" s="11">
        <f t="shared" si="83"/>
        <v>1.4999999999999999E-2</v>
      </c>
      <c r="F245" s="11">
        <f t="shared" si="84"/>
        <v>1</v>
      </c>
      <c r="G245" s="11">
        <f t="shared" si="85"/>
        <v>1.4999999999999999E-2</v>
      </c>
      <c r="H245" s="11">
        <f t="shared" si="86"/>
        <v>0</v>
      </c>
      <c r="I245" s="11">
        <f t="shared" si="87"/>
        <v>0</v>
      </c>
      <c r="J245" s="11">
        <f t="shared" si="88"/>
        <v>0</v>
      </c>
      <c r="K245" s="11">
        <f t="shared" si="89"/>
        <v>0</v>
      </c>
      <c r="L245" s="45" t="b">
        <f t="shared" si="90"/>
        <v>1</v>
      </c>
      <c r="M245" s="42" t="s">
        <v>730</v>
      </c>
      <c r="N245" s="42" t="s">
        <v>40</v>
      </c>
      <c r="O245" s="43">
        <v>2</v>
      </c>
      <c r="P245" s="42" t="s">
        <v>183</v>
      </c>
      <c r="Q245" s="43">
        <v>1</v>
      </c>
      <c r="R245" s="43">
        <v>0.78</v>
      </c>
      <c r="S245" s="43">
        <v>0</v>
      </c>
      <c r="T245" s="43">
        <v>0</v>
      </c>
      <c r="U245" s="43">
        <v>0</v>
      </c>
      <c r="V245" s="43">
        <v>0</v>
      </c>
      <c r="W245" s="47">
        <v>0</v>
      </c>
      <c r="X245" s="47">
        <v>0</v>
      </c>
      <c r="Y245" s="45" t="b">
        <f t="shared" si="79"/>
        <v>1</v>
      </c>
      <c r="Z245" s="42" t="s">
        <v>730</v>
      </c>
      <c r="AA245" s="42" t="s">
        <v>40</v>
      </c>
      <c r="AB245" s="43">
        <v>2</v>
      </c>
      <c r="AC245" s="42" t="s">
        <v>183</v>
      </c>
      <c r="AD245" s="47">
        <v>1</v>
      </c>
      <c r="AE245" s="47">
        <v>0.78</v>
      </c>
      <c r="AF245" s="47">
        <v>0</v>
      </c>
      <c r="AG245" s="47">
        <v>0</v>
      </c>
      <c r="AH245" s="47">
        <v>0</v>
      </c>
      <c r="AI245" s="47">
        <v>0</v>
      </c>
      <c r="AJ245" s="47">
        <v>0</v>
      </c>
      <c r="AK245" s="47">
        <v>0</v>
      </c>
    </row>
    <row r="246" spans="1:37" ht="17.25" customHeight="1" x14ac:dyDescent="0.25">
      <c r="A246" s="7" t="s">
        <v>40</v>
      </c>
      <c r="B246" s="19">
        <v>233</v>
      </c>
      <c r="C246" s="32" t="s">
        <v>183</v>
      </c>
      <c r="D246" s="11">
        <f t="shared" si="82"/>
        <v>0</v>
      </c>
      <c r="E246" s="11">
        <f t="shared" si="83"/>
        <v>0</v>
      </c>
      <c r="F246" s="11">
        <f t="shared" si="84"/>
        <v>0</v>
      </c>
      <c r="G246" s="11">
        <f t="shared" si="85"/>
        <v>0</v>
      </c>
      <c r="H246" s="11">
        <f t="shared" si="86"/>
        <v>0</v>
      </c>
      <c r="I246" s="11">
        <f t="shared" si="87"/>
        <v>0</v>
      </c>
      <c r="J246" s="11">
        <f t="shared" si="88"/>
        <v>0</v>
      </c>
      <c r="K246" s="11">
        <f t="shared" si="89"/>
        <v>0</v>
      </c>
      <c r="L246" s="45" t="b">
        <f t="shared" si="90"/>
        <v>1</v>
      </c>
      <c r="M246" s="42" t="s">
        <v>733</v>
      </c>
      <c r="N246" s="42" t="s">
        <v>40</v>
      </c>
      <c r="O246" s="43">
        <v>2</v>
      </c>
      <c r="P246" s="42" t="s">
        <v>126</v>
      </c>
      <c r="Q246" s="43">
        <v>0</v>
      </c>
      <c r="R246" s="43">
        <v>0</v>
      </c>
      <c r="S246" s="43">
        <v>0</v>
      </c>
      <c r="T246" s="43">
        <v>0</v>
      </c>
      <c r="U246" s="43">
        <v>1</v>
      </c>
      <c r="V246" s="43">
        <v>1.4500000000000001E-2</v>
      </c>
      <c r="W246" s="47">
        <v>0</v>
      </c>
      <c r="X246" s="47">
        <v>0</v>
      </c>
      <c r="Y246" s="45" t="b">
        <f t="shared" si="79"/>
        <v>1</v>
      </c>
      <c r="Z246" s="42" t="s">
        <v>733</v>
      </c>
      <c r="AA246" s="42" t="s">
        <v>40</v>
      </c>
      <c r="AB246" s="43">
        <v>2</v>
      </c>
      <c r="AC246" s="42" t="s">
        <v>126</v>
      </c>
      <c r="AD246" s="47">
        <v>0</v>
      </c>
      <c r="AE246" s="47">
        <v>0</v>
      </c>
      <c r="AF246" s="47">
        <v>0</v>
      </c>
      <c r="AG246" s="47">
        <v>0</v>
      </c>
      <c r="AH246" s="47">
        <v>1</v>
      </c>
      <c r="AI246" s="47">
        <v>1.4500000000000001E-2</v>
      </c>
      <c r="AJ246" s="47">
        <v>0</v>
      </c>
      <c r="AK246" s="47">
        <v>0</v>
      </c>
    </row>
    <row r="247" spans="1:37" ht="17.25" customHeight="1" x14ac:dyDescent="0.25">
      <c r="A247" s="7" t="s">
        <v>40</v>
      </c>
      <c r="B247" s="19">
        <v>234</v>
      </c>
      <c r="C247" s="32" t="s">
        <v>126</v>
      </c>
      <c r="D247" s="11">
        <f t="shared" si="82"/>
        <v>0</v>
      </c>
      <c r="E247" s="11">
        <f t="shared" si="83"/>
        <v>0</v>
      </c>
      <c r="F247" s="11">
        <f t="shared" si="84"/>
        <v>0</v>
      </c>
      <c r="G247" s="11">
        <f t="shared" si="85"/>
        <v>0</v>
      </c>
      <c r="H247" s="11">
        <f t="shared" si="86"/>
        <v>0</v>
      </c>
      <c r="I247" s="11">
        <f t="shared" si="87"/>
        <v>0</v>
      </c>
      <c r="J247" s="11">
        <f t="shared" si="88"/>
        <v>0</v>
      </c>
      <c r="K247" s="11">
        <f t="shared" si="89"/>
        <v>0</v>
      </c>
      <c r="L247" s="45" t="b">
        <f t="shared" si="90"/>
        <v>1</v>
      </c>
      <c r="M247" s="42" t="s">
        <v>731</v>
      </c>
      <c r="N247" s="42" t="s">
        <v>40</v>
      </c>
      <c r="O247" s="43">
        <v>2</v>
      </c>
      <c r="P247" s="42" t="s">
        <v>323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7">
        <v>0</v>
      </c>
      <c r="X247" s="47">
        <v>0</v>
      </c>
      <c r="Y247" s="45" t="b">
        <f t="shared" si="79"/>
        <v>1</v>
      </c>
      <c r="Z247" s="42" t="s">
        <v>731</v>
      </c>
      <c r="AA247" s="42" t="s">
        <v>40</v>
      </c>
      <c r="AB247" s="43">
        <v>2</v>
      </c>
      <c r="AC247" s="42" t="s">
        <v>323</v>
      </c>
      <c r="AD247" s="47">
        <v>0</v>
      </c>
      <c r="AE247" s="47">
        <v>0</v>
      </c>
      <c r="AF247" s="47">
        <v>0</v>
      </c>
      <c r="AG247" s="47">
        <v>0</v>
      </c>
      <c r="AH247" s="47">
        <v>0</v>
      </c>
      <c r="AI247" s="47">
        <v>0</v>
      </c>
      <c r="AJ247" s="47">
        <v>0</v>
      </c>
      <c r="AK247" s="47">
        <v>0</v>
      </c>
    </row>
    <row r="248" spans="1:37" ht="17.25" customHeight="1" x14ac:dyDescent="0.25">
      <c r="A248" s="7" t="s">
        <v>40</v>
      </c>
      <c r="B248" s="19">
        <v>235</v>
      </c>
      <c r="C248" s="32" t="s">
        <v>323</v>
      </c>
      <c r="D248" s="11">
        <f t="shared" si="82"/>
        <v>0</v>
      </c>
      <c r="E248" s="11">
        <f t="shared" si="83"/>
        <v>0</v>
      </c>
      <c r="F248" s="11">
        <f t="shared" si="84"/>
        <v>0</v>
      </c>
      <c r="G248" s="11">
        <f t="shared" si="85"/>
        <v>0</v>
      </c>
      <c r="H248" s="11">
        <f t="shared" si="86"/>
        <v>0</v>
      </c>
      <c r="I248" s="11">
        <f t="shared" si="87"/>
        <v>0</v>
      </c>
      <c r="J248" s="11">
        <f t="shared" si="88"/>
        <v>0</v>
      </c>
      <c r="K248" s="11">
        <f t="shared" si="89"/>
        <v>0</v>
      </c>
      <c r="L248" s="45" t="b">
        <f t="shared" si="90"/>
        <v>1</v>
      </c>
      <c r="M248" s="42" t="s">
        <v>730</v>
      </c>
      <c r="N248" s="42" t="s">
        <v>40</v>
      </c>
      <c r="O248" s="43">
        <v>2</v>
      </c>
      <c r="P248" s="42" t="s">
        <v>127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7">
        <v>0</v>
      </c>
      <c r="X248" s="47">
        <v>0</v>
      </c>
      <c r="Y248" s="45" t="b">
        <f t="shared" si="79"/>
        <v>1</v>
      </c>
      <c r="Z248" s="42" t="s">
        <v>730</v>
      </c>
      <c r="AA248" s="42" t="s">
        <v>40</v>
      </c>
      <c r="AB248" s="43">
        <v>2</v>
      </c>
      <c r="AC248" s="42" t="s">
        <v>127</v>
      </c>
      <c r="AD248" s="47">
        <v>0</v>
      </c>
      <c r="AE248" s="47">
        <v>0</v>
      </c>
      <c r="AF248" s="47">
        <v>0</v>
      </c>
      <c r="AG248" s="47">
        <v>0</v>
      </c>
      <c r="AH248" s="47">
        <v>0</v>
      </c>
      <c r="AI248" s="47">
        <v>0</v>
      </c>
      <c r="AJ248" s="47">
        <v>0</v>
      </c>
      <c r="AK248" s="47">
        <v>0</v>
      </c>
    </row>
    <row r="249" spans="1:37" ht="17.25" customHeight="1" x14ac:dyDescent="0.25">
      <c r="A249" s="7" t="s">
        <v>40</v>
      </c>
      <c r="B249" s="19">
        <v>236</v>
      </c>
      <c r="C249" s="32" t="s">
        <v>127</v>
      </c>
      <c r="D249" s="11">
        <f t="shared" si="82"/>
        <v>0</v>
      </c>
      <c r="E249" s="11">
        <f t="shared" si="83"/>
        <v>0</v>
      </c>
      <c r="F249" s="11">
        <f t="shared" si="84"/>
        <v>0</v>
      </c>
      <c r="G249" s="11">
        <f t="shared" si="85"/>
        <v>0</v>
      </c>
      <c r="H249" s="11">
        <f t="shared" si="86"/>
        <v>0</v>
      </c>
      <c r="I249" s="11">
        <f t="shared" si="87"/>
        <v>0</v>
      </c>
      <c r="J249" s="11">
        <f t="shared" si="88"/>
        <v>0</v>
      </c>
      <c r="K249" s="11">
        <f t="shared" si="89"/>
        <v>0</v>
      </c>
      <c r="L249" s="45" t="b">
        <f t="shared" si="90"/>
        <v>1</v>
      </c>
      <c r="M249" s="42" t="s">
        <v>730</v>
      </c>
      <c r="N249" s="42" t="s">
        <v>40</v>
      </c>
      <c r="O249" s="43">
        <v>2</v>
      </c>
      <c r="P249" s="42" t="s">
        <v>2</v>
      </c>
      <c r="Q249" s="43">
        <v>177</v>
      </c>
      <c r="R249" s="43">
        <v>2.1859999999999955</v>
      </c>
      <c r="S249" s="43">
        <v>136</v>
      </c>
      <c r="T249" s="43">
        <v>1.5784999999999973</v>
      </c>
      <c r="U249" s="43">
        <v>79</v>
      </c>
      <c r="V249" s="43">
        <v>0.9025000000000003</v>
      </c>
      <c r="W249" s="47">
        <v>18</v>
      </c>
      <c r="X249" s="47">
        <v>0.19550000000000006</v>
      </c>
      <c r="Y249" s="45" t="b">
        <f t="shared" si="79"/>
        <v>1</v>
      </c>
      <c r="Z249" s="42" t="s">
        <v>730</v>
      </c>
      <c r="AA249" s="42" t="s">
        <v>40</v>
      </c>
      <c r="AB249" s="43">
        <v>2</v>
      </c>
      <c r="AC249" s="42" t="s">
        <v>2</v>
      </c>
      <c r="AD249" s="47">
        <v>231</v>
      </c>
      <c r="AE249" s="47">
        <v>3.692549999999994</v>
      </c>
      <c r="AF249" s="47">
        <v>179</v>
      </c>
      <c r="AG249" s="47">
        <v>2.0394999999999954</v>
      </c>
      <c r="AH249" s="47">
        <v>108</v>
      </c>
      <c r="AI249" s="47">
        <v>1.228999999999999</v>
      </c>
      <c r="AJ249" s="47">
        <v>22</v>
      </c>
      <c r="AK249" s="47">
        <v>0.26950000000000007</v>
      </c>
    </row>
    <row r="250" spans="1:37" ht="17.25" customHeight="1" x14ac:dyDescent="0.25">
      <c r="A250" s="7" t="s">
        <v>40</v>
      </c>
      <c r="B250" s="19">
        <v>237</v>
      </c>
      <c r="C250" s="33" t="s">
        <v>2</v>
      </c>
      <c r="D250" s="11">
        <f t="shared" si="82"/>
        <v>54</v>
      </c>
      <c r="E250" s="11">
        <f t="shared" si="83"/>
        <v>1.5065499999999985</v>
      </c>
      <c r="F250" s="11">
        <f t="shared" si="84"/>
        <v>43</v>
      </c>
      <c r="G250" s="11">
        <f t="shared" si="85"/>
        <v>0.46099999999999808</v>
      </c>
      <c r="H250" s="11">
        <f t="shared" si="86"/>
        <v>29</v>
      </c>
      <c r="I250" s="11">
        <f t="shared" si="87"/>
        <v>0.32649999999999868</v>
      </c>
      <c r="J250" s="11">
        <f t="shared" si="88"/>
        <v>4</v>
      </c>
      <c r="K250" s="11">
        <f t="shared" si="89"/>
        <v>7.400000000000001E-2</v>
      </c>
      <c r="L250" s="45" t="b">
        <f t="shared" si="90"/>
        <v>1</v>
      </c>
      <c r="M250" s="42" t="s">
        <v>731</v>
      </c>
      <c r="N250" s="42" t="s">
        <v>40</v>
      </c>
      <c r="O250" s="43">
        <v>2</v>
      </c>
      <c r="P250" s="42" t="s">
        <v>184</v>
      </c>
      <c r="Q250" s="43">
        <v>1</v>
      </c>
      <c r="R250" s="43">
        <v>1.4999999999999999E-2</v>
      </c>
      <c r="S250" s="43">
        <v>1</v>
      </c>
      <c r="T250" s="43">
        <v>1.4999999999999999E-2</v>
      </c>
      <c r="U250" s="43">
        <v>1</v>
      </c>
      <c r="V250" s="43">
        <v>1.4999999999999999E-2</v>
      </c>
      <c r="W250" s="47">
        <v>0</v>
      </c>
      <c r="X250" s="47">
        <v>0</v>
      </c>
      <c r="Y250" s="45" t="b">
        <f t="shared" si="79"/>
        <v>1</v>
      </c>
      <c r="Z250" s="42" t="s">
        <v>731</v>
      </c>
      <c r="AA250" s="42" t="s">
        <v>40</v>
      </c>
      <c r="AB250" s="43">
        <v>2</v>
      </c>
      <c r="AC250" s="42" t="s">
        <v>184</v>
      </c>
      <c r="AD250" s="47">
        <v>1</v>
      </c>
      <c r="AE250" s="47">
        <v>1.4999999999999999E-2</v>
      </c>
      <c r="AF250" s="47">
        <v>1</v>
      </c>
      <c r="AG250" s="47">
        <v>1.4999999999999999E-2</v>
      </c>
      <c r="AH250" s="47">
        <v>1</v>
      </c>
      <c r="AI250" s="47">
        <v>1.4999999999999999E-2</v>
      </c>
      <c r="AJ250" s="47">
        <v>0</v>
      </c>
      <c r="AK250" s="47">
        <v>0</v>
      </c>
    </row>
    <row r="251" spans="1:37" ht="17.25" customHeight="1" x14ac:dyDescent="0.25">
      <c r="A251" s="7" t="s">
        <v>40</v>
      </c>
      <c r="B251" s="19">
        <v>238</v>
      </c>
      <c r="C251" s="33" t="s">
        <v>184</v>
      </c>
      <c r="D251" s="11">
        <f t="shared" si="82"/>
        <v>0</v>
      </c>
      <c r="E251" s="11">
        <f t="shared" si="83"/>
        <v>0</v>
      </c>
      <c r="F251" s="11">
        <f t="shared" si="84"/>
        <v>0</v>
      </c>
      <c r="G251" s="11">
        <f t="shared" si="85"/>
        <v>0</v>
      </c>
      <c r="H251" s="11">
        <f t="shared" si="86"/>
        <v>0</v>
      </c>
      <c r="I251" s="11">
        <f t="shared" si="87"/>
        <v>0</v>
      </c>
      <c r="J251" s="11">
        <f t="shared" si="88"/>
        <v>0</v>
      </c>
      <c r="K251" s="11">
        <f t="shared" si="89"/>
        <v>0</v>
      </c>
      <c r="L251" s="45" t="b">
        <f t="shared" si="90"/>
        <v>1</v>
      </c>
      <c r="M251" s="42" t="s">
        <v>734</v>
      </c>
      <c r="N251" s="42" t="s">
        <v>40</v>
      </c>
      <c r="O251" s="43">
        <v>2</v>
      </c>
      <c r="P251" s="42" t="s">
        <v>70</v>
      </c>
      <c r="Q251" s="43">
        <v>7</v>
      </c>
      <c r="R251" s="43">
        <v>0.42199999999999999</v>
      </c>
      <c r="S251" s="43">
        <v>5</v>
      </c>
      <c r="T251" s="43">
        <v>3.15E-2</v>
      </c>
      <c r="U251" s="43">
        <v>4</v>
      </c>
      <c r="V251" s="43">
        <v>5.8999999999999997E-2</v>
      </c>
      <c r="W251" s="47">
        <v>1</v>
      </c>
      <c r="X251" s="47">
        <v>0.25</v>
      </c>
      <c r="Y251" s="45" t="b">
        <f t="shared" si="79"/>
        <v>1</v>
      </c>
      <c r="Z251" s="42" t="s">
        <v>734</v>
      </c>
      <c r="AA251" s="42" t="s">
        <v>40</v>
      </c>
      <c r="AB251" s="43">
        <v>2</v>
      </c>
      <c r="AC251" s="42" t="s">
        <v>70</v>
      </c>
      <c r="AD251" s="47">
        <v>7</v>
      </c>
      <c r="AE251" s="47">
        <v>0.42199999999999999</v>
      </c>
      <c r="AF251" s="47">
        <v>6</v>
      </c>
      <c r="AG251" s="47">
        <v>0.17200000000000001</v>
      </c>
      <c r="AH251" s="47">
        <v>4</v>
      </c>
      <c r="AI251" s="47">
        <v>5.8999999999999997E-2</v>
      </c>
      <c r="AJ251" s="47">
        <v>1</v>
      </c>
      <c r="AK251" s="47">
        <v>0.25</v>
      </c>
    </row>
    <row r="252" spans="1:37" ht="17.25" customHeight="1" x14ac:dyDescent="0.25">
      <c r="A252" s="7" t="s">
        <v>40</v>
      </c>
      <c r="B252" s="19">
        <v>239</v>
      </c>
      <c r="C252" s="33" t="s">
        <v>70</v>
      </c>
      <c r="D252" s="11">
        <f t="shared" si="82"/>
        <v>0</v>
      </c>
      <c r="E252" s="11">
        <f t="shared" si="83"/>
        <v>0</v>
      </c>
      <c r="F252" s="11">
        <f t="shared" si="84"/>
        <v>1</v>
      </c>
      <c r="G252" s="11">
        <f t="shared" si="85"/>
        <v>0.14050000000000001</v>
      </c>
      <c r="H252" s="11">
        <f t="shared" si="86"/>
        <v>0</v>
      </c>
      <c r="I252" s="11">
        <f t="shared" si="87"/>
        <v>0</v>
      </c>
      <c r="J252" s="11">
        <f t="shared" si="88"/>
        <v>0</v>
      </c>
      <c r="K252" s="11">
        <f t="shared" si="89"/>
        <v>0</v>
      </c>
      <c r="L252" s="45" t="b">
        <f t="shared" si="90"/>
        <v>1</v>
      </c>
      <c r="M252" s="42" t="s">
        <v>730</v>
      </c>
      <c r="N252" s="42" t="s">
        <v>40</v>
      </c>
      <c r="O252" s="43">
        <v>2</v>
      </c>
      <c r="P252" s="42" t="s">
        <v>324</v>
      </c>
      <c r="Q252" s="43">
        <v>3</v>
      </c>
      <c r="R252" s="43">
        <v>2.0249999999999999</v>
      </c>
      <c r="S252" s="43">
        <v>2</v>
      </c>
      <c r="T252" s="43">
        <v>2.5000000000000001E-2</v>
      </c>
      <c r="U252" s="43">
        <v>0</v>
      </c>
      <c r="V252" s="43">
        <v>0</v>
      </c>
      <c r="W252" s="47">
        <v>0</v>
      </c>
      <c r="X252" s="47">
        <v>0</v>
      </c>
      <c r="Y252" s="45" t="b">
        <f t="shared" si="79"/>
        <v>1</v>
      </c>
      <c r="Z252" s="42" t="s">
        <v>730</v>
      </c>
      <c r="AA252" s="42" t="s">
        <v>40</v>
      </c>
      <c r="AB252" s="43">
        <v>2</v>
      </c>
      <c r="AC252" s="42" t="s">
        <v>324</v>
      </c>
      <c r="AD252" s="47">
        <v>3</v>
      </c>
      <c r="AE252" s="47">
        <v>2.0249999999999999</v>
      </c>
      <c r="AF252" s="47">
        <v>2</v>
      </c>
      <c r="AG252" s="47">
        <v>2.5000000000000001E-2</v>
      </c>
      <c r="AH252" s="47">
        <v>1</v>
      </c>
      <c r="AI252" s="47">
        <v>0.01</v>
      </c>
      <c r="AJ252" s="47">
        <v>0</v>
      </c>
      <c r="AK252" s="47">
        <v>0</v>
      </c>
    </row>
    <row r="253" spans="1:37" ht="17.25" customHeight="1" x14ac:dyDescent="0.25">
      <c r="A253" s="7" t="s">
        <v>40</v>
      </c>
      <c r="B253" s="19">
        <v>240</v>
      </c>
      <c r="C253" s="33" t="s">
        <v>324</v>
      </c>
      <c r="D253" s="11">
        <f t="shared" si="82"/>
        <v>0</v>
      </c>
      <c r="E253" s="11">
        <f t="shared" si="83"/>
        <v>0</v>
      </c>
      <c r="F253" s="11">
        <f t="shared" si="84"/>
        <v>0</v>
      </c>
      <c r="G253" s="11">
        <f t="shared" si="85"/>
        <v>0</v>
      </c>
      <c r="H253" s="11">
        <f t="shared" si="86"/>
        <v>1</v>
      </c>
      <c r="I253" s="11">
        <f t="shared" si="87"/>
        <v>0.01</v>
      </c>
      <c r="J253" s="11">
        <f t="shared" si="88"/>
        <v>0</v>
      </c>
      <c r="K253" s="11">
        <f t="shared" si="89"/>
        <v>0</v>
      </c>
      <c r="L253" s="45" t="b">
        <f t="shared" si="90"/>
        <v>1</v>
      </c>
      <c r="M253" s="42" t="s">
        <v>730</v>
      </c>
      <c r="N253" s="42" t="s">
        <v>40</v>
      </c>
      <c r="O253" s="43">
        <v>2</v>
      </c>
      <c r="P253" s="42" t="s">
        <v>325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7">
        <v>0</v>
      </c>
      <c r="X253" s="47">
        <v>0</v>
      </c>
      <c r="Y253" s="45" t="b">
        <f t="shared" si="79"/>
        <v>1</v>
      </c>
      <c r="Z253" s="42" t="s">
        <v>730</v>
      </c>
      <c r="AA253" s="42" t="s">
        <v>40</v>
      </c>
      <c r="AB253" s="43">
        <v>2</v>
      </c>
      <c r="AC253" s="42" t="s">
        <v>325</v>
      </c>
      <c r="AD253" s="47">
        <v>0</v>
      </c>
      <c r="AE253" s="47">
        <v>0</v>
      </c>
      <c r="AF253" s="47">
        <v>0</v>
      </c>
      <c r="AG253" s="47">
        <v>0</v>
      </c>
      <c r="AH253" s="47">
        <v>0</v>
      </c>
      <c r="AI253" s="47">
        <v>0</v>
      </c>
      <c r="AJ253" s="47">
        <v>0</v>
      </c>
      <c r="AK253" s="47">
        <v>0</v>
      </c>
    </row>
    <row r="254" spans="1:37" ht="17.25" customHeight="1" x14ac:dyDescent="0.25">
      <c r="A254" s="7" t="s">
        <v>40</v>
      </c>
      <c r="B254" s="19">
        <v>241</v>
      </c>
      <c r="C254" s="33" t="s">
        <v>325</v>
      </c>
      <c r="D254" s="11">
        <f t="shared" si="82"/>
        <v>0</v>
      </c>
      <c r="E254" s="11">
        <f t="shared" si="83"/>
        <v>0</v>
      </c>
      <c r="F254" s="11">
        <f t="shared" si="84"/>
        <v>0</v>
      </c>
      <c r="G254" s="11">
        <f t="shared" si="85"/>
        <v>0</v>
      </c>
      <c r="H254" s="11">
        <f t="shared" si="86"/>
        <v>0</v>
      </c>
      <c r="I254" s="11">
        <f t="shared" si="87"/>
        <v>0</v>
      </c>
      <c r="J254" s="11">
        <f t="shared" si="88"/>
        <v>0</v>
      </c>
      <c r="K254" s="11">
        <f t="shared" si="89"/>
        <v>0</v>
      </c>
      <c r="L254" s="45" t="b">
        <f t="shared" si="90"/>
        <v>1</v>
      </c>
      <c r="M254" s="42" t="s">
        <v>730</v>
      </c>
      <c r="N254" s="42" t="s">
        <v>40</v>
      </c>
      <c r="O254" s="43">
        <v>2</v>
      </c>
      <c r="P254" s="42" t="s">
        <v>53</v>
      </c>
      <c r="Q254" s="43">
        <v>27</v>
      </c>
      <c r="R254" s="43">
        <v>20.664455</v>
      </c>
      <c r="S254" s="43">
        <v>20</v>
      </c>
      <c r="T254" s="43">
        <v>3.2244550000000007</v>
      </c>
      <c r="U254" s="43">
        <v>26</v>
      </c>
      <c r="V254" s="43">
        <v>0.28095000000000009</v>
      </c>
      <c r="W254" s="47">
        <v>2</v>
      </c>
      <c r="X254" s="47">
        <v>2.035E-2</v>
      </c>
      <c r="Y254" s="45" t="b">
        <f t="shared" si="79"/>
        <v>1</v>
      </c>
      <c r="Z254" s="42" t="s">
        <v>730</v>
      </c>
      <c r="AA254" s="42" t="s">
        <v>40</v>
      </c>
      <c r="AB254" s="43">
        <v>2</v>
      </c>
      <c r="AC254" s="42" t="s">
        <v>53</v>
      </c>
      <c r="AD254" s="47">
        <v>30</v>
      </c>
      <c r="AE254" s="47">
        <v>25.729854999999997</v>
      </c>
      <c r="AF254" s="47">
        <v>20</v>
      </c>
      <c r="AG254" s="47">
        <v>3.2244550000000007</v>
      </c>
      <c r="AH254" s="47">
        <v>28</v>
      </c>
      <c r="AI254" s="47">
        <v>0.44592000000000021</v>
      </c>
      <c r="AJ254" s="47">
        <v>3</v>
      </c>
      <c r="AK254" s="47">
        <v>5.2203499999999998</v>
      </c>
    </row>
    <row r="255" spans="1:37" ht="17.25" customHeight="1" x14ac:dyDescent="0.25">
      <c r="A255" s="7" t="s">
        <v>40</v>
      </c>
      <c r="B255" s="19">
        <v>242</v>
      </c>
      <c r="C255" s="32" t="s">
        <v>53</v>
      </c>
      <c r="D255" s="11">
        <f t="shared" si="82"/>
        <v>3</v>
      </c>
      <c r="E255" s="11">
        <f t="shared" si="83"/>
        <v>5.0653999999999968</v>
      </c>
      <c r="F255" s="11">
        <f t="shared" si="84"/>
        <v>0</v>
      </c>
      <c r="G255" s="11">
        <f t="shared" si="85"/>
        <v>0</v>
      </c>
      <c r="H255" s="11">
        <f t="shared" si="86"/>
        <v>2</v>
      </c>
      <c r="I255" s="11">
        <f t="shared" si="87"/>
        <v>0.16497000000000012</v>
      </c>
      <c r="J255" s="11">
        <f t="shared" si="88"/>
        <v>1</v>
      </c>
      <c r="K255" s="11">
        <f t="shared" si="89"/>
        <v>5.2</v>
      </c>
      <c r="L255" s="45" t="b">
        <f t="shared" si="90"/>
        <v>1</v>
      </c>
      <c r="M255" s="42" t="s">
        <v>734</v>
      </c>
      <c r="N255" s="42" t="s">
        <v>40</v>
      </c>
      <c r="O255" s="43">
        <v>2</v>
      </c>
      <c r="P255" s="42" t="s">
        <v>326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7">
        <v>0</v>
      </c>
      <c r="X255" s="47">
        <v>0</v>
      </c>
      <c r="Y255" s="45" t="b">
        <f t="shared" si="79"/>
        <v>1</v>
      </c>
      <c r="Z255" s="42" t="s">
        <v>734</v>
      </c>
      <c r="AA255" s="42" t="s">
        <v>40</v>
      </c>
      <c r="AB255" s="43">
        <v>2</v>
      </c>
      <c r="AC255" s="42" t="s">
        <v>326</v>
      </c>
      <c r="AD255" s="47">
        <v>0</v>
      </c>
      <c r="AE255" s="47">
        <v>0</v>
      </c>
      <c r="AF255" s="47">
        <v>0</v>
      </c>
      <c r="AG255" s="47">
        <v>0</v>
      </c>
      <c r="AH255" s="47">
        <v>0</v>
      </c>
      <c r="AI255" s="47">
        <v>0</v>
      </c>
      <c r="AJ255" s="47">
        <v>0</v>
      </c>
      <c r="AK255" s="47">
        <v>0</v>
      </c>
    </row>
    <row r="256" spans="1:37" ht="17.25" customHeight="1" x14ac:dyDescent="0.25">
      <c r="A256" s="7" t="s">
        <v>40</v>
      </c>
      <c r="B256" s="19">
        <v>243</v>
      </c>
      <c r="C256" s="32" t="s">
        <v>326</v>
      </c>
      <c r="D256" s="11">
        <f t="shared" si="82"/>
        <v>0</v>
      </c>
      <c r="E256" s="11">
        <f t="shared" si="83"/>
        <v>0</v>
      </c>
      <c r="F256" s="11">
        <f t="shared" si="84"/>
        <v>0</v>
      </c>
      <c r="G256" s="11">
        <f t="shared" si="85"/>
        <v>0</v>
      </c>
      <c r="H256" s="11">
        <f t="shared" si="86"/>
        <v>0</v>
      </c>
      <c r="I256" s="11">
        <f t="shared" si="87"/>
        <v>0</v>
      </c>
      <c r="J256" s="11">
        <f t="shared" si="88"/>
        <v>0</v>
      </c>
      <c r="K256" s="11">
        <f t="shared" si="89"/>
        <v>0</v>
      </c>
      <c r="L256" s="45" t="b">
        <f t="shared" si="90"/>
        <v>1</v>
      </c>
      <c r="M256" s="42" t="s">
        <v>730</v>
      </c>
      <c r="N256" s="42" t="s">
        <v>40</v>
      </c>
      <c r="O256" s="43">
        <v>2</v>
      </c>
      <c r="P256" s="42" t="s">
        <v>327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7">
        <v>0</v>
      </c>
      <c r="X256" s="47">
        <v>0</v>
      </c>
      <c r="Y256" s="45" t="b">
        <f t="shared" si="79"/>
        <v>1</v>
      </c>
      <c r="Z256" s="42" t="s">
        <v>730</v>
      </c>
      <c r="AA256" s="42" t="s">
        <v>40</v>
      </c>
      <c r="AB256" s="43">
        <v>2</v>
      </c>
      <c r="AC256" s="42" t="s">
        <v>327</v>
      </c>
      <c r="AD256" s="47">
        <v>0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  <c r="AK256" s="47">
        <v>0</v>
      </c>
    </row>
    <row r="257" spans="1:37" ht="17.25" customHeight="1" x14ac:dyDescent="0.25">
      <c r="A257" s="7" t="s">
        <v>40</v>
      </c>
      <c r="B257" s="19">
        <v>244</v>
      </c>
      <c r="C257" s="32" t="s">
        <v>327</v>
      </c>
      <c r="D257" s="11">
        <f t="shared" si="82"/>
        <v>0</v>
      </c>
      <c r="E257" s="11">
        <f t="shared" si="83"/>
        <v>0</v>
      </c>
      <c r="F257" s="11">
        <f t="shared" si="84"/>
        <v>0</v>
      </c>
      <c r="G257" s="11">
        <f t="shared" si="85"/>
        <v>0</v>
      </c>
      <c r="H257" s="11">
        <f t="shared" si="86"/>
        <v>0</v>
      </c>
      <c r="I257" s="11">
        <f t="shared" si="87"/>
        <v>0</v>
      </c>
      <c r="J257" s="11">
        <f t="shared" si="88"/>
        <v>0</v>
      </c>
      <c r="K257" s="11">
        <f t="shared" si="89"/>
        <v>0</v>
      </c>
      <c r="L257" s="45" t="b">
        <f t="shared" si="90"/>
        <v>1</v>
      </c>
      <c r="M257" s="42" t="s">
        <v>734</v>
      </c>
      <c r="N257" s="42" t="s">
        <v>40</v>
      </c>
      <c r="O257" s="43">
        <v>2</v>
      </c>
      <c r="P257" s="42" t="s">
        <v>211</v>
      </c>
      <c r="Q257" s="43">
        <v>0</v>
      </c>
      <c r="R257" s="43">
        <v>0</v>
      </c>
      <c r="S257" s="43">
        <v>0</v>
      </c>
      <c r="T257" s="43">
        <v>0</v>
      </c>
      <c r="U257" s="43">
        <v>1</v>
      </c>
      <c r="V257" s="43">
        <v>1.4E-2</v>
      </c>
      <c r="W257" s="47">
        <v>0</v>
      </c>
      <c r="X257" s="47">
        <v>0</v>
      </c>
      <c r="Y257" s="45" t="b">
        <f t="shared" si="79"/>
        <v>1</v>
      </c>
      <c r="Z257" s="42" t="s">
        <v>734</v>
      </c>
      <c r="AA257" s="42" t="s">
        <v>40</v>
      </c>
      <c r="AB257" s="43">
        <v>2</v>
      </c>
      <c r="AC257" s="42" t="s">
        <v>211</v>
      </c>
      <c r="AD257" s="47">
        <v>1</v>
      </c>
      <c r="AE257" s="47">
        <v>8.0000000000000002E-3</v>
      </c>
      <c r="AF257" s="47">
        <v>1</v>
      </c>
      <c r="AG257" s="47">
        <v>8.0000000000000002E-3</v>
      </c>
      <c r="AH257" s="47">
        <v>1</v>
      </c>
      <c r="AI257" s="47">
        <v>1.4E-2</v>
      </c>
      <c r="AJ257" s="47">
        <v>0</v>
      </c>
      <c r="AK257" s="47">
        <v>0</v>
      </c>
    </row>
    <row r="258" spans="1:37" ht="17.25" customHeight="1" x14ac:dyDescent="0.25">
      <c r="A258" s="7" t="s">
        <v>40</v>
      </c>
      <c r="B258" s="19">
        <v>245</v>
      </c>
      <c r="C258" s="32" t="s">
        <v>211</v>
      </c>
      <c r="D258" s="11">
        <f t="shared" si="82"/>
        <v>1</v>
      </c>
      <c r="E258" s="11">
        <f t="shared" si="83"/>
        <v>8.0000000000000002E-3</v>
      </c>
      <c r="F258" s="11">
        <f t="shared" si="84"/>
        <v>1</v>
      </c>
      <c r="G258" s="11">
        <f t="shared" si="85"/>
        <v>8.0000000000000002E-3</v>
      </c>
      <c r="H258" s="11">
        <f t="shared" si="86"/>
        <v>0</v>
      </c>
      <c r="I258" s="11">
        <f t="shared" si="87"/>
        <v>0</v>
      </c>
      <c r="J258" s="11">
        <f t="shared" si="88"/>
        <v>0</v>
      </c>
      <c r="K258" s="11">
        <f t="shared" si="89"/>
        <v>0</v>
      </c>
      <c r="L258" s="45" t="b">
        <f t="shared" si="90"/>
        <v>1</v>
      </c>
      <c r="M258" s="42" t="s">
        <v>730</v>
      </c>
      <c r="N258" s="42" t="s">
        <v>40</v>
      </c>
      <c r="O258" s="43">
        <v>2</v>
      </c>
      <c r="P258" s="42" t="s">
        <v>90</v>
      </c>
      <c r="Q258" s="43">
        <v>3</v>
      </c>
      <c r="R258" s="43">
        <v>0.77449999999999997</v>
      </c>
      <c r="S258" s="43">
        <v>0</v>
      </c>
      <c r="T258" s="43">
        <v>0</v>
      </c>
      <c r="U258" s="43">
        <v>4</v>
      </c>
      <c r="V258" s="43">
        <v>0.155</v>
      </c>
      <c r="W258" s="47">
        <v>1</v>
      </c>
      <c r="X258" s="47">
        <v>1.4500000000000001E-2</v>
      </c>
      <c r="Y258" s="45" t="b">
        <f t="shared" si="79"/>
        <v>1</v>
      </c>
      <c r="Z258" s="42" t="s">
        <v>730</v>
      </c>
      <c r="AA258" s="42" t="s">
        <v>40</v>
      </c>
      <c r="AB258" s="43">
        <v>2</v>
      </c>
      <c r="AC258" s="42" t="s">
        <v>90</v>
      </c>
      <c r="AD258" s="47">
        <v>3</v>
      </c>
      <c r="AE258" s="47">
        <v>0.77449999999999997</v>
      </c>
      <c r="AF258" s="47">
        <v>0</v>
      </c>
      <c r="AG258" s="47">
        <v>0</v>
      </c>
      <c r="AH258" s="47">
        <v>4</v>
      </c>
      <c r="AI258" s="47">
        <v>0.155</v>
      </c>
      <c r="AJ258" s="47">
        <v>1</v>
      </c>
      <c r="AK258" s="47">
        <v>1.4500000000000001E-2</v>
      </c>
    </row>
    <row r="259" spans="1:37" ht="17.25" customHeight="1" x14ac:dyDescent="0.25">
      <c r="A259" s="7" t="s">
        <v>40</v>
      </c>
      <c r="B259" s="19">
        <v>246</v>
      </c>
      <c r="C259" s="32" t="s">
        <v>90</v>
      </c>
      <c r="D259" s="11">
        <f t="shared" si="82"/>
        <v>0</v>
      </c>
      <c r="E259" s="11">
        <f t="shared" si="83"/>
        <v>0</v>
      </c>
      <c r="F259" s="11">
        <f t="shared" si="84"/>
        <v>0</v>
      </c>
      <c r="G259" s="11">
        <f t="shared" si="85"/>
        <v>0</v>
      </c>
      <c r="H259" s="11">
        <f t="shared" si="86"/>
        <v>0</v>
      </c>
      <c r="I259" s="11">
        <f t="shared" si="87"/>
        <v>0</v>
      </c>
      <c r="J259" s="11">
        <f t="shared" si="88"/>
        <v>0</v>
      </c>
      <c r="K259" s="11">
        <f t="shared" si="89"/>
        <v>0</v>
      </c>
      <c r="L259" s="45" t="b">
        <f t="shared" si="90"/>
        <v>1</v>
      </c>
      <c r="M259" s="42" t="s">
        <v>734</v>
      </c>
      <c r="N259" s="42" t="s">
        <v>40</v>
      </c>
      <c r="O259" s="43">
        <v>2</v>
      </c>
      <c r="P259" s="42" t="s">
        <v>3</v>
      </c>
      <c r="Q259" s="43">
        <v>25</v>
      </c>
      <c r="R259" s="43">
        <v>0.27800000000000008</v>
      </c>
      <c r="S259" s="43">
        <v>19</v>
      </c>
      <c r="T259" s="43">
        <v>0.23100000000000007</v>
      </c>
      <c r="U259" s="43">
        <v>11</v>
      </c>
      <c r="V259" s="43">
        <v>9.7000000000000003E-2</v>
      </c>
      <c r="W259" s="47">
        <v>0</v>
      </c>
      <c r="X259" s="47">
        <v>0</v>
      </c>
      <c r="Y259" s="45" t="b">
        <f t="shared" si="79"/>
        <v>1</v>
      </c>
      <c r="Z259" s="42" t="s">
        <v>734</v>
      </c>
      <c r="AA259" s="42" t="s">
        <v>40</v>
      </c>
      <c r="AB259" s="43">
        <v>2</v>
      </c>
      <c r="AC259" s="42" t="s">
        <v>3</v>
      </c>
      <c r="AD259" s="47">
        <v>28</v>
      </c>
      <c r="AE259" s="47">
        <v>0.3000000000000001</v>
      </c>
      <c r="AF259" s="47">
        <v>24</v>
      </c>
      <c r="AG259" s="47">
        <v>0.26800000000000007</v>
      </c>
      <c r="AH259" s="47">
        <v>14</v>
      </c>
      <c r="AI259" s="47">
        <v>0.12799999999999997</v>
      </c>
      <c r="AJ259" s="47">
        <v>1</v>
      </c>
      <c r="AK259" s="47">
        <v>8.0000000000000002E-3</v>
      </c>
    </row>
    <row r="260" spans="1:37" ht="17.25" customHeight="1" x14ac:dyDescent="0.25">
      <c r="A260" s="7" t="s">
        <v>40</v>
      </c>
      <c r="B260" s="19">
        <v>247</v>
      </c>
      <c r="C260" s="32" t="s">
        <v>3</v>
      </c>
      <c r="D260" s="11">
        <f t="shared" si="82"/>
        <v>3</v>
      </c>
      <c r="E260" s="11">
        <f t="shared" si="83"/>
        <v>2.200000000000002E-2</v>
      </c>
      <c r="F260" s="11">
        <f t="shared" si="84"/>
        <v>5</v>
      </c>
      <c r="G260" s="11">
        <f t="shared" si="85"/>
        <v>3.7000000000000005E-2</v>
      </c>
      <c r="H260" s="11">
        <f t="shared" si="86"/>
        <v>3</v>
      </c>
      <c r="I260" s="11">
        <f t="shared" si="87"/>
        <v>3.0999999999999972E-2</v>
      </c>
      <c r="J260" s="11">
        <f t="shared" si="88"/>
        <v>1</v>
      </c>
      <c r="K260" s="11">
        <f t="shared" si="89"/>
        <v>8.0000000000000002E-3</v>
      </c>
      <c r="L260" s="45" t="b">
        <f t="shared" si="90"/>
        <v>1</v>
      </c>
      <c r="M260" s="42" t="s">
        <v>731</v>
      </c>
      <c r="N260" s="42" t="s">
        <v>40</v>
      </c>
      <c r="O260" s="43">
        <v>2</v>
      </c>
      <c r="P260" s="42" t="s">
        <v>328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7">
        <v>0</v>
      </c>
      <c r="X260" s="47">
        <v>0</v>
      </c>
      <c r="Y260" s="45" t="b">
        <f t="shared" si="79"/>
        <v>1</v>
      </c>
      <c r="Z260" s="42" t="s">
        <v>731</v>
      </c>
      <c r="AA260" s="42" t="s">
        <v>40</v>
      </c>
      <c r="AB260" s="43">
        <v>2</v>
      </c>
      <c r="AC260" s="42" t="s">
        <v>328</v>
      </c>
      <c r="AD260" s="47">
        <v>0</v>
      </c>
      <c r="AE260" s="47">
        <v>0</v>
      </c>
      <c r="AF260" s="47">
        <v>0</v>
      </c>
      <c r="AG260" s="47">
        <v>0</v>
      </c>
      <c r="AH260" s="47">
        <v>0</v>
      </c>
      <c r="AI260" s="47">
        <v>0</v>
      </c>
      <c r="AJ260" s="47">
        <v>0</v>
      </c>
      <c r="AK260" s="47">
        <v>0</v>
      </c>
    </row>
    <row r="261" spans="1:37" ht="17.25" customHeight="1" x14ac:dyDescent="0.25">
      <c r="A261" s="7" t="s">
        <v>40</v>
      </c>
      <c r="B261" s="19">
        <v>248</v>
      </c>
      <c r="C261" s="32" t="s">
        <v>328</v>
      </c>
      <c r="D261" s="11">
        <f t="shared" si="82"/>
        <v>0</v>
      </c>
      <c r="E261" s="11">
        <f t="shared" si="83"/>
        <v>0</v>
      </c>
      <c r="F261" s="11">
        <f t="shared" si="84"/>
        <v>0</v>
      </c>
      <c r="G261" s="11">
        <f t="shared" si="85"/>
        <v>0</v>
      </c>
      <c r="H261" s="11">
        <f t="shared" si="86"/>
        <v>0</v>
      </c>
      <c r="I261" s="11">
        <f t="shared" si="87"/>
        <v>0</v>
      </c>
      <c r="J261" s="11">
        <f t="shared" si="88"/>
        <v>0</v>
      </c>
      <c r="K261" s="11">
        <f t="shared" si="89"/>
        <v>0</v>
      </c>
      <c r="L261" s="45" t="b">
        <f t="shared" si="90"/>
        <v>1</v>
      </c>
      <c r="M261" s="42" t="s">
        <v>732</v>
      </c>
      <c r="N261" s="42" t="s">
        <v>40</v>
      </c>
      <c r="O261" s="43">
        <v>2</v>
      </c>
      <c r="P261" s="42" t="s">
        <v>115</v>
      </c>
      <c r="Q261" s="43">
        <v>1</v>
      </c>
      <c r="R261" s="43">
        <v>1.2E-2</v>
      </c>
      <c r="S261" s="43">
        <v>1</v>
      </c>
      <c r="T261" s="43">
        <v>1.2E-2</v>
      </c>
      <c r="U261" s="43">
        <v>1</v>
      </c>
      <c r="V261" s="43">
        <v>2E-3</v>
      </c>
      <c r="W261" s="47">
        <v>0</v>
      </c>
      <c r="X261" s="47">
        <v>0</v>
      </c>
      <c r="Y261" s="45" t="b">
        <f t="shared" si="79"/>
        <v>1</v>
      </c>
      <c r="Z261" s="42" t="s">
        <v>732</v>
      </c>
      <c r="AA261" s="42" t="s">
        <v>40</v>
      </c>
      <c r="AB261" s="43">
        <v>2</v>
      </c>
      <c r="AC261" s="42" t="s">
        <v>115</v>
      </c>
      <c r="AD261" s="47">
        <v>1</v>
      </c>
      <c r="AE261" s="47">
        <v>1.2E-2</v>
      </c>
      <c r="AF261" s="47">
        <v>1</v>
      </c>
      <c r="AG261" s="47">
        <v>1.2E-2</v>
      </c>
      <c r="AH261" s="47">
        <v>1</v>
      </c>
      <c r="AI261" s="47">
        <v>2E-3</v>
      </c>
      <c r="AJ261" s="47">
        <v>0</v>
      </c>
      <c r="AK261" s="47">
        <v>0</v>
      </c>
    </row>
    <row r="262" spans="1:37" ht="17.25" customHeight="1" x14ac:dyDescent="0.25">
      <c r="A262" s="7" t="s">
        <v>40</v>
      </c>
      <c r="B262" s="19">
        <v>249</v>
      </c>
      <c r="C262" s="32" t="s">
        <v>115</v>
      </c>
      <c r="D262" s="11">
        <f t="shared" si="82"/>
        <v>0</v>
      </c>
      <c r="E262" s="11">
        <f t="shared" si="83"/>
        <v>0</v>
      </c>
      <c r="F262" s="11">
        <f t="shared" si="84"/>
        <v>0</v>
      </c>
      <c r="G262" s="11">
        <f t="shared" si="85"/>
        <v>0</v>
      </c>
      <c r="H262" s="11">
        <f t="shared" si="86"/>
        <v>0</v>
      </c>
      <c r="I262" s="11">
        <f t="shared" si="87"/>
        <v>0</v>
      </c>
      <c r="J262" s="11">
        <f t="shared" si="88"/>
        <v>0</v>
      </c>
      <c r="K262" s="11">
        <f t="shared" si="89"/>
        <v>0</v>
      </c>
      <c r="L262" s="45" t="b">
        <f t="shared" si="90"/>
        <v>1</v>
      </c>
      <c r="M262" s="42" t="s">
        <v>730</v>
      </c>
      <c r="N262" s="42" t="s">
        <v>40</v>
      </c>
      <c r="O262" s="43">
        <v>2</v>
      </c>
      <c r="P262" s="42" t="s">
        <v>329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7">
        <v>0</v>
      </c>
      <c r="X262" s="47">
        <v>0</v>
      </c>
      <c r="Y262" s="45" t="b">
        <f t="shared" si="79"/>
        <v>1</v>
      </c>
      <c r="Z262" s="42" t="s">
        <v>730</v>
      </c>
      <c r="AA262" s="42" t="s">
        <v>40</v>
      </c>
      <c r="AB262" s="43">
        <v>2</v>
      </c>
      <c r="AC262" s="42" t="s">
        <v>329</v>
      </c>
      <c r="AD262" s="47">
        <v>0</v>
      </c>
      <c r="AE262" s="47">
        <v>0</v>
      </c>
      <c r="AF262" s="47">
        <v>0</v>
      </c>
      <c r="AG262" s="47">
        <v>0</v>
      </c>
      <c r="AH262" s="47">
        <v>0</v>
      </c>
      <c r="AI262" s="47">
        <v>0</v>
      </c>
      <c r="AJ262" s="47">
        <v>0</v>
      </c>
      <c r="AK262" s="47">
        <v>0</v>
      </c>
    </row>
    <row r="263" spans="1:37" ht="17.25" customHeight="1" x14ac:dyDescent="0.25">
      <c r="A263" s="7" t="s">
        <v>40</v>
      </c>
      <c r="B263" s="19">
        <v>250</v>
      </c>
      <c r="C263" s="32" t="s">
        <v>329</v>
      </c>
      <c r="D263" s="11">
        <f t="shared" si="82"/>
        <v>0</v>
      </c>
      <c r="E263" s="11">
        <f t="shared" si="83"/>
        <v>0</v>
      </c>
      <c r="F263" s="11">
        <f t="shared" si="84"/>
        <v>0</v>
      </c>
      <c r="G263" s="11">
        <f t="shared" si="85"/>
        <v>0</v>
      </c>
      <c r="H263" s="11">
        <f t="shared" si="86"/>
        <v>0</v>
      </c>
      <c r="I263" s="11">
        <f t="shared" si="87"/>
        <v>0</v>
      </c>
      <c r="J263" s="11">
        <f t="shared" si="88"/>
        <v>0</v>
      </c>
      <c r="K263" s="11">
        <f t="shared" si="89"/>
        <v>0</v>
      </c>
      <c r="L263" s="45" t="b">
        <f t="shared" si="90"/>
        <v>1</v>
      </c>
      <c r="M263" s="42" t="s">
        <v>730</v>
      </c>
      <c r="N263" s="42" t="s">
        <v>40</v>
      </c>
      <c r="O263" s="43">
        <v>2</v>
      </c>
      <c r="P263" s="42" t="s">
        <v>330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7">
        <v>0</v>
      </c>
      <c r="X263" s="47">
        <v>0</v>
      </c>
      <c r="Y263" s="45" t="b">
        <f t="shared" si="79"/>
        <v>1</v>
      </c>
      <c r="Z263" s="42" t="s">
        <v>730</v>
      </c>
      <c r="AA263" s="42" t="s">
        <v>40</v>
      </c>
      <c r="AB263" s="43">
        <v>2</v>
      </c>
      <c r="AC263" s="42" t="s">
        <v>330</v>
      </c>
      <c r="AD263" s="47">
        <v>0</v>
      </c>
      <c r="AE263" s="47">
        <v>0</v>
      </c>
      <c r="AF263" s="47">
        <v>0</v>
      </c>
      <c r="AG263" s="47">
        <v>0</v>
      </c>
      <c r="AH263" s="47">
        <v>0</v>
      </c>
      <c r="AI263" s="47">
        <v>0</v>
      </c>
      <c r="AJ263" s="47">
        <v>0</v>
      </c>
      <c r="AK263" s="47">
        <v>0</v>
      </c>
    </row>
    <row r="264" spans="1:37" ht="17.25" customHeight="1" x14ac:dyDescent="0.25">
      <c r="A264" s="7" t="s">
        <v>40</v>
      </c>
      <c r="B264" s="19">
        <v>251</v>
      </c>
      <c r="C264" s="32" t="s">
        <v>330</v>
      </c>
      <c r="D264" s="11">
        <f t="shared" si="82"/>
        <v>0</v>
      </c>
      <c r="E264" s="11">
        <f t="shared" si="83"/>
        <v>0</v>
      </c>
      <c r="F264" s="11">
        <f t="shared" si="84"/>
        <v>0</v>
      </c>
      <c r="G264" s="11">
        <f t="shared" si="85"/>
        <v>0</v>
      </c>
      <c r="H264" s="11">
        <f t="shared" si="86"/>
        <v>0</v>
      </c>
      <c r="I264" s="11">
        <f t="shared" si="87"/>
        <v>0</v>
      </c>
      <c r="J264" s="11">
        <f t="shared" si="88"/>
        <v>0</v>
      </c>
      <c r="K264" s="11">
        <f t="shared" si="89"/>
        <v>0</v>
      </c>
      <c r="L264" s="45" t="b">
        <f t="shared" si="90"/>
        <v>1</v>
      </c>
      <c r="M264" s="42" t="s">
        <v>731</v>
      </c>
      <c r="N264" s="42" t="s">
        <v>40</v>
      </c>
      <c r="O264" s="43">
        <v>2</v>
      </c>
      <c r="P264" s="42" t="s">
        <v>331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7">
        <v>0</v>
      </c>
      <c r="X264" s="47">
        <v>0</v>
      </c>
      <c r="Y264" s="45" t="b">
        <f t="shared" si="79"/>
        <v>1</v>
      </c>
      <c r="Z264" s="42" t="s">
        <v>731</v>
      </c>
      <c r="AA264" s="42" t="s">
        <v>40</v>
      </c>
      <c r="AB264" s="43">
        <v>2</v>
      </c>
      <c r="AC264" s="42" t="s">
        <v>331</v>
      </c>
      <c r="AD264" s="47">
        <v>0</v>
      </c>
      <c r="AE264" s="47">
        <v>0</v>
      </c>
      <c r="AF264" s="47">
        <v>0</v>
      </c>
      <c r="AG264" s="47">
        <v>0</v>
      </c>
      <c r="AH264" s="47">
        <v>0</v>
      </c>
      <c r="AI264" s="47">
        <v>0</v>
      </c>
      <c r="AJ264" s="47">
        <v>0</v>
      </c>
      <c r="AK264" s="47">
        <v>0</v>
      </c>
    </row>
    <row r="265" spans="1:37" ht="17.25" customHeight="1" x14ac:dyDescent="0.25">
      <c r="A265" s="7" t="s">
        <v>40</v>
      </c>
      <c r="B265" s="19">
        <v>252</v>
      </c>
      <c r="C265" s="32" t="s">
        <v>331</v>
      </c>
      <c r="D265" s="11">
        <f t="shared" si="82"/>
        <v>0</v>
      </c>
      <c r="E265" s="11">
        <f t="shared" si="83"/>
        <v>0</v>
      </c>
      <c r="F265" s="11">
        <f t="shared" si="84"/>
        <v>0</v>
      </c>
      <c r="G265" s="11">
        <f t="shared" si="85"/>
        <v>0</v>
      </c>
      <c r="H265" s="11">
        <f t="shared" si="86"/>
        <v>0</v>
      </c>
      <c r="I265" s="11">
        <f t="shared" si="87"/>
        <v>0</v>
      </c>
      <c r="J265" s="11">
        <f t="shared" si="88"/>
        <v>0</v>
      </c>
      <c r="K265" s="11">
        <f t="shared" si="89"/>
        <v>0</v>
      </c>
      <c r="L265" s="45" t="b">
        <f t="shared" si="90"/>
        <v>1</v>
      </c>
      <c r="M265" s="42" t="s">
        <v>730</v>
      </c>
      <c r="N265" s="42" t="s">
        <v>40</v>
      </c>
      <c r="O265" s="43">
        <v>2</v>
      </c>
      <c r="P265" s="42" t="s">
        <v>173</v>
      </c>
      <c r="Q265" s="43">
        <v>5</v>
      </c>
      <c r="R265" s="43">
        <v>0.06</v>
      </c>
      <c r="S265" s="43">
        <v>5</v>
      </c>
      <c r="T265" s="43">
        <v>0.06</v>
      </c>
      <c r="U265" s="43">
        <v>2</v>
      </c>
      <c r="V265" s="43">
        <v>0.02</v>
      </c>
      <c r="W265" s="47">
        <v>0</v>
      </c>
      <c r="X265" s="47">
        <v>0</v>
      </c>
      <c r="Y265" s="45" t="b">
        <f t="shared" si="79"/>
        <v>1</v>
      </c>
      <c r="Z265" s="42" t="s">
        <v>730</v>
      </c>
      <c r="AA265" s="42" t="s">
        <v>40</v>
      </c>
      <c r="AB265" s="43">
        <v>2</v>
      </c>
      <c r="AC265" s="42" t="s">
        <v>173</v>
      </c>
      <c r="AD265" s="47">
        <v>5</v>
      </c>
      <c r="AE265" s="47">
        <v>0.06</v>
      </c>
      <c r="AF265" s="47">
        <v>5</v>
      </c>
      <c r="AG265" s="47">
        <v>0.06</v>
      </c>
      <c r="AH265" s="47">
        <v>4</v>
      </c>
      <c r="AI265" s="47">
        <v>4.4999999999999998E-2</v>
      </c>
      <c r="AJ265" s="47">
        <v>0</v>
      </c>
      <c r="AK265" s="47">
        <v>0</v>
      </c>
    </row>
    <row r="266" spans="1:37" ht="17.25" customHeight="1" x14ac:dyDescent="0.25">
      <c r="A266" s="7" t="s">
        <v>40</v>
      </c>
      <c r="B266" s="19">
        <v>253</v>
      </c>
      <c r="C266" s="32" t="s">
        <v>173</v>
      </c>
      <c r="D266" s="11">
        <f t="shared" si="82"/>
        <v>0</v>
      </c>
      <c r="E266" s="11">
        <f t="shared" si="83"/>
        <v>0</v>
      </c>
      <c r="F266" s="11">
        <f t="shared" si="84"/>
        <v>0</v>
      </c>
      <c r="G266" s="11">
        <f t="shared" si="85"/>
        <v>0</v>
      </c>
      <c r="H266" s="11">
        <f t="shared" si="86"/>
        <v>2</v>
      </c>
      <c r="I266" s="11">
        <f t="shared" si="87"/>
        <v>2.4999999999999998E-2</v>
      </c>
      <c r="J266" s="11">
        <f t="shared" si="88"/>
        <v>0</v>
      </c>
      <c r="K266" s="11">
        <f t="shared" si="89"/>
        <v>0</v>
      </c>
      <c r="L266" s="45" t="b">
        <f t="shared" si="90"/>
        <v>1</v>
      </c>
      <c r="M266" s="42" t="s">
        <v>730</v>
      </c>
      <c r="N266" s="42" t="s">
        <v>40</v>
      </c>
      <c r="O266" s="43">
        <v>2</v>
      </c>
      <c r="P266" s="42" t="s">
        <v>206</v>
      </c>
      <c r="Q266" s="43">
        <v>3</v>
      </c>
      <c r="R266" s="43">
        <v>2.7E-2</v>
      </c>
      <c r="S266" s="43">
        <v>2</v>
      </c>
      <c r="T266" s="43">
        <v>1.2E-2</v>
      </c>
      <c r="U266" s="43">
        <v>2</v>
      </c>
      <c r="V266" s="43">
        <v>1.6E-2</v>
      </c>
      <c r="W266" s="47">
        <v>1</v>
      </c>
      <c r="X266" s="47">
        <v>1.4999999999999999E-2</v>
      </c>
      <c r="Y266" s="45" t="b">
        <f t="shared" si="79"/>
        <v>1</v>
      </c>
      <c r="Z266" s="42" t="s">
        <v>730</v>
      </c>
      <c r="AA266" s="42" t="s">
        <v>40</v>
      </c>
      <c r="AB266" s="43">
        <v>2</v>
      </c>
      <c r="AC266" s="42" t="s">
        <v>206</v>
      </c>
      <c r="AD266" s="47">
        <v>4</v>
      </c>
      <c r="AE266" s="47">
        <v>3.4000000000000002E-2</v>
      </c>
      <c r="AF266" s="47">
        <v>3</v>
      </c>
      <c r="AG266" s="47">
        <v>1.9E-2</v>
      </c>
      <c r="AH266" s="47">
        <v>3</v>
      </c>
      <c r="AI266" s="47">
        <v>0.02</v>
      </c>
      <c r="AJ266" s="47">
        <v>1</v>
      </c>
      <c r="AK266" s="47">
        <v>1.4999999999999999E-2</v>
      </c>
    </row>
    <row r="267" spans="1:37" ht="17.25" customHeight="1" x14ac:dyDescent="0.25">
      <c r="A267" s="7" t="s">
        <v>40</v>
      </c>
      <c r="B267" s="19">
        <v>254</v>
      </c>
      <c r="C267" s="32" t="s">
        <v>206</v>
      </c>
      <c r="D267" s="11">
        <f t="shared" si="82"/>
        <v>1</v>
      </c>
      <c r="E267" s="11">
        <f t="shared" si="83"/>
        <v>7.0000000000000027E-3</v>
      </c>
      <c r="F267" s="11">
        <f t="shared" si="84"/>
        <v>1</v>
      </c>
      <c r="G267" s="11">
        <f t="shared" si="85"/>
        <v>6.9999999999999993E-3</v>
      </c>
      <c r="H267" s="11">
        <f t="shared" si="86"/>
        <v>1</v>
      </c>
      <c r="I267" s="11">
        <f t="shared" si="87"/>
        <v>4.0000000000000001E-3</v>
      </c>
      <c r="J267" s="11">
        <f t="shared" si="88"/>
        <v>0</v>
      </c>
      <c r="K267" s="11">
        <f t="shared" si="89"/>
        <v>0</v>
      </c>
      <c r="L267" s="45" t="b">
        <f t="shared" si="90"/>
        <v>1</v>
      </c>
      <c r="M267" s="42" t="s">
        <v>731</v>
      </c>
      <c r="N267" s="42" t="s">
        <v>40</v>
      </c>
      <c r="O267" s="43">
        <v>2</v>
      </c>
      <c r="P267" s="42" t="s">
        <v>212</v>
      </c>
      <c r="Q267" s="43">
        <v>2</v>
      </c>
      <c r="R267" s="43">
        <v>0.60499999999999998</v>
      </c>
      <c r="S267" s="43">
        <v>1</v>
      </c>
      <c r="T267" s="43">
        <v>1.4999999999999999E-2</v>
      </c>
      <c r="U267" s="43">
        <v>1</v>
      </c>
      <c r="V267" s="43">
        <v>1.2E-2</v>
      </c>
      <c r="W267" s="47">
        <v>0</v>
      </c>
      <c r="X267" s="47">
        <v>0</v>
      </c>
      <c r="Y267" s="45" t="b">
        <f t="shared" si="79"/>
        <v>1</v>
      </c>
      <c r="Z267" s="42" t="s">
        <v>731</v>
      </c>
      <c r="AA267" s="42" t="s">
        <v>40</v>
      </c>
      <c r="AB267" s="43">
        <v>2</v>
      </c>
      <c r="AC267" s="42" t="s">
        <v>212</v>
      </c>
      <c r="AD267" s="47">
        <v>2</v>
      </c>
      <c r="AE267" s="47">
        <v>0.60499999999999998</v>
      </c>
      <c r="AF267" s="47">
        <v>2</v>
      </c>
      <c r="AG267" s="47">
        <v>0.60499999999999998</v>
      </c>
      <c r="AH267" s="47">
        <v>2</v>
      </c>
      <c r="AI267" s="47">
        <v>0.60199999999999998</v>
      </c>
      <c r="AJ267" s="47">
        <v>0</v>
      </c>
      <c r="AK267" s="47">
        <v>0</v>
      </c>
    </row>
    <row r="268" spans="1:37" ht="17.25" customHeight="1" x14ac:dyDescent="0.25">
      <c r="A268" s="7" t="s">
        <v>40</v>
      </c>
      <c r="B268" s="19">
        <v>255</v>
      </c>
      <c r="C268" s="32" t="s">
        <v>212</v>
      </c>
      <c r="D268" s="11">
        <f t="shared" si="82"/>
        <v>0</v>
      </c>
      <c r="E268" s="11">
        <f t="shared" si="83"/>
        <v>0</v>
      </c>
      <c r="F268" s="11">
        <f t="shared" si="84"/>
        <v>1</v>
      </c>
      <c r="G268" s="11">
        <f t="shared" si="85"/>
        <v>0.59</v>
      </c>
      <c r="H268" s="11">
        <f t="shared" si="86"/>
        <v>1</v>
      </c>
      <c r="I268" s="11">
        <f t="shared" si="87"/>
        <v>0.59</v>
      </c>
      <c r="J268" s="11">
        <f t="shared" si="88"/>
        <v>0</v>
      </c>
      <c r="K268" s="11">
        <f t="shared" si="89"/>
        <v>0</v>
      </c>
      <c r="L268" s="45" t="b">
        <f t="shared" si="90"/>
        <v>1</v>
      </c>
      <c r="M268" s="42" t="s">
        <v>734</v>
      </c>
      <c r="N268" s="42" t="s">
        <v>40</v>
      </c>
      <c r="O268" s="43">
        <v>2</v>
      </c>
      <c r="P268" s="42" t="s">
        <v>185</v>
      </c>
      <c r="Q268" s="43">
        <v>1</v>
      </c>
      <c r="R268" s="43">
        <v>1.4999999999999999E-2</v>
      </c>
      <c r="S268" s="43">
        <v>1</v>
      </c>
      <c r="T268" s="43">
        <v>1.4999999999999999E-2</v>
      </c>
      <c r="U268" s="43">
        <v>2</v>
      </c>
      <c r="V268" s="43">
        <v>0.03</v>
      </c>
      <c r="W268" s="47">
        <v>0</v>
      </c>
      <c r="X268" s="47">
        <v>0</v>
      </c>
      <c r="Y268" s="45" t="b">
        <f t="shared" si="79"/>
        <v>1</v>
      </c>
      <c r="Z268" s="42" t="s">
        <v>734</v>
      </c>
      <c r="AA268" s="42" t="s">
        <v>40</v>
      </c>
      <c r="AB268" s="43">
        <v>2</v>
      </c>
      <c r="AC268" s="42" t="s">
        <v>185</v>
      </c>
      <c r="AD268" s="47">
        <v>1</v>
      </c>
      <c r="AE268" s="47">
        <v>1.4999999999999999E-2</v>
      </c>
      <c r="AF268" s="47">
        <v>1</v>
      </c>
      <c r="AG268" s="47">
        <v>1.4999999999999999E-2</v>
      </c>
      <c r="AH268" s="47">
        <v>2</v>
      </c>
      <c r="AI268" s="47">
        <v>0.03</v>
      </c>
      <c r="AJ268" s="47">
        <v>0</v>
      </c>
      <c r="AK268" s="47">
        <v>0</v>
      </c>
    </row>
    <row r="269" spans="1:37" ht="17.25" customHeight="1" x14ac:dyDescent="0.25">
      <c r="A269" s="7" t="s">
        <v>40</v>
      </c>
      <c r="B269" s="19">
        <v>256</v>
      </c>
      <c r="C269" s="33" t="s">
        <v>185</v>
      </c>
      <c r="D269" s="11">
        <f t="shared" si="82"/>
        <v>0</v>
      </c>
      <c r="E269" s="11">
        <f t="shared" si="83"/>
        <v>0</v>
      </c>
      <c r="F269" s="11">
        <f t="shared" si="84"/>
        <v>0</v>
      </c>
      <c r="G269" s="11">
        <f t="shared" si="85"/>
        <v>0</v>
      </c>
      <c r="H269" s="11">
        <f t="shared" si="86"/>
        <v>0</v>
      </c>
      <c r="I269" s="11">
        <f t="shared" si="87"/>
        <v>0</v>
      </c>
      <c r="J269" s="11">
        <f t="shared" si="88"/>
        <v>0</v>
      </c>
      <c r="K269" s="11">
        <f t="shared" si="89"/>
        <v>0</v>
      </c>
      <c r="L269" s="45" t="b">
        <f t="shared" si="90"/>
        <v>1</v>
      </c>
      <c r="M269" s="42" t="s">
        <v>734</v>
      </c>
      <c r="N269" s="42" t="s">
        <v>40</v>
      </c>
      <c r="O269" s="43">
        <v>2</v>
      </c>
      <c r="P269" s="42" t="s">
        <v>332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7">
        <v>0</v>
      </c>
      <c r="X269" s="47">
        <v>0</v>
      </c>
      <c r="Y269" s="45" t="b">
        <f t="shared" ref="Y269:Y332" si="91">P269=AC269</f>
        <v>1</v>
      </c>
      <c r="Z269" s="42" t="s">
        <v>734</v>
      </c>
      <c r="AA269" s="42" t="s">
        <v>40</v>
      </c>
      <c r="AB269" s="43">
        <v>2</v>
      </c>
      <c r="AC269" s="42" t="s">
        <v>332</v>
      </c>
      <c r="AD269" s="47">
        <v>0</v>
      </c>
      <c r="AE269" s="47">
        <v>0</v>
      </c>
      <c r="AF269" s="47">
        <v>0</v>
      </c>
      <c r="AG269" s="47">
        <v>0</v>
      </c>
      <c r="AH269" s="47">
        <v>0</v>
      </c>
      <c r="AI269" s="47">
        <v>0</v>
      </c>
      <c r="AJ269" s="47">
        <v>0</v>
      </c>
      <c r="AK269" s="47">
        <v>0</v>
      </c>
    </row>
    <row r="270" spans="1:37" ht="17.25" customHeight="1" x14ac:dyDescent="0.25">
      <c r="A270" s="7" t="s">
        <v>40</v>
      </c>
      <c r="B270" s="19">
        <v>257</v>
      </c>
      <c r="C270" s="32" t="s">
        <v>332</v>
      </c>
      <c r="D270" s="11">
        <f t="shared" ref="D270:D301" si="92">AD269-Q269</f>
        <v>0</v>
      </c>
      <c r="E270" s="11">
        <f t="shared" ref="E270:E301" si="93">AE269-R269</f>
        <v>0</v>
      </c>
      <c r="F270" s="11">
        <f t="shared" ref="F270:F301" si="94">AF269-S269</f>
        <v>0</v>
      </c>
      <c r="G270" s="11">
        <f t="shared" ref="G270:G301" si="95">AG269-T269</f>
        <v>0</v>
      </c>
      <c r="H270" s="11">
        <f t="shared" ref="H270:H301" si="96">AH269-U269</f>
        <v>0</v>
      </c>
      <c r="I270" s="11">
        <f t="shared" ref="I270:I301" si="97">AI269-V269</f>
        <v>0</v>
      </c>
      <c r="J270" s="11">
        <f t="shared" ref="J270:J301" si="98">AJ269-W269</f>
        <v>0</v>
      </c>
      <c r="K270" s="11">
        <f t="shared" ref="K270:K301" si="99">AK269-X269</f>
        <v>0</v>
      </c>
      <c r="L270" s="45" t="b">
        <f t="shared" ref="L270:L301" si="100">C270=P269</f>
        <v>1</v>
      </c>
      <c r="M270" s="42" t="s">
        <v>732</v>
      </c>
      <c r="N270" s="42" t="s">
        <v>40</v>
      </c>
      <c r="O270" s="43">
        <v>2</v>
      </c>
      <c r="P270" s="42" t="s">
        <v>128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7">
        <v>0</v>
      </c>
      <c r="X270" s="47">
        <v>0</v>
      </c>
      <c r="Y270" s="45" t="b">
        <f t="shared" si="91"/>
        <v>1</v>
      </c>
      <c r="Z270" s="42" t="s">
        <v>732</v>
      </c>
      <c r="AA270" s="42" t="s">
        <v>40</v>
      </c>
      <c r="AB270" s="43">
        <v>2</v>
      </c>
      <c r="AC270" s="42" t="s">
        <v>128</v>
      </c>
      <c r="AD270" s="47">
        <v>0</v>
      </c>
      <c r="AE270" s="47">
        <v>0</v>
      </c>
      <c r="AF270" s="47">
        <v>0</v>
      </c>
      <c r="AG270" s="47">
        <v>0</v>
      </c>
      <c r="AH270" s="47">
        <v>0</v>
      </c>
      <c r="AI270" s="47">
        <v>0</v>
      </c>
      <c r="AJ270" s="47">
        <v>0</v>
      </c>
      <c r="AK270" s="47">
        <v>0</v>
      </c>
    </row>
    <row r="271" spans="1:37" ht="17.25" customHeight="1" x14ac:dyDescent="0.25">
      <c r="A271" s="7" t="s">
        <v>40</v>
      </c>
      <c r="B271" s="19">
        <v>258</v>
      </c>
      <c r="C271" s="32" t="s">
        <v>128</v>
      </c>
      <c r="D271" s="11">
        <f t="shared" si="92"/>
        <v>0</v>
      </c>
      <c r="E271" s="11">
        <f t="shared" si="93"/>
        <v>0</v>
      </c>
      <c r="F271" s="11">
        <f t="shared" si="94"/>
        <v>0</v>
      </c>
      <c r="G271" s="11">
        <f t="shared" si="95"/>
        <v>0</v>
      </c>
      <c r="H271" s="11">
        <f t="shared" si="96"/>
        <v>0</v>
      </c>
      <c r="I271" s="11">
        <f t="shared" si="97"/>
        <v>0</v>
      </c>
      <c r="J271" s="11">
        <f t="shared" si="98"/>
        <v>0</v>
      </c>
      <c r="K271" s="11">
        <f t="shared" si="99"/>
        <v>0</v>
      </c>
      <c r="L271" s="45" t="b">
        <f t="shared" si="100"/>
        <v>1</v>
      </c>
      <c r="M271" s="42" t="s">
        <v>732</v>
      </c>
      <c r="N271" s="42" t="s">
        <v>40</v>
      </c>
      <c r="O271" s="43">
        <v>2</v>
      </c>
      <c r="P271" s="42" t="s">
        <v>129</v>
      </c>
      <c r="Q271" s="43">
        <v>1</v>
      </c>
      <c r="R271" s="43">
        <v>1.4999999999999999E-2</v>
      </c>
      <c r="S271" s="43">
        <v>1</v>
      </c>
      <c r="T271" s="43">
        <v>1.4999999999999999E-2</v>
      </c>
      <c r="U271" s="43">
        <v>1</v>
      </c>
      <c r="V271" s="43">
        <v>1.4999999999999999E-2</v>
      </c>
      <c r="W271" s="47">
        <v>0</v>
      </c>
      <c r="X271" s="47">
        <v>0</v>
      </c>
      <c r="Y271" s="45" t="b">
        <f t="shared" si="91"/>
        <v>1</v>
      </c>
      <c r="Z271" s="42" t="s">
        <v>732</v>
      </c>
      <c r="AA271" s="42" t="s">
        <v>40</v>
      </c>
      <c r="AB271" s="43">
        <v>2</v>
      </c>
      <c r="AC271" s="42" t="s">
        <v>129</v>
      </c>
      <c r="AD271" s="47">
        <v>2</v>
      </c>
      <c r="AE271" s="47">
        <v>4.4999999999999998E-2</v>
      </c>
      <c r="AF271" s="47">
        <v>1</v>
      </c>
      <c r="AG271" s="47">
        <v>1.4999999999999999E-2</v>
      </c>
      <c r="AH271" s="47">
        <v>2</v>
      </c>
      <c r="AI271" s="47">
        <v>2.7E-2</v>
      </c>
      <c r="AJ271" s="47">
        <v>0</v>
      </c>
      <c r="AK271" s="47">
        <v>0</v>
      </c>
    </row>
    <row r="272" spans="1:37" ht="17.25" customHeight="1" x14ac:dyDescent="0.25">
      <c r="A272" s="7" t="s">
        <v>40</v>
      </c>
      <c r="B272" s="19">
        <v>259</v>
      </c>
      <c r="C272" s="32" t="s">
        <v>129</v>
      </c>
      <c r="D272" s="11">
        <f t="shared" si="92"/>
        <v>1</v>
      </c>
      <c r="E272" s="11">
        <f t="shared" si="93"/>
        <v>0.03</v>
      </c>
      <c r="F272" s="11">
        <f t="shared" si="94"/>
        <v>0</v>
      </c>
      <c r="G272" s="11">
        <f t="shared" si="95"/>
        <v>0</v>
      </c>
      <c r="H272" s="11">
        <f t="shared" si="96"/>
        <v>1</v>
      </c>
      <c r="I272" s="11">
        <f t="shared" si="97"/>
        <v>1.2E-2</v>
      </c>
      <c r="J272" s="11">
        <f t="shared" si="98"/>
        <v>0</v>
      </c>
      <c r="K272" s="11">
        <f t="shared" si="99"/>
        <v>0</v>
      </c>
      <c r="L272" s="45" t="b">
        <f t="shared" si="100"/>
        <v>1</v>
      </c>
      <c r="M272" s="42" t="s">
        <v>731</v>
      </c>
      <c r="N272" s="42" t="s">
        <v>40</v>
      </c>
      <c r="O272" s="43">
        <v>2</v>
      </c>
      <c r="P272" s="42" t="s">
        <v>333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7">
        <v>0</v>
      </c>
      <c r="X272" s="47">
        <v>0</v>
      </c>
      <c r="Y272" s="45" t="b">
        <f t="shared" si="91"/>
        <v>1</v>
      </c>
      <c r="Z272" s="42" t="s">
        <v>731</v>
      </c>
      <c r="AA272" s="42" t="s">
        <v>40</v>
      </c>
      <c r="AB272" s="43">
        <v>2</v>
      </c>
      <c r="AC272" s="42" t="s">
        <v>333</v>
      </c>
      <c r="AD272" s="47">
        <v>0</v>
      </c>
      <c r="AE272" s="47">
        <v>0</v>
      </c>
      <c r="AF272" s="47">
        <v>0</v>
      </c>
      <c r="AG272" s="47">
        <v>0</v>
      </c>
      <c r="AH272" s="47">
        <v>0</v>
      </c>
      <c r="AI272" s="47">
        <v>0</v>
      </c>
      <c r="AJ272" s="47">
        <v>0</v>
      </c>
      <c r="AK272" s="47">
        <v>0</v>
      </c>
    </row>
    <row r="273" spans="1:37" ht="17.25" customHeight="1" x14ac:dyDescent="0.25">
      <c r="A273" s="7" t="s">
        <v>40</v>
      </c>
      <c r="B273" s="19">
        <v>260</v>
      </c>
      <c r="C273" s="32" t="s">
        <v>333</v>
      </c>
      <c r="D273" s="11">
        <f t="shared" si="92"/>
        <v>0</v>
      </c>
      <c r="E273" s="11">
        <f t="shared" si="93"/>
        <v>0</v>
      </c>
      <c r="F273" s="11">
        <f t="shared" si="94"/>
        <v>0</v>
      </c>
      <c r="G273" s="11">
        <f t="shared" si="95"/>
        <v>0</v>
      </c>
      <c r="H273" s="11">
        <f t="shared" si="96"/>
        <v>0</v>
      </c>
      <c r="I273" s="11">
        <f t="shared" si="97"/>
        <v>0</v>
      </c>
      <c r="J273" s="11">
        <f t="shared" si="98"/>
        <v>0</v>
      </c>
      <c r="K273" s="11">
        <f t="shared" si="99"/>
        <v>0</v>
      </c>
      <c r="L273" s="45" t="b">
        <f t="shared" si="100"/>
        <v>1</v>
      </c>
      <c r="M273" s="42" t="s">
        <v>730</v>
      </c>
      <c r="N273" s="42" t="s">
        <v>40</v>
      </c>
      <c r="O273" s="43">
        <v>2</v>
      </c>
      <c r="P273" s="42" t="s">
        <v>334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7">
        <v>0</v>
      </c>
      <c r="X273" s="47">
        <v>0</v>
      </c>
      <c r="Y273" s="45" t="b">
        <f t="shared" si="91"/>
        <v>1</v>
      </c>
      <c r="Z273" s="42" t="s">
        <v>730</v>
      </c>
      <c r="AA273" s="42" t="s">
        <v>40</v>
      </c>
      <c r="AB273" s="43">
        <v>2</v>
      </c>
      <c r="AC273" s="42" t="s">
        <v>334</v>
      </c>
      <c r="AD273" s="47">
        <v>0</v>
      </c>
      <c r="AE273" s="47">
        <v>0</v>
      </c>
      <c r="AF273" s="47">
        <v>0</v>
      </c>
      <c r="AG273" s="47">
        <v>0</v>
      </c>
      <c r="AH273" s="47">
        <v>0</v>
      </c>
      <c r="AI273" s="47">
        <v>0</v>
      </c>
      <c r="AJ273" s="47">
        <v>0</v>
      </c>
      <c r="AK273" s="47">
        <v>0</v>
      </c>
    </row>
    <row r="274" spans="1:37" ht="17.25" customHeight="1" x14ac:dyDescent="0.25">
      <c r="A274" s="7" t="s">
        <v>40</v>
      </c>
      <c r="B274" s="19">
        <v>261</v>
      </c>
      <c r="C274" s="32" t="s">
        <v>334</v>
      </c>
      <c r="D274" s="11">
        <f t="shared" si="92"/>
        <v>0</v>
      </c>
      <c r="E274" s="11">
        <f t="shared" si="93"/>
        <v>0</v>
      </c>
      <c r="F274" s="11">
        <f t="shared" si="94"/>
        <v>0</v>
      </c>
      <c r="G274" s="11">
        <f t="shared" si="95"/>
        <v>0</v>
      </c>
      <c r="H274" s="11">
        <f t="shared" si="96"/>
        <v>0</v>
      </c>
      <c r="I274" s="11">
        <f t="shared" si="97"/>
        <v>0</v>
      </c>
      <c r="J274" s="11">
        <f t="shared" si="98"/>
        <v>0</v>
      </c>
      <c r="K274" s="11">
        <f t="shared" si="99"/>
        <v>0</v>
      </c>
      <c r="L274" s="45" t="b">
        <f t="shared" si="100"/>
        <v>1</v>
      </c>
      <c r="M274" s="42" t="s">
        <v>732</v>
      </c>
      <c r="N274" s="42" t="s">
        <v>40</v>
      </c>
      <c r="O274" s="43">
        <v>2</v>
      </c>
      <c r="P274" s="42" t="s">
        <v>61</v>
      </c>
      <c r="Q274" s="43">
        <v>32</v>
      </c>
      <c r="R274" s="43">
        <v>0.29900000000000015</v>
      </c>
      <c r="S274" s="43">
        <v>31</v>
      </c>
      <c r="T274" s="43">
        <v>0.30300000000000016</v>
      </c>
      <c r="U274" s="43">
        <v>4</v>
      </c>
      <c r="V274" s="43">
        <v>3.2000000000000001E-2</v>
      </c>
      <c r="W274" s="47">
        <v>0</v>
      </c>
      <c r="X274" s="47">
        <v>0</v>
      </c>
      <c r="Y274" s="45" t="b">
        <f t="shared" si="91"/>
        <v>1</v>
      </c>
      <c r="Z274" s="42" t="s">
        <v>732</v>
      </c>
      <c r="AA274" s="42" t="s">
        <v>40</v>
      </c>
      <c r="AB274" s="43">
        <v>2</v>
      </c>
      <c r="AC274" s="42" t="s">
        <v>61</v>
      </c>
      <c r="AD274" s="47">
        <v>38</v>
      </c>
      <c r="AE274" s="47">
        <v>0.40500000000000019</v>
      </c>
      <c r="AF274" s="47">
        <v>34</v>
      </c>
      <c r="AG274" s="47">
        <v>0.32400000000000018</v>
      </c>
      <c r="AH274" s="47">
        <v>12</v>
      </c>
      <c r="AI274" s="47">
        <v>0.12000000000000001</v>
      </c>
      <c r="AJ274" s="47">
        <v>0</v>
      </c>
      <c r="AK274" s="47">
        <v>0</v>
      </c>
    </row>
    <row r="275" spans="1:37" ht="17.25" customHeight="1" x14ac:dyDescent="0.25">
      <c r="A275" s="7" t="s">
        <v>40</v>
      </c>
      <c r="B275" s="19">
        <v>262</v>
      </c>
      <c r="C275" s="32" t="s">
        <v>61</v>
      </c>
      <c r="D275" s="11">
        <f t="shared" si="92"/>
        <v>6</v>
      </c>
      <c r="E275" s="11">
        <f t="shared" si="93"/>
        <v>0.10600000000000004</v>
      </c>
      <c r="F275" s="11">
        <f t="shared" si="94"/>
        <v>3</v>
      </c>
      <c r="G275" s="11">
        <f t="shared" si="95"/>
        <v>2.1000000000000019E-2</v>
      </c>
      <c r="H275" s="11">
        <f t="shared" si="96"/>
        <v>8</v>
      </c>
      <c r="I275" s="11">
        <f t="shared" si="97"/>
        <v>8.8000000000000009E-2</v>
      </c>
      <c r="J275" s="11">
        <f t="shared" si="98"/>
        <v>0</v>
      </c>
      <c r="K275" s="11">
        <f t="shared" si="99"/>
        <v>0</v>
      </c>
      <c r="L275" s="45" t="b">
        <f t="shared" si="100"/>
        <v>1</v>
      </c>
      <c r="M275" s="42" t="s">
        <v>733</v>
      </c>
      <c r="N275" s="42" t="s">
        <v>40</v>
      </c>
      <c r="O275" s="43">
        <v>2</v>
      </c>
      <c r="P275" s="42" t="s">
        <v>65</v>
      </c>
      <c r="Q275" s="43">
        <v>2</v>
      </c>
      <c r="R275" s="43">
        <v>2.4500000000000001E-2</v>
      </c>
      <c r="S275" s="43">
        <v>2</v>
      </c>
      <c r="T275" s="43">
        <v>2.4500000000000001E-2</v>
      </c>
      <c r="U275" s="43">
        <v>1</v>
      </c>
      <c r="V275" s="43">
        <v>1.4500000000000001E-2</v>
      </c>
      <c r="W275" s="47">
        <v>0</v>
      </c>
      <c r="X275" s="47">
        <v>0</v>
      </c>
      <c r="Y275" s="45" t="b">
        <f t="shared" si="91"/>
        <v>1</v>
      </c>
      <c r="Z275" s="42" t="s">
        <v>733</v>
      </c>
      <c r="AA275" s="42" t="s">
        <v>40</v>
      </c>
      <c r="AB275" s="43">
        <v>2</v>
      </c>
      <c r="AC275" s="42" t="s">
        <v>65</v>
      </c>
      <c r="AD275" s="47">
        <v>2</v>
      </c>
      <c r="AE275" s="47">
        <v>2.4500000000000001E-2</v>
      </c>
      <c r="AF275" s="47">
        <v>3</v>
      </c>
      <c r="AG275" s="47">
        <v>3.9E-2</v>
      </c>
      <c r="AH275" s="47">
        <v>1</v>
      </c>
      <c r="AI275" s="47">
        <v>1.4500000000000001E-2</v>
      </c>
      <c r="AJ275" s="47">
        <v>0</v>
      </c>
      <c r="AK275" s="47">
        <v>0</v>
      </c>
    </row>
    <row r="276" spans="1:37" ht="17.25" customHeight="1" x14ac:dyDescent="0.25">
      <c r="A276" s="7" t="s">
        <v>40</v>
      </c>
      <c r="B276" s="19">
        <v>263</v>
      </c>
      <c r="C276" s="32" t="s">
        <v>65</v>
      </c>
      <c r="D276" s="11">
        <f t="shared" si="92"/>
        <v>0</v>
      </c>
      <c r="E276" s="11">
        <f t="shared" si="93"/>
        <v>0</v>
      </c>
      <c r="F276" s="11">
        <f t="shared" si="94"/>
        <v>1</v>
      </c>
      <c r="G276" s="11">
        <f t="shared" si="95"/>
        <v>1.4499999999999999E-2</v>
      </c>
      <c r="H276" s="11">
        <f t="shared" si="96"/>
        <v>0</v>
      </c>
      <c r="I276" s="11">
        <f t="shared" si="97"/>
        <v>0</v>
      </c>
      <c r="J276" s="11">
        <f t="shared" si="98"/>
        <v>0</v>
      </c>
      <c r="K276" s="11">
        <f t="shared" si="99"/>
        <v>0</v>
      </c>
      <c r="L276" s="45" t="b">
        <f t="shared" si="100"/>
        <v>1</v>
      </c>
      <c r="M276" s="42" t="s">
        <v>731</v>
      </c>
      <c r="N276" s="42" t="s">
        <v>40</v>
      </c>
      <c r="O276" s="43">
        <v>2</v>
      </c>
      <c r="P276" s="42" t="s">
        <v>54</v>
      </c>
      <c r="Q276" s="43">
        <v>24</v>
      </c>
      <c r="R276" s="43">
        <v>0.26200000000000012</v>
      </c>
      <c r="S276" s="43">
        <v>11</v>
      </c>
      <c r="T276" s="43">
        <v>0.12200000000000001</v>
      </c>
      <c r="U276" s="43">
        <v>38</v>
      </c>
      <c r="V276" s="43">
        <v>0.3450000000000002</v>
      </c>
      <c r="W276" s="47">
        <v>3</v>
      </c>
      <c r="X276" s="47">
        <v>2.1000000000000001E-2</v>
      </c>
      <c r="Y276" s="45" t="b">
        <f t="shared" si="91"/>
        <v>1</v>
      </c>
      <c r="Z276" s="42" t="s">
        <v>731</v>
      </c>
      <c r="AA276" s="42" t="s">
        <v>40</v>
      </c>
      <c r="AB276" s="43">
        <v>2</v>
      </c>
      <c r="AC276" s="42" t="s">
        <v>54</v>
      </c>
      <c r="AD276" s="47">
        <v>26</v>
      </c>
      <c r="AE276" s="47">
        <v>0.29200000000000015</v>
      </c>
      <c r="AF276" s="47">
        <v>20</v>
      </c>
      <c r="AG276" s="47">
        <v>0.22600000000000006</v>
      </c>
      <c r="AH276" s="47">
        <v>42</v>
      </c>
      <c r="AI276" s="47">
        <v>0.39000000000000024</v>
      </c>
      <c r="AJ276" s="47">
        <v>4</v>
      </c>
      <c r="AK276" s="47">
        <v>3.6000000000000004E-2</v>
      </c>
    </row>
    <row r="277" spans="1:37" ht="17.25" customHeight="1" x14ac:dyDescent="0.25">
      <c r="A277" s="7" t="s">
        <v>40</v>
      </c>
      <c r="B277" s="19">
        <v>264</v>
      </c>
      <c r="C277" s="34" t="s">
        <v>54</v>
      </c>
      <c r="D277" s="11">
        <f t="shared" si="92"/>
        <v>2</v>
      </c>
      <c r="E277" s="11">
        <f t="shared" si="93"/>
        <v>3.0000000000000027E-2</v>
      </c>
      <c r="F277" s="11">
        <f t="shared" si="94"/>
        <v>9</v>
      </c>
      <c r="G277" s="11">
        <f t="shared" si="95"/>
        <v>0.10400000000000005</v>
      </c>
      <c r="H277" s="11">
        <f t="shared" si="96"/>
        <v>4</v>
      </c>
      <c r="I277" s="11">
        <f t="shared" si="97"/>
        <v>4.500000000000004E-2</v>
      </c>
      <c r="J277" s="11">
        <f t="shared" si="98"/>
        <v>1</v>
      </c>
      <c r="K277" s="11">
        <f t="shared" si="99"/>
        <v>1.5000000000000003E-2</v>
      </c>
      <c r="L277" s="45" t="b">
        <f t="shared" si="100"/>
        <v>1</v>
      </c>
      <c r="M277" s="42" t="s">
        <v>731</v>
      </c>
      <c r="N277" s="42" t="s">
        <v>40</v>
      </c>
      <c r="O277" s="43">
        <v>2</v>
      </c>
      <c r="P277" s="42" t="s">
        <v>235</v>
      </c>
      <c r="Q277" s="43">
        <v>0</v>
      </c>
      <c r="R277" s="43">
        <v>0</v>
      </c>
      <c r="S277" s="43">
        <v>0</v>
      </c>
      <c r="T277" s="43">
        <v>0</v>
      </c>
      <c r="U277" s="43">
        <v>1</v>
      </c>
      <c r="V277" s="43">
        <v>1.4999999999999999E-2</v>
      </c>
      <c r="W277" s="47">
        <v>0</v>
      </c>
      <c r="X277" s="47">
        <v>0</v>
      </c>
      <c r="Y277" s="45" t="b">
        <f t="shared" si="91"/>
        <v>1</v>
      </c>
      <c r="Z277" s="42" t="s">
        <v>731</v>
      </c>
      <c r="AA277" s="42" t="s">
        <v>40</v>
      </c>
      <c r="AB277" s="43">
        <v>2</v>
      </c>
      <c r="AC277" s="42" t="s">
        <v>235</v>
      </c>
      <c r="AD277" s="47">
        <v>0</v>
      </c>
      <c r="AE277" s="47">
        <v>0</v>
      </c>
      <c r="AF277" s="47">
        <v>0</v>
      </c>
      <c r="AG277" s="47">
        <v>0</v>
      </c>
      <c r="AH277" s="47">
        <v>1</v>
      </c>
      <c r="AI277" s="47">
        <v>1.4999999999999999E-2</v>
      </c>
      <c r="AJ277" s="47">
        <v>0</v>
      </c>
      <c r="AK277" s="47">
        <v>0</v>
      </c>
    </row>
    <row r="278" spans="1:37" ht="17.25" customHeight="1" x14ac:dyDescent="0.25">
      <c r="A278" s="7" t="s">
        <v>40</v>
      </c>
      <c r="B278" s="19">
        <v>265</v>
      </c>
      <c r="C278" s="32" t="s">
        <v>235</v>
      </c>
      <c r="D278" s="11">
        <f t="shared" si="92"/>
        <v>0</v>
      </c>
      <c r="E278" s="11">
        <f t="shared" si="93"/>
        <v>0</v>
      </c>
      <c r="F278" s="11">
        <f t="shared" si="94"/>
        <v>0</v>
      </c>
      <c r="G278" s="11">
        <f t="shared" si="95"/>
        <v>0</v>
      </c>
      <c r="H278" s="11">
        <f t="shared" si="96"/>
        <v>0</v>
      </c>
      <c r="I278" s="11">
        <f t="shared" si="97"/>
        <v>0</v>
      </c>
      <c r="J278" s="11">
        <f t="shared" si="98"/>
        <v>0</v>
      </c>
      <c r="K278" s="11">
        <f t="shared" si="99"/>
        <v>0</v>
      </c>
      <c r="L278" s="45" t="b">
        <f t="shared" si="100"/>
        <v>1</v>
      </c>
      <c r="M278" s="42" t="s">
        <v>730</v>
      </c>
      <c r="N278" s="42" t="s">
        <v>40</v>
      </c>
      <c r="O278" s="43">
        <v>2</v>
      </c>
      <c r="P278" s="42" t="s">
        <v>4</v>
      </c>
      <c r="Q278" s="43">
        <v>19</v>
      </c>
      <c r="R278" s="43">
        <v>0.27700000000000014</v>
      </c>
      <c r="S278" s="43">
        <v>6</v>
      </c>
      <c r="T278" s="43">
        <v>6.8500000000000005E-2</v>
      </c>
      <c r="U278" s="43">
        <v>15</v>
      </c>
      <c r="V278" s="43">
        <v>0.19850000000000007</v>
      </c>
      <c r="W278" s="47">
        <v>5</v>
      </c>
      <c r="X278" s="47">
        <v>0.127</v>
      </c>
      <c r="Y278" s="45" t="b">
        <f t="shared" si="91"/>
        <v>1</v>
      </c>
      <c r="Z278" s="42" t="s">
        <v>730</v>
      </c>
      <c r="AA278" s="42" t="s">
        <v>40</v>
      </c>
      <c r="AB278" s="43">
        <v>2</v>
      </c>
      <c r="AC278" s="42" t="s">
        <v>4</v>
      </c>
      <c r="AD278" s="47">
        <v>24</v>
      </c>
      <c r="AE278" s="47">
        <v>0.4770000000000002</v>
      </c>
      <c r="AF278" s="47">
        <v>14</v>
      </c>
      <c r="AG278" s="47">
        <v>0.21900000000000003</v>
      </c>
      <c r="AH278" s="47">
        <v>15</v>
      </c>
      <c r="AI278" s="47">
        <v>0.19850000000000007</v>
      </c>
      <c r="AJ278" s="47">
        <v>5</v>
      </c>
      <c r="AK278" s="47">
        <v>0.127</v>
      </c>
    </row>
    <row r="279" spans="1:37" ht="17.25" customHeight="1" x14ac:dyDescent="0.25">
      <c r="A279" s="7" t="s">
        <v>40</v>
      </c>
      <c r="B279" s="19">
        <v>266</v>
      </c>
      <c r="C279" s="32" t="s">
        <v>4</v>
      </c>
      <c r="D279" s="11">
        <f t="shared" si="92"/>
        <v>5</v>
      </c>
      <c r="E279" s="11">
        <f t="shared" si="93"/>
        <v>0.20000000000000007</v>
      </c>
      <c r="F279" s="11">
        <f t="shared" si="94"/>
        <v>8</v>
      </c>
      <c r="G279" s="11">
        <f t="shared" si="95"/>
        <v>0.15050000000000002</v>
      </c>
      <c r="H279" s="11">
        <f t="shared" si="96"/>
        <v>0</v>
      </c>
      <c r="I279" s="11">
        <f t="shared" si="97"/>
        <v>0</v>
      </c>
      <c r="J279" s="11">
        <f t="shared" si="98"/>
        <v>0</v>
      </c>
      <c r="K279" s="11">
        <f t="shared" si="99"/>
        <v>0</v>
      </c>
      <c r="L279" s="45" t="b">
        <f t="shared" si="100"/>
        <v>1</v>
      </c>
      <c r="M279" s="42" t="s">
        <v>731</v>
      </c>
      <c r="N279" s="42" t="s">
        <v>40</v>
      </c>
      <c r="O279" s="43">
        <v>2</v>
      </c>
      <c r="P279" s="42" t="s">
        <v>75</v>
      </c>
      <c r="Q279" s="43">
        <v>2</v>
      </c>
      <c r="R279" s="43">
        <v>0.76</v>
      </c>
      <c r="S279" s="43">
        <v>1</v>
      </c>
      <c r="T279" s="43">
        <v>0.75</v>
      </c>
      <c r="U279" s="43">
        <v>1</v>
      </c>
      <c r="V279" s="43">
        <v>5.4999999999999997E-3</v>
      </c>
      <c r="W279" s="47">
        <v>0</v>
      </c>
      <c r="X279" s="47">
        <v>0</v>
      </c>
      <c r="Y279" s="45" t="b">
        <f t="shared" si="91"/>
        <v>1</v>
      </c>
      <c r="Z279" s="42" t="s">
        <v>731</v>
      </c>
      <c r="AA279" s="42" t="s">
        <v>40</v>
      </c>
      <c r="AB279" s="43">
        <v>2</v>
      </c>
      <c r="AC279" s="42" t="s">
        <v>75</v>
      </c>
      <c r="AD279" s="47">
        <v>3</v>
      </c>
      <c r="AE279" s="47">
        <v>0.77500000000000002</v>
      </c>
      <c r="AF279" s="47">
        <v>2</v>
      </c>
      <c r="AG279" s="47">
        <v>0.76500000000000001</v>
      </c>
      <c r="AH279" s="47">
        <v>1</v>
      </c>
      <c r="AI279" s="47">
        <v>5.4999999999999997E-3</v>
      </c>
      <c r="AJ279" s="47">
        <v>0</v>
      </c>
      <c r="AK279" s="47">
        <v>0</v>
      </c>
    </row>
    <row r="280" spans="1:37" ht="17.25" customHeight="1" x14ac:dyDescent="0.25">
      <c r="A280" s="7" t="s">
        <v>40</v>
      </c>
      <c r="B280" s="19">
        <v>267</v>
      </c>
      <c r="C280" s="32" t="s">
        <v>75</v>
      </c>
      <c r="D280" s="11">
        <f t="shared" si="92"/>
        <v>1</v>
      </c>
      <c r="E280" s="11">
        <f t="shared" si="93"/>
        <v>1.5000000000000013E-2</v>
      </c>
      <c r="F280" s="11">
        <f t="shared" si="94"/>
        <v>1</v>
      </c>
      <c r="G280" s="11">
        <f t="shared" si="95"/>
        <v>1.5000000000000013E-2</v>
      </c>
      <c r="H280" s="11">
        <f t="shared" si="96"/>
        <v>0</v>
      </c>
      <c r="I280" s="11">
        <f t="shared" si="97"/>
        <v>0</v>
      </c>
      <c r="J280" s="11">
        <f t="shared" si="98"/>
        <v>0</v>
      </c>
      <c r="K280" s="11">
        <f t="shared" si="99"/>
        <v>0</v>
      </c>
      <c r="L280" s="45" t="b">
        <f t="shared" si="100"/>
        <v>1</v>
      </c>
      <c r="M280" s="42" t="s">
        <v>730</v>
      </c>
      <c r="N280" s="42" t="s">
        <v>40</v>
      </c>
      <c r="O280" s="43">
        <v>2</v>
      </c>
      <c r="P280" s="42" t="s">
        <v>91</v>
      </c>
      <c r="Q280" s="43">
        <v>2</v>
      </c>
      <c r="R280" s="43">
        <v>0.01</v>
      </c>
      <c r="S280" s="43">
        <v>2</v>
      </c>
      <c r="T280" s="43">
        <v>0.01</v>
      </c>
      <c r="U280" s="43">
        <v>1</v>
      </c>
      <c r="V280" s="43">
        <v>7.0000000000000001E-3</v>
      </c>
      <c r="W280" s="47">
        <v>0</v>
      </c>
      <c r="X280" s="47">
        <v>0</v>
      </c>
      <c r="Y280" s="45" t="b">
        <f t="shared" si="91"/>
        <v>1</v>
      </c>
      <c r="Z280" s="42" t="s">
        <v>730</v>
      </c>
      <c r="AA280" s="42" t="s">
        <v>40</v>
      </c>
      <c r="AB280" s="43">
        <v>2</v>
      </c>
      <c r="AC280" s="42" t="s">
        <v>91</v>
      </c>
      <c r="AD280" s="47">
        <v>2</v>
      </c>
      <c r="AE280" s="47">
        <v>0.01</v>
      </c>
      <c r="AF280" s="47">
        <v>2</v>
      </c>
      <c r="AG280" s="47">
        <v>0.01</v>
      </c>
      <c r="AH280" s="47">
        <v>1</v>
      </c>
      <c r="AI280" s="47">
        <v>7.0000000000000001E-3</v>
      </c>
      <c r="AJ280" s="47">
        <v>0</v>
      </c>
      <c r="AK280" s="47">
        <v>0</v>
      </c>
    </row>
    <row r="281" spans="1:37" ht="17.25" customHeight="1" x14ac:dyDescent="0.25">
      <c r="A281" s="7" t="s">
        <v>40</v>
      </c>
      <c r="B281" s="19">
        <v>268</v>
      </c>
      <c r="C281" s="32" t="s">
        <v>91</v>
      </c>
      <c r="D281" s="11">
        <f t="shared" si="92"/>
        <v>0</v>
      </c>
      <c r="E281" s="11">
        <f t="shared" si="93"/>
        <v>0</v>
      </c>
      <c r="F281" s="11">
        <f t="shared" si="94"/>
        <v>0</v>
      </c>
      <c r="G281" s="11">
        <f t="shared" si="95"/>
        <v>0</v>
      </c>
      <c r="H281" s="11">
        <f t="shared" si="96"/>
        <v>0</v>
      </c>
      <c r="I281" s="11">
        <f t="shared" si="97"/>
        <v>0</v>
      </c>
      <c r="J281" s="11">
        <f t="shared" si="98"/>
        <v>0</v>
      </c>
      <c r="K281" s="11">
        <f t="shared" si="99"/>
        <v>0</v>
      </c>
      <c r="L281" s="45" t="b">
        <f t="shared" si="100"/>
        <v>1</v>
      </c>
      <c r="M281" s="42" t="s">
        <v>732</v>
      </c>
      <c r="N281" s="42" t="s">
        <v>40</v>
      </c>
      <c r="O281" s="43">
        <v>2</v>
      </c>
      <c r="P281" s="42" t="s">
        <v>92</v>
      </c>
      <c r="Q281" s="43">
        <v>0</v>
      </c>
      <c r="R281" s="43">
        <v>0</v>
      </c>
      <c r="S281" s="43">
        <v>0</v>
      </c>
      <c r="T281" s="43">
        <v>0</v>
      </c>
      <c r="U281" s="43">
        <v>6</v>
      </c>
      <c r="V281" s="43">
        <v>7.9000000000000001E-2</v>
      </c>
      <c r="W281" s="47">
        <v>0</v>
      </c>
      <c r="X281" s="47">
        <v>0</v>
      </c>
      <c r="Y281" s="45" t="b">
        <f t="shared" si="91"/>
        <v>1</v>
      </c>
      <c r="Z281" s="42" t="s">
        <v>732</v>
      </c>
      <c r="AA281" s="42" t="s">
        <v>40</v>
      </c>
      <c r="AB281" s="43">
        <v>2</v>
      </c>
      <c r="AC281" s="42" t="s">
        <v>92</v>
      </c>
      <c r="AD281" s="47">
        <v>1</v>
      </c>
      <c r="AE281" s="47">
        <v>1.2E-2</v>
      </c>
      <c r="AF281" s="47">
        <v>0</v>
      </c>
      <c r="AG281" s="47">
        <v>0</v>
      </c>
      <c r="AH281" s="47">
        <v>6</v>
      </c>
      <c r="AI281" s="47">
        <v>7.9000000000000001E-2</v>
      </c>
      <c r="AJ281" s="47">
        <v>0</v>
      </c>
      <c r="AK281" s="47">
        <v>0</v>
      </c>
    </row>
    <row r="282" spans="1:37" ht="17.25" customHeight="1" x14ac:dyDescent="0.25">
      <c r="A282" s="7" t="s">
        <v>40</v>
      </c>
      <c r="B282" s="19">
        <v>269</v>
      </c>
      <c r="C282" s="32" t="s">
        <v>92</v>
      </c>
      <c r="D282" s="11">
        <f t="shared" si="92"/>
        <v>1</v>
      </c>
      <c r="E282" s="11">
        <f t="shared" si="93"/>
        <v>1.2E-2</v>
      </c>
      <c r="F282" s="11">
        <f t="shared" si="94"/>
        <v>0</v>
      </c>
      <c r="G282" s="11">
        <f t="shared" si="95"/>
        <v>0</v>
      </c>
      <c r="H282" s="11">
        <f t="shared" si="96"/>
        <v>0</v>
      </c>
      <c r="I282" s="11">
        <f t="shared" si="97"/>
        <v>0</v>
      </c>
      <c r="J282" s="11">
        <f t="shared" si="98"/>
        <v>0</v>
      </c>
      <c r="K282" s="11">
        <f t="shared" si="99"/>
        <v>0</v>
      </c>
      <c r="L282" s="45" t="b">
        <f t="shared" si="100"/>
        <v>1</v>
      </c>
      <c r="M282" s="42" t="s">
        <v>733</v>
      </c>
      <c r="N282" s="42" t="s">
        <v>40</v>
      </c>
      <c r="O282" s="43">
        <v>2</v>
      </c>
      <c r="P282" s="42" t="s">
        <v>5</v>
      </c>
      <c r="Q282" s="43">
        <v>19</v>
      </c>
      <c r="R282" s="43">
        <v>1.4109999999999998</v>
      </c>
      <c r="S282" s="43">
        <v>12</v>
      </c>
      <c r="T282" s="43">
        <v>0.14300000000000002</v>
      </c>
      <c r="U282" s="43">
        <v>19</v>
      </c>
      <c r="V282" s="43">
        <v>1.3681000000000001</v>
      </c>
      <c r="W282" s="47">
        <v>2</v>
      </c>
      <c r="X282" s="47">
        <v>0.58799999999999997</v>
      </c>
      <c r="Y282" s="45" t="b">
        <f t="shared" si="91"/>
        <v>1</v>
      </c>
      <c r="Z282" s="42" t="s">
        <v>733</v>
      </c>
      <c r="AA282" s="42" t="s">
        <v>40</v>
      </c>
      <c r="AB282" s="43">
        <v>2</v>
      </c>
      <c r="AC282" s="42" t="s">
        <v>5</v>
      </c>
      <c r="AD282" s="47">
        <v>32</v>
      </c>
      <c r="AE282" s="47">
        <v>1.9552499999999988</v>
      </c>
      <c r="AF282" s="47">
        <v>23</v>
      </c>
      <c r="AG282" s="47">
        <v>0.19000000000000006</v>
      </c>
      <c r="AH282" s="47">
        <v>23</v>
      </c>
      <c r="AI282" s="47">
        <v>1.4907300000000001</v>
      </c>
      <c r="AJ282" s="47">
        <v>3</v>
      </c>
      <c r="AK282" s="47">
        <v>0.60299999999999998</v>
      </c>
    </row>
    <row r="283" spans="1:37" ht="17.25" customHeight="1" x14ac:dyDescent="0.25">
      <c r="A283" s="7" t="s">
        <v>40</v>
      </c>
      <c r="B283" s="19">
        <v>270</v>
      </c>
      <c r="C283" s="32" t="s">
        <v>5</v>
      </c>
      <c r="D283" s="11">
        <f t="shared" si="92"/>
        <v>13</v>
      </c>
      <c r="E283" s="11">
        <f t="shared" si="93"/>
        <v>0.54424999999999901</v>
      </c>
      <c r="F283" s="11">
        <f t="shared" si="94"/>
        <v>11</v>
      </c>
      <c r="G283" s="11">
        <f t="shared" si="95"/>
        <v>4.7000000000000042E-2</v>
      </c>
      <c r="H283" s="11">
        <f t="shared" si="96"/>
        <v>4</v>
      </c>
      <c r="I283" s="11">
        <f t="shared" si="97"/>
        <v>0.12263000000000002</v>
      </c>
      <c r="J283" s="11">
        <f t="shared" si="98"/>
        <v>1</v>
      </c>
      <c r="K283" s="11">
        <f t="shared" si="99"/>
        <v>1.5000000000000013E-2</v>
      </c>
      <c r="L283" s="45" t="b">
        <f t="shared" si="100"/>
        <v>1</v>
      </c>
      <c r="M283" s="42" t="s">
        <v>734</v>
      </c>
      <c r="N283" s="42" t="s">
        <v>40</v>
      </c>
      <c r="O283" s="43">
        <v>2</v>
      </c>
      <c r="P283" s="42" t="s">
        <v>6</v>
      </c>
      <c r="Q283" s="43">
        <v>12</v>
      </c>
      <c r="R283" s="43">
        <v>0.14000000000000001</v>
      </c>
      <c r="S283" s="43">
        <v>8</v>
      </c>
      <c r="T283" s="43">
        <v>0.114</v>
      </c>
      <c r="U283" s="43">
        <v>7</v>
      </c>
      <c r="V283" s="43">
        <v>4.6999999999999993E-2</v>
      </c>
      <c r="W283" s="47">
        <v>1</v>
      </c>
      <c r="X283" s="47">
        <v>1.4999999999999999E-2</v>
      </c>
      <c r="Y283" s="45" t="b">
        <f t="shared" si="91"/>
        <v>1</v>
      </c>
      <c r="Z283" s="42" t="s">
        <v>734</v>
      </c>
      <c r="AA283" s="42" t="s">
        <v>40</v>
      </c>
      <c r="AB283" s="43">
        <v>2</v>
      </c>
      <c r="AC283" s="42" t="s">
        <v>6</v>
      </c>
      <c r="AD283" s="47">
        <v>12</v>
      </c>
      <c r="AE283" s="47">
        <v>0.14000000000000001</v>
      </c>
      <c r="AF283" s="47">
        <v>9</v>
      </c>
      <c r="AG283" s="47">
        <v>0.115</v>
      </c>
      <c r="AH283" s="47">
        <v>9</v>
      </c>
      <c r="AI283" s="47">
        <v>0.10199999999999999</v>
      </c>
      <c r="AJ283" s="47">
        <v>1</v>
      </c>
      <c r="AK283" s="47">
        <v>1.4999999999999999E-2</v>
      </c>
    </row>
    <row r="284" spans="1:37" ht="17.25" customHeight="1" x14ac:dyDescent="0.25">
      <c r="A284" s="7" t="s">
        <v>40</v>
      </c>
      <c r="B284" s="19">
        <v>271</v>
      </c>
      <c r="C284" s="32" t="s">
        <v>6</v>
      </c>
      <c r="D284" s="11">
        <f t="shared" si="92"/>
        <v>0</v>
      </c>
      <c r="E284" s="11">
        <f t="shared" si="93"/>
        <v>0</v>
      </c>
      <c r="F284" s="11">
        <f t="shared" si="94"/>
        <v>1</v>
      </c>
      <c r="G284" s="11">
        <f t="shared" si="95"/>
        <v>1.0000000000000009E-3</v>
      </c>
      <c r="H284" s="11">
        <f t="shared" si="96"/>
        <v>2</v>
      </c>
      <c r="I284" s="11">
        <f t="shared" si="97"/>
        <v>5.5E-2</v>
      </c>
      <c r="J284" s="11">
        <f t="shared" si="98"/>
        <v>0</v>
      </c>
      <c r="K284" s="11">
        <f t="shared" si="99"/>
        <v>0</v>
      </c>
      <c r="L284" s="45" t="b">
        <f t="shared" si="100"/>
        <v>1</v>
      </c>
      <c r="M284" s="42" t="s">
        <v>734</v>
      </c>
      <c r="N284" s="42" t="s">
        <v>40</v>
      </c>
      <c r="O284" s="43">
        <v>2</v>
      </c>
      <c r="P284" s="42" t="s">
        <v>335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7">
        <v>0</v>
      </c>
      <c r="X284" s="47">
        <v>0</v>
      </c>
      <c r="Y284" s="45" t="b">
        <f t="shared" si="91"/>
        <v>1</v>
      </c>
      <c r="Z284" s="42" t="s">
        <v>734</v>
      </c>
      <c r="AA284" s="42" t="s">
        <v>40</v>
      </c>
      <c r="AB284" s="43">
        <v>2</v>
      </c>
      <c r="AC284" s="42" t="s">
        <v>335</v>
      </c>
      <c r="AD284" s="47">
        <v>0</v>
      </c>
      <c r="AE284" s="47">
        <v>0</v>
      </c>
      <c r="AF284" s="47">
        <v>0</v>
      </c>
      <c r="AG284" s="47">
        <v>0</v>
      </c>
      <c r="AH284" s="47">
        <v>0</v>
      </c>
      <c r="AI284" s="47">
        <v>0</v>
      </c>
      <c r="AJ284" s="47">
        <v>0</v>
      </c>
      <c r="AK284" s="47">
        <v>0</v>
      </c>
    </row>
    <row r="285" spans="1:37" ht="17.25" customHeight="1" x14ac:dyDescent="0.25">
      <c r="A285" s="7" t="s">
        <v>40</v>
      </c>
      <c r="B285" s="19">
        <v>272</v>
      </c>
      <c r="C285" s="32" t="s">
        <v>335</v>
      </c>
      <c r="D285" s="11">
        <f t="shared" si="92"/>
        <v>0</v>
      </c>
      <c r="E285" s="11">
        <f t="shared" si="93"/>
        <v>0</v>
      </c>
      <c r="F285" s="11">
        <f t="shared" si="94"/>
        <v>0</v>
      </c>
      <c r="G285" s="11">
        <f t="shared" si="95"/>
        <v>0</v>
      </c>
      <c r="H285" s="11">
        <f t="shared" si="96"/>
        <v>0</v>
      </c>
      <c r="I285" s="11">
        <f t="shared" si="97"/>
        <v>0</v>
      </c>
      <c r="J285" s="11">
        <f t="shared" si="98"/>
        <v>0</v>
      </c>
      <c r="K285" s="11">
        <f t="shared" si="99"/>
        <v>0</v>
      </c>
      <c r="L285" s="45" t="b">
        <f t="shared" si="100"/>
        <v>1</v>
      </c>
      <c r="M285" s="42" t="s">
        <v>730</v>
      </c>
      <c r="N285" s="42" t="s">
        <v>40</v>
      </c>
      <c r="O285" s="43">
        <v>2</v>
      </c>
      <c r="P285" s="42" t="s">
        <v>130</v>
      </c>
      <c r="Q285" s="43">
        <v>1</v>
      </c>
      <c r="R285" s="43">
        <v>2E-3</v>
      </c>
      <c r="S285" s="43">
        <v>1</v>
      </c>
      <c r="T285" s="43">
        <v>2E-3</v>
      </c>
      <c r="U285" s="43">
        <v>0</v>
      </c>
      <c r="V285" s="43">
        <v>0</v>
      </c>
      <c r="W285" s="47">
        <v>0</v>
      </c>
      <c r="X285" s="47">
        <v>0</v>
      </c>
      <c r="Y285" s="45" t="b">
        <f t="shared" si="91"/>
        <v>1</v>
      </c>
      <c r="Z285" s="42" t="s">
        <v>730</v>
      </c>
      <c r="AA285" s="42" t="s">
        <v>40</v>
      </c>
      <c r="AB285" s="43">
        <v>2</v>
      </c>
      <c r="AC285" s="42" t="s">
        <v>130</v>
      </c>
      <c r="AD285" s="47">
        <v>1</v>
      </c>
      <c r="AE285" s="47">
        <v>2E-3</v>
      </c>
      <c r="AF285" s="47">
        <v>1</v>
      </c>
      <c r="AG285" s="47">
        <v>2E-3</v>
      </c>
      <c r="AH285" s="47">
        <v>0</v>
      </c>
      <c r="AI285" s="47">
        <v>0</v>
      </c>
      <c r="AJ285" s="47">
        <v>0</v>
      </c>
      <c r="AK285" s="47">
        <v>0</v>
      </c>
    </row>
    <row r="286" spans="1:37" ht="17.25" customHeight="1" x14ac:dyDescent="0.25">
      <c r="A286" s="7" t="s">
        <v>40</v>
      </c>
      <c r="B286" s="19">
        <v>273</v>
      </c>
      <c r="C286" s="32" t="s">
        <v>130</v>
      </c>
      <c r="D286" s="11">
        <f t="shared" si="92"/>
        <v>0</v>
      </c>
      <c r="E286" s="11">
        <f t="shared" si="93"/>
        <v>0</v>
      </c>
      <c r="F286" s="11">
        <f t="shared" si="94"/>
        <v>0</v>
      </c>
      <c r="G286" s="11">
        <f t="shared" si="95"/>
        <v>0</v>
      </c>
      <c r="H286" s="11">
        <f t="shared" si="96"/>
        <v>0</v>
      </c>
      <c r="I286" s="11">
        <f t="shared" si="97"/>
        <v>0</v>
      </c>
      <c r="J286" s="11">
        <f t="shared" si="98"/>
        <v>0</v>
      </c>
      <c r="K286" s="11">
        <f t="shared" si="99"/>
        <v>0</v>
      </c>
      <c r="L286" s="45" t="b">
        <f t="shared" si="100"/>
        <v>1</v>
      </c>
      <c r="M286" s="42" t="s">
        <v>732</v>
      </c>
      <c r="N286" s="42" t="s">
        <v>40</v>
      </c>
      <c r="O286" s="43">
        <v>2</v>
      </c>
      <c r="P286" s="42" t="s">
        <v>131</v>
      </c>
      <c r="Q286" s="43">
        <v>1</v>
      </c>
      <c r="R286" s="43">
        <v>1.4999999999999999E-2</v>
      </c>
      <c r="S286" s="43">
        <v>1</v>
      </c>
      <c r="T286" s="43">
        <v>1.4999999999999999E-2</v>
      </c>
      <c r="U286" s="43">
        <v>0</v>
      </c>
      <c r="V286" s="43">
        <v>0</v>
      </c>
      <c r="W286" s="47">
        <v>0</v>
      </c>
      <c r="X286" s="47">
        <v>0</v>
      </c>
      <c r="Y286" s="45" t="b">
        <f t="shared" si="91"/>
        <v>1</v>
      </c>
      <c r="Z286" s="42" t="s">
        <v>732</v>
      </c>
      <c r="AA286" s="42" t="s">
        <v>40</v>
      </c>
      <c r="AB286" s="43">
        <v>2</v>
      </c>
      <c r="AC286" s="42" t="s">
        <v>131</v>
      </c>
      <c r="AD286" s="47">
        <v>1</v>
      </c>
      <c r="AE286" s="47">
        <v>1.4999999999999999E-2</v>
      </c>
      <c r="AF286" s="47">
        <v>1</v>
      </c>
      <c r="AG286" s="47">
        <v>1.4999999999999999E-2</v>
      </c>
      <c r="AH286" s="47">
        <v>0</v>
      </c>
      <c r="AI286" s="47">
        <v>0</v>
      </c>
      <c r="AJ286" s="47">
        <v>0</v>
      </c>
      <c r="AK286" s="47">
        <v>0</v>
      </c>
    </row>
    <row r="287" spans="1:37" ht="17.25" customHeight="1" x14ac:dyDescent="0.25">
      <c r="A287" s="7" t="s">
        <v>40</v>
      </c>
      <c r="B287" s="19">
        <v>274</v>
      </c>
      <c r="C287" s="32" t="s">
        <v>131</v>
      </c>
      <c r="D287" s="11">
        <f t="shared" si="92"/>
        <v>0</v>
      </c>
      <c r="E287" s="11">
        <f t="shared" si="93"/>
        <v>0</v>
      </c>
      <c r="F287" s="11">
        <f t="shared" si="94"/>
        <v>0</v>
      </c>
      <c r="G287" s="11">
        <f t="shared" si="95"/>
        <v>0</v>
      </c>
      <c r="H287" s="11">
        <f t="shared" si="96"/>
        <v>0</v>
      </c>
      <c r="I287" s="11">
        <f t="shared" si="97"/>
        <v>0</v>
      </c>
      <c r="J287" s="11">
        <f t="shared" si="98"/>
        <v>0</v>
      </c>
      <c r="K287" s="11">
        <f t="shared" si="99"/>
        <v>0</v>
      </c>
      <c r="L287" s="45" t="b">
        <f t="shared" si="100"/>
        <v>1</v>
      </c>
      <c r="M287" s="42" t="s">
        <v>730</v>
      </c>
      <c r="N287" s="42" t="s">
        <v>40</v>
      </c>
      <c r="O287" s="43">
        <v>2</v>
      </c>
      <c r="P287" s="42" t="s">
        <v>7</v>
      </c>
      <c r="Q287" s="43">
        <v>11</v>
      </c>
      <c r="R287" s="43">
        <v>1.9448099999999999</v>
      </c>
      <c r="S287" s="43">
        <v>8</v>
      </c>
      <c r="T287" s="43">
        <v>1.214</v>
      </c>
      <c r="U287" s="43">
        <v>21</v>
      </c>
      <c r="V287" s="43">
        <v>0.88000000000000012</v>
      </c>
      <c r="W287" s="47">
        <v>2</v>
      </c>
      <c r="X287" s="47">
        <v>0.62456</v>
      </c>
      <c r="Y287" s="45" t="b">
        <f t="shared" si="91"/>
        <v>1</v>
      </c>
      <c r="Z287" s="42" t="s">
        <v>730</v>
      </c>
      <c r="AA287" s="42" t="s">
        <v>40</v>
      </c>
      <c r="AB287" s="43">
        <v>2</v>
      </c>
      <c r="AC287" s="42" t="s">
        <v>7</v>
      </c>
      <c r="AD287" s="47">
        <v>15</v>
      </c>
      <c r="AE287" s="47">
        <v>1.9718099999999996</v>
      </c>
      <c r="AF287" s="47">
        <v>8</v>
      </c>
      <c r="AG287" s="47">
        <v>1.214</v>
      </c>
      <c r="AH287" s="47">
        <v>21</v>
      </c>
      <c r="AI287" s="47">
        <v>0.88000000000000012</v>
      </c>
      <c r="AJ287" s="47">
        <f>3+1</f>
        <v>4</v>
      </c>
      <c r="AK287" s="47">
        <f>0.73081+0.007</f>
        <v>0.73780999999999997</v>
      </c>
    </row>
    <row r="288" spans="1:37" ht="17.25" customHeight="1" x14ac:dyDescent="0.25">
      <c r="A288" s="7" t="s">
        <v>40</v>
      </c>
      <c r="B288" s="19">
        <v>275</v>
      </c>
      <c r="C288" s="32" t="s">
        <v>7</v>
      </c>
      <c r="D288" s="11">
        <f t="shared" si="92"/>
        <v>4</v>
      </c>
      <c r="E288" s="11">
        <f t="shared" si="93"/>
        <v>2.6999999999999691E-2</v>
      </c>
      <c r="F288" s="11">
        <f t="shared" si="94"/>
        <v>0</v>
      </c>
      <c r="G288" s="11">
        <f t="shared" si="95"/>
        <v>0</v>
      </c>
      <c r="H288" s="11">
        <f t="shared" si="96"/>
        <v>0</v>
      </c>
      <c r="I288" s="11">
        <f t="shared" si="97"/>
        <v>0</v>
      </c>
      <c r="J288" s="11">
        <f t="shared" si="98"/>
        <v>2</v>
      </c>
      <c r="K288" s="11">
        <f t="shared" si="99"/>
        <v>0.11324999999999996</v>
      </c>
      <c r="L288" s="45" t="b">
        <f t="shared" si="100"/>
        <v>1</v>
      </c>
      <c r="M288" s="42" t="s">
        <v>730</v>
      </c>
      <c r="N288" s="42" t="s">
        <v>40</v>
      </c>
      <c r="O288" s="43">
        <v>2</v>
      </c>
      <c r="P288" s="42" t="s">
        <v>8</v>
      </c>
      <c r="Q288" s="43">
        <v>28</v>
      </c>
      <c r="R288" s="43">
        <v>0.3530000000000002</v>
      </c>
      <c r="S288" s="43">
        <v>34</v>
      </c>
      <c r="T288" s="43">
        <v>0.26685000000000009</v>
      </c>
      <c r="U288" s="43">
        <v>12</v>
      </c>
      <c r="V288" s="43">
        <v>0.13349999999999998</v>
      </c>
      <c r="W288" s="47">
        <v>3</v>
      </c>
      <c r="X288" s="47">
        <v>5.6500000000000002E-2</v>
      </c>
      <c r="Y288" s="45" t="b">
        <f t="shared" si="91"/>
        <v>1</v>
      </c>
      <c r="Z288" s="42" t="s">
        <v>730</v>
      </c>
      <c r="AA288" s="42" t="s">
        <v>40</v>
      </c>
      <c r="AB288" s="43">
        <v>2</v>
      </c>
      <c r="AC288" s="42" t="s">
        <v>8</v>
      </c>
      <c r="AD288" s="47">
        <v>29</v>
      </c>
      <c r="AE288" s="47">
        <v>0.35800000000000021</v>
      </c>
      <c r="AF288" s="47">
        <v>37</v>
      </c>
      <c r="AG288" s="47">
        <v>0.30885000000000012</v>
      </c>
      <c r="AH288" s="47">
        <v>14</v>
      </c>
      <c r="AI288" s="47">
        <v>0.15500000000000003</v>
      </c>
      <c r="AJ288" s="47">
        <v>3</v>
      </c>
      <c r="AK288" s="47">
        <v>5.6500000000000002E-2</v>
      </c>
    </row>
    <row r="289" spans="1:37" ht="17.25" customHeight="1" x14ac:dyDescent="0.25">
      <c r="A289" s="7" t="s">
        <v>40</v>
      </c>
      <c r="B289" s="19">
        <v>276</v>
      </c>
      <c r="C289" s="32" t="s">
        <v>8</v>
      </c>
      <c r="D289" s="11">
        <f t="shared" si="92"/>
        <v>1</v>
      </c>
      <c r="E289" s="11">
        <f t="shared" si="93"/>
        <v>5.0000000000000044E-3</v>
      </c>
      <c r="F289" s="11">
        <f t="shared" si="94"/>
        <v>3</v>
      </c>
      <c r="G289" s="11">
        <f t="shared" si="95"/>
        <v>4.2000000000000037E-2</v>
      </c>
      <c r="H289" s="11">
        <f t="shared" si="96"/>
        <v>2</v>
      </c>
      <c r="I289" s="11">
        <f t="shared" si="97"/>
        <v>2.1500000000000047E-2</v>
      </c>
      <c r="J289" s="11">
        <f t="shared" si="98"/>
        <v>0</v>
      </c>
      <c r="K289" s="11">
        <f t="shared" si="99"/>
        <v>0</v>
      </c>
      <c r="L289" s="45" t="b">
        <f t="shared" si="100"/>
        <v>1</v>
      </c>
      <c r="M289" s="42" t="s">
        <v>733</v>
      </c>
      <c r="N289" s="42" t="s">
        <v>40</v>
      </c>
      <c r="O289" s="43">
        <v>2</v>
      </c>
      <c r="P289" s="42" t="s">
        <v>76</v>
      </c>
      <c r="Q289" s="43">
        <v>2</v>
      </c>
      <c r="R289" s="43">
        <v>2.5000000000000001E-3</v>
      </c>
      <c r="S289" s="43">
        <v>1</v>
      </c>
      <c r="T289" s="43">
        <v>1.5E-3</v>
      </c>
      <c r="U289" s="43">
        <v>2</v>
      </c>
      <c r="V289" s="43">
        <v>1.7999999999999999E-2</v>
      </c>
      <c r="W289" s="47">
        <v>1</v>
      </c>
      <c r="X289" s="47">
        <v>1.5E-3</v>
      </c>
      <c r="Y289" s="45" t="b">
        <f t="shared" si="91"/>
        <v>1</v>
      </c>
      <c r="Z289" s="42" t="s">
        <v>733</v>
      </c>
      <c r="AA289" s="42" t="s">
        <v>40</v>
      </c>
      <c r="AB289" s="43">
        <v>2</v>
      </c>
      <c r="AC289" s="42" t="s">
        <v>76</v>
      </c>
      <c r="AD289" s="47">
        <v>2</v>
      </c>
      <c r="AE289" s="47">
        <v>2.5000000000000001E-3</v>
      </c>
      <c r="AF289" s="47">
        <v>2</v>
      </c>
      <c r="AG289" s="47">
        <v>2.5000000000000001E-3</v>
      </c>
      <c r="AH289" s="47">
        <v>2</v>
      </c>
      <c r="AI289" s="47">
        <v>1.7999999999999999E-2</v>
      </c>
      <c r="AJ289" s="47">
        <v>1</v>
      </c>
      <c r="AK289" s="47">
        <v>1.5E-3</v>
      </c>
    </row>
    <row r="290" spans="1:37" ht="17.25" customHeight="1" x14ac:dyDescent="0.25">
      <c r="A290" s="7" t="s">
        <v>40</v>
      </c>
      <c r="B290" s="19">
        <v>277</v>
      </c>
      <c r="C290" s="32" t="s">
        <v>76</v>
      </c>
      <c r="D290" s="11">
        <f t="shared" si="92"/>
        <v>0</v>
      </c>
      <c r="E290" s="11">
        <f t="shared" si="93"/>
        <v>0</v>
      </c>
      <c r="F290" s="11">
        <f t="shared" si="94"/>
        <v>1</v>
      </c>
      <c r="G290" s="11">
        <f t="shared" si="95"/>
        <v>1E-3</v>
      </c>
      <c r="H290" s="11">
        <f t="shared" si="96"/>
        <v>0</v>
      </c>
      <c r="I290" s="11">
        <f t="shared" si="97"/>
        <v>0</v>
      </c>
      <c r="J290" s="11">
        <f t="shared" si="98"/>
        <v>0</v>
      </c>
      <c r="K290" s="11">
        <f t="shared" si="99"/>
        <v>0</v>
      </c>
      <c r="L290" s="45" t="b">
        <f t="shared" si="100"/>
        <v>1</v>
      </c>
      <c r="M290" s="42" t="s">
        <v>734</v>
      </c>
      <c r="N290" s="42" t="s">
        <v>40</v>
      </c>
      <c r="O290" s="43">
        <v>2</v>
      </c>
      <c r="P290" s="42" t="s">
        <v>213</v>
      </c>
      <c r="Q290" s="43">
        <v>0</v>
      </c>
      <c r="R290" s="43">
        <v>0</v>
      </c>
      <c r="S290" s="43">
        <v>0</v>
      </c>
      <c r="T290" s="43">
        <v>0</v>
      </c>
      <c r="U290" s="43">
        <v>1</v>
      </c>
      <c r="V290" s="43">
        <v>5.0000000000000001E-3</v>
      </c>
      <c r="W290" s="47">
        <v>0</v>
      </c>
      <c r="X290" s="47">
        <v>0</v>
      </c>
      <c r="Y290" s="45" t="b">
        <f t="shared" si="91"/>
        <v>1</v>
      </c>
      <c r="Z290" s="42" t="s">
        <v>734</v>
      </c>
      <c r="AA290" s="42" t="s">
        <v>40</v>
      </c>
      <c r="AB290" s="43">
        <v>2</v>
      </c>
      <c r="AC290" s="42" t="s">
        <v>213</v>
      </c>
      <c r="AD290" s="47">
        <v>0</v>
      </c>
      <c r="AE290" s="47">
        <v>0</v>
      </c>
      <c r="AF290" s="47">
        <v>0</v>
      </c>
      <c r="AG290" s="47">
        <v>0</v>
      </c>
      <c r="AH290" s="47">
        <v>1</v>
      </c>
      <c r="AI290" s="47">
        <v>5.0000000000000001E-3</v>
      </c>
      <c r="AJ290" s="47">
        <v>0</v>
      </c>
      <c r="AK290" s="47">
        <v>0</v>
      </c>
    </row>
    <row r="291" spans="1:37" ht="17.25" customHeight="1" x14ac:dyDescent="0.25">
      <c r="A291" s="7" t="s">
        <v>40</v>
      </c>
      <c r="B291" s="19">
        <v>278</v>
      </c>
      <c r="C291" s="32" t="s">
        <v>213</v>
      </c>
      <c r="D291" s="11">
        <f t="shared" si="92"/>
        <v>0</v>
      </c>
      <c r="E291" s="11">
        <f t="shared" si="93"/>
        <v>0</v>
      </c>
      <c r="F291" s="11">
        <f t="shared" si="94"/>
        <v>0</v>
      </c>
      <c r="G291" s="11">
        <f t="shared" si="95"/>
        <v>0</v>
      </c>
      <c r="H291" s="11">
        <f t="shared" si="96"/>
        <v>0</v>
      </c>
      <c r="I291" s="11">
        <f t="shared" si="97"/>
        <v>0</v>
      </c>
      <c r="J291" s="11">
        <f t="shared" si="98"/>
        <v>0</v>
      </c>
      <c r="K291" s="11">
        <f t="shared" si="99"/>
        <v>0</v>
      </c>
      <c r="L291" s="45" t="b">
        <f t="shared" si="100"/>
        <v>1</v>
      </c>
      <c r="M291" s="42" t="s">
        <v>730</v>
      </c>
      <c r="N291" s="42" t="s">
        <v>40</v>
      </c>
      <c r="O291" s="43">
        <v>2</v>
      </c>
      <c r="P291" s="42" t="s">
        <v>9</v>
      </c>
      <c r="Q291" s="43">
        <v>64</v>
      </c>
      <c r="R291" s="43">
        <v>0.78800000000000059</v>
      </c>
      <c r="S291" s="43">
        <v>52</v>
      </c>
      <c r="T291" s="43">
        <v>0.60850000000000037</v>
      </c>
      <c r="U291" s="43">
        <v>19</v>
      </c>
      <c r="V291" s="43">
        <v>0.14210000000000003</v>
      </c>
      <c r="W291" s="47">
        <v>4</v>
      </c>
      <c r="X291" s="47">
        <v>5.9499999999999997E-2</v>
      </c>
      <c r="Y291" s="45" t="b">
        <f t="shared" si="91"/>
        <v>1</v>
      </c>
      <c r="Z291" s="42" t="s">
        <v>730</v>
      </c>
      <c r="AA291" s="42" t="s">
        <v>40</v>
      </c>
      <c r="AB291" s="43">
        <v>2</v>
      </c>
      <c r="AC291" s="42" t="s">
        <v>9</v>
      </c>
      <c r="AD291" s="47">
        <v>74</v>
      </c>
      <c r="AE291" s="47">
        <v>0.90050000000000063</v>
      </c>
      <c r="AF291" s="47">
        <v>64</v>
      </c>
      <c r="AG291" s="47">
        <v>0.75800000000000045</v>
      </c>
      <c r="AH291" s="47">
        <v>29</v>
      </c>
      <c r="AI291" s="47">
        <v>0.26560000000000011</v>
      </c>
      <c r="AJ291" s="47">
        <v>4</v>
      </c>
      <c r="AK291" s="47">
        <v>5.9499999999999997E-2</v>
      </c>
    </row>
    <row r="292" spans="1:37" ht="17.25" customHeight="1" x14ac:dyDescent="0.25">
      <c r="A292" s="7" t="s">
        <v>40</v>
      </c>
      <c r="B292" s="19">
        <v>279</v>
      </c>
      <c r="C292" s="32" t="s">
        <v>9</v>
      </c>
      <c r="D292" s="11">
        <f t="shared" si="92"/>
        <v>10</v>
      </c>
      <c r="E292" s="11">
        <f t="shared" si="93"/>
        <v>0.11250000000000004</v>
      </c>
      <c r="F292" s="11">
        <f t="shared" si="94"/>
        <v>12</v>
      </c>
      <c r="G292" s="11">
        <f t="shared" si="95"/>
        <v>0.14950000000000008</v>
      </c>
      <c r="H292" s="11">
        <f t="shared" si="96"/>
        <v>10</v>
      </c>
      <c r="I292" s="11">
        <f t="shared" si="97"/>
        <v>0.12350000000000008</v>
      </c>
      <c r="J292" s="11">
        <f t="shared" si="98"/>
        <v>0</v>
      </c>
      <c r="K292" s="11">
        <f t="shared" si="99"/>
        <v>0</v>
      </c>
      <c r="L292" s="45" t="b">
        <f t="shared" si="100"/>
        <v>1</v>
      </c>
      <c r="M292" s="42" t="s">
        <v>732</v>
      </c>
      <c r="N292" s="42" t="s">
        <v>40</v>
      </c>
      <c r="O292" s="43">
        <v>2</v>
      </c>
      <c r="P292" s="42" t="s">
        <v>81</v>
      </c>
      <c r="Q292" s="43">
        <v>3</v>
      </c>
      <c r="R292" s="43">
        <v>1.3000000000000001E-2</v>
      </c>
      <c r="S292" s="43">
        <v>3</v>
      </c>
      <c r="T292" s="43">
        <v>2.1999999999999999E-2</v>
      </c>
      <c r="U292" s="43">
        <v>1</v>
      </c>
      <c r="V292" s="43">
        <v>1.4999999999999999E-2</v>
      </c>
      <c r="W292" s="47">
        <v>1</v>
      </c>
      <c r="X292" s="47">
        <v>5.0000000000000001E-3</v>
      </c>
      <c r="Y292" s="45" t="b">
        <f t="shared" si="91"/>
        <v>1</v>
      </c>
      <c r="Z292" s="42" t="s">
        <v>732</v>
      </c>
      <c r="AA292" s="42" t="s">
        <v>40</v>
      </c>
      <c r="AB292" s="43">
        <v>2</v>
      </c>
      <c r="AC292" s="42" t="s">
        <v>81</v>
      </c>
      <c r="AD292" s="47">
        <v>3</v>
      </c>
      <c r="AE292" s="47">
        <v>1.3000000000000001E-2</v>
      </c>
      <c r="AF292" s="47">
        <v>4</v>
      </c>
      <c r="AG292" s="47">
        <v>2.3E-2</v>
      </c>
      <c r="AH292" s="47">
        <v>1</v>
      </c>
      <c r="AI292" s="47">
        <v>1.4999999999999999E-2</v>
      </c>
      <c r="AJ292" s="47">
        <v>1</v>
      </c>
      <c r="AK292" s="47">
        <v>5.0000000000000001E-3</v>
      </c>
    </row>
    <row r="293" spans="1:37" ht="17.25" customHeight="1" x14ac:dyDescent="0.25">
      <c r="A293" s="7" t="s">
        <v>40</v>
      </c>
      <c r="B293" s="19">
        <v>280</v>
      </c>
      <c r="C293" s="32" t="s">
        <v>81</v>
      </c>
      <c r="D293" s="11">
        <f t="shared" si="92"/>
        <v>0</v>
      </c>
      <c r="E293" s="11">
        <f t="shared" si="93"/>
        <v>0</v>
      </c>
      <c r="F293" s="11">
        <f t="shared" si="94"/>
        <v>1</v>
      </c>
      <c r="G293" s="11">
        <f t="shared" si="95"/>
        <v>1.0000000000000009E-3</v>
      </c>
      <c r="H293" s="11">
        <f t="shared" si="96"/>
        <v>0</v>
      </c>
      <c r="I293" s="11">
        <f t="shared" si="97"/>
        <v>0</v>
      </c>
      <c r="J293" s="11">
        <f t="shared" si="98"/>
        <v>0</v>
      </c>
      <c r="K293" s="11">
        <f t="shared" si="99"/>
        <v>0</v>
      </c>
      <c r="L293" s="45" t="b">
        <f t="shared" si="100"/>
        <v>1</v>
      </c>
      <c r="M293" s="42" t="s">
        <v>733</v>
      </c>
      <c r="N293" s="42" t="s">
        <v>40</v>
      </c>
      <c r="O293" s="43">
        <v>2</v>
      </c>
      <c r="P293" s="42" t="s">
        <v>10</v>
      </c>
      <c r="Q293" s="43">
        <v>28</v>
      </c>
      <c r="R293" s="43">
        <v>0.12480000000000002</v>
      </c>
      <c r="S293" s="43">
        <v>25</v>
      </c>
      <c r="T293" s="43">
        <v>0.11380000000000001</v>
      </c>
      <c r="U293" s="43">
        <v>12</v>
      </c>
      <c r="V293" s="43">
        <v>7.1866999999999986E-2</v>
      </c>
      <c r="W293" s="47">
        <v>3</v>
      </c>
      <c r="X293" s="47">
        <v>0.02</v>
      </c>
      <c r="Y293" s="45" t="b">
        <f t="shared" si="91"/>
        <v>1</v>
      </c>
      <c r="Z293" s="42" t="s">
        <v>733</v>
      </c>
      <c r="AA293" s="42" t="s">
        <v>40</v>
      </c>
      <c r="AB293" s="43">
        <v>2</v>
      </c>
      <c r="AC293" s="42" t="s">
        <v>10</v>
      </c>
      <c r="AD293" s="47">
        <v>32</v>
      </c>
      <c r="AE293" s="47">
        <v>0.16980000000000006</v>
      </c>
      <c r="AF293" s="47">
        <v>28</v>
      </c>
      <c r="AG293" s="47">
        <v>0.13680000000000003</v>
      </c>
      <c r="AH293" s="47">
        <v>14</v>
      </c>
      <c r="AI293" s="47">
        <v>9.3866999999999978E-2</v>
      </c>
      <c r="AJ293" s="47">
        <v>3</v>
      </c>
      <c r="AK293" s="47">
        <v>0.02</v>
      </c>
    </row>
    <row r="294" spans="1:37" ht="17.25" customHeight="1" x14ac:dyDescent="0.25">
      <c r="A294" s="7" t="s">
        <v>40</v>
      </c>
      <c r="B294" s="19">
        <v>281</v>
      </c>
      <c r="C294" s="32" t="s">
        <v>10</v>
      </c>
      <c r="D294" s="11">
        <f t="shared" si="92"/>
        <v>4</v>
      </c>
      <c r="E294" s="11">
        <f t="shared" si="93"/>
        <v>4.500000000000004E-2</v>
      </c>
      <c r="F294" s="11">
        <f t="shared" si="94"/>
        <v>3</v>
      </c>
      <c r="G294" s="11">
        <f t="shared" si="95"/>
        <v>2.300000000000002E-2</v>
      </c>
      <c r="H294" s="11">
        <f t="shared" si="96"/>
        <v>2</v>
      </c>
      <c r="I294" s="11">
        <f t="shared" si="97"/>
        <v>2.1999999999999992E-2</v>
      </c>
      <c r="J294" s="11">
        <f t="shared" si="98"/>
        <v>0</v>
      </c>
      <c r="K294" s="11">
        <f t="shared" si="99"/>
        <v>0</v>
      </c>
      <c r="L294" s="45" t="b">
        <f t="shared" si="100"/>
        <v>1</v>
      </c>
      <c r="M294" s="42" t="s">
        <v>733</v>
      </c>
      <c r="N294" s="42" t="s">
        <v>40</v>
      </c>
      <c r="O294" s="43">
        <v>2</v>
      </c>
      <c r="P294" s="42" t="s">
        <v>165</v>
      </c>
      <c r="Q294" s="43">
        <v>2</v>
      </c>
      <c r="R294" s="43">
        <v>2.5000000000000001E-2</v>
      </c>
      <c r="S294" s="43">
        <v>2</v>
      </c>
      <c r="T294" s="43">
        <v>2.5000000000000001E-2</v>
      </c>
      <c r="U294" s="43">
        <v>0</v>
      </c>
      <c r="V294" s="43">
        <v>0</v>
      </c>
      <c r="W294" s="47">
        <v>0</v>
      </c>
      <c r="X294" s="47">
        <v>0</v>
      </c>
      <c r="Y294" s="45" t="b">
        <f t="shared" si="91"/>
        <v>1</v>
      </c>
      <c r="Z294" s="42" t="s">
        <v>733</v>
      </c>
      <c r="AA294" s="42" t="s">
        <v>40</v>
      </c>
      <c r="AB294" s="43">
        <v>2</v>
      </c>
      <c r="AC294" s="42" t="s">
        <v>165</v>
      </c>
      <c r="AD294" s="47">
        <v>2</v>
      </c>
      <c r="AE294" s="47">
        <v>2.5000000000000001E-2</v>
      </c>
      <c r="AF294" s="47">
        <v>2</v>
      </c>
      <c r="AG294" s="47">
        <v>2.5000000000000001E-2</v>
      </c>
      <c r="AH294" s="47">
        <v>2</v>
      </c>
      <c r="AI294" s="47">
        <v>2.5000000000000001E-2</v>
      </c>
      <c r="AJ294" s="47">
        <v>0</v>
      </c>
      <c r="AK294" s="47">
        <v>0</v>
      </c>
    </row>
    <row r="295" spans="1:37" ht="17.25" customHeight="1" x14ac:dyDescent="0.25">
      <c r="A295" s="7" t="s">
        <v>40</v>
      </c>
      <c r="B295" s="19">
        <v>282</v>
      </c>
      <c r="C295" s="32" t="s">
        <v>165</v>
      </c>
      <c r="D295" s="11">
        <f t="shared" si="92"/>
        <v>0</v>
      </c>
      <c r="E295" s="11">
        <f t="shared" si="93"/>
        <v>0</v>
      </c>
      <c r="F295" s="11">
        <f t="shared" si="94"/>
        <v>0</v>
      </c>
      <c r="G295" s="11">
        <f t="shared" si="95"/>
        <v>0</v>
      </c>
      <c r="H295" s="11">
        <f t="shared" si="96"/>
        <v>2</v>
      </c>
      <c r="I295" s="11">
        <f t="shared" si="97"/>
        <v>2.5000000000000001E-2</v>
      </c>
      <c r="J295" s="11">
        <f t="shared" si="98"/>
        <v>0</v>
      </c>
      <c r="K295" s="11">
        <f t="shared" si="99"/>
        <v>0</v>
      </c>
      <c r="L295" s="45" t="b">
        <f t="shared" si="100"/>
        <v>1</v>
      </c>
      <c r="M295" s="42" t="s">
        <v>733</v>
      </c>
      <c r="N295" s="42" t="s">
        <v>40</v>
      </c>
      <c r="O295" s="43">
        <v>2</v>
      </c>
      <c r="P295" s="42" t="s">
        <v>186</v>
      </c>
      <c r="Q295" s="43">
        <v>2</v>
      </c>
      <c r="R295" s="43">
        <v>6.1000000000000004E-3</v>
      </c>
      <c r="S295" s="43">
        <v>1</v>
      </c>
      <c r="T295" s="43">
        <v>5.0000000000000001E-3</v>
      </c>
      <c r="U295" s="43">
        <v>0</v>
      </c>
      <c r="V295" s="43">
        <v>0</v>
      </c>
      <c r="W295" s="47">
        <v>0</v>
      </c>
      <c r="X295" s="47">
        <v>0</v>
      </c>
      <c r="Y295" s="45" t="b">
        <f t="shared" si="91"/>
        <v>1</v>
      </c>
      <c r="Z295" s="42" t="s">
        <v>733</v>
      </c>
      <c r="AA295" s="42" t="s">
        <v>40</v>
      </c>
      <c r="AB295" s="43">
        <v>2</v>
      </c>
      <c r="AC295" s="42" t="s">
        <v>186</v>
      </c>
      <c r="AD295" s="47">
        <v>2</v>
      </c>
      <c r="AE295" s="47">
        <v>6.1000000000000004E-3</v>
      </c>
      <c r="AF295" s="47">
        <v>2</v>
      </c>
      <c r="AG295" s="47">
        <v>6.1000000000000004E-3</v>
      </c>
      <c r="AH295" s="47">
        <v>0</v>
      </c>
      <c r="AI295" s="47">
        <v>0</v>
      </c>
      <c r="AJ295" s="47">
        <v>0</v>
      </c>
      <c r="AK295" s="47">
        <v>0</v>
      </c>
    </row>
    <row r="296" spans="1:37" ht="17.25" customHeight="1" x14ac:dyDescent="0.25">
      <c r="A296" s="7" t="s">
        <v>40</v>
      </c>
      <c r="B296" s="19">
        <v>283</v>
      </c>
      <c r="C296" s="32" t="s">
        <v>186</v>
      </c>
      <c r="D296" s="11">
        <f t="shared" si="92"/>
        <v>0</v>
      </c>
      <c r="E296" s="11">
        <f t="shared" si="93"/>
        <v>0</v>
      </c>
      <c r="F296" s="11">
        <f t="shared" si="94"/>
        <v>1</v>
      </c>
      <c r="G296" s="11">
        <f t="shared" si="95"/>
        <v>1.1000000000000003E-3</v>
      </c>
      <c r="H296" s="11">
        <f t="shared" si="96"/>
        <v>0</v>
      </c>
      <c r="I296" s="11">
        <f t="shared" si="97"/>
        <v>0</v>
      </c>
      <c r="J296" s="11">
        <f t="shared" si="98"/>
        <v>0</v>
      </c>
      <c r="K296" s="11">
        <f t="shared" si="99"/>
        <v>0</v>
      </c>
      <c r="L296" s="45" t="b">
        <f t="shared" si="100"/>
        <v>1</v>
      </c>
      <c r="M296" s="42" t="s">
        <v>732</v>
      </c>
      <c r="N296" s="42" t="s">
        <v>40</v>
      </c>
      <c r="O296" s="43">
        <v>2</v>
      </c>
      <c r="P296" s="42" t="s">
        <v>336</v>
      </c>
      <c r="Q296" s="43">
        <v>0</v>
      </c>
      <c r="R296" s="43">
        <v>0</v>
      </c>
      <c r="S296" s="43">
        <v>1</v>
      </c>
      <c r="T296" s="43">
        <v>4.2</v>
      </c>
      <c r="U296" s="43">
        <v>0</v>
      </c>
      <c r="V296" s="43">
        <v>1.2</v>
      </c>
      <c r="W296" s="47">
        <v>0</v>
      </c>
      <c r="X296" s="47">
        <v>0</v>
      </c>
      <c r="Y296" s="45" t="b">
        <f t="shared" si="91"/>
        <v>1</v>
      </c>
      <c r="Z296" s="42" t="s">
        <v>732</v>
      </c>
      <c r="AA296" s="42" t="s">
        <v>40</v>
      </c>
      <c r="AB296" s="43">
        <v>2</v>
      </c>
      <c r="AC296" s="42" t="s">
        <v>336</v>
      </c>
      <c r="AD296" s="47">
        <v>1</v>
      </c>
      <c r="AE296" s="47">
        <v>5.0000000000000001E-3</v>
      </c>
      <c r="AF296" s="47">
        <v>2</v>
      </c>
      <c r="AG296" s="47">
        <v>4.2050000000000001</v>
      </c>
      <c r="AH296" s="47">
        <v>0</v>
      </c>
      <c r="AI296" s="47">
        <v>1.2</v>
      </c>
      <c r="AJ296" s="47">
        <v>0</v>
      </c>
      <c r="AK296" s="47">
        <v>0</v>
      </c>
    </row>
    <row r="297" spans="1:37" ht="17.25" customHeight="1" x14ac:dyDescent="0.25">
      <c r="A297" s="7" t="s">
        <v>40</v>
      </c>
      <c r="B297" s="19">
        <v>284</v>
      </c>
      <c r="C297" s="32" t="s">
        <v>336</v>
      </c>
      <c r="D297" s="11">
        <f t="shared" si="92"/>
        <v>1</v>
      </c>
      <c r="E297" s="11">
        <f t="shared" si="93"/>
        <v>5.0000000000000001E-3</v>
      </c>
      <c r="F297" s="11">
        <f t="shared" si="94"/>
        <v>1</v>
      </c>
      <c r="G297" s="11">
        <f t="shared" si="95"/>
        <v>4.9999999999998934E-3</v>
      </c>
      <c r="H297" s="11">
        <f t="shared" si="96"/>
        <v>0</v>
      </c>
      <c r="I297" s="11">
        <f t="shared" si="97"/>
        <v>0</v>
      </c>
      <c r="J297" s="11">
        <f t="shared" si="98"/>
        <v>0</v>
      </c>
      <c r="K297" s="11">
        <f t="shared" si="99"/>
        <v>0</v>
      </c>
      <c r="L297" s="45" t="b">
        <f t="shared" si="100"/>
        <v>1</v>
      </c>
      <c r="M297" s="42" t="s">
        <v>732</v>
      </c>
      <c r="N297" s="42" t="s">
        <v>40</v>
      </c>
      <c r="O297" s="43">
        <v>2</v>
      </c>
      <c r="P297" s="42" t="s">
        <v>11</v>
      </c>
      <c r="Q297" s="43">
        <v>27</v>
      </c>
      <c r="R297" s="43">
        <v>0.49251000000000006</v>
      </c>
      <c r="S297" s="43">
        <v>18</v>
      </c>
      <c r="T297" s="43">
        <v>0.16210000000000002</v>
      </c>
      <c r="U297" s="43">
        <v>27</v>
      </c>
      <c r="V297" s="43">
        <v>0.28717600000000015</v>
      </c>
      <c r="W297" s="47">
        <v>4</v>
      </c>
      <c r="X297" s="47">
        <v>0.14000000000000001</v>
      </c>
      <c r="Y297" s="45" t="b">
        <f t="shared" si="91"/>
        <v>1</v>
      </c>
      <c r="Z297" s="42" t="s">
        <v>732</v>
      </c>
      <c r="AA297" s="42" t="s">
        <v>40</v>
      </c>
      <c r="AB297" s="43">
        <v>2</v>
      </c>
      <c r="AC297" s="42" t="s">
        <v>11</v>
      </c>
      <c r="AD297" s="47">
        <v>36</v>
      </c>
      <c r="AE297" s="47">
        <v>0.81751000000000018</v>
      </c>
      <c r="AF297" s="47">
        <v>26</v>
      </c>
      <c r="AG297" s="47">
        <v>0.23810000000000009</v>
      </c>
      <c r="AH297" s="47">
        <v>29</v>
      </c>
      <c r="AI297" s="47">
        <v>0.30217600000000017</v>
      </c>
      <c r="AJ297" s="47">
        <v>4</v>
      </c>
      <c r="AK297" s="47">
        <v>0.14000000000000001</v>
      </c>
    </row>
    <row r="298" spans="1:37" ht="17.25" customHeight="1" x14ac:dyDescent="0.25">
      <c r="A298" s="7" t="s">
        <v>40</v>
      </c>
      <c r="B298" s="19">
        <v>285</v>
      </c>
      <c r="C298" s="32" t="s">
        <v>11</v>
      </c>
      <c r="D298" s="11">
        <f t="shared" si="92"/>
        <v>9</v>
      </c>
      <c r="E298" s="11">
        <f t="shared" si="93"/>
        <v>0.32500000000000012</v>
      </c>
      <c r="F298" s="11">
        <f t="shared" si="94"/>
        <v>8</v>
      </c>
      <c r="G298" s="11">
        <f t="shared" si="95"/>
        <v>7.6000000000000068E-2</v>
      </c>
      <c r="H298" s="11">
        <f t="shared" si="96"/>
        <v>2</v>
      </c>
      <c r="I298" s="11">
        <f t="shared" si="97"/>
        <v>1.5000000000000013E-2</v>
      </c>
      <c r="J298" s="11">
        <f t="shared" si="98"/>
        <v>0</v>
      </c>
      <c r="K298" s="11">
        <f t="shared" si="99"/>
        <v>0</v>
      </c>
      <c r="L298" s="45" t="b">
        <f t="shared" si="100"/>
        <v>1</v>
      </c>
      <c r="M298" s="42" t="s">
        <v>731</v>
      </c>
      <c r="N298" s="42" t="s">
        <v>40</v>
      </c>
      <c r="O298" s="43">
        <v>2</v>
      </c>
      <c r="P298" s="42" t="s">
        <v>132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7">
        <v>0</v>
      </c>
      <c r="X298" s="47">
        <v>0</v>
      </c>
      <c r="Y298" s="45" t="b">
        <f t="shared" si="91"/>
        <v>1</v>
      </c>
      <c r="Z298" s="42" t="s">
        <v>731</v>
      </c>
      <c r="AA298" s="42" t="s">
        <v>40</v>
      </c>
      <c r="AB298" s="43">
        <v>2</v>
      </c>
      <c r="AC298" s="42" t="s">
        <v>132</v>
      </c>
      <c r="AD298" s="47">
        <v>1</v>
      </c>
      <c r="AE298" s="47">
        <v>1.4E-2</v>
      </c>
      <c r="AF298" s="47">
        <v>1</v>
      </c>
      <c r="AG298" s="47">
        <v>1.4E-2</v>
      </c>
      <c r="AH298" s="47">
        <v>0</v>
      </c>
      <c r="AI298" s="47">
        <v>0</v>
      </c>
      <c r="AJ298" s="47">
        <v>0</v>
      </c>
      <c r="AK298" s="47">
        <v>0</v>
      </c>
    </row>
    <row r="299" spans="1:37" ht="17.25" customHeight="1" x14ac:dyDescent="0.25">
      <c r="A299" s="7" t="s">
        <v>40</v>
      </c>
      <c r="B299" s="19">
        <v>286</v>
      </c>
      <c r="C299" s="32" t="s">
        <v>132</v>
      </c>
      <c r="D299" s="11">
        <f t="shared" si="92"/>
        <v>1</v>
      </c>
      <c r="E299" s="11">
        <f t="shared" si="93"/>
        <v>1.4E-2</v>
      </c>
      <c r="F299" s="11">
        <f t="shared" si="94"/>
        <v>1</v>
      </c>
      <c r="G299" s="11">
        <f t="shared" si="95"/>
        <v>1.4E-2</v>
      </c>
      <c r="H299" s="11">
        <f t="shared" si="96"/>
        <v>0</v>
      </c>
      <c r="I299" s="11">
        <f t="shared" si="97"/>
        <v>0</v>
      </c>
      <c r="J299" s="11">
        <f t="shared" si="98"/>
        <v>0</v>
      </c>
      <c r="K299" s="11">
        <f t="shared" si="99"/>
        <v>0</v>
      </c>
      <c r="L299" s="45" t="b">
        <f t="shared" si="100"/>
        <v>1</v>
      </c>
      <c r="M299" s="42" t="s">
        <v>731</v>
      </c>
      <c r="N299" s="42" t="s">
        <v>40</v>
      </c>
      <c r="O299" s="43">
        <v>2</v>
      </c>
      <c r="P299" s="42" t="s">
        <v>214</v>
      </c>
      <c r="Q299" s="43">
        <v>1</v>
      </c>
      <c r="R299" s="43">
        <v>1.2999999999999999E-2</v>
      </c>
      <c r="S299" s="43">
        <v>1</v>
      </c>
      <c r="T299" s="43">
        <v>1.2999999999999999E-2</v>
      </c>
      <c r="U299" s="43">
        <v>0</v>
      </c>
      <c r="V299" s="43">
        <v>0</v>
      </c>
      <c r="W299" s="47">
        <v>0</v>
      </c>
      <c r="X299" s="47">
        <v>0</v>
      </c>
      <c r="Y299" s="45" t="b">
        <f t="shared" si="91"/>
        <v>1</v>
      </c>
      <c r="Z299" s="42" t="s">
        <v>731</v>
      </c>
      <c r="AA299" s="42" t="s">
        <v>40</v>
      </c>
      <c r="AB299" s="43">
        <v>2</v>
      </c>
      <c r="AC299" s="42" t="s">
        <v>214</v>
      </c>
      <c r="AD299" s="47">
        <v>1</v>
      </c>
      <c r="AE299" s="47">
        <v>1.2999999999999999E-2</v>
      </c>
      <c r="AF299" s="47">
        <v>1</v>
      </c>
      <c r="AG299" s="47">
        <v>1.2999999999999999E-2</v>
      </c>
      <c r="AH299" s="47">
        <v>0</v>
      </c>
      <c r="AI299" s="47">
        <v>0</v>
      </c>
      <c r="AJ299" s="47">
        <v>0</v>
      </c>
      <c r="AK299" s="47">
        <v>0</v>
      </c>
    </row>
    <row r="300" spans="1:37" ht="17.25" customHeight="1" x14ac:dyDescent="0.25">
      <c r="A300" s="7" t="s">
        <v>40</v>
      </c>
      <c r="B300" s="19">
        <v>287</v>
      </c>
      <c r="C300" s="32" t="s">
        <v>214</v>
      </c>
      <c r="D300" s="11">
        <f t="shared" si="92"/>
        <v>0</v>
      </c>
      <c r="E300" s="11">
        <f t="shared" si="93"/>
        <v>0</v>
      </c>
      <c r="F300" s="11">
        <f t="shared" si="94"/>
        <v>0</v>
      </c>
      <c r="G300" s="11">
        <f t="shared" si="95"/>
        <v>0</v>
      </c>
      <c r="H300" s="11">
        <f t="shared" si="96"/>
        <v>0</v>
      </c>
      <c r="I300" s="11">
        <f t="shared" si="97"/>
        <v>0</v>
      </c>
      <c r="J300" s="11">
        <f t="shared" si="98"/>
        <v>0</v>
      </c>
      <c r="K300" s="11">
        <f t="shared" si="99"/>
        <v>0</v>
      </c>
      <c r="L300" s="45" t="b">
        <f t="shared" si="100"/>
        <v>1</v>
      </c>
      <c r="M300" s="42" t="s">
        <v>732</v>
      </c>
      <c r="N300" s="42" t="s">
        <v>40</v>
      </c>
      <c r="O300" s="43">
        <v>2</v>
      </c>
      <c r="P300" s="42" t="s">
        <v>163</v>
      </c>
      <c r="Q300" s="43">
        <v>7</v>
      </c>
      <c r="R300" s="43">
        <v>7.2450000000000014E-2</v>
      </c>
      <c r="S300" s="43">
        <v>6</v>
      </c>
      <c r="T300" s="43">
        <v>2.5000000000000001E-2</v>
      </c>
      <c r="U300" s="43">
        <v>7</v>
      </c>
      <c r="V300" s="43">
        <v>2.7000000000000003E-2</v>
      </c>
      <c r="W300" s="47">
        <v>1</v>
      </c>
      <c r="X300" s="47">
        <v>4.7450000000000006E-2</v>
      </c>
      <c r="Y300" s="45" t="b">
        <f t="shared" si="91"/>
        <v>1</v>
      </c>
      <c r="Z300" s="42" t="s">
        <v>732</v>
      </c>
      <c r="AA300" s="42" t="s">
        <v>40</v>
      </c>
      <c r="AB300" s="43">
        <v>2</v>
      </c>
      <c r="AC300" s="42" t="s">
        <v>163</v>
      </c>
      <c r="AD300" s="47">
        <v>7</v>
      </c>
      <c r="AE300" s="47">
        <v>7.2450000000000014E-2</v>
      </c>
      <c r="AF300" s="47">
        <v>6</v>
      </c>
      <c r="AG300" s="47">
        <v>2.5000000000000001E-2</v>
      </c>
      <c r="AH300" s="47">
        <v>7</v>
      </c>
      <c r="AI300" s="47">
        <v>2.7000000000000003E-2</v>
      </c>
      <c r="AJ300" s="47">
        <v>1</v>
      </c>
      <c r="AK300" s="47">
        <v>4.7450000000000006E-2</v>
      </c>
    </row>
    <row r="301" spans="1:37" ht="17.25" customHeight="1" x14ac:dyDescent="0.25">
      <c r="A301" s="7" t="s">
        <v>40</v>
      </c>
      <c r="B301" s="19">
        <v>288</v>
      </c>
      <c r="C301" s="32" t="s">
        <v>163</v>
      </c>
      <c r="D301" s="11">
        <f t="shared" si="92"/>
        <v>0</v>
      </c>
      <c r="E301" s="11">
        <f t="shared" si="93"/>
        <v>0</v>
      </c>
      <c r="F301" s="11">
        <f t="shared" si="94"/>
        <v>0</v>
      </c>
      <c r="G301" s="11">
        <f t="shared" si="95"/>
        <v>0</v>
      </c>
      <c r="H301" s="11">
        <f t="shared" si="96"/>
        <v>0</v>
      </c>
      <c r="I301" s="11">
        <f t="shared" si="97"/>
        <v>0</v>
      </c>
      <c r="J301" s="11">
        <f t="shared" si="98"/>
        <v>0</v>
      </c>
      <c r="K301" s="11">
        <f t="shared" si="99"/>
        <v>0</v>
      </c>
      <c r="L301" s="45" t="b">
        <f t="shared" si="100"/>
        <v>1</v>
      </c>
      <c r="M301" s="42" t="s">
        <v>732</v>
      </c>
      <c r="N301" s="42" t="s">
        <v>40</v>
      </c>
      <c r="O301" s="43">
        <v>2</v>
      </c>
      <c r="P301" s="42" t="s">
        <v>187</v>
      </c>
      <c r="Q301" s="43">
        <v>2</v>
      </c>
      <c r="R301" s="43">
        <v>0.02</v>
      </c>
      <c r="S301" s="43">
        <v>2</v>
      </c>
      <c r="T301" s="43">
        <v>0.02</v>
      </c>
      <c r="U301" s="43">
        <v>3</v>
      </c>
      <c r="V301" s="43">
        <v>0.03</v>
      </c>
      <c r="W301" s="47">
        <v>0</v>
      </c>
      <c r="X301" s="47">
        <v>0</v>
      </c>
      <c r="Y301" s="45" t="b">
        <f t="shared" si="91"/>
        <v>1</v>
      </c>
      <c r="Z301" s="42" t="s">
        <v>732</v>
      </c>
      <c r="AA301" s="42" t="s">
        <v>40</v>
      </c>
      <c r="AB301" s="43">
        <v>2</v>
      </c>
      <c r="AC301" s="42" t="s">
        <v>187</v>
      </c>
      <c r="AD301" s="47">
        <v>2</v>
      </c>
      <c r="AE301" s="47">
        <v>0.02</v>
      </c>
      <c r="AF301" s="47">
        <v>2</v>
      </c>
      <c r="AG301" s="47">
        <v>0.02</v>
      </c>
      <c r="AH301" s="47">
        <v>4</v>
      </c>
      <c r="AI301" s="47">
        <v>0.04</v>
      </c>
      <c r="AJ301" s="47">
        <v>0</v>
      </c>
      <c r="AK301" s="47">
        <v>0</v>
      </c>
    </row>
    <row r="302" spans="1:37" ht="17.25" customHeight="1" x14ac:dyDescent="0.25">
      <c r="A302" s="7" t="s">
        <v>40</v>
      </c>
      <c r="B302" s="19">
        <v>289</v>
      </c>
      <c r="C302" s="32" t="s">
        <v>187</v>
      </c>
      <c r="D302" s="11">
        <f t="shared" ref="D302:D333" si="101">AD301-Q301</f>
        <v>0</v>
      </c>
      <c r="E302" s="11">
        <f t="shared" ref="E302:E333" si="102">AE301-R301</f>
        <v>0</v>
      </c>
      <c r="F302" s="11">
        <f t="shared" ref="F302:F333" si="103">AF301-S301</f>
        <v>0</v>
      </c>
      <c r="G302" s="11">
        <f t="shared" ref="G302:G333" si="104">AG301-T301</f>
        <v>0</v>
      </c>
      <c r="H302" s="11">
        <f t="shared" ref="H302:H333" si="105">AH301-U301</f>
        <v>1</v>
      </c>
      <c r="I302" s="11">
        <f t="shared" ref="I302:I333" si="106">AI301-V301</f>
        <v>1.0000000000000002E-2</v>
      </c>
      <c r="J302" s="11">
        <f t="shared" ref="J302:J333" si="107">AJ301-W301</f>
        <v>0</v>
      </c>
      <c r="K302" s="11">
        <f t="shared" ref="K302:K333" si="108">AK301-X301</f>
        <v>0</v>
      </c>
      <c r="L302" s="45" t="b">
        <f t="shared" ref="L302:L333" si="109">C302=P301</f>
        <v>1</v>
      </c>
      <c r="M302" s="42" t="s">
        <v>730</v>
      </c>
      <c r="N302" s="42" t="s">
        <v>40</v>
      </c>
      <c r="O302" s="43">
        <v>2</v>
      </c>
      <c r="P302" s="42" t="s">
        <v>71</v>
      </c>
      <c r="Q302" s="43">
        <v>26</v>
      </c>
      <c r="R302" s="43">
        <v>0.19000000000000006</v>
      </c>
      <c r="S302" s="43">
        <v>11</v>
      </c>
      <c r="T302" s="43">
        <v>8.5999999999999993E-2</v>
      </c>
      <c r="U302" s="43">
        <v>14</v>
      </c>
      <c r="V302" s="43">
        <v>0.122626</v>
      </c>
      <c r="W302" s="47">
        <v>2</v>
      </c>
      <c r="X302" s="47">
        <v>0.01</v>
      </c>
      <c r="Y302" s="45" t="b">
        <f t="shared" si="91"/>
        <v>1</v>
      </c>
      <c r="Z302" s="42" t="s">
        <v>730</v>
      </c>
      <c r="AA302" s="42" t="s">
        <v>40</v>
      </c>
      <c r="AB302" s="43">
        <v>2</v>
      </c>
      <c r="AC302" s="42" t="s">
        <v>71</v>
      </c>
      <c r="AD302" s="47">
        <v>28</v>
      </c>
      <c r="AE302" s="47">
        <v>0.20950000000000008</v>
      </c>
      <c r="AF302" s="47">
        <v>12</v>
      </c>
      <c r="AG302" s="47">
        <v>9.0499999999999997E-2</v>
      </c>
      <c r="AH302" s="47">
        <v>14</v>
      </c>
      <c r="AI302" s="47">
        <v>0.122626</v>
      </c>
      <c r="AJ302" s="47">
        <v>14</v>
      </c>
      <c r="AK302" s="47">
        <v>6.3999999999999987E-2</v>
      </c>
    </row>
    <row r="303" spans="1:37" ht="17.25" customHeight="1" x14ac:dyDescent="0.25">
      <c r="A303" s="7" t="s">
        <v>40</v>
      </c>
      <c r="B303" s="19">
        <v>290</v>
      </c>
      <c r="C303" s="32" t="s">
        <v>71</v>
      </c>
      <c r="D303" s="11">
        <f t="shared" si="101"/>
        <v>2</v>
      </c>
      <c r="E303" s="11">
        <f t="shared" si="102"/>
        <v>1.9500000000000017E-2</v>
      </c>
      <c r="F303" s="11">
        <f t="shared" si="103"/>
        <v>1</v>
      </c>
      <c r="G303" s="11">
        <f t="shared" si="104"/>
        <v>4.500000000000004E-3</v>
      </c>
      <c r="H303" s="11">
        <f t="shared" si="105"/>
        <v>0</v>
      </c>
      <c r="I303" s="11">
        <f t="shared" si="106"/>
        <v>0</v>
      </c>
      <c r="J303" s="11">
        <f t="shared" si="107"/>
        <v>12</v>
      </c>
      <c r="K303" s="11">
        <f t="shared" si="108"/>
        <v>5.3999999999999986E-2</v>
      </c>
      <c r="L303" s="45" t="b">
        <f t="shared" si="109"/>
        <v>1</v>
      </c>
      <c r="M303" s="42" t="s">
        <v>734</v>
      </c>
      <c r="N303" s="42" t="s">
        <v>40</v>
      </c>
      <c r="O303" s="43">
        <v>2</v>
      </c>
      <c r="P303" s="42" t="s">
        <v>337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7">
        <v>0</v>
      </c>
      <c r="X303" s="47">
        <v>0</v>
      </c>
      <c r="Y303" s="45" t="b">
        <f t="shared" si="91"/>
        <v>1</v>
      </c>
      <c r="Z303" s="42" t="s">
        <v>734</v>
      </c>
      <c r="AA303" s="42" t="s">
        <v>40</v>
      </c>
      <c r="AB303" s="43">
        <v>2</v>
      </c>
      <c r="AC303" s="42" t="s">
        <v>337</v>
      </c>
      <c r="AD303" s="47">
        <v>0</v>
      </c>
      <c r="AE303" s="47">
        <v>0</v>
      </c>
      <c r="AF303" s="47">
        <v>0</v>
      </c>
      <c r="AG303" s="47">
        <v>0</v>
      </c>
      <c r="AH303" s="47">
        <v>0</v>
      </c>
      <c r="AI303" s="47">
        <v>0</v>
      </c>
      <c r="AJ303" s="47">
        <v>0</v>
      </c>
      <c r="AK303" s="47">
        <v>0</v>
      </c>
    </row>
    <row r="304" spans="1:37" ht="17.25" customHeight="1" x14ac:dyDescent="0.25">
      <c r="A304" s="7" t="s">
        <v>40</v>
      </c>
      <c r="B304" s="19">
        <v>291</v>
      </c>
      <c r="C304" s="32" t="s">
        <v>337</v>
      </c>
      <c r="D304" s="11">
        <f t="shared" si="101"/>
        <v>0</v>
      </c>
      <c r="E304" s="11">
        <f t="shared" si="102"/>
        <v>0</v>
      </c>
      <c r="F304" s="11">
        <f t="shared" si="103"/>
        <v>0</v>
      </c>
      <c r="G304" s="11">
        <f t="shared" si="104"/>
        <v>0</v>
      </c>
      <c r="H304" s="11">
        <f t="shared" si="105"/>
        <v>0</v>
      </c>
      <c r="I304" s="11">
        <f t="shared" si="106"/>
        <v>0</v>
      </c>
      <c r="J304" s="11">
        <f t="shared" si="107"/>
        <v>0</v>
      </c>
      <c r="K304" s="11">
        <f t="shared" si="108"/>
        <v>0</v>
      </c>
      <c r="L304" s="45" t="b">
        <f t="shared" si="109"/>
        <v>1</v>
      </c>
      <c r="M304" s="42" t="s">
        <v>731</v>
      </c>
      <c r="N304" s="42" t="s">
        <v>40</v>
      </c>
      <c r="O304" s="43">
        <v>2</v>
      </c>
      <c r="P304" s="42" t="s">
        <v>12</v>
      </c>
      <c r="Q304" s="43">
        <v>59</v>
      </c>
      <c r="R304" s="43">
        <v>0.96805699999999906</v>
      </c>
      <c r="S304" s="43">
        <v>27</v>
      </c>
      <c r="T304" s="43">
        <v>0.52854200000000007</v>
      </c>
      <c r="U304" s="43">
        <v>22</v>
      </c>
      <c r="V304" s="43">
        <v>0.2659740000000001</v>
      </c>
      <c r="W304" s="47">
        <v>4</v>
      </c>
      <c r="X304" s="47">
        <v>2.9014999999999999E-2</v>
      </c>
      <c r="Y304" s="45" t="b">
        <f t="shared" si="91"/>
        <v>1</v>
      </c>
      <c r="Z304" s="42" t="s">
        <v>731</v>
      </c>
      <c r="AA304" s="42" t="s">
        <v>40</v>
      </c>
      <c r="AB304" s="43">
        <v>2</v>
      </c>
      <c r="AC304" s="42" t="s">
        <v>12</v>
      </c>
      <c r="AD304" s="47">
        <v>64</v>
      </c>
      <c r="AE304" s="47">
        <v>1.043056999999999</v>
      </c>
      <c r="AF304" s="47">
        <v>33</v>
      </c>
      <c r="AG304" s="47">
        <v>0.59454200000000013</v>
      </c>
      <c r="AH304" s="47">
        <v>25</v>
      </c>
      <c r="AI304" s="47">
        <v>0.35097400000000012</v>
      </c>
      <c r="AJ304" s="47">
        <v>6</v>
      </c>
      <c r="AK304" s="47">
        <v>0.204015</v>
      </c>
    </row>
    <row r="305" spans="1:37" ht="17.25" customHeight="1" x14ac:dyDescent="0.25">
      <c r="A305" s="7" t="s">
        <v>40</v>
      </c>
      <c r="B305" s="19">
        <v>292</v>
      </c>
      <c r="C305" s="32" t="s">
        <v>12</v>
      </c>
      <c r="D305" s="11">
        <f t="shared" si="101"/>
        <v>5</v>
      </c>
      <c r="E305" s="11">
        <f t="shared" si="102"/>
        <v>7.4999999999999956E-2</v>
      </c>
      <c r="F305" s="11">
        <f t="shared" si="103"/>
        <v>6</v>
      </c>
      <c r="G305" s="11">
        <f t="shared" si="104"/>
        <v>6.6000000000000059E-2</v>
      </c>
      <c r="H305" s="11">
        <f t="shared" si="105"/>
        <v>3</v>
      </c>
      <c r="I305" s="11">
        <f t="shared" si="106"/>
        <v>8.500000000000002E-2</v>
      </c>
      <c r="J305" s="11">
        <f t="shared" si="107"/>
        <v>2</v>
      </c>
      <c r="K305" s="11">
        <f t="shared" si="108"/>
        <v>0.17499999999999999</v>
      </c>
      <c r="L305" s="45" t="b">
        <f t="shared" si="109"/>
        <v>1</v>
      </c>
      <c r="M305" s="42" t="s">
        <v>730</v>
      </c>
      <c r="N305" s="42" t="s">
        <v>40</v>
      </c>
      <c r="O305" s="43">
        <v>2</v>
      </c>
      <c r="P305" s="42" t="s">
        <v>13</v>
      </c>
      <c r="Q305" s="43">
        <v>39</v>
      </c>
      <c r="R305" s="43">
        <v>0.30300000000000016</v>
      </c>
      <c r="S305" s="43">
        <v>34</v>
      </c>
      <c r="T305" s="43">
        <v>0.27800000000000014</v>
      </c>
      <c r="U305" s="43">
        <v>29</v>
      </c>
      <c r="V305" s="43">
        <v>0.30510000000000004</v>
      </c>
      <c r="W305" s="47">
        <v>1</v>
      </c>
      <c r="X305" s="47">
        <v>5.0000000000000001E-3</v>
      </c>
      <c r="Y305" s="45" t="b">
        <f t="shared" si="91"/>
        <v>1</v>
      </c>
      <c r="Z305" s="42" t="s">
        <v>730</v>
      </c>
      <c r="AA305" s="42" t="s">
        <v>40</v>
      </c>
      <c r="AB305" s="43">
        <v>2</v>
      </c>
      <c r="AC305" s="42" t="s">
        <v>13</v>
      </c>
      <c r="AD305" s="47">
        <v>49</v>
      </c>
      <c r="AE305" s="47">
        <v>0.39500000000000024</v>
      </c>
      <c r="AF305" s="47">
        <v>47</v>
      </c>
      <c r="AG305" s="47">
        <v>0.38500000000000023</v>
      </c>
      <c r="AH305" s="47">
        <v>38</v>
      </c>
      <c r="AI305" s="47">
        <v>0.38710000000000011</v>
      </c>
      <c r="AJ305" s="47">
        <v>1</v>
      </c>
      <c r="AK305" s="47">
        <v>5.0000000000000001E-3</v>
      </c>
    </row>
    <row r="306" spans="1:37" ht="17.25" customHeight="1" x14ac:dyDescent="0.25">
      <c r="A306" s="7" t="s">
        <v>40</v>
      </c>
      <c r="B306" s="19">
        <v>293</v>
      </c>
      <c r="C306" s="32" t="s">
        <v>13</v>
      </c>
      <c r="D306" s="11">
        <f t="shared" si="101"/>
        <v>10</v>
      </c>
      <c r="E306" s="11">
        <f t="shared" si="102"/>
        <v>9.2000000000000082E-2</v>
      </c>
      <c r="F306" s="11">
        <f t="shared" si="103"/>
        <v>13</v>
      </c>
      <c r="G306" s="11">
        <f t="shared" si="104"/>
        <v>0.1070000000000001</v>
      </c>
      <c r="H306" s="11">
        <f t="shared" si="105"/>
        <v>9</v>
      </c>
      <c r="I306" s="11">
        <f t="shared" si="106"/>
        <v>8.2000000000000073E-2</v>
      </c>
      <c r="J306" s="11">
        <f t="shared" si="107"/>
        <v>0</v>
      </c>
      <c r="K306" s="11">
        <f t="shared" si="108"/>
        <v>0</v>
      </c>
      <c r="L306" s="45" t="b">
        <f t="shared" si="109"/>
        <v>1</v>
      </c>
      <c r="M306" s="42" t="s">
        <v>734</v>
      </c>
      <c r="N306" s="42" t="s">
        <v>40</v>
      </c>
      <c r="O306" s="43">
        <v>2</v>
      </c>
      <c r="P306" s="42" t="s">
        <v>338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7">
        <v>0</v>
      </c>
      <c r="X306" s="47">
        <v>0</v>
      </c>
      <c r="Y306" s="45" t="b">
        <f t="shared" si="91"/>
        <v>1</v>
      </c>
      <c r="Z306" s="42" t="s">
        <v>734</v>
      </c>
      <c r="AA306" s="42" t="s">
        <v>40</v>
      </c>
      <c r="AB306" s="43">
        <v>2</v>
      </c>
      <c r="AC306" s="42" t="s">
        <v>338</v>
      </c>
      <c r="AD306" s="47">
        <v>0</v>
      </c>
      <c r="AE306" s="47">
        <v>0</v>
      </c>
      <c r="AF306" s="47">
        <v>0</v>
      </c>
      <c r="AG306" s="47">
        <v>0</v>
      </c>
      <c r="AH306" s="47">
        <v>0</v>
      </c>
      <c r="AI306" s="47">
        <v>0</v>
      </c>
      <c r="AJ306" s="47">
        <v>0</v>
      </c>
      <c r="AK306" s="47">
        <v>0</v>
      </c>
    </row>
    <row r="307" spans="1:37" ht="17.25" customHeight="1" x14ac:dyDescent="0.25">
      <c r="A307" s="7" t="s">
        <v>40</v>
      </c>
      <c r="B307" s="19">
        <v>294</v>
      </c>
      <c r="C307" s="32" t="s">
        <v>338</v>
      </c>
      <c r="D307" s="11">
        <f t="shared" si="101"/>
        <v>0</v>
      </c>
      <c r="E307" s="11">
        <f t="shared" si="102"/>
        <v>0</v>
      </c>
      <c r="F307" s="11">
        <f t="shared" si="103"/>
        <v>0</v>
      </c>
      <c r="G307" s="11">
        <f t="shared" si="104"/>
        <v>0</v>
      </c>
      <c r="H307" s="11">
        <f t="shared" si="105"/>
        <v>0</v>
      </c>
      <c r="I307" s="11">
        <f t="shared" si="106"/>
        <v>0</v>
      </c>
      <c r="J307" s="11">
        <f t="shared" si="107"/>
        <v>0</v>
      </c>
      <c r="K307" s="11">
        <f t="shared" si="108"/>
        <v>0</v>
      </c>
      <c r="L307" s="45" t="b">
        <f t="shared" si="109"/>
        <v>1</v>
      </c>
      <c r="M307" s="42" t="s">
        <v>732</v>
      </c>
      <c r="N307" s="42" t="s">
        <v>40</v>
      </c>
      <c r="O307" s="43">
        <v>2</v>
      </c>
      <c r="P307" s="42" t="s">
        <v>236</v>
      </c>
      <c r="Q307" s="43">
        <v>2</v>
      </c>
      <c r="R307" s="43">
        <v>2.5000000000000001E-2</v>
      </c>
      <c r="S307" s="43">
        <v>2</v>
      </c>
      <c r="T307" s="43">
        <v>2.5000000000000001E-2</v>
      </c>
      <c r="U307" s="43">
        <v>0</v>
      </c>
      <c r="V307" s="43">
        <v>0</v>
      </c>
      <c r="W307" s="47">
        <v>0</v>
      </c>
      <c r="X307" s="47">
        <v>0</v>
      </c>
      <c r="Y307" s="45" t="b">
        <f t="shared" si="91"/>
        <v>1</v>
      </c>
      <c r="Z307" s="42" t="s">
        <v>732</v>
      </c>
      <c r="AA307" s="42" t="s">
        <v>40</v>
      </c>
      <c r="AB307" s="43">
        <v>2</v>
      </c>
      <c r="AC307" s="42" t="s">
        <v>236</v>
      </c>
      <c r="AD307" s="47">
        <v>2</v>
      </c>
      <c r="AE307" s="47">
        <v>2.5000000000000001E-2</v>
      </c>
      <c r="AF307" s="47">
        <v>3</v>
      </c>
      <c r="AG307" s="47">
        <v>3.5000000000000003E-2</v>
      </c>
      <c r="AH307" s="47">
        <v>0</v>
      </c>
      <c r="AI307" s="47">
        <v>0</v>
      </c>
      <c r="AJ307" s="47">
        <v>0</v>
      </c>
      <c r="AK307" s="47">
        <v>0</v>
      </c>
    </row>
    <row r="308" spans="1:37" ht="17.25" customHeight="1" x14ac:dyDescent="0.25">
      <c r="A308" s="7" t="s">
        <v>40</v>
      </c>
      <c r="B308" s="19">
        <v>295</v>
      </c>
      <c r="C308" s="32" t="s">
        <v>236</v>
      </c>
      <c r="D308" s="11">
        <f t="shared" si="101"/>
        <v>0</v>
      </c>
      <c r="E308" s="11">
        <f t="shared" si="102"/>
        <v>0</v>
      </c>
      <c r="F308" s="11">
        <f t="shared" si="103"/>
        <v>1</v>
      </c>
      <c r="G308" s="11">
        <f t="shared" si="104"/>
        <v>1.0000000000000002E-2</v>
      </c>
      <c r="H308" s="11">
        <f t="shared" si="105"/>
        <v>0</v>
      </c>
      <c r="I308" s="11">
        <f t="shared" si="106"/>
        <v>0</v>
      </c>
      <c r="J308" s="11">
        <f t="shared" si="107"/>
        <v>0</v>
      </c>
      <c r="K308" s="11">
        <f t="shared" si="108"/>
        <v>0</v>
      </c>
      <c r="L308" s="45" t="b">
        <f t="shared" si="109"/>
        <v>1</v>
      </c>
      <c r="M308" s="42" t="s">
        <v>731</v>
      </c>
      <c r="N308" s="42" t="s">
        <v>40</v>
      </c>
      <c r="O308" s="43">
        <v>2</v>
      </c>
      <c r="P308" s="42" t="s">
        <v>133</v>
      </c>
      <c r="Q308" s="43">
        <v>1</v>
      </c>
      <c r="R308" s="43">
        <v>0.25</v>
      </c>
      <c r="S308" s="43">
        <v>0</v>
      </c>
      <c r="T308" s="43">
        <v>0</v>
      </c>
      <c r="U308" s="43">
        <v>1</v>
      </c>
      <c r="V308" s="43">
        <v>0.01</v>
      </c>
      <c r="W308" s="47">
        <v>0</v>
      </c>
      <c r="X308" s="47">
        <v>0</v>
      </c>
      <c r="Y308" s="45" t="b">
        <f t="shared" si="91"/>
        <v>1</v>
      </c>
      <c r="Z308" s="42" t="s">
        <v>731</v>
      </c>
      <c r="AA308" s="42" t="s">
        <v>40</v>
      </c>
      <c r="AB308" s="43">
        <v>2</v>
      </c>
      <c r="AC308" s="42" t="s">
        <v>133</v>
      </c>
      <c r="AD308" s="47">
        <v>1</v>
      </c>
      <c r="AE308" s="47">
        <v>0.25</v>
      </c>
      <c r="AF308" s="47">
        <v>1</v>
      </c>
      <c r="AG308" s="47">
        <v>0.25</v>
      </c>
      <c r="AH308" s="47">
        <v>1</v>
      </c>
      <c r="AI308" s="47">
        <v>0.01</v>
      </c>
      <c r="AJ308" s="47">
        <v>0</v>
      </c>
      <c r="AK308" s="47">
        <v>0</v>
      </c>
    </row>
    <row r="309" spans="1:37" ht="17.25" customHeight="1" x14ac:dyDescent="0.25">
      <c r="A309" s="7" t="s">
        <v>40</v>
      </c>
      <c r="B309" s="19">
        <v>296</v>
      </c>
      <c r="C309" s="32" t="s">
        <v>133</v>
      </c>
      <c r="D309" s="11">
        <f t="shared" si="101"/>
        <v>0</v>
      </c>
      <c r="E309" s="11">
        <f t="shared" si="102"/>
        <v>0</v>
      </c>
      <c r="F309" s="11">
        <f t="shared" si="103"/>
        <v>1</v>
      </c>
      <c r="G309" s="11">
        <f t="shared" si="104"/>
        <v>0.25</v>
      </c>
      <c r="H309" s="11">
        <f t="shared" si="105"/>
        <v>0</v>
      </c>
      <c r="I309" s="11">
        <f t="shared" si="106"/>
        <v>0</v>
      </c>
      <c r="J309" s="11">
        <f t="shared" si="107"/>
        <v>0</v>
      </c>
      <c r="K309" s="11">
        <f t="shared" si="108"/>
        <v>0</v>
      </c>
      <c r="L309" s="45" t="b">
        <f t="shared" si="109"/>
        <v>1</v>
      </c>
      <c r="M309" s="42" t="s">
        <v>730</v>
      </c>
      <c r="N309" s="42" t="s">
        <v>40</v>
      </c>
      <c r="O309" s="43">
        <v>2</v>
      </c>
      <c r="P309" s="42" t="s">
        <v>82</v>
      </c>
      <c r="Q309" s="43">
        <v>8</v>
      </c>
      <c r="R309" s="43">
        <v>8.2000000000000003E-2</v>
      </c>
      <c r="S309" s="43">
        <v>6</v>
      </c>
      <c r="T309" s="43">
        <v>6.3E-2</v>
      </c>
      <c r="U309" s="43">
        <v>6</v>
      </c>
      <c r="V309" s="43">
        <v>8.500000000000002E-2</v>
      </c>
      <c r="W309" s="47">
        <v>1</v>
      </c>
      <c r="X309" s="47">
        <v>4.0000000000000001E-3</v>
      </c>
      <c r="Y309" s="45" t="b">
        <f t="shared" si="91"/>
        <v>1</v>
      </c>
      <c r="Z309" s="42" t="s">
        <v>730</v>
      </c>
      <c r="AA309" s="42" t="s">
        <v>40</v>
      </c>
      <c r="AB309" s="43">
        <v>2</v>
      </c>
      <c r="AC309" s="42" t="s">
        <v>82</v>
      </c>
      <c r="AD309" s="47">
        <v>8</v>
      </c>
      <c r="AE309" s="47">
        <v>8.2000000000000003E-2</v>
      </c>
      <c r="AF309" s="47">
        <v>6</v>
      </c>
      <c r="AG309" s="47">
        <v>6.3E-2</v>
      </c>
      <c r="AH309" s="47">
        <v>8</v>
      </c>
      <c r="AI309" s="47">
        <v>9.8000000000000018E-2</v>
      </c>
      <c r="AJ309" s="47">
        <v>1</v>
      </c>
      <c r="AK309" s="47">
        <v>4.0000000000000001E-3</v>
      </c>
    </row>
    <row r="310" spans="1:37" ht="17.25" customHeight="1" x14ac:dyDescent="0.25">
      <c r="A310" s="7" t="s">
        <v>40</v>
      </c>
      <c r="B310" s="19">
        <v>297</v>
      </c>
      <c r="C310" s="32" t="s">
        <v>82</v>
      </c>
      <c r="D310" s="11">
        <f t="shared" si="101"/>
        <v>0</v>
      </c>
      <c r="E310" s="11">
        <f t="shared" si="102"/>
        <v>0</v>
      </c>
      <c r="F310" s="11">
        <f t="shared" si="103"/>
        <v>0</v>
      </c>
      <c r="G310" s="11">
        <f t="shared" si="104"/>
        <v>0</v>
      </c>
      <c r="H310" s="11">
        <f t="shared" si="105"/>
        <v>2</v>
      </c>
      <c r="I310" s="11">
        <f t="shared" si="106"/>
        <v>1.2999999999999998E-2</v>
      </c>
      <c r="J310" s="11">
        <f t="shared" si="107"/>
        <v>0</v>
      </c>
      <c r="K310" s="11">
        <f t="shared" si="108"/>
        <v>0</v>
      </c>
      <c r="L310" s="45" t="b">
        <f t="shared" si="109"/>
        <v>1</v>
      </c>
      <c r="M310" s="42" t="s">
        <v>733</v>
      </c>
      <c r="N310" s="42" t="s">
        <v>40</v>
      </c>
      <c r="O310" s="43">
        <v>2</v>
      </c>
      <c r="P310" s="42" t="s">
        <v>215</v>
      </c>
      <c r="Q310" s="43">
        <v>1</v>
      </c>
      <c r="R310" s="43">
        <v>1E-3</v>
      </c>
      <c r="S310" s="43">
        <v>0</v>
      </c>
      <c r="T310" s="43">
        <v>0</v>
      </c>
      <c r="U310" s="43">
        <v>0</v>
      </c>
      <c r="V310" s="43">
        <v>0</v>
      </c>
      <c r="W310" s="47">
        <v>0</v>
      </c>
      <c r="X310" s="47">
        <v>0</v>
      </c>
      <c r="Y310" s="45" t="b">
        <f t="shared" si="91"/>
        <v>1</v>
      </c>
      <c r="Z310" s="42" t="s">
        <v>733</v>
      </c>
      <c r="AA310" s="42" t="s">
        <v>40</v>
      </c>
      <c r="AB310" s="43">
        <v>2</v>
      </c>
      <c r="AC310" s="42" t="s">
        <v>215</v>
      </c>
      <c r="AD310" s="47">
        <v>1</v>
      </c>
      <c r="AE310" s="47">
        <v>1E-3</v>
      </c>
      <c r="AF310" s="47">
        <v>1</v>
      </c>
      <c r="AG310" s="47">
        <v>1E-3</v>
      </c>
      <c r="AH310" s="47">
        <v>0</v>
      </c>
      <c r="AI310" s="47">
        <v>0</v>
      </c>
      <c r="AJ310" s="47">
        <v>0</v>
      </c>
      <c r="AK310" s="47">
        <v>0</v>
      </c>
    </row>
    <row r="311" spans="1:37" ht="17.25" customHeight="1" x14ac:dyDescent="0.25">
      <c r="A311" s="7" t="s">
        <v>40</v>
      </c>
      <c r="B311" s="19">
        <v>298</v>
      </c>
      <c r="C311" s="32" t="s">
        <v>215</v>
      </c>
      <c r="D311" s="11">
        <f t="shared" si="101"/>
        <v>0</v>
      </c>
      <c r="E311" s="11">
        <f t="shared" si="102"/>
        <v>0</v>
      </c>
      <c r="F311" s="11">
        <f t="shared" si="103"/>
        <v>1</v>
      </c>
      <c r="G311" s="11">
        <f t="shared" si="104"/>
        <v>1E-3</v>
      </c>
      <c r="H311" s="11">
        <f t="shared" si="105"/>
        <v>0</v>
      </c>
      <c r="I311" s="11">
        <f t="shared" si="106"/>
        <v>0</v>
      </c>
      <c r="J311" s="11">
        <f t="shared" si="107"/>
        <v>0</v>
      </c>
      <c r="K311" s="11">
        <f t="shared" si="108"/>
        <v>0</v>
      </c>
      <c r="L311" s="45" t="b">
        <f t="shared" si="109"/>
        <v>1</v>
      </c>
      <c r="M311" s="42" t="s">
        <v>732</v>
      </c>
      <c r="N311" s="42" t="s">
        <v>40</v>
      </c>
      <c r="O311" s="43">
        <v>2</v>
      </c>
      <c r="P311" s="42" t="s">
        <v>57</v>
      </c>
      <c r="Q311" s="43">
        <v>50</v>
      </c>
      <c r="R311" s="43">
        <v>1.2785419999999985</v>
      </c>
      <c r="S311" s="43">
        <v>37</v>
      </c>
      <c r="T311" s="43">
        <v>0.55000000000000038</v>
      </c>
      <c r="U311" s="43">
        <v>19</v>
      </c>
      <c r="V311" s="43">
        <v>0.19900000000000004</v>
      </c>
      <c r="W311" s="47">
        <v>5</v>
      </c>
      <c r="X311" s="47">
        <v>0.27504200000000001</v>
      </c>
      <c r="Y311" s="45" t="b">
        <f t="shared" si="91"/>
        <v>1</v>
      </c>
      <c r="Z311" s="42" t="s">
        <v>732</v>
      </c>
      <c r="AA311" s="42" t="s">
        <v>40</v>
      </c>
      <c r="AB311" s="43">
        <v>2</v>
      </c>
      <c r="AC311" s="42" t="s">
        <v>57</v>
      </c>
      <c r="AD311" s="47">
        <v>59</v>
      </c>
      <c r="AE311" s="47">
        <v>1.7129419999999977</v>
      </c>
      <c r="AF311" s="47">
        <v>48</v>
      </c>
      <c r="AG311" s="47">
        <v>0.69150000000000045</v>
      </c>
      <c r="AH311" s="47">
        <v>27</v>
      </c>
      <c r="AI311" s="47">
        <v>0.33509200000000006</v>
      </c>
      <c r="AJ311" s="47">
        <v>5</v>
      </c>
      <c r="AK311" s="47">
        <v>0.27504200000000001</v>
      </c>
    </row>
    <row r="312" spans="1:37" ht="17.25" customHeight="1" x14ac:dyDescent="0.25">
      <c r="A312" s="7" t="s">
        <v>40</v>
      </c>
      <c r="B312" s="19">
        <v>299</v>
      </c>
      <c r="C312" s="32" t="s">
        <v>57</v>
      </c>
      <c r="D312" s="11">
        <f t="shared" si="101"/>
        <v>9</v>
      </c>
      <c r="E312" s="11">
        <f t="shared" si="102"/>
        <v>0.43439999999999923</v>
      </c>
      <c r="F312" s="11">
        <f t="shared" si="103"/>
        <v>11</v>
      </c>
      <c r="G312" s="11">
        <f t="shared" si="104"/>
        <v>0.14150000000000007</v>
      </c>
      <c r="H312" s="11">
        <f t="shared" si="105"/>
        <v>8</v>
      </c>
      <c r="I312" s="11">
        <f t="shared" si="106"/>
        <v>0.13609200000000002</v>
      </c>
      <c r="J312" s="11">
        <f t="shared" si="107"/>
        <v>0</v>
      </c>
      <c r="K312" s="11">
        <f t="shared" si="108"/>
        <v>0</v>
      </c>
      <c r="L312" s="45" t="b">
        <f t="shared" si="109"/>
        <v>1</v>
      </c>
      <c r="M312" s="42" t="s">
        <v>734</v>
      </c>
      <c r="N312" s="42" t="s">
        <v>40</v>
      </c>
      <c r="O312" s="43">
        <v>2</v>
      </c>
      <c r="P312" s="42" t="s">
        <v>174</v>
      </c>
      <c r="Q312" s="43">
        <v>1</v>
      </c>
      <c r="R312" s="43">
        <v>1.4999999999999999E-2</v>
      </c>
      <c r="S312" s="43">
        <v>0</v>
      </c>
      <c r="T312" s="43">
        <v>0</v>
      </c>
      <c r="U312" s="43">
        <v>1</v>
      </c>
      <c r="V312" s="43">
        <v>5.0000000000000001E-3</v>
      </c>
      <c r="W312" s="47">
        <v>1</v>
      </c>
      <c r="X312" s="47">
        <v>1.4999999999999999E-2</v>
      </c>
      <c r="Y312" s="45" t="b">
        <f t="shared" si="91"/>
        <v>1</v>
      </c>
      <c r="Z312" s="42" t="s">
        <v>734</v>
      </c>
      <c r="AA312" s="42" t="s">
        <v>40</v>
      </c>
      <c r="AB312" s="43">
        <v>2</v>
      </c>
      <c r="AC312" s="42" t="s">
        <v>174</v>
      </c>
      <c r="AD312" s="47">
        <v>1</v>
      </c>
      <c r="AE312" s="47">
        <v>1.4999999999999999E-2</v>
      </c>
      <c r="AF312" s="47">
        <v>0</v>
      </c>
      <c r="AG312" s="47">
        <v>0</v>
      </c>
      <c r="AH312" s="47">
        <v>1</v>
      </c>
      <c r="AI312" s="47">
        <v>5.0000000000000001E-3</v>
      </c>
      <c r="AJ312" s="47">
        <v>1</v>
      </c>
      <c r="AK312" s="47">
        <v>1.4999999999999999E-2</v>
      </c>
    </row>
    <row r="313" spans="1:37" ht="17.25" customHeight="1" x14ac:dyDescent="0.25">
      <c r="A313" s="7" t="s">
        <v>40</v>
      </c>
      <c r="B313" s="19">
        <v>300</v>
      </c>
      <c r="C313" s="32" t="s">
        <v>174</v>
      </c>
      <c r="D313" s="11">
        <f t="shared" si="101"/>
        <v>0</v>
      </c>
      <c r="E313" s="11">
        <f t="shared" si="102"/>
        <v>0</v>
      </c>
      <c r="F313" s="11">
        <f t="shared" si="103"/>
        <v>0</v>
      </c>
      <c r="G313" s="11">
        <f t="shared" si="104"/>
        <v>0</v>
      </c>
      <c r="H313" s="11">
        <f t="shared" si="105"/>
        <v>0</v>
      </c>
      <c r="I313" s="11">
        <f t="shared" si="106"/>
        <v>0</v>
      </c>
      <c r="J313" s="11">
        <f t="shared" si="107"/>
        <v>0</v>
      </c>
      <c r="K313" s="11">
        <f t="shared" si="108"/>
        <v>0</v>
      </c>
      <c r="L313" s="45" t="b">
        <f t="shared" si="109"/>
        <v>1</v>
      </c>
      <c r="M313" s="42" t="s">
        <v>731</v>
      </c>
      <c r="N313" s="42" t="s">
        <v>40</v>
      </c>
      <c r="O313" s="43">
        <v>2</v>
      </c>
      <c r="P313" s="42" t="s">
        <v>14</v>
      </c>
      <c r="Q313" s="43">
        <v>25</v>
      </c>
      <c r="R313" s="43">
        <f>0.434227-0.08/1000</f>
        <v>0.43414699999999995</v>
      </c>
      <c r="S313" s="43">
        <v>24</v>
      </c>
      <c r="T313" s="43">
        <v>1.2668469999999987</v>
      </c>
      <c r="U313" s="43">
        <v>9</v>
      </c>
      <c r="V313" s="43">
        <v>0.79870000000000008</v>
      </c>
      <c r="W313" s="47">
        <v>2</v>
      </c>
      <c r="X313" s="47">
        <v>0.03</v>
      </c>
      <c r="Y313" s="45" t="b">
        <f t="shared" si="91"/>
        <v>1</v>
      </c>
      <c r="Z313" s="42" t="s">
        <v>731</v>
      </c>
      <c r="AA313" s="42" t="s">
        <v>40</v>
      </c>
      <c r="AB313" s="43">
        <v>2</v>
      </c>
      <c r="AC313" s="42" t="s">
        <v>14</v>
      </c>
      <c r="AD313" s="47">
        <v>31</v>
      </c>
      <c r="AE313" s="47">
        <v>0.5062270000000002</v>
      </c>
      <c r="AF313" s="47">
        <v>24</v>
      </c>
      <c r="AG313" s="47">
        <v>1.2668469999999987</v>
      </c>
      <c r="AH313" s="47">
        <v>13</v>
      </c>
      <c r="AI313" s="47">
        <v>0.9527000000000001</v>
      </c>
      <c r="AJ313" s="47">
        <v>3</v>
      </c>
      <c r="AK313" s="47">
        <v>0.04</v>
      </c>
    </row>
    <row r="314" spans="1:37" ht="17.25" customHeight="1" x14ac:dyDescent="0.25">
      <c r="A314" s="7" t="s">
        <v>40</v>
      </c>
      <c r="B314" s="19">
        <v>301</v>
      </c>
      <c r="C314" s="32" t="s">
        <v>14</v>
      </c>
      <c r="D314" s="11">
        <f t="shared" si="101"/>
        <v>6</v>
      </c>
      <c r="E314" s="11">
        <f t="shared" si="102"/>
        <v>7.2080000000000255E-2</v>
      </c>
      <c r="F314" s="11">
        <f t="shared" si="103"/>
        <v>0</v>
      </c>
      <c r="G314" s="11">
        <f t="shared" si="104"/>
        <v>0</v>
      </c>
      <c r="H314" s="11">
        <f t="shared" si="105"/>
        <v>4</v>
      </c>
      <c r="I314" s="11">
        <f t="shared" si="106"/>
        <v>0.15400000000000003</v>
      </c>
      <c r="J314" s="11">
        <f t="shared" si="107"/>
        <v>1</v>
      </c>
      <c r="K314" s="11">
        <f t="shared" si="108"/>
        <v>1.0000000000000002E-2</v>
      </c>
      <c r="L314" s="45" t="b">
        <f t="shared" si="109"/>
        <v>1</v>
      </c>
      <c r="M314" s="42" t="s">
        <v>730</v>
      </c>
      <c r="N314" s="42" t="s">
        <v>40</v>
      </c>
      <c r="O314" s="43">
        <v>2</v>
      </c>
      <c r="P314" s="42" t="s">
        <v>339</v>
      </c>
      <c r="Q314" s="43">
        <v>2</v>
      </c>
      <c r="R314" s="43">
        <v>1.6488</v>
      </c>
      <c r="S314" s="43">
        <v>0</v>
      </c>
      <c r="T314" s="43">
        <v>0</v>
      </c>
      <c r="U314" s="43">
        <v>2</v>
      </c>
      <c r="V314" s="43">
        <v>0.376</v>
      </c>
      <c r="W314" s="47">
        <v>0</v>
      </c>
      <c r="X314" s="47">
        <v>0</v>
      </c>
      <c r="Y314" s="45" t="b">
        <f t="shared" si="91"/>
        <v>1</v>
      </c>
      <c r="Z314" s="42" t="s">
        <v>730</v>
      </c>
      <c r="AA314" s="42" t="s">
        <v>40</v>
      </c>
      <c r="AB314" s="43">
        <v>2</v>
      </c>
      <c r="AC314" s="42" t="s">
        <v>339</v>
      </c>
      <c r="AD314" s="47">
        <v>2</v>
      </c>
      <c r="AE314" s="47">
        <v>1.6488</v>
      </c>
      <c r="AF314" s="47">
        <v>0</v>
      </c>
      <c r="AG314" s="47">
        <v>0</v>
      </c>
      <c r="AH314" s="47">
        <v>2</v>
      </c>
      <c r="AI314" s="47">
        <v>0.376</v>
      </c>
      <c r="AJ314" s="47">
        <v>1</v>
      </c>
      <c r="AK314" s="47">
        <v>0.14880000000000002</v>
      </c>
    </row>
    <row r="315" spans="1:37" ht="17.25" customHeight="1" x14ac:dyDescent="0.25">
      <c r="A315" s="7" t="s">
        <v>40</v>
      </c>
      <c r="B315" s="19">
        <v>302</v>
      </c>
      <c r="C315" s="32" t="s">
        <v>339</v>
      </c>
      <c r="D315" s="11">
        <f t="shared" si="101"/>
        <v>0</v>
      </c>
      <c r="E315" s="11">
        <f t="shared" si="102"/>
        <v>0</v>
      </c>
      <c r="F315" s="11">
        <f t="shared" si="103"/>
        <v>0</v>
      </c>
      <c r="G315" s="11">
        <f t="shared" si="104"/>
        <v>0</v>
      </c>
      <c r="H315" s="11">
        <f t="shared" si="105"/>
        <v>0</v>
      </c>
      <c r="I315" s="11">
        <f t="shared" si="106"/>
        <v>0</v>
      </c>
      <c r="J315" s="11">
        <f t="shared" si="107"/>
        <v>1</v>
      </c>
      <c r="K315" s="11">
        <f t="shared" si="108"/>
        <v>0.14880000000000002</v>
      </c>
      <c r="L315" s="45" t="b">
        <f t="shared" si="109"/>
        <v>1</v>
      </c>
      <c r="M315" s="42" t="s">
        <v>732</v>
      </c>
      <c r="N315" s="42" t="s">
        <v>40</v>
      </c>
      <c r="O315" s="43">
        <v>2</v>
      </c>
      <c r="P315" s="42" t="s">
        <v>93</v>
      </c>
      <c r="Q315" s="43">
        <v>1</v>
      </c>
      <c r="R315" s="43">
        <v>1.4999999999999999E-2</v>
      </c>
      <c r="S315" s="43">
        <v>1</v>
      </c>
      <c r="T315" s="43">
        <v>1.4999999999999999E-2</v>
      </c>
      <c r="U315" s="43">
        <v>0</v>
      </c>
      <c r="V315" s="43">
        <v>0</v>
      </c>
      <c r="W315" s="47">
        <v>0</v>
      </c>
      <c r="X315" s="47">
        <v>0</v>
      </c>
      <c r="Y315" s="45" t="b">
        <f t="shared" si="91"/>
        <v>1</v>
      </c>
      <c r="Z315" s="42" t="s">
        <v>732</v>
      </c>
      <c r="AA315" s="42" t="s">
        <v>40</v>
      </c>
      <c r="AB315" s="43">
        <v>2</v>
      </c>
      <c r="AC315" s="42" t="s">
        <v>93</v>
      </c>
      <c r="AD315" s="47">
        <v>2</v>
      </c>
      <c r="AE315" s="47">
        <v>0.03</v>
      </c>
      <c r="AF315" s="47">
        <v>2</v>
      </c>
      <c r="AG315" s="47">
        <v>0.03</v>
      </c>
      <c r="AH315" s="47">
        <v>0</v>
      </c>
      <c r="AI315" s="47">
        <v>0</v>
      </c>
      <c r="AJ315" s="47">
        <v>0</v>
      </c>
      <c r="AK315" s="47">
        <v>0</v>
      </c>
    </row>
    <row r="316" spans="1:37" ht="17.25" customHeight="1" x14ac:dyDescent="0.25">
      <c r="A316" s="7" t="s">
        <v>40</v>
      </c>
      <c r="B316" s="19">
        <v>303</v>
      </c>
      <c r="C316" s="32" t="s">
        <v>93</v>
      </c>
      <c r="D316" s="11">
        <f t="shared" si="101"/>
        <v>1</v>
      </c>
      <c r="E316" s="11">
        <f t="shared" si="102"/>
        <v>1.4999999999999999E-2</v>
      </c>
      <c r="F316" s="11">
        <f t="shared" si="103"/>
        <v>1</v>
      </c>
      <c r="G316" s="11">
        <f t="shared" si="104"/>
        <v>1.4999999999999999E-2</v>
      </c>
      <c r="H316" s="11">
        <f t="shared" si="105"/>
        <v>0</v>
      </c>
      <c r="I316" s="11">
        <f t="shared" si="106"/>
        <v>0</v>
      </c>
      <c r="J316" s="11">
        <f t="shared" si="107"/>
        <v>0</v>
      </c>
      <c r="K316" s="11">
        <f t="shared" si="108"/>
        <v>0</v>
      </c>
      <c r="L316" s="45" t="b">
        <f t="shared" si="109"/>
        <v>1</v>
      </c>
      <c r="M316" s="42" t="s">
        <v>733</v>
      </c>
      <c r="N316" s="42" t="s">
        <v>40</v>
      </c>
      <c r="O316" s="43">
        <v>2</v>
      </c>
      <c r="P316" s="42" t="s">
        <v>134</v>
      </c>
      <c r="Q316" s="43">
        <v>19</v>
      </c>
      <c r="R316" s="43">
        <v>0.15050000000000005</v>
      </c>
      <c r="S316" s="43">
        <v>19</v>
      </c>
      <c r="T316" s="43">
        <v>0.15050000000000005</v>
      </c>
      <c r="U316" s="43">
        <v>7</v>
      </c>
      <c r="V316" s="43">
        <v>6.1357000000000002E-2</v>
      </c>
      <c r="W316" s="47">
        <v>0</v>
      </c>
      <c r="X316" s="47">
        <v>0</v>
      </c>
      <c r="Y316" s="45" t="b">
        <f t="shared" si="91"/>
        <v>1</v>
      </c>
      <c r="Z316" s="42" t="s">
        <v>733</v>
      </c>
      <c r="AA316" s="42" t="s">
        <v>40</v>
      </c>
      <c r="AB316" s="43">
        <v>2</v>
      </c>
      <c r="AC316" s="42" t="s">
        <v>134</v>
      </c>
      <c r="AD316" s="47">
        <v>19</v>
      </c>
      <c r="AE316" s="47">
        <v>0.15050000000000005</v>
      </c>
      <c r="AF316" s="47">
        <v>19</v>
      </c>
      <c r="AG316" s="47">
        <v>0.15050000000000005</v>
      </c>
      <c r="AH316" s="47">
        <v>13</v>
      </c>
      <c r="AI316" s="47">
        <v>0.11985700000000001</v>
      </c>
      <c r="AJ316" s="47">
        <v>0</v>
      </c>
      <c r="AK316" s="47">
        <v>0</v>
      </c>
    </row>
    <row r="317" spans="1:37" ht="17.25" customHeight="1" x14ac:dyDescent="0.25">
      <c r="A317" s="7" t="s">
        <v>40</v>
      </c>
      <c r="B317" s="19">
        <v>304</v>
      </c>
      <c r="C317" s="32" t="s">
        <v>134</v>
      </c>
      <c r="D317" s="11">
        <f t="shared" si="101"/>
        <v>0</v>
      </c>
      <c r="E317" s="11">
        <f t="shared" si="102"/>
        <v>0</v>
      </c>
      <c r="F317" s="11">
        <f t="shared" si="103"/>
        <v>0</v>
      </c>
      <c r="G317" s="11">
        <f t="shared" si="104"/>
        <v>0</v>
      </c>
      <c r="H317" s="11">
        <f t="shared" si="105"/>
        <v>6</v>
      </c>
      <c r="I317" s="11">
        <f t="shared" si="106"/>
        <v>5.8500000000000003E-2</v>
      </c>
      <c r="J317" s="11">
        <f t="shared" si="107"/>
        <v>0</v>
      </c>
      <c r="K317" s="11">
        <f t="shared" si="108"/>
        <v>0</v>
      </c>
      <c r="L317" s="45" t="b">
        <f t="shared" si="109"/>
        <v>1</v>
      </c>
      <c r="M317" s="42" t="s">
        <v>734</v>
      </c>
      <c r="N317" s="42" t="s">
        <v>40</v>
      </c>
      <c r="O317" s="43">
        <v>2</v>
      </c>
      <c r="P317" s="42" t="s">
        <v>237</v>
      </c>
      <c r="Q317" s="43">
        <v>2</v>
      </c>
      <c r="R317" s="43">
        <v>6.3E-2</v>
      </c>
      <c r="S317" s="43">
        <v>1</v>
      </c>
      <c r="T317" s="43">
        <v>8.0000000000000002E-3</v>
      </c>
      <c r="U317" s="43">
        <v>0</v>
      </c>
      <c r="V317" s="43">
        <v>0</v>
      </c>
      <c r="W317" s="47">
        <v>0</v>
      </c>
      <c r="X317" s="47">
        <v>0</v>
      </c>
      <c r="Y317" s="45" t="b">
        <f t="shared" si="91"/>
        <v>1</v>
      </c>
      <c r="Z317" s="42" t="s">
        <v>734</v>
      </c>
      <c r="AA317" s="42" t="s">
        <v>40</v>
      </c>
      <c r="AB317" s="43">
        <v>2</v>
      </c>
      <c r="AC317" s="42" t="s">
        <v>237</v>
      </c>
      <c r="AD317" s="47">
        <v>3</v>
      </c>
      <c r="AE317" s="47">
        <v>6.4000000000000001E-2</v>
      </c>
      <c r="AF317" s="47">
        <v>3</v>
      </c>
      <c r="AG317" s="47">
        <v>6.4000000000000001E-2</v>
      </c>
      <c r="AH317" s="47">
        <v>1</v>
      </c>
      <c r="AI317" s="47">
        <v>8.0000000000000002E-3</v>
      </c>
      <c r="AJ317" s="47">
        <v>0</v>
      </c>
      <c r="AK317" s="47">
        <v>0</v>
      </c>
    </row>
    <row r="318" spans="1:37" ht="17.25" customHeight="1" x14ac:dyDescent="0.25">
      <c r="A318" s="7" t="s">
        <v>40</v>
      </c>
      <c r="B318" s="19">
        <v>305</v>
      </c>
      <c r="C318" s="32" t="s">
        <v>237</v>
      </c>
      <c r="D318" s="11">
        <f t="shared" si="101"/>
        <v>1</v>
      </c>
      <c r="E318" s="11">
        <f t="shared" si="102"/>
        <v>1.0000000000000009E-3</v>
      </c>
      <c r="F318" s="11">
        <f t="shared" si="103"/>
        <v>2</v>
      </c>
      <c r="G318" s="11">
        <f t="shared" si="104"/>
        <v>5.6000000000000001E-2</v>
      </c>
      <c r="H318" s="11">
        <f t="shared" si="105"/>
        <v>1</v>
      </c>
      <c r="I318" s="11">
        <f t="shared" si="106"/>
        <v>8.0000000000000002E-3</v>
      </c>
      <c r="J318" s="11">
        <f t="shared" si="107"/>
        <v>0</v>
      </c>
      <c r="K318" s="11">
        <f t="shared" si="108"/>
        <v>0</v>
      </c>
      <c r="L318" s="45" t="b">
        <f t="shared" si="109"/>
        <v>1</v>
      </c>
      <c r="M318" s="42" t="s">
        <v>734</v>
      </c>
      <c r="N318" s="42" t="s">
        <v>40</v>
      </c>
      <c r="O318" s="43">
        <v>2</v>
      </c>
      <c r="P318" s="42" t="s">
        <v>340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7">
        <v>0</v>
      </c>
      <c r="X318" s="47">
        <v>0</v>
      </c>
      <c r="Y318" s="45" t="b">
        <f t="shared" si="91"/>
        <v>1</v>
      </c>
      <c r="Z318" s="42" t="s">
        <v>734</v>
      </c>
      <c r="AA318" s="42" t="s">
        <v>40</v>
      </c>
      <c r="AB318" s="43">
        <v>2</v>
      </c>
      <c r="AC318" s="42" t="s">
        <v>340</v>
      </c>
      <c r="AD318" s="47">
        <v>0</v>
      </c>
      <c r="AE318" s="47">
        <v>0</v>
      </c>
      <c r="AF318" s="47">
        <v>0</v>
      </c>
      <c r="AG318" s="47">
        <v>0</v>
      </c>
      <c r="AH318" s="47">
        <v>0</v>
      </c>
      <c r="AI318" s="47">
        <v>0</v>
      </c>
      <c r="AJ318" s="47">
        <v>0</v>
      </c>
      <c r="AK318" s="47">
        <v>0</v>
      </c>
    </row>
    <row r="319" spans="1:37" ht="17.25" customHeight="1" x14ac:dyDescent="0.25">
      <c r="A319" s="7" t="s">
        <v>40</v>
      </c>
      <c r="B319" s="19">
        <v>306</v>
      </c>
      <c r="C319" s="32" t="s">
        <v>340</v>
      </c>
      <c r="D319" s="11">
        <f t="shared" si="101"/>
        <v>0</v>
      </c>
      <c r="E319" s="11">
        <f t="shared" si="102"/>
        <v>0</v>
      </c>
      <c r="F319" s="11">
        <f t="shared" si="103"/>
        <v>0</v>
      </c>
      <c r="G319" s="11">
        <f t="shared" si="104"/>
        <v>0</v>
      </c>
      <c r="H319" s="11">
        <f t="shared" si="105"/>
        <v>0</v>
      </c>
      <c r="I319" s="11">
        <f t="shared" si="106"/>
        <v>0</v>
      </c>
      <c r="J319" s="11">
        <f t="shared" si="107"/>
        <v>0</v>
      </c>
      <c r="K319" s="11">
        <f t="shared" si="108"/>
        <v>0</v>
      </c>
      <c r="L319" s="45" t="b">
        <f t="shared" si="109"/>
        <v>1</v>
      </c>
      <c r="M319" s="42" t="s">
        <v>734</v>
      </c>
      <c r="N319" s="42" t="s">
        <v>40</v>
      </c>
      <c r="O319" s="43">
        <v>2</v>
      </c>
      <c r="P319" s="42" t="s">
        <v>15</v>
      </c>
      <c r="Q319" s="43">
        <v>16</v>
      </c>
      <c r="R319" s="43">
        <v>1.2155999999999991</v>
      </c>
      <c r="S319" s="43">
        <v>17</v>
      </c>
      <c r="T319" s="43">
        <v>0.31530000000000008</v>
      </c>
      <c r="U319" s="43">
        <v>13</v>
      </c>
      <c r="V319" s="43">
        <v>0.12839999999999999</v>
      </c>
      <c r="W319" s="47">
        <v>0</v>
      </c>
      <c r="X319" s="47">
        <v>0</v>
      </c>
      <c r="Y319" s="45" t="b">
        <f t="shared" si="91"/>
        <v>1</v>
      </c>
      <c r="Z319" s="42" t="s">
        <v>734</v>
      </c>
      <c r="AA319" s="42" t="s">
        <v>40</v>
      </c>
      <c r="AB319" s="43">
        <v>2</v>
      </c>
      <c r="AC319" s="42" t="s">
        <v>15</v>
      </c>
      <c r="AD319" s="47">
        <v>16</v>
      </c>
      <c r="AE319" s="47">
        <v>1.2155999999999991</v>
      </c>
      <c r="AF319" s="47">
        <v>17</v>
      </c>
      <c r="AG319" s="47">
        <v>0.31530000000000008</v>
      </c>
      <c r="AH319" s="47">
        <v>14</v>
      </c>
      <c r="AI319" s="47">
        <v>0.14339999999999997</v>
      </c>
      <c r="AJ319" s="47">
        <v>0</v>
      </c>
      <c r="AK319" s="47">
        <v>0</v>
      </c>
    </row>
    <row r="320" spans="1:37" ht="17.25" customHeight="1" x14ac:dyDescent="0.25">
      <c r="A320" s="7" t="s">
        <v>40</v>
      </c>
      <c r="B320" s="19">
        <v>307</v>
      </c>
      <c r="C320" s="32" t="s">
        <v>15</v>
      </c>
      <c r="D320" s="11">
        <f t="shared" si="101"/>
        <v>0</v>
      </c>
      <c r="E320" s="11">
        <f t="shared" si="102"/>
        <v>0</v>
      </c>
      <c r="F320" s="11">
        <f t="shared" si="103"/>
        <v>0</v>
      </c>
      <c r="G320" s="11">
        <f t="shared" si="104"/>
        <v>0</v>
      </c>
      <c r="H320" s="11">
        <f t="shared" si="105"/>
        <v>1</v>
      </c>
      <c r="I320" s="11">
        <f t="shared" si="106"/>
        <v>1.4999999999999986E-2</v>
      </c>
      <c r="J320" s="11">
        <f t="shared" si="107"/>
        <v>0</v>
      </c>
      <c r="K320" s="11">
        <f t="shared" si="108"/>
        <v>0</v>
      </c>
      <c r="L320" s="45" t="b">
        <f t="shared" si="109"/>
        <v>1</v>
      </c>
      <c r="M320" s="42" t="s">
        <v>734</v>
      </c>
      <c r="N320" s="42" t="s">
        <v>40</v>
      </c>
      <c r="O320" s="43">
        <v>2</v>
      </c>
      <c r="P320" s="42" t="s">
        <v>341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7">
        <v>0</v>
      </c>
      <c r="X320" s="47">
        <v>0</v>
      </c>
      <c r="Y320" s="45" t="b">
        <f t="shared" si="91"/>
        <v>1</v>
      </c>
      <c r="Z320" s="42" t="s">
        <v>734</v>
      </c>
      <c r="AA320" s="42" t="s">
        <v>40</v>
      </c>
      <c r="AB320" s="43">
        <v>2</v>
      </c>
      <c r="AC320" s="42" t="s">
        <v>341</v>
      </c>
      <c r="AD320" s="47">
        <v>0</v>
      </c>
      <c r="AE320" s="47">
        <v>0</v>
      </c>
      <c r="AF320" s="47">
        <v>0</v>
      </c>
      <c r="AG320" s="47">
        <v>0</v>
      </c>
      <c r="AH320" s="47">
        <v>0</v>
      </c>
      <c r="AI320" s="47">
        <v>0</v>
      </c>
      <c r="AJ320" s="47">
        <v>0</v>
      </c>
      <c r="AK320" s="47">
        <v>0</v>
      </c>
    </row>
    <row r="321" spans="1:37" ht="17.25" customHeight="1" x14ac:dyDescent="0.25">
      <c r="A321" s="7" t="s">
        <v>40</v>
      </c>
      <c r="B321" s="19">
        <v>308</v>
      </c>
      <c r="C321" s="32" t="s">
        <v>341</v>
      </c>
      <c r="D321" s="11">
        <f t="shared" si="101"/>
        <v>0</v>
      </c>
      <c r="E321" s="11">
        <f t="shared" si="102"/>
        <v>0</v>
      </c>
      <c r="F321" s="11">
        <f t="shared" si="103"/>
        <v>0</v>
      </c>
      <c r="G321" s="11">
        <f t="shared" si="104"/>
        <v>0</v>
      </c>
      <c r="H321" s="11">
        <f t="shared" si="105"/>
        <v>0</v>
      </c>
      <c r="I321" s="11">
        <f t="shared" si="106"/>
        <v>0</v>
      </c>
      <c r="J321" s="11">
        <f t="shared" si="107"/>
        <v>0</v>
      </c>
      <c r="K321" s="11">
        <f t="shared" si="108"/>
        <v>0</v>
      </c>
      <c r="L321" s="45" t="b">
        <f t="shared" si="109"/>
        <v>1</v>
      </c>
      <c r="M321" s="42" t="s">
        <v>733</v>
      </c>
      <c r="N321" s="42" t="s">
        <v>40</v>
      </c>
      <c r="O321" s="43">
        <v>2</v>
      </c>
      <c r="P321" s="42" t="s">
        <v>175</v>
      </c>
      <c r="Q321" s="43">
        <v>5</v>
      </c>
      <c r="R321" s="43">
        <v>3.4999999999999996E-2</v>
      </c>
      <c r="S321" s="43">
        <v>4</v>
      </c>
      <c r="T321" s="43">
        <v>0.03</v>
      </c>
      <c r="U321" s="43">
        <v>2</v>
      </c>
      <c r="V321" s="43">
        <v>1.4E-2</v>
      </c>
      <c r="W321" s="47">
        <v>0</v>
      </c>
      <c r="X321" s="47">
        <v>0</v>
      </c>
      <c r="Y321" s="45" t="b">
        <f t="shared" si="91"/>
        <v>1</v>
      </c>
      <c r="Z321" s="42" t="s">
        <v>733</v>
      </c>
      <c r="AA321" s="42" t="s">
        <v>40</v>
      </c>
      <c r="AB321" s="43">
        <v>2</v>
      </c>
      <c r="AC321" s="42" t="s">
        <v>175</v>
      </c>
      <c r="AD321" s="47">
        <v>5</v>
      </c>
      <c r="AE321" s="47">
        <v>3.4999999999999996E-2</v>
      </c>
      <c r="AF321" s="47">
        <v>5</v>
      </c>
      <c r="AG321" s="47">
        <v>3.4999999999999996E-2</v>
      </c>
      <c r="AH321" s="47">
        <v>2</v>
      </c>
      <c r="AI321" s="47">
        <v>1.4E-2</v>
      </c>
      <c r="AJ321" s="47">
        <v>0</v>
      </c>
      <c r="AK321" s="47">
        <v>0</v>
      </c>
    </row>
    <row r="322" spans="1:37" ht="17.25" customHeight="1" x14ac:dyDescent="0.25">
      <c r="A322" s="7" t="s">
        <v>40</v>
      </c>
      <c r="B322" s="19">
        <v>309</v>
      </c>
      <c r="C322" s="32" t="s">
        <v>175</v>
      </c>
      <c r="D322" s="11">
        <f t="shared" si="101"/>
        <v>0</v>
      </c>
      <c r="E322" s="11">
        <f t="shared" si="102"/>
        <v>0</v>
      </c>
      <c r="F322" s="11">
        <f t="shared" si="103"/>
        <v>1</v>
      </c>
      <c r="G322" s="11">
        <f t="shared" si="104"/>
        <v>4.9999999999999975E-3</v>
      </c>
      <c r="H322" s="11">
        <f t="shared" si="105"/>
        <v>0</v>
      </c>
      <c r="I322" s="11">
        <f t="shared" si="106"/>
        <v>0</v>
      </c>
      <c r="J322" s="11">
        <f t="shared" si="107"/>
        <v>0</v>
      </c>
      <c r="K322" s="11">
        <f t="shared" si="108"/>
        <v>0</v>
      </c>
      <c r="L322" s="45" t="b">
        <f t="shared" si="109"/>
        <v>1</v>
      </c>
      <c r="M322" s="42" t="s">
        <v>734</v>
      </c>
      <c r="N322" s="42" t="s">
        <v>40</v>
      </c>
      <c r="O322" s="43">
        <v>2</v>
      </c>
      <c r="P322" s="42" t="s">
        <v>135</v>
      </c>
      <c r="Q322" s="43">
        <v>16</v>
      </c>
      <c r="R322" s="43">
        <v>0.11</v>
      </c>
      <c r="S322" s="43">
        <v>3</v>
      </c>
      <c r="T322" s="43">
        <v>3.5000000000000003E-2</v>
      </c>
      <c r="U322" s="43">
        <v>21</v>
      </c>
      <c r="V322" s="43">
        <v>0.14000000000000001</v>
      </c>
      <c r="W322" s="47">
        <v>13</v>
      </c>
      <c r="X322" s="47">
        <v>7.4999999999999983E-2</v>
      </c>
      <c r="Y322" s="45" t="b">
        <f t="shared" si="91"/>
        <v>1</v>
      </c>
      <c r="Z322" s="42" t="s">
        <v>734</v>
      </c>
      <c r="AA322" s="42" t="s">
        <v>40</v>
      </c>
      <c r="AB322" s="43">
        <v>2</v>
      </c>
      <c r="AC322" s="42" t="s">
        <v>135</v>
      </c>
      <c r="AD322" s="47">
        <v>16</v>
      </c>
      <c r="AE322" s="47">
        <v>0.11</v>
      </c>
      <c r="AF322" s="47">
        <v>3</v>
      </c>
      <c r="AG322" s="47">
        <v>3.5000000000000003E-2</v>
      </c>
      <c r="AH322" s="47">
        <v>21</v>
      </c>
      <c r="AI322" s="47">
        <v>0.14000000000000001</v>
      </c>
      <c r="AJ322" s="47">
        <v>13</v>
      </c>
      <c r="AK322" s="47">
        <v>7.4999999999999983E-2</v>
      </c>
    </row>
    <row r="323" spans="1:37" ht="17.25" customHeight="1" x14ac:dyDescent="0.25">
      <c r="A323" s="7" t="s">
        <v>40</v>
      </c>
      <c r="B323" s="19">
        <v>310</v>
      </c>
      <c r="C323" s="32" t="s">
        <v>135</v>
      </c>
      <c r="D323" s="11">
        <f t="shared" si="101"/>
        <v>0</v>
      </c>
      <c r="E323" s="11">
        <f t="shared" si="102"/>
        <v>0</v>
      </c>
      <c r="F323" s="11">
        <f t="shared" si="103"/>
        <v>0</v>
      </c>
      <c r="G323" s="11">
        <f t="shared" si="104"/>
        <v>0</v>
      </c>
      <c r="H323" s="11">
        <f t="shared" si="105"/>
        <v>0</v>
      </c>
      <c r="I323" s="11">
        <f t="shared" si="106"/>
        <v>0</v>
      </c>
      <c r="J323" s="11">
        <f t="shared" si="107"/>
        <v>0</v>
      </c>
      <c r="K323" s="11">
        <f t="shared" si="108"/>
        <v>0</v>
      </c>
      <c r="L323" s="45" t="b">
        <f t="shared" si="109"/>
        <v>1</v>
      </c>
      <c r="M323" s="42" t="s">
        <v>733</v>
      </c>
      <c r="N323" s="42" t="s">
        <v>40</v>
      </c>
      <c r="O323" s="43">
        <v>2</v>
      </c>
      <c r="P323" s="42" t="s">
        <v>16</v>
      </c>
      <c r="Q323" s="43">
        <v>9</v>
      </c>
      <c r="R323" s="43">
        <v>4.7500000000000001E-2</v>
      </c>
      <c r="S323" s="43">
        <v>9</v>
      </c>
      <c r="T323" s="43">
        <v>4.4749999999999998E-2</v>
      </c>
      <c r="U323" s="43">
        <v>4</v>
      </c>
      <c r="V323" s="43">
        <v>5.3999999999999992E-2</v>
      </c>
      <c r="W323" s="47">
        <v>1</v>
      </c>
      <c r="X323" s="47">
        <v>1.5E-3</v>
      </c>
      <c r="Y323" s="45" t="b">
        <f t="shared" si="91"/>
        <v>1</v>
      </c>
      <c r="Z323" s="42" t="s">
        <v>733</v>
      </c>
      <c r="AA323" s="42" t="s">
        <v>40</v>
      </c>
      <c r="AB323" s="43">
        <v>2</v>
      </c>
      <c r="AC323" s="42" t="s">
        <v>16</v>
      </c>
      <c r="AD323" s="47">
        <v>10</v>
      </c>
      <c r="AE323" s="47">
        <v>6.25E-2</v>
      </c>
      <c r="AF323" s="47">
        <v>11</v>
      </c>
      <c r="AG323" s="47">
        <v>6.0749999999999998E-2</v>
      </c>
      <c r="AH323" s="47">
        <v>8</v>
      </c>
      <c r="AI323" s="47">
        <v>9.7252000000000005E-2</v>
      </c>
      <c r="AJ323" s="47">
        <v>1</v>
      </c>
      <c r="AK323" s="47">
        <v>1.5E-3</v>
      </c>
    </row>
    <row r="324" spans="1:37" ht="17.25" customHeight="1" x14ac:dyDescent="0.25">
      <c r="A324" s="7" t="s">
        <v>40</v>
      </c>
      <c r="B324" s="19">
        <v>311</v>
      </c>
      <c r="C324" s="32" t="s">
        <v>16</v>
      </c>
      <c r="D324" s="11">
        <f t="shared" si="101"/>
        <v>1</v>
      </c>
      <c r="E324" s="11">
        <f t="shared" si="102"/>
        <v>1.4999999999999999E-2</v>
      </c>
      <c r="F324" s="11">
        <f t="shared" si="103"/>
        <v>2</v>
      </c>
      <c r="G324" s="11">
        <f t="shared" si="104"/>
        <v>1.6E-2</v>
      </c>
      <c r="H324" s="11">
        <f t="shared" si="105"/>
        <v>4</v>
      </c>
      <c r="I324" s="11">
        <f t="shared" si="106"/>
        <v>4.3252000000000013E-2</v>
      </c>
      <c r="J324" s="11">
        <f t="shared" si="107"/>
        <v>0</v>
      </c>
      <c r="K324" s="11">
        <f t="shared" si="108"/>
        <v>0</v>
      </c>
      <c r="L324" s="45" t="b">
        <f t="shared" si="109"/>
        <v>1</v>
      </c>
      <c r="M324" s="42" t="s">
        <v>732</v>
      </c>
      <c r="N324" s="42" t="s">
        <v>40</v>
      </c>
      <c r="O324" s="43">
        <v>2</v>
      </c>
      <c r="P324" s="42" t="s">
        <v>188</v>
      </c>
      <c r="Q324" s="43">
        <v>3</v>
      </c>
      <c r="R324" s="43">
        <v>3.3000000000000002E-2</v>
      </c>
      <c r="S324" s="43">
        <v>3</v>
      </c>
      <c r="T324" s="43">
        <v>3.3000000000000002E-2</v>
      </c>
      <c r="U324" s="43">
        <v>2</v>
      </c>
      <c r="V324" s="43">
        <v>1.8000000000000002E-2</v>
      </c>
      <c r="W324" s="47">
        <v>0</v>
      </c>
      <c r="X324" s="47">
        <v>0</v>
      </c>
      <c r="Y324" s="45" t="b">
        <f t="shared" si="91"/>
        <v>1</v>
      </c>
      <c r="Z324" s="42" t="s">
        <v>732</v>
      </c>
      <c r="AA324" s="42" t="s">
        <v>40</v>
      </c>
      <c r="AB324" s="43">
        <v>2</v>
      </c>
      <c r="AC324" s="42" t="s">
        <v>188</v>
      </c>
      <c r="AD324" s="47">
        <v>3</v>
      </c>
      <c r="AE324" s="47">
        <v>3.3000000000000002E-2</v>
      </c>
      <c r="AF324" s="47">
        <v>3</v>
      </c>
      <c r="AG324" s="47">
        <v>3.3000000000000002E-2</v>
      </c>
      <c r="AH324" s="47">
        <v>2</v>
      </c>
      <c r="AI324" s="47">
        <v>1.8000000000000002E-2</v>
      </c>
      <c r="AJ324" s="47">
        <v>0</v>
      </c>
      <c r="AK324" s="47">
        <v>0</v>
      </c>
    </row>
    <row r="325" spans="1:37" ht="17.25" customHeight="1" x14ac:dyDescent="0.25">
      <c r="A325" s="7" t="s">
        <v>40</v>
      </c>
      <c r="B325" s="19">
        <v>312</v>
      </c>
      <c r="C325" s="32" t="s">
        <v>188</v>
      </c>
      <c r="D325" s="11">
        <f t="shared" si="101"/>
        <v>0</v>
      </c>
      <c r="E325" s="11">
        <f t="shared" si="102"/>
        <v>0</v>
      </c>
      <c r="F325" s="11">
        <f t="shared" si="103"/>
        <v>0</v>
      </c>
      <c r="G325" s="11">
        <f t="shared" si="104"/>
        <v>0</v>
      </c>
      <c r="H325" s="11">
        <f t="shared" si="105"/>
        <v>0</v>
      </c>
      <c r="I325" s="11">
        <f t="shared" si="106"/>
        <v>0</v>
      </c>
      <c r="J325" s="11">
        <f t="shared" si="107"/>
        <v>0</v>
      </c>
      <c r="K325" s="11">
        <f t="shared" si="108"/>
        <v>0</v>
      </c>
      <c r="L325" s="45" t="b">
        <f t="shared" si="109"/>
        <v>1</v>
      </c>
      <c r="M325" s="42" t="s">
        <v>731</v>
      </c>
      <c r="N325" s="42" t="s">
        <v>40</v>
      </c>
      <c r="O325" s="43">
        <v>2</v>
      </c>
      <c r="P325" s="42" t="s">
        <v>121</v>
      </c>
      <c r="Q325" s="43">
        <v>2</v>
      </c>
      <c r="R325" s="43">
        <v>0.48099999999999998</v>
      </c>
      <c r="S325" s="43">
        <v>1</v>
      </c>
      <c r="T325" s="43">
        <v>0.48</v>
      </c>
      <c r="U325" s="43">
        <v>3</v>
      </c>
      <c r="V325" s="43">
        <v>1.4800000000000001E-2</v>
      </c>
      <c r="W325" s="47">
        <v>0</v>
      </c>
      <c r="X325" s="47">
        <v>0</v>
      </c>
      <c r="Y325" s="45" t="b">
        <f t="shared" si="91"/>
        <v>1</v>
      </c>
      <c r="Z325" s="42" t="s">
        <v>731</v>
      </c>
      <c r="AA325" s="42" t="s">
        <v>40</v>
      </c>
      <c r="AB325" s="43">
        <v>2</v>
      </c>
      <c r="AC325" s="42" t="s">
        <v>121</v>
      </c>
      <c r="AD325" s="47">
        <v>2</v>
      </c>
      <c r="AE325" s="47">
        <v>0.48099999999999998</v>
      </c>
      <c r="AF325" s="47">
        <v>2</v>
      </c>
      <c r="AG325" s="47">
        <v>0.48099999999999998</v>
      </c>
      <c r="AH325" s="47">
        <v>3</v>
      </c>
      <c r="AI325" s="47">
        <v>1.4800000000000001E-2</v>
      </c>
      <c r="AJ325" s="47">
        <v>0</v>
      </c>
      <c r="AK325" s="47">
        <v>0</v>
      </c>
    </row>
    <row r="326" spans="1:37" ht="17.25" customHeight="1" x14ac:dyDescent="0.25">
      <c r="A326" s="7" t="s">
        <v>40</v>
      </c>
      <c r="B326" s="19">
        <v>313</v>
      </c>
      <c r="C326" s="32" t="s">
        <v>121</v>
      </c>
      <c r="D326" s="11">
        <f t="shared" si="101"/>
        <v>0</v>
      </c>
      <c r="E326" s="11">
        <f t="shared" si="102"/>
        <v>0</v>
      </c>
      <c r="F326" s="11">
        <f t="shared" si="103"/>
        <v>1</v>
      </c>
      <c r="G326" s="11">
        <f t="shared" si="104"/>
        <v>1.0000000000000009E-3</v>
      </c>
      <c r="H326" s="11">
        <f t="shared" si="105"/>
        <v>0</v>
      </c>
      <c r="I326" s="11">
        <f t="shared" si="106"/>
        <v>0</v>
      </c>
      <c r="J326" s="11">
        <f t="shared" si="107"/>
        <v>0</v>
      </c>
      <c r="K326" s="11">
        <f t="shared" si="108"/>
        <v>0</v>
      </c>
      <c r="L326" s="45" t="b">
        <f t="shared" si="109"/>
        <v>1</v>
      </c>
      <c r="M326" s="42" t="s">
        <v>733</v>
      </c>
      <c r="N326" s="42" t="s">
        <v>40</v>
      </c>
      <c r="O326" s="43">
        <v>2</v>
      </c>
      <c r="P326" s="42" t="s">
        <v>77</v>
      </c>
      <c r="Q326" s="43">
        <v>5</v>
      </c>
      <c r="R326" s="43">
        <v>4.5104999999999999E-2</v>
      </c>
      <c r="S326" s="43">
        <v>4</v>
      </c>
      <c r="T326" s="43">
        <v>3.0105E-2</v>
      </c>
      <c r="U326" s="43">
        <v>0</v>
      </c>
      <c r="V326" s="43">
        <v>0</v>
      </c>
      <c r="W326" s="47">
        <v>1</v>
      </c>
      <c r="X326" s="47">
        <v>1.4999999999999999E-2</v>
      </c>
      <c r="Y326" s="45" t="b">
        <f t="shared" si="91"/>
        <v>1</v>
      </c>
      <c r="Z326" s="42" t="s">
        <v>733</v>
      </c>
      <c r="AA326" s="42" t="s">
        <v>40</v>
      </c>
      <c r="AB326" s="43">
        <v>2</v>
      </c>
      <c r="AC326" s="42" t="s">
        <v>77</v>
      </c>
      <c r="AD326" s="47">
        <v>5</v>
      </c>
      <c r="AE326" s="47">
        <v>4.5104999999999999E-2</v>
      </c>
      <c r="AF326" s="47">
        <v>4</v>
      </c>
      <c r="AG326" s="47">
        <v>3.0105E-2</v>
      </c>
      <c r="AH326" s="47">
        <v>0</v>
      </c>
      <c r="AI326" s="47">
        <v>0</v>
      </c>
      <c r="AJ326" s="47">
        <v>1</v>
      </c>
      <c r="AK326" s="47">
        <v>1.4999999999999999E-2</v>
      </c>
    </row>
    <row r="327" spans="1:37" ht="17.25" customHeight="1" x14ac:dyDescent="0.25">
      <c r="A327" s="7" t="s">
        <v>40</v>
      </c>
      <c r="B327" s="19">
        <v>314</v>
      </c>
      <c r="C327" s="32" t="s">
        <v>77</v>
      </c>
      <c r="D327" s="11">
        <f t="shared" si="101"/>
        <v>0</v>
      </c>
      <c r="E327" s="11">
        <f t="shared" si="102"/>
        <v>0</v>
      </c>
      <c r="F327" s="11">
        <f t="shared" si="103"/>
        <v>0</v>
      </c>
      <c r="G327" s="11">
        <f t="shared" si="104"/>
        <v>0</v>
      </c>
      <c r="H327" s="11">
        <f t="shared" si="105"/>
        <v>0</v>
      </c>
      <c r="I327" s="11">
        <f t="shared" si="106"/>
        <v>0</v>
      </c>
      <c r="J327" s="11">
        <f t="shared" si="107"/>
        <v>0</v>
      </c>
      <c r="K327" s="11">
        <f t="shared" si="108"/>
        <v>0</v>
      </c>
      <c r="L327" s="45" t="b">
        <f t="shared" si="109"/>
        <v>1</v>
      </c>
      <c r="M327" s="42" t="s">
        <v>733</v>
      </c>
      <c r="N327" s="42" t="s">
        <v>40</v>
      </c>
      <c r="O327" s="43">
        <v>2</v>
      </c>
      <c r="P327" s="42" t="s">
        <v>189</v>
      </c>
      <c r="Q327" s="43">
        <v>2</v>
      </c>
      <c r="R327" s="43">
        <v>9.5000000000000001E-2</v>
      </c>
      <c r="S327" s="43">
        <v>1</v>
      </c>
      <c r="T327" s="43">
        <v>8.0000000000000002E-3</v>
      </c>
      <c r="U327" s="43">
        <v>2</v>
      </c>
      <c r="V327" s="43">
        <v>9.1000000000000004E-3</v>
      </c>
      <c r="W327" s="47">
        <v>0</v>
      </c>
      <c r="X327" s="47">
        <v>0</v>
      </c>
      <c r="Y327" s="45" t="b">
        <f t="shared" si="91"/>
        <v>1</v>
      </c>
      <c r="Z327" s="42" t="s">
        <v>733</v>
      </c>
      <c r="AA327" s="42" t="s">
        <v>40</v>
      </c>
      <c r="AB327" s="43">
        <v>2</v>
      </c>
      <c r="AC327" s="42" t="s">
        <v>189</v>
      </c>
      <c r="AD327" s="47">
        <v>5</v>
      </c>
      <c r="AE327" s="47">
        <v>0.13400000000000001</v>
      </c>
      <c r="AF327" s="47">
        <v>3</v>
      </c>
      <c r="AG327" s="47">
        <v>3.3000000000000002E-2</v>
      </c>
      <c r="AH327" s="47">
        <v>2</v>
      </c>
      <c r="AI327" s="47">
        <v>9.1000000000000004E-3</v>
      </c>
      <c r="AJ327" s="47">
        <v>0</v>
      </c>
      <c r="AK327" s="47">
        <v>0</v>
      </c>
    </row>
    <row r="328" spans="1:37" ht="17.25" customHeight="1" x14ac:dyDescent="0.25">
      <c r="A328" s="7" t="s">
        <v>40</v>
      </c>
      <c r="B328" s="19">
        <v>315</v>
      </c>
      <c r="C328" s="32" t="s">
        <v>189</v>
      </c>
      <c r="D328" s="11">
        <f t="shared" si="101"/>
        <v>3</v>
      </c>
      <c r="E328" s="11">
        <f t="shared" si="102"/>
        <v>3.9000000000000007E-2</v>
      </c>
      <c r="F328" s="11">
        <f t="shared" si="103"/>
        <v>2</v>
      </c>
      <c r="G328" s="11">
        <f t="shared" si="104"/>
        <v>2.5000000000000001E-2</v>
      </c>
      <c r="H328" s="11">
        <f t="shared" si="105"/>
        <v>0</v>
      </c>
      <c r="I328" s="11">
        <f t="shared" si="106"/>
        <v>0</v>
      </c>
      <c r="J328" s="11">
        <f t="shared" si="107"/>
        <v>0</v>
      </c>
      <c r="K328" s="11">
        <f t="shared" si="108"/>
        <v>0</v>
      </c>
      <c r="L328" s="45" t="b">
        <f t="shared" si="109"/>
        <v>1</v>
      </c>
      <c r="M328" s="42" t="s">
        <v>730</v>
      </c>
      <c r="N328" s="42" t="s">
        <v>40</v>
      </c>
      <c r="O328" s="43">
        <v>2</v>
      </c>
      <c r="P328" s="42" t="s">
        <v>190</v>
      </c>
      <c r="Q328" s="43">
        <v>3</v>
      </c>
      <c r="R328" s="43">
        <v>6</v>
      </c>
      <c r="S328" s="43">
        <v>2</v>
      </c>
      <c r="T328" s="43">
        <v>1.33</v>
      </c>
      <c r="U328" s="43">
        <v>2</v>
      </c>
      <c r="V328" s="43">
        <v>1.33</v>
      </c>
      <c r="W328" s="47">
        <v>1</v>
      </c>
      <c r="X328" s="47">
        <v>4.67</v>
      </c>
      <c r="Y328" s="45" t="b">
        <f t="shared" si="91"/>
        <v>1</v>
      </c>
      <c r="Z328" s="42" t="s">
        <v>730</v>
      </c>
      <c r="AA328" s="42" t="s">
        <v>40</v>
      </c>
      <c r="AB328" s="43">
        <v>2</v>
      </c>
      <c r="AC328" s="42" t="s">
        <v>190</v>
      </c>
      <c r="AD328" s="47">
        <v>3</v>
      </c>
      <c r="AE328" s="47">
        <v>6</v>
      </c>
      <c r="AF328" s="47">
        <v>2</v>
      </c>
      <c r="AG328" s="47">
        <v>1.33</v>
      </c>
      <c r="AH328" s="47">
        <v>2</v>
      </c>
      <c r="AI328" s="47">
        <v>1.33</v>
      </c>
      <c r="AJ328" s="47">
        <v>1</v>
      </c>
      <c r="AK328" s="47">
        <v>4.67</v>
      </c>
    </row>
    <row r="329" spans="1:37" ht="17.25" customHeight="1" x14ac:dyDescent="0.25">
      <c r="A329" s="7" t="s">
        <v>40</v>
      </c>
      <c r="B329" s="19">
        <v>316</v>
      </c>
      <c r="C329" s="32" t="s">
        <v>190</v>
      </c>
      <c r="D329" s="11">
        <f t="shared" si="101"/>
        <v>0</v>
      </c>
      <c r="E329" s="11">
        <f t="shared" si="102"/>
        <v>0</v>
      </c>
      <c r="F329" s="11">
        <f t="shared" si="103"/>
        <v>0</v>
      </c>
      <c r="G329" s="11">
        <f t="shared" si="104"/>
        <v>0</v>
      </c>
      <c r="H329" s="11">
        <f t="shared" si="105"/>
        <v>0</v>
      </c>
      <c r="I329" s="11">
        <f t="shared" si="106"/>
        <v>0</v>
      </c>
      <c r="J329" s="11">
        <f t="shared" si="107"/>
        <v>0</v>
      </c>
      <c r="K329" s="11">
        <f t="shared" si="108"/>
        <v>0</v>
      </c>
      <c r="L329" s="45" t="b">
        <f t="shared" si="109"/>
        <v>1</v>
      </c>
      <c r="M329" s="42" t="s">
        <v>730</v>
      </c>
      <c r="N329" s="42" t="s">
        <v>40</v>
      </c>
      <c r="O329" s="43">
        <v>2</v>
      </c>
      <c r="P329" s="42" t="s">
        <v>17</v>
      </c>
      <c r="Q329" s="43">
        <v>5</v>
      </c>
      <c r="R329" s="43">
        <v>0.53400000000000003</v>
      </c>
      <c r="S329" s="43">
        <v>3</v>
      </c>
      <c r="T329" s="43">
        <v>7.5000000000000011E-2</v>
      </c>
      <c r="U329" s="43">
        <v>4</v>
      </c>
      <c r="V329" s="43">
        <v>1.5385</v>
      </c>
      <c r="W329" s="47">
        <v>0</v>
      </c>
      <c r="X329" s="47">
        <v>0</v>
      </c>
      <c r="Y329" s="45" t="b">
        <f t="shared" si="91"/>
        <v>1</v>
      </c>
      <c r="Z329" s="42" t="s">
        <v>730</v>
      </c>
      <c r="AA329" s="42" t="s">
        <v>40</v>
      </c>
      <c r="AB329" s="43">
        <v>2</v>
      </c>
      <c r="AC329" s="42" t="s">
        <v>17</v>
      </c>
      <c r="AD329" s="47">
        <v>8</v>
      </c>
      <c r="AE329" s="47">
        <v>0.99400000000000011</v>
      </c>
      <c r="AF329" s="47">
        <v>5</v>
      </c>
      <c r="AG329" s="47">
        <v>0.10400000000000001</v>
      </c>
      <c r="AH329" s="47">
        <v>4</v>
      </c>
      <c r="AI329" s="47">
        <v>1.5385</v>
      </c>
      <c r="AJ329" s="47">
        <v>0</v>
      </c>
      <c r="AK329" s="47">
        <v>0</v>
      </c>
    </row>
    <row r="330" spans="1:37" ht="17.25" customHeight="1" x14ac:dyDescent="0.25">
      <c r="A330" s="7" t="s">
        <v>40</v>
      </c>
      <c r="B330" s="19">
        <v>317</v>
      </c>
      <c r="C330" s="32" t="s">
        <v>17</v>
      </c>
      <c r="D330" s="11">
        <f t="shared" si="101"/>
        <v>3</v>
      </c>
      <c r="E330" s="11">
        <f t="shared" si="102"/>
        <v>0.46000000000000008</v>
      </c>
      <c r="F330" s="11">
        <f t="shared" si="103"/>
        <v>2</v>
      </c>
      <c r="G330" s="11">
        <f t="shared" si="104"/>
        <v>2.8999999999999998E-2</v>
      </c>
      <c r="H330" s="11">
        <f t="shared" si="105"/>
        <v>0</v>
      </c>
      <c r="I330" s="11">
        <f t="shared" si="106"/>
        <v>0</v>
      </c>
      <c r="J330" s="11">
        <f t="shared" si="107"/>
        <v>0</v>
      </c>
      <c r="K330" s="11">
        <f t="shared" si="108"/>
        <v>0</v>
      </c>
      <c r="L330" s="45" t="b">
        <f t="shared" si="109"/>
        <v>1</v>
      </c>
      <c r="M330" s="42" t="s">
        <v>730</v>
      </c>
      <c r="N330" s="42" t="s">
        <v>40</v>
      </c>
      <c r="O330" s="43">
        <v>2</v>
      </c>
      <c r="P330" s="42" t="s">
        <v>342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7">
        <v>0</v>
      </c>
      <c r="X330" s="47">
        <v>0</v>
      </c>
      <c r="Y330" s="45" t="b">
        <f t="shared" si="91"/>
        <v>1</v>
      </c>
      <c r="Z330" s="42" t="s">
        <v>730</v>
      </c>
      <c r="AA330" s="42" t="s">
        <v>40</v>
      </c>
      <c r="AB330" s="43">
        <v>2</v>
      </c>
      <c r="AC330" s="42" t="s">
        <v>342</v>
      </c>
      <c r="AD330" s="47">
        <v>0</v>
      </c>
      <c r="AE330" s="47">
        <v>0</v>
      </c>
      <c r="AF330" s="47">
        <v>0</v>
      </c>
      <c r="AG330" s="47">
        <v>0</v>
      </c>
      <c r="AH330" s="47">
        <v>0</v>
      </c>
      <c r="AI330" s="47">
        <v>0</v>
      </c>
      <c r="AJ330" s="47">
        <v>0</v>
      </c>
      <c r="AK330" s="47">
        <v>0</v>
      </c>
    </row>
    <row r="331" spans="1:37" ht="17.25" customHeight="1" x14ac:dyDescent="0.25">
      <c r="A331" s="7" t="s">
        <v>40</v>
      </c>
      <c r="B331" s="19">
        <v>318</v>
      </c>
      <c r="C331" s="32" t="s">
        <v>342</v>
      </c>
      <c r="D331" s="11">
        <f t="shared" si="101"/>
        <v>0</v>
      </c>
      <c r="E331" s="11">
        <f t="shared" si="102"/>
        <v>0</v>
      </c>
      <c r="F331" s="11">
        <f t="shared" si="103"/>
        <v>0</v>
      </c>
      <c r="G331" s="11">
        <f t="shared" si="104"/>
        <v>0</v>
      </c>
      <c r="H331" s="11">
        <f t="shared" si="105"/>
        <v>0</v>
      </c>
      <c r="I331" s="11">
        <f t="shared" si="106"/>
        <v>0</v>
      </c>
      <c r="J331" s="11">
        <f t="shared" si="107"/>
        <v>0</v>
      </c>
      <c r="K331" s="11">
        <f t="shared" si="108"/>
        <v>0</v>
      </c>
      <c r="L331" s="45" t="b">
        <f t="shared" si="109"/>
        <v>1</v>
      </c>
      <c r="M331" s="42" t="s">
        <v>733</v>
      </c>
      <c r="N331" s="42" t="s">
        <v>40</v>
      </c>
      <c r="O331" s="43">
        <v>2</v>
      </c>
      <c r="P331" s="42" t="s">
        <v>72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7">
        <v>0</v>
      </c>
      <c r="X331" s="47">
        <v>0</v>
      </c>
      <c r="Y331" s="45" t="b">
        <f t="shared" si="91"/>
        <v>1</v>
      </c>
      <c r="Z331" s="42" t="s">
        <v>733</v>
      </c>
      <c r="AA331" s="42" t="s">
        <v>40</v>
      </c>
      <c r="AB331" s="43">
        <v>2</v>
      </c>
      <c r="AC331" s="42" t="s">
        <v>72</v>
      </c>
      <c r="AD331" s="47">
        <v>1</v>
      </c>
      <c r="AE331" s="47">
        <v>0.01</v>
      </c>
      <c r="AF331" s="47">
        <v>0</v>
      </c>
      <c r="AG331" s="47">
        <v>0</v>
      </c>
      <c r="AH331" s="47">
        <v>0</v>
      </c>
      <c r="AI331" s="47">
        <v>0</v>
      </c>
      <c r="AJ331" s="47">
        <v>1</v>
      </c>
      <c r="AK331" s="47">
        <v>0.01</v>
      </c>
    </row>
    <row r="332" spans="1:37" ht="17.25" customHeight="1" x14ac:dyDescent="0.25">
      <c r="A332" s="7" t="s">
        <v>40</v>
      </c>
      <c r="B332" s="19">
        <v>319</v>
      </c>
      <c r="C332" s="32" t="s">
        <v>72</v>
      </c>
      <c r="D332" s="11">
        <f t="shared" si="101"/>
        <v>1</v>
      </c>
      <c r="E332" s="11">
        <f t="shared" si="102"/>
        <v>0.01</v>
      </c>
      <c r="F332" s="11">
        <f t="shared" si="103"/>
        <v>0</v>
      </c>
      <c r="G332" s="11">
        <f t="shared" si="104"/>
        <v>0</v>
      </c>
      <c r="H332" s="11">
        <f t="shared" si="105"/>
        <v>0</v>
      </c>
      <c r="I332" s="11">
        <f t="shared" si="106"/>
        <v>0</v>
      </c>
      <c r="J332" s="11">
        <f t="shared" si="107"/>
        <v>1</v>
      </c>
      <c r="K332" s="11">
        <f t="shared" si="108"/>
        <v>0.01</v>
      </c>
      <c r="L332" s="45" t="b">
        <f t="shared" si="109"/>
        <v>1</v>
      </c>
      <c r="M332" s="42" t="s">
        <v>734</v>
      </c>
      <c r="N332" s="42" t="s">
        <v>40</v>
      </c>
      <c r="O332" s="43">
        <v>2</v>
      </c>
      <c r="P332" s="42" t="s">
        <v>159</v>
      </c>
      <c r="Q332" s="43">
        <v>36</v>
      </c>
      <c r="R332" s="43">
        <v>0.91700000000000026</v>
      </c>
      <c r="S332" s="43">
        <v>30</v>
      </c>
      <c r="T332" s="43">
        <v>0.22300000000000011</v>
      </c>
      <c r="U332" s="43">
        <v>11</v>
      </c>
      <c r="V332" s="43">
        <v>6.8000000000000005E-2</v>
      </c>
      <c r="W332" s="47">
        <v>1</v>
      </c>
      <c r="X332" s="47">
        <v>1.4999999999999999E-2</v>
      </c>
      <c r="Y332" s="45" t="b">
        <f t="shared" si="91"/>
        <v>1</v>
      </c>
      <c r="Z332" s="42" t="s">
        <v>734</v>
      </c>
      <c r="AA332" s="42" t="s">
        <v>40</v>
      </c>
      <c r="AB332" s="43">
        <v>2</v>
      </c>
      <c r="AC332" s="42" t="s">
        <v>159</v>
      </c>
      <c r="AD332" s="47">
        <v>45</v>
      </c>
      <c r="AE332" s="47">
        <v>8.7669999999999977</v>
      </c>
      <c r="AF332" s="47">
        <v>34</v>
      </c>
      <c r="AG332" s="47">
        <v>0.25600000000000012</v>
      </c>
      <c r="AH332" s="47">
        <v>13</v>
      </c>
      <c r="AI332" s="47">
        <v>8.2000000000000003E-2</v>
      </c>
      <c r="AJ332" s="47">
        <v>1</v>
      </c>
      <c r="AK332" s="47">
        <v>1.4999999999999999E-2</v>
      </c>
    </row>
    <row r="333" spans="1:37" ht="17.25" customHeight="1" x14ac:dyDescent="0.25">
      <c r="A333" s="7" t="s">
        <v>40</v>
      </c>
      <c r="B333" s="19">
        <v>320</v>
      </c>
      <c r="C333" s="32" t="s">
        <v>159</v>
      </c>
      <c r="D333" s="11">
        <f t="shared" si="101"/>
        <v>9</v>
      </c>
      <c r="E333" s="11">
        <f t="shared" si="102"/>
        <v>7.8499999999999979</v>
      </c>
      <c r="F333" s="11">
        <f t="shared" si="103"/>
        <v>4</v>
      </c>
      <c r="G333" s="11">
        <f t="shared" si="104"/>
        <v>3.3000000000000002E-2</v>
      </c>
      <c r="H333" s="11">
        <f t="shared" si="105"/>
        <v>2</v>
      </c>
      <c r="I333" s="11">
        <f t="shared" si="106"/>
        <v>1.3999999999999999E-2</v>
      </c>
      <c r="J333" s="11">
        <f t="shared" si="107"/>
        <v>0</v>
      </c>
      <c r="K333" s="11">
        <f t="shared" si="108"/>
        <v>0</v>
      </c>
      <c r="L333" s="45" t="b">
        <f t="shared" si="109"/>
        <v>1</v>
      </c>
      <c r="M333" s="42" t="s">
        <v>730</v>
      </c>
      <c r="N333" s="42" t="s">
        <v>40</v>
      </c>
      <c r="O333" s="43">
        <v>2</v>
      </c>
      <c r="P333" s="42" t="s">
        <v>216</v>
      </c>
      <c r="Q333" s="43">
        <v>1</v>
      </c>
      <c r="R333" s="43">
        <v>5.0000000000000001E-3</v>
      </c>
      <c r="S333" s="43">
        <v>0</v>
      </c>
      <c r="T333" s="43">
        <v>0</v>
      </c>
      <c r="U333" s="43">
        <v>3</v>
      </c>
      <c r="V333" s="43">
        <v>0.115</v>
      </c>
      <c r="W333" s="47">
        <v>0</v>
      </c>
      <c r="X333" s="47">
        <v>0</v>
      </c>
      <c r="Y333" s="45" t="b">
        <f t="shared" ref="Y333:Y343" si="110">P333=AC333</f>
        <v>1</v>
      </c>
      <c r="Z333" s="42" t="s">
        <v>730</v>
      </c>
      <c r="AA333" s="42" t="s">
        <v>40</v>
      </c>
      <c r="AB333" s="43">
        <v>2</v>
      </c>
      <c r="AC333" s="42" t="s">
        <v>216</v>
      </c>
      <c r="AD333" s="47">
        <v>2</v>
      </c>
      <c r="AE333" s="47">
        <v>0.01</v>
      </c>
      <c r="AF333" s="47">
        <v>0</v>
      </c>
      <c r="AG333" s="47">
        <v>0</v>
      </c>
      <c r="AH333" s="47">
        <v>3</v>
      </c>
      <c r="AI333" s="47">
        <v>0.115</v>
      </c>
      <c r="AJ333" s="47">
        <v>0</v>
      </c>
      <c r="AK333" s="47">
        <v>0</v>
      </c>
    </row>
    <row r="334" spans="1:37" ht="17.25" customHeight="1" x14ac:dyDescent="0.25">
      <c r="A334" s="7" t="s">
        <v>40</v>
      </c>
      <c r="B334" s="19">
        <v>321</v>
      </c>
      <c r="C334" s="32" t="s">
        <v>216</v>
      </c>
      <c r="D334" s="11">
        <f t="shared" ref="D334:D341" si="111">AD333-Q333</f>
        <v>1</v>
      </c>
      <c r="E334" s="11">
        <f t="shared" ref="E334:E341" si="112">AE333-R333</f>
        <v>5.0000000000000001E-3</v>
      </c>
      <c r="F334" s="11">
        <f t="shared" ref="F334:F341" si="113">AF333-S333</f>
        <v>0</v>
      </c>
      <c r="G334" s="11">
        <f t="shared" ref="G334:G341" si="114">AG333-T333</f>
        <v>0</v>
      </c>
      <c r="H334" s="11">
        <f t="shared" ref="H334:H341" si="115">AH333-U333</f>
        <v>0</v>
      </c>
      <c r="I334" s="11">
        <f t="shared" ref="I334:I341" si="116">AI333-V333</f>
        <v>0</v>
      </c>
      <c r="J334" s="11">
        <f t="shared" ref="J334:J341" si="117">AJ333-W333</f>
        <v>0</v>
      </c>
      <c r="K334" s="11">
        <f t="shared" ref="K334:K341" si="118">AK333-X333</f>
        <v>0</v>
      </c>
      <c r="L334" s="45" t="b">
        <f t="shared" ref="L334:L341" si="119">C334=P333</f>
        <v>1</v>
      </c>
      <c r="M334" s="42" t="s">
        <v>730</v>
      </c>
      <c r="N334" s="42" t="s">
        <v>40</v>
      </c>
      <c r="O334" s="43">
        <v>2</v>
      </c>
      <c r="P334" s="42" t="s">
        <v>136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7">
        <v>0</v>
      </c>
      <c r="X334" s="47">
        <v>0</v>
      </c>
      <c r="Y334" s="45" t="b">
        <f t="shared" si="110"/>
        <v>1</v>
      </c>
      <c r="Z334" s="42" t="s">
        <v>730</v>
      </c>
      <c r="AA334" s="42" t="s">
        <v>40</v>
      </c>
      <c r="AB334" s="43">
        <v>2</v>
      </c>
      <c r="AC334" s="42" t="s">
        <v>136</v>
      </c>
      <c r="AD334" s="47">
        <v>0</v>
      </c>
      <c r="AE334" s="47">
        <v>0</v>
      </c>
      <c r="AF334" s="47">
        <v>0</v>
      </c>
      <c r="AG334" s="47">
        <v>0</v>
      </c>
      <c r="AH334" s="47">
        <v>0</v>
      </c>
      <c r="AI334" s="47">
        <v>0</v>
      </c>
      <c r="AJ334" s="47">
        <v>0</v>
      </c>
      <c r="AK334" s="47">
        <v>0</v>
      </c>
    </row>
    <row r="335" spans="1:37" ht="17.25" customHeight="1" x14ac:dyDescent="0.25">
      <c r="A335" s="7" t="s">
        <v>40</v>
      </c>
      <c r="B335" s="19">
        <v>322</v>
      </c>
      <c r="C335" s="32" t="s">
        <v>136</v>
      </c>
      <c r="D335" s="11">
        <f t="shared" si="111"/>
        <v>0</v>
      </c>
      <c r="E335" s="11">
        <f t="shared" si="112"/>
        <v>0</v>
      </c>
      <c r="F335" s="11">
        <f t="shared" si="113"/>
        <v>0</v>
      </c>
      <c r="G335" s="11">
        <f t="shared" si="114"/>
        <v>0</v>
      </c>
      <c r="H335" s="11">
        <f t="shared" si="115"/>
        <v>0</v>
      </c>
      <c r="I335" s="11">
        <f t="shared" si="116"/>
        <v>0</v>
      </c>
      <c r="J335" s="11">
        <f t="shared" si="117"/>
        <v>0</v>
      </c>
      <c r="K335" s="11">
        <f t="shared" si="118"/>
        <v>0</v>
      </c>
      <c r="L335" s="45" t="b">
        <f t="shared" si="119"/>
        <v>1</v>
      </c>
      <c r="M335" s="42" t="s">
        <v>730</v>
      </c>
      <c r="N335" s="42" t="s">
        <v>40</v>
      </c>
      <c r="O335" s="43">
        <v>2</v>
      </c>
      <c r="P335" s="42" t="s">
        <v>343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7">
        <v>0</v>
      </c>
      <c r="X335" s="47">
        <v>0</v>
      </c>
      <c r="Y335" s="45" t="b">
        <f t="shared" si="110"/>
        <v>1</v>
      </c>
      <c r="Z335" s="42" t="s">
        <v>730</v>
      </c>
      <c r="AA335" s="42" t="s">
        <v>40</v>
      </c>
      <c r="AB335" s="43">
        <v>2</v>
      </c>
      <c r="AC335" s="42" t="s">
        <v>343</v>
      </c>
      <c r="AD335" s="47">
        <v>0</v>
      </c>
      <c r="AE335" s="47">
        <v>0</v>
      </c>
      <c r="AF335" s="47">
        <v>0</v>
      </c>
      <c r="AG335" s="47">
        <v>0</v>
      </c>
      <c r="AH335" s="47">
        <v>0</v>
      </c>
      <c r="AI335" s="47">
        <v>0</v>
      </c>
      <c r="AJ335" s="47">
        <v>0</v>
      </c>
      <c r="AK335" s="47">
        <v>0</v>
      </c>
    </row>
    <row r="336" spans="1:37" ht="17.25" customHeight="1" x14ac:dyDescent="0.25">
      <c r="A336" s="7" t="s">
        <v>40</v>
      </c>
      <c r="B336" s="19">
        <v>323</v>
      </c>
      <c r="C336" s="32" t="s">
        <v>343</v>
      </c>
      <c r="D336" s="11">
        <f t="shared" si="111"/>
        <v>0</v>
      </c>
      <c r="E336" s="11">
        <f t="shared" si="112"/>
        <v>0</v>
      </c>
      <c r="F336" s="11">
        <f t="shared" si="113"/>
        <v>0</v>
      </c>
      <c r="G336" s="11">
        <f t="shared" si="114"/>
        <v>0</v>
      </c>
      <c r="H336" s="11">
        <f t="shared" si="115"/>
        <v>0</v>
      </c>
      <c r="I336" s="11">
        <f t="shared" si="116"/>
        <v>0</v>
      </c>
      <c r="J336" s="11">
        <f t="shared" si="117"/>
        <v>0</v>
      </c>
      <c r="K336" s="11">
        <f t="shared" si="118"/>
        <v>0</v>
      </c>
      <c r="L336" s="45" t="b">
        <f t="shared" si="119"/>
        <v>1</v>
      </c>
      <c r="M336" s="42" t="s">
        <v>730</v>
      </c>
      <c r="N336" s="42" t="s">
        <v>40</v>
      </c>
      <c r="O336" s="43">
        <v>2</v>
      </c>
      <c r="P336" s="42" t="s">
        <v>66</v>
      </c>
      <c r="Q336" s="43">
        <v>10</v>
      </c>
      <c r="R336" s="43">
        <v>0.1105</v>
      </c>
      <c r="S336" s="43">
        <v>10</v>
      </c>
      <c r="T336" s="43">
        <v>0.1105</v>
      </c>
      <c r="U336" s="43">
        <v>5</v>
      </c>
      <c r="V336" s="43">
        <v>0.04</v>
      </c>
      <c r="W336" s="47">
        <v>0</v>
      </c>
      <c r="X336" s="47">
        <v>0</v>
      </c>
      <c r="Y336" s="45" t="b">
        <f t="shared" si="110"/>
        <v>1</v>
      </c>
      <c r="Z336" s="42" t="s">
        <v>730</v>
      </c>
      <c r="AA336" s="42" t="s">
        <v>40</v>
      </c>
      <c r="AB336" s="43">
        <v>2</v>
      </c>
      <c r="AC336" s="42" t="s">
        <v>66</v>
      </c>
      <c r="AD336" s="47">
        <v>10</v>
      </c>
      <c r="AE336" s="47">
        <v>0.1105</v>
      </c>
      <c r="AF336" s="47">
        <v>10</v>
      </c>
      <c r="AG336" s="47">
        <v>0.1105</v>
      </c>
      <c r="AH336" s="47">
        <v>9</v>
      </c>
      <c r="AI336" s="47">
        <v>7.5499999999999998E-2</v>
      </c>
      <c r="AJ336" s="47">
        <v>0</v>
      </c>
      <c r="AK336" s="47">
        <v>0</v>
      </c>
    </row>
    <row r="337" spans="1:37" ht="17.25" customHeight="1" x14ac:dyDescent="0.25">
      <c r="A337" s="7" t="s">
        <v>40</v>
      </c>
      <c r="B337" s="19">
        <v>324</v>
      </c>
      <c r="C337" s="32" t="s">
        <v>66</v>
      </c>
      <c r="D337" s="11">
        <f t="shared" si="111"/>
        <v>0</v>
      </c>
      <c r="E337" s="11">
        <f t="shared" si="112"/>
        <v>0</v>
      </c>
      <c r="F337" s="11">
        <f t="shared" si="113"/>
        <v>0</v>
      </c>
      <c r="G337" s="11">
        <f t="shared" si="114"/>
        <v>0</v>
      </c>
      <c r="H337" s="11">
        <f t="shared" si="115"/>
        <v>4</v>
      </c>
      <c r="I337" s="11">
        <f t="shared" si="116"/>
        <v>3.5499999999999997E-2</v>
      </c>
      <c r="J337" s="11">
        <f t="shared" si="117"/>
        <v>0</v>
      </c>
      <c r="K337" s="11">
        <f t="shared" si="118"/>
        <v>0</v>
      </c>
      <c r="L337" s="45" t="b">
        <f t="shared" si="119"/>
        <v>1</v>
      </c>
      <c r="M337" s="42" t="s">
        <v>730</v>
      </c>
      <c r="N337" s="42" t="s">
        <v>40</v>
      </c>
      <c r="O337" s="43">
        <v>2</v>
      </c>
      <c r="P337" s="42" t="s">
        <v>344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7">
        <v>0</v>
      </c>
      <c r="X337" s="47">
        <v>0</v>
      </c>
      <c r="Y337" s="45" t="b">
        <f t="shared" si="110"/>
        <v>1</v>
      </c>
      <c r="Z337" s="42" t="s">
        <v>730</v>
      </c>
      <c r="AA337" s="42" t="s">
        <v>40</v>
      </c>
      <c r="AB337" s="43">
        <v>2</v>
      </c>
      <c r="AC337" s="42" t="s">
        <v>344</v>
      </c>
      <c r="AD337" s="47">
        <v>0</v>
      </c>
      <c r="AE337" s="47">
        <v>0</v>
      </c>
      <c r="AF337" s="47">
        <v>0</v>
      </c>
      <c r="AG337" s="47">
        <v>0</v>
      </c>
      <c r="AH337" s="47">
        <v>0</v>
      </c>
      <c r="AI337" s="47">
        <v>0</v>
      </c>
      <c r="AJ337" s="47">
        <v>0</v>
      </c>
      <c r="AK337" s="47">
        <v>0</v>
      </c>
    </row>
    <row r="338" spans="1:37" ht="17.25" customHeight="1" x14ac:dyDescent="0.25">
      <c r="A338" s="7" t="s">
        <v>40</v>
      </c>
      <c r="B338" s="19">
        <v>325</v>
      </c>
      <c r="C338" s="32" t="s">
        <v>344</v>
      </c>
      <c r="D338" s="11">
        <f t="shared" si="111"/>
        <v>0</v>
      </c>
      <c r="E338" s="11">
        <f t="shared" si="112"/>
        <v>0</v>
      </c>
      <c r="F338" s="11">
        <f t="shared" si="113"/>
        <v>0</v>
      </c>
      <c r="G338" s="11">
        <f t="shared" si="114"/>
        <v>0</v>
      </c>
      <c r="H338" s="11">
        <f t="shared" si="115"/>
        <v>0</v>
      </c>
      <c r="I338" s="11">
        <f t="shared" si="116"/>
        <v>0</v>
      </c>
      <c r="J338" s="11">
        <f t="shared" si="117"/>
        <v>0</v>
      </c>
      <c r="K338" s="11">
        <f t="shared" si="118"/>
        <v>0</v>
      </c>
      <c r="L338" s="45" t="b">
        <f t="shared" si="119"/>
        <v>1</v>
      </c>
      <c r="M338" s="42" t="s">
        <v>731</v>
      </c>
      <c r="N338" s="42" t="s">
        <v>40</v>
      </c>
      <c r="O338" s="43">
        <v>2</v>
      </c>
      <c r="P338" s="42" t="s">
        <v>176</v>
      </c>
      <c r="Q338" s="43">
        <v>1</v>
      </c>
      <c r="R338" s="43">
        <v>0.01</v>
      </c>
      <c r="S338" s="43">
        <v>1</v>
      </c>
      <c r="T338" s="43">
        <v>0.01</v>
      </c>
      <c r="U338" s="43">
        <v>4</v>
      </c>
      <c r="V338" s="43">
        <v>1.7000000000000001E-2</v>
      </c>
      <c r="W338" s="47">
        <v>0</v>
      </c>
      <c r="X338" s="47">
        <v>0</v>
      </c>
      <c r="Y338" s="45" t="b">
        <f t="shared" si="110"/>
        <v>1</v>
      </c>
      <c r="Z338" s="42" t="s">
        <v>731</v>
      </c>
      <c r="AA338" s="42" t="s">
        <v>40</v>
      </c>
      <c r="AB338" s="43">
        <v>2</v>
      </c>
      <c r="AC338" s="42" t="s">
        <v>176</v>
      </c>
      <c r="AD338" s="47">
        <v>1</v>
      </c>
      <c r="AE338" s="47">
        <v>0.01</v>
      </c>
      <c r="AF338" s="47">
        <v>1</v>
      </c>
      <c r="AG338" s="47">
        <v>0.01</v>
      </c>
      <c r="AH338" s="47">
        <v>5</v>
      </c>
      <c r="AI338" s="47">
        <v>2.7000000000000003E-2</v>
      </c>
      <c r="AJ338" s="47">
        <v>0</v>
      </c>
      <c r="AK338" s="47">
        <v>0</v>
      </c>
    </row>
    <row r="339" spans="1:37" ht="17.25" customHeight="1" x14ac:dyDescent="0.25">
      <c r="A339" s="7" t="s">
        <v>40</v>
      </c>
      <c r="B339" s="19">
        <v>326</v>
      </c>
      <c r="C339" s="32" t="s">
        <v>176</v>
      </c>
      <c r="D339" s="11">
        <f t="shared" si="111"/>
        <v>0</v>
      </c>
      <c r="E339" s="11">
        <f t="shared" si="112"/>
        <v>0</v>
      </c>
      <c r="F339" s="11">
        <f t="shared" si="113"/>
        <v>0</v>
      </c>
      <c r="G339" s="11">
        <f t="shared" si="114"/>
        <v>0</v>
      </c>
      <c r="H339" s="11">
        <f t="shared" si="115"/>
        <v>1</v>
      </c>
      <c r="I339" s="11">
        <f t="shared" si="116"/>
        <v>1.0000000000000002E-2</v>
      </c>
      <c r="J339" s="11">
        <f t="shared" si="117"/>
        <v>0</v>
      </c>
      <c r="K339" s="11">
        <f t="shared" si="118"/>
        <v>0</v>
      </c>
      <c r="L339" s="45" t="b">
        <f t="shared" si="119"/>
        <v>1</v>
      </c>
      <c r="M339" s="42" t="s">
        <v>733</v>
      </c>
      <c r="N339" s="42" t="s">
        <v>40</v>
      </c>
      <c r="O339" s="43">
        <v>2</v>
      </c>
      <c r="P339" s="42" t="s">
        <v>345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7">
        <v>0</v>
      </c>
      <c r="X339" s="47">
        <v>0</v>
      </c>
      <c r="Y339" s="45" t="b">
        <f t="shared" si="110"/>
        <v>1</v>
      </c>
      <c r="Z339" s="42" t="s">
        <v>733</v>
      </c>
      <c r="AA339" s="42" t="s">
        <v>40</v>
      </c>
      <c r="AB339" s="43">
        <v>2</v>
      </c>
      <c r="AC339" s="42" t="s">
        <v>345</v>
      </c>
      <c r="AD339" s="47">
        <v>0</v>
      </c>
      <c r="AE339" s="47">
        <v>0</v>
      </c>
      <c r="AF339" s="47">
        <v>0</v>
      </c>
      <c r="AG339" s="47">
        <v>0</v>
      </c>
      <c r="AH339" s="47">
        <v>0</v>
      </c>
      <c r="AI339" s="47">
        <v>0</v>
      </c>
      <c r="AJ339" s="47">
        <v>0</v>
      </c>
      <c r="AK339" s="47">
        <v>0</v>
      </c>
    </row>
    <row r="340" spans="1:37" ht="17.25" customHeight="1" x14ac:dyDescent="0.25">
      <c r="A340" s="7" t="s">
        <v>40</v>
      </c>
      <c r="B340" s="19">
        <v>327</v>
      </c>
      <c r="C340" s="32" t="s">
        <v>345</v>
      </c>
      <c r="D340" s="11">
        <f t="shared" si="111"/>
        <v>0</v>
      </c>
      <c r="E340" s="11">
        <f t="shared" si="112"/>
        <v>0</v>
      </c>
      <c r="F340" s="11">
        <f t="shared" si="113"/>
        <v>0</v>
      </c>
      <c r="G340" s="11">
        <f t="shared" si="114"/>
        <v>0</v>
      </c>
      <c r="H340" s="11">
        <f t="shared" si="115"/>
        <v>0</v>
      </c>
      <c r="I340" s="11">
        <f t="shared" si="116"/>
        <v>0</v>
      </c>
      <c r="J340" s="11">
        <f t="shared" si="117"/>
        <v>0</v>
      </c>
      <c r="K340" s="11">
        <f t="shared" si="118"/>
        <v>0</v>
      </c>
      <c r="L340" s="45" t="b">
        <f t="shared" si="119"/>
        <v>1</v>
      </c>
      <c r="M340" s="42" t="s">
        <v>730</v>
      </c>
      <c r="N340" s="42" t="s">
        <v>40</v>
      </c>
      <c r="O340" s="43">
        <v>2</v>
      </c>
      <c r="P340" s="42" t="s">
        <v>18</v>
      </c>
      <c r="Q340" s="43">
        <v>2</v>
      </c>
      <c r="R340" s="43">
        <v>1.0089999999999999</v>
      </c>
      <c r="S340" s="43">
        <v>1</v>
      </c>
      <c r="T340" s="43">
        <v>1</v>
      </c>
      <c r="U340" s="43">
        <v>8</v>
      </c>
      <c r="V340" s="43">
        <v>0.30450000000000005</v>
      </c>
      <c r="W340" s="47">
        <v>0</v>
      </c>
      <c r="X340" s="47">
        <v>0</v>
      </c>
      <c r="Y340" s="45" t="b">
        <f t="shared" si="110"/>
        <v>1</v>
      </c>
      <c r="Z340" s="42" t="s">
        <v>730</v>
      </c>
      <c r="AA340" s="42" t="s">
        <v>40</v>
      </c>
      <c r="AB340" s="43">
        <v>2</v>
      </c>
      <c r="AC340" s="42" t="s">
        <v>18</v>
      </c>
      <c r="AD340" s="47">
        <v>2</v>
      </c>
      <c r="AE340" s="47">
        <v>1.0089999999999999</v>
      </c>
      <c r="AF340" s="47">
        <v>2</v>
      </c>
      <c r="AG340" s="47">
        <v>1.0089999999999999</v>
      </c>
      <c r="AH340" s="47">
        <v>8</v>
      </c>
      <c r="AI340" s="47">
        <v>0.30450000000000005</v>
      </c>
      <c r="AJ340" s="47">
        <v>0</v>
      </c>
      <c r="AK340" s="47">
        <v>0</v>
      </c>
    </row>
    <row r="341" spans="1:37" ht="17.25" customHeight="1" x14ac:dyDescent="0.25">
      <c r="A341" s="7" t="s">
        <v>40</v>
      </c>
      <c r="B341" s="19">
        <v>328</v>
      </c>
      <c r="C341" s="32" t="s">
        <v>18</v>
      </c>
      <c r="D341" s="11">
        <f t="shared" si="111"/>
        <v>0</v>
      </c>
      <c r="E341" s="11">
        <f t="shared" si="112"/>
        <v>0</v>
      </c>
      <c r="F341" s="11">
        <f t="shared" si="113"/>
        <v>1</v>
      </c>
      <c r="G341" s="11">
        <f t="shared" si="114"/>
        <v>8.999999999999897E-3</v>
      </c>
      <c r="H341" s="11">
        <f t="shared" si="115"/>
        <v>0</v>
      </c>
      <c r="I341" s="11">
        <f t="shared" si="116"/>
        <v>0</v>
      </c>
      <c r="J341" s="11">
        <f t="shared" si="117"/>
        <v>0</v>
      </c>
      <c r="K341" s="11">
        <f t="shared" si="118"/>
        <v>0</v>
      </c>
      <c r="L341" s="45" t="b">
        <f t="shared" si="119"/>
        <v>1</v>
      </c>
      <c r="M341" s="42" t="s">
        <v>730</v>
      </c>
      <c r="N341" s="42" t="s">
        <v>40</v>
      </c>
      <c r="O341" s="43">
        <v>3</v>
      </c>
      <c r="P341" s="42" t="s">
        <v>735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47">
        <v>0</v>
      </c>
      <c r="X341" s="47">
        <v>0</v>
      </c>
      <c r="Y341" s="45" t="b">
        <f t="shared" si="110"/>
        <v>1</v>
      </c>
      <c r="Z341" s="42" t="s">
        <v>730</v>
      </c>
      <c r="AA341" s="42" t="s">
        <v>40</v>
      </c>
      <c r="AB341" s="43">
        <v>3</v>
      </c>
      <c r="AC341" s="42" t="s">
        <v>735</v>
      </c>
      <c r="AD341" s="47">
        <v>0</v>
      </c>
      <c r="AE341" s="47">
        <v>0</v>
      </c>
      <c r="AF341" s="47">
        <v>0</v>
      </c>
      <c r="AG341" s="47">
        <v>0</v>
      </c>
      <c r="AH341" s="47">
        <v>0</v>
      </c>
      <c r="AI341" s="47">
        <v>0</v>
      </c>
      <c r="AJ341" s="47">
        <v>0</v>
      </c>
      <c r="AK341" s="47">
        <v>0</v>
      </c>
    </row>
    <row r="342" spans="1:37" ht="17.25" customHeight="1" x14ac:dyDescent="0.25">
      <c r="A342" s="6"/>
      <c r="B342" s="6"/>
      <c r="C342" s="35" t="s">
        <v>50</v>
      </c>
      <c r="D342" s="35">
        <f>D343</f>
        <v>7</v>
      </c>
      <c r="E342" s="35">
        <f t="shared" ref="E342:K342" si="120">E343</f>
        <v>0.10199999999999976</v>
      </c>
      <c r="F342" s="35">
        <f>F343</f>
        <v>4</v>
      </c>
      <c r="G342" s="35">
        <f t="shared" si="120"/>
        <v>4.3849999999999945E-2</v>
      </c>
      <c r="H342" s="35">
        <f>H343</f>
        <v>7</v>
      </c>
      <c r="I342" s="35">
        <f t="shared" si="120"/>
        <v>0.14700000000000008</v>
      </c>
      <c r="J342" s="35">
        <f>J343</f>
        <v>0</v>
      </c>
      <c r="K342" s="35">
        <f t="shared" si="120"/>
        <v>0</v>
      </c>
      <c r="L342" s="15"/>
      <c r="M342" s="42" t="s">
        <v>730</v>
      </c>
      <c r="N342" s="42" t="s">
        <v>40</v>
      </c>
      <c r="O342" s="43">
        <v>3</v>
      </c>
      <c r="P342" s="42" t="s">
        <v>19</v>
      </c>
      <c r="Q342" s="43">
        <v>24</v>
      </c>
      <c r="R342" s="43">
        <v>0.62385000000000013</v>
      </c>
      <c r="S342" s="43">
        <v>24</v>
      </c>
      <c r="T342" s="43">
        <v>0.56950000000000012</v>
      </c>
      <c r="U342" s="43">
        <v>16</v>
      </c>
      <c r="V342" s="43">
        <v>0.28400000000000009</v>
      </c>
      <c r="W342" s="47">
        <v>0</v>
      </c>
      <c r="X342" s="47">
        <v>0</v>
      </c>
      <c r="Y342" s="45" t="b">
        <f t="shared" si="110"/>
        <v>1</v>
      </c>
      <c r="Z342" s="42" t="s">
        <v>730</v>
      </c>
      <c r="AA342" s="42" t="s">
        <v>40</v>
      </c>
      <c r="AB342" s="43">
        <v>3</v>
      </c>
      <c r="AC342" s="42" t="s">
        <v>19</v>
      </c>
      <c r="AD342" s="47">
        <v>31</v>
      </c>
      <c r="AE342" s="47">
        <v>0.72584999999999988</v>
      </c>
      <c r="AF342" s="47">
        <v>28</v>
      </c>
      <c r="AG342" s="47">
        <v>0.61335000000000006</v>
      </c>
      <c r="AH342" s="47">
        <v>23</v>
      </c>
      <c r="AI342" s="47">
        <v>0.43100000000000016</v>
      </c>
      <c r="AJ342" s="47">
        <v>0</v>
      </c>
      <c r="AK342" s="47">
        <v>0</v>
      </c>
    </row>
    <row r="343" spans="1:37" ht="17.25" customHeight="1" x14ac:dyDescent="0.25">
      <c r="A343" s="22" t="s">
        <v>40</v>
      </c>
      <c r="B343" s="22">
        <v>329</v>
      </c>
      <c r="C343" s="37" t="s">
        <v>19</v>
      </c>
      <c r="D343" s="11">
        <f t="shared" ref="D343:K343" si="121">AD342-Q342</f>
        <v>7</v>
      </c>
      <c r="E343" s="11">
        <f t="shared" si="121"/>
        <v>0.10199999999999976</v>
      </c>
      <c r="F343" s="11">
        <f t="shared" si="121"/>
        <v>4</v>
      </c>
      <c r="G343" s="11">
        <f t="shared" si="121"/>
        <v>4.3849999999999945E-2</v>
      </c>
      <c r="H343" s="11">
        <f t="shared" si="121"/>
        <v>7</v>
      </c>
      <c r="I343" s="11">
        <f t="shared" si="121"/>
        <v>0.14700000000000008</v>
      </c>
      <c r="J343" s="11">
        <f t="shared" si="121"/>
        <v>0</v>
      </c>
      <c r="K343" s="11">
        <f t="shared" si="121"/>
        <v>0</v>
      </c>
      <c r="L343" s="45" t="b">
        <f>C343=P342</f>
        <v>1</v>
      </c>
      <c r="M343" s="43" t="s">
        <v>736</v>
      </c>
      <c r="N343" s="43" t="s">
        <v>736</v>
      </c>
      <c r="O343" s="43">
        <v>331</v>
      </c>
      <c r="P343" s="43" t="s">
        <v>736</v>
      </c>
      <c r="Q343" s="43" t="s">
        <v>739</v>
      </c>
      <c r="R343" s="43" t="s">
        <v>740</v>
      </c>
      <c r="S343" s="43" t="s">
        <v>741</v>
      </c>
      <c r="T343" s="43" t="s">
        <v>742</v>
      </c>
      <c r="U343" s="43" t="s">
        <v>743</v>
      </c>
      <c r="V343" s="43" t="s">
        <v>744</v>
      </c>
      <c r="W343" s="47" t="s">
        <v>758</v>
      </c>
      <c r="X343" s="47" t="s">
        <v>759</v>
      </c>
      <c r="Y343" s="45" t="b">
        <f t="shared" si="110"/>
        <v>1</v>
      </c>
      <c r="Z343" s="43" t="s">
        <v>736</v>
      </c>
      <c r="AA343" s="43" t="s">
        <v>736</v>
      </c>
      <c r="AB343" s="43" t="s">
        <v>737</v>
      </c>
      <c r="AC343" s="43" t="s">
        <v>736</v>
      </c>
      <c r="AD343" s="47" t="s">
        <v>751</v>
      </c>
      <c r="AE343" s="47" t="s">
        <v>752</v>
      </c>
      <c r="AF343" s="47" t="s">
        <v>745</v>
      </c>
      <c r="AG343" s="47" t="s">
        <v>746</v>
      </c>
      <c r="AH343" s="47" t="s">
        <v>747</v>
      </c>
      <c r="AI343" s="47" t="s">
        <v>748</v>
      </c>
      <c r="AJ343" s="47" t="s">
        <v>753</v>
      </c>
      <c r="AK343" s="47" t="s">
        <v>754</v>
      </c>
    </row>
    <row r="344" spans="1:37" ht="17.25" customHeight="1" thickBot="1" x14ac:dyDescent="0.3">
      <c r="A344" s="16"/>
      <c r="B344" s="17"/>
      <c r="C344" s="38" t="s">
        <v>51</v>
      </c>
      <c r="D344" s="38">
        <f t="shared" ref="D344:E344" si="122">D12+D237+D342</f>
        <v>431</v>
      </c>
      <c r="E344" s="38">
        <f t="shared" si="122"/>
        <v>21.605279999999993</v>
      </c>
      <c r="F344" s="38">
        <f t="shared" ref="F344:K344" si="123">F12+F237+F342</f>
        <v>373</v>
      </c>
      <c r="G344" s="38">
        <f t="shared" si="123"/>
        <v>4.7268999999999926</v>
      </c>
      <c r="H344" s="38">
        <f t="shared" si="123"/>
        <v>306</v>
      </c>
      <c r="I344" s="38">
        <f t="shared" si="123"/>
        <v>5.9036039999999996</v>
      </c>
      <c r="J344" s="38">
        <f t="shared" si="123"/>
        <v>55</v>
      </c>
      <c r="K344" s="38">
        <f t="shared" si="123"/>
        <v>6.5021499999999985</v>
      </c>
      <c r="L344" s="15"/>
      <c r="AD344" s="43"/>
      <c r="AE344" s="43"/>
      <c r="AF344" s="43"/>
      <c r="AG344" s="43"/>
      <c r="AH344" s="43"/>
      <c r="AI344" s="43"/>
      <c r="AJ344" s="43"/>
      <c r="AK344" s="43"/>
    </row>
    <row r="345" spans="1:37" ht="17.25" customHeight="1" x14ac:dyDescent="0.25">
      <c r="J345" s="20"/>
      <c r="K345" s="21"/>
    </row>
    <row r="346" spans="1:37" ht="17.25" customHeight="1" x14ac:dyDescent="0.25">
      <c r="D346" s="13"/>
      <c r="E346" s="13"/>
    </row>
    <row r="347" spans="1:37" ht="17.25" customHeight="1" x14ac:dyDescent="0.25">
      <c r="D347" s="8"/>
      <c r="E347" s="8"/>
    </row>
  </sheetData>
  <autoFilter ref="A11:AK344">
    <filterColumn colId="5" showButton="0"/>
    <filterColumn colId="7" showButton="0"/>
  </autoFilter>
  <mergeCells count="9">
    <mergeCell ref="J9:K10"/>
    <mergeCell ref="F11:G11"/>
    <mergeCell ref="H11:I11"/>
    <mergeCell ref="C5:C8"/>
    <mergeCell ref="A9:A11"/>
    <mergeCell ref="C9:C11"/>
    <mergeCell ref="D9:E10"/>
    <mergeCell ref="F9:G10"/>
    <mergeCell ref="H9:I10"/>
  </mergeCells>
  <conditionalFormatting sqref="D238:K341 D343:K343 D13:K236">
    <cfRule type="expression" dxfId="0" priority="1">
      <formula>D13&lt;0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РЕЕСТР договоров</vt:lpstr>
      <vt:lpstr>из БД</vt:lpstr>
      <vt:lpstr>'РЕЕСТР 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2014-08-27T14:06:42Z</dcterms:modified>
</cp:coreProperties>
</file>