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85" yWindow="270" windowWidth="8670" windowHeight="5175"/>
  </bookViews>
  <sheets>
    <sheet name="МРСК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M6" i="1" l="1"/>
  <c r="M13" i="1"/>
  <c r="M12" i="1"/>
  <c r="M11" i="1"/>
  <c r="M10" i="1"/>
  <c r="M9" i="1"/>
  <c r="M8" i="1"/>
  <c r="M7" i="1"/>
  <c r="L6" i="1"/>
  <c r="L13" i="1"/>
  <c r="L12" i="1"/>
  <c r="L11" i="1"/>
  <c r="L10" i="1"/>
  <c r="L9" i="1"/>
  <c r="L8" i="1"/>
  <c r="L7" i="1"/>
  <c r="K6" i="1"/>
  <c r="K13" i="1"/>
  <c r="K12" i="1"/>
  <c r="K11" i="1"/>
  <c r="K10" i="1"/>
  <c r="K9" i="1"/>
  <c r="K8" i="1"/>
  <c r="K7" i="1"/>
  <c r="J6" i="1"/>
  <c r="J13" i="1"/>
  <c r="J12" i="1"/>
  <c r="J11" i="1"/>
  <c r="J10" i="1"/>
  <c r="J9" i="1"/>
  <c r="J8" i="1"/>
  <c r="J7" i="1"/>
  <c r="I6" i="1"/>
  <c r="I13" i="1"/>
  <c r="I12" i="1"/>
  <c r="I11" i="1"/>
  <c r="I10" i="1"/>
  <c r="I9" i="1"/>
  <c r="I8" i="1"/>
  <c r="I7" i="1"/>
  <c r="H6" i="1"/>
  <c r="H13" i="1"/>
  <c r="H12" i="1"/>
  <c r="H11" i="1"/>
  <c r="H10" i="1"/>
  <c r="H9" i="1"/>
  <c r="H8" i="1"/>
  <c r="H7" i="1"/>
  <c r="G6" i="1"/>
  <c r="G13" i="1"/>
  <c r="G12" i="1"/>
  <c r="G11" i="1"/>
  <c r="G10" i="1"/>
  <c r="G9" i="1"/>
  <c r="G8" i="1"/>
  <c r="G7" i="1"/>
  <c r="F6" i="1"/>
  <c r="F13" i="1"/>
  <c r="F12" i="1"/>
  <c r="F11" i="1"/>
  <c r="F10" i="1"/>
  <c r="F9" i="1"/>
  <c r="F8" i="1"/>
  <c r="F7" i="1"/>
  <c r="E6" i="1"/>
  <c r="E13" i="1"/>
  <c r="E12" i="1"/>
  <c r="E11" i="1"/>
  <c r="E10" i="1"/>
  <c r="E9" i="1"/>
  <c r="E8" i="1"/>
  <c r="E7" i="1"/>
  <c r="D6" i="1"/>
  <c r="D13" i="1"/>
  <c r="D12" i="1"/>
  <c r="D11" i="1"/>
  <c r="D10" i="1"/>
  <c r="D9" i="1"/>
  <c r="D8" i="1"/>
  <c r="D7" i="1"/>
  <c r="C13" i="1"/>
  <c r="C12" i="1"/>
  <c r="C11" i="1" l="1"/>
  <c r="N11" i="1" s="1"/>
  <c r="C10" i="1"/>
  <c r="C9" i="1"/>
  <c r="N9" i="1" s="1"/>
  <c r="C8" i="1"/>
  <c r="C7" i="1"/>
  <c r="N7" i="1" s="1"/>
  <c r="C6" i="1"/>
  <c r="N6" i="1"/>
  <c r="N13" i="1"/>
  <c r="C14" i="1"/>
  <c r="N10" i="1"/>
  <c r="N8" i="1"/>
  <c r="J14" i="1"/>
  <c r="M14" i="1"/>
  <c r="L14" i="1"/>
  <c r="K14" i="1"/>
  <c r="I14" i="1"/>
  <c r="H14" i="1"/>
  <c r="G14" i="1"/>
  <c r="F14" i="1"/>
  <c r="E14" i="1"/>
  <c r="D14" i="1"/>
  <c r="N12" i="1"/>
  <c r="N14" i="1" l="1"/>
</calcChain>
</file>

<file path=xl/sharedStrings.xml><?xml version="1.0" encoding="utf-8"?>
<sst xmlns="http://schemas.openxmlformats.org/spreadsheetml/2006/main" count="26" uniqueCount="23">
  <si>
    <t>Показатель</t>
  </si>
  <si>
    <t>Белгородэнерго</t>
  </si>
  <si>
    <t>Брянскэнерго</t>
  </si>
  <si>
    <t>Воронежэнерго</t>
  </si>
  <si>
    <t>Костромаэнерго</t>
  </si>
  <si>
    <t>Курскэнерго</t>
  </si>
  <si>
    <t>Липецкэнерго</t>
  </si>
  <si>
    <t>Орелэнерго</t>
  </si>
  <si>
    <t>Смоленскэнерго</t>
  </si>
  <si>
    <t>Тамбовэнерго</t>
  </si>
  <si>
    <t>Тверьэнерго</t>
  </si>
  <si>
    <t>Ярэнерго</t>
  </si>
  <si>
    <t>МРСК Центра</t>
  </si>
  <si>
    <t>ПС 35-110 кВ</t>
  </si>
  <si>
    <t>Количество, шт.</t>
  </si>
  <si>
    <t>Затраты, тыс. руб.</t>
  </si>
  <si>
    <t>ЛЭП 35-110 кВ</t>
  </si>
  <si>
    <t>Протяженность, км</t>
  </si>
  <si>
    <t>Сети 0,4-20 кВ</t>
  </si>
  <si>
    <t>Количество РП,ТП, шт.</t>
  </si>
  <si>
    <t>Итого, тыс. руб.</t>
  </si>
  <si>
    <t>Прочее</t>
  </si>
  <si>
    <t>План ремонтов ОАО "МРСК Центра" на 2015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</si>
</sst>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7" x14ac:knownFonts="1">
    <font>
      <sz val="11"/>
      <color theme="1"/>
      <name val="Calibri"/>
      <family val="2"/>
      <charset val="204"/>
      <scheme val="minor"/>
    </font>
    <font>
      <b/>
      <sz val="16"/>
      <color indexed="8"/>
      <name val="Arial"/>
      <family val="2"/>
      <charset val="204"/>
    </font>
    <font>
      <sz val="11"/>
      <color indexed="8"/>
      <name val="Arial"/>
      <family val="2"/>
      <charset val="204"/>
    </font>
    <font>
      <sz val="10"/>
      <name val="Arial"/>
      <family val="2"/>
      <charset val="204"/>
    </font>
    <font>
      <sz val="12"/>
      <color indexed="8"/>
      <name val="Arial"/>
      <family val="2"/>
      <charset val="204"/>
    </font>
    <font>
      <b/>
      <sz val="10"/>
      <name val="Arial"/>
      <family val="2"/>
      <charset val="204"/>
    </font>
    <font>
      <sz val="14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2" fontId="0" fillId="0" borderId="0" xfId="0" applyNumberFormat="1" applyFill="1" applyBorder="1"/>
    <xf numFmtId="2" fontId="2" fillId="0" borderId="0" xfId="0" applyNumberFormat="1" applyFont="1" applyFill="1" applyBorder="1"/>
    <xf numFmtId="2" fontId="4" fillId="0" borderId="0" xfId="0" applyNumberFormat="1" applyFont="1" applyFill="1" applyBorder="1"/>
    <xf numFmtId="2" fontId="0" fillId="0" borderId="0" xfId="0" applyNumberFormat="1" applyBorder="1"/>
    <xf numFmtId="2" fontId="1" fillId="0" borderId="0" xfId="0" applyNumberFormat="1" applyFont="1" applyFill="1" applyBorder="1" applyAlignment="1">
      <alignment horizont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2" fontId="3" fillId="0" borderId="3" xfId="0" applyNumberFormat="1" applyFont="1" applyFill="1" applyBorder="1" applyAlignment="1">
      <alignment horizontal="center" vertical="center" wrapText="1"/>
    </xf>
    <xf numFmtId="164" fontId="3" fillId="0" borderId="4" xfId="0" applyNumberFormat="1" applyFont="1" applyFill="1" applyBorder="1" applyAlignment="1" applyProtection="1">
      <alignment horizontal="center" vertical="center" wrapText="1"/>
      <protection locked="0"/>
    </xf>
    <xf numFmtId="164" fontId="3" fillId="0" borderId="5" xfId="0" applyNumberFormat="1" applyFont="1" applyFill="1" applyBorder="1" applyAlignment="1" applyProtection="1">
      <alignment horizontal="center" vertical="center" wrapText="1"/>
      <protection locked="0"/>
    </xf>
    <xf numFmtId="164" fontId="3" fillId="0" borderId="6" xfId="0" applyNumberFormat="1" applyFont="1" applyFill="1" applyBorder="1" applyAlignment="1" applyProtection="1">
      <alignment horizontal="center" vertical="center" wrapText="1"/>
      <protection locked="0"/>
    </xf>
    <xf numFmtId="2" fontId="3" fillId="0" borderId="7" xfId="0" applyNumberFormat="1" applyFont="1" applyFill="1" applyBorder="1" applyAlignment="1">
      <alignment horizontal="center" vertical="center" wrapText="1"/>
    </xf>
    <xf numFmtId="164" fontId="3" fillId="0" borderId="8" xfId="0" applyNumberFormat="1" applyFont="1" applyFill="1" applyBorder="1" applyAlignment="1" applyProtection="1">
      <alignment horizontal="center" vertical="center" wrapText="1"/>
      <protection locked="0"/>
    </xf>
    <xf numFmtId="164" fontId="3" fillId="0" borderId="9" xfId="0" applyNumberFormat="1" applyFont="1" applyFill="1" applyBorder="1" applyAlignment="1" applyProtection="1">
      <alignment horizontal="center" vertical="center" wrapText="1"/>
      <protection locked="0"/>
    </xf>
    <xf numFmtId="164" fontId="3" fillId="0" borderId="10" xfId="0" applyNumberFormat="1" applyFont="1" applyFill="1" applyBorder="1" applyAlignment="1" applyProtection="1">
      <alignment horizontal="center" vertical="center" wrapText="1"/>
      <protection locked="0"/>
    </xf>
    <xf numFmtId="164" fontId="3" fillId="0" borderId="11" xfId="0" applyNumberFormat="1" applyFont="1" applyFill="1" applyBorder="1" applyAlignment="1" applyProtection="1">
      <alignment horizontal="center" vertical="center" wrapText="1"/>
      <protection locked="0"/>
    </xf>
    <xf numFmtId="164" fontId="5" fillId="0" borderId="12" xfId="0" applyNumberFormat="1" applyFont="1" applyFill="1" applyBorder="1" applyAlignment="1" applyProtection="1">
      <alignment horizontal="center" vertical="center" wrapText="1"/>
      <protection locked="0"/>
    </xf>
    <xf numFmtId="164" fontId="5" fillId="0" borderId="4" xfId="0" applyNumberFormat="1" applyFont="1" applyFill="1" applyBorder="1" applyAlignment="1" applyProtection="1">
      <alignment horizontal="center" vertical="center" wrapText="1"/>
      <protection locked="0"/>
    </xf>
    <xf numFmtId="164" fontId="5" fillId="0" borderId="5" xfId="0" applyNumberFormat="1" applyFont="1" applyFill="1" applyBorder="1" applyAlignment="1" applyProtection="1">
      <alignment horizontal="center" vertical="center" wrapText="1"/>
      <protection locked="0"/>
    </xf>
    <xf numFmtId="2" fontId="3" fillId="0" borderId="13" xfId="0" applyNumberFormat="1" applyFont="1" applyFill="1" applyBorder="1" applyAlignment="1">
      <alignment horizontal="center" vertical="center" wrapText="1"/>
    </xf>
    <xf numFmtId="2" fontId="3" fillId="2" borderId="14" xfId="0" applyNumberFormat="1" applyFont="1" applyFill="1" applyBorder="1" applyAlignment="1">
      <alignment horizontal="center" vertical="center" wrapText="1"/>
    </xf>
    <xf numFmtId="2" fontId="3" fillId="2" borderId="15" xfId="0" applyNumberFormat="1" applyFont="1" applyFill="1" applyBorder="1" applyAlignment="1">
      <alignment horizontal="center" vertical="center" wrapText="1"/>
    </xf>
    <xf numFmtId="2" fontId="3" fillId="2" borderId="16" xfId="0" applyNumberFormat="1" applyFont="1" applyFill="1" applyBorder="1" applyAlignment="1">
      <alignment horizontal="center" vertical="center" wrapText="1"/>
    </xf>
    <xf numFmtId="3" fontId="3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center"/>
    </xf>
    <xf numFmtId="2" fontId="5" fillId="0" borderId="17" xfId="0" applyNumberFormat="1" applyFont="1" applyFill="1" applyBorder="1" applyAlignment="1">
      <alignment horizontal="center" vertical="center" wrapText="1"/>
    </xf>
    <xf numFmtId="2" fontId="5" fillId="0" borderId="5" xfId="0" applyNumberFormat="1" applyFont="1" applyFill="1" applyBorder="1" applyAlignment="1">
      <alignment horizontal="center" vertical="center" wrapText="1"/>
    </xf>
    <xf numFmtId="2" fontId="3" fillId="2" borderId="18" xfId="0" applyNumberFormat="1" applyFont="1" applyFill="1" applyBorder="1" applyAlignment="1">
      <alignment horizontal="center" vertical="center" wrapText="1"/>
    </xf>
    <xf numFmtId="2" fontId="3" fillId="2" borderId="19" xfId="0" applyNumberFormat="1" applyFont="1" applyFill="1" applyBorder="1" applyAlignment="1">
      <alignment horizontal="center" vertical="center" wrapText="1"/>
    </xf>
    <xf numFmtId="2" fontId="3" fillId="0" borderId="20" xfId="0" applyNumberFormat="1" applyFont="1" applyFill="1" applyBorder="1" applyAlignment="1">
      <alignment horizontal="center" vertical="center" wrapText="1"/>
    </xf>
    <xf numFmtId="2" fontId="3" fillId="0" borderId="21" xfId="0" applyNumberFormat="1" applyFont="1" applyFill="1" applyBorder="1" applyAlignment="1">
      <alignment horizontal="center" vertical="center" wrapText="1"/>
    </xf>
    <xf numFmtId="2" fontId="3" fillId="0" borderId="22" xfId="0" applyNumberFormat="1" applyFont="1" applyFill="1" applyBorder="1" applyAlignment="1">
      <alignment horizontal="center" vertical="center" wrapText="1"/>
    </xf>
    <xf numFmtId="2" fontId="3" fillId="0" borderId="23" xfId="0" applyNumberFormat="1" applyFont="1" applyFill="1" applyBorder="1" applyAlignment="1">
      <alignment horizontal="center" vertical="center" wrapText="1"/>
    </xf>
    <xf numFmtId="2" fontId="3" fillId="0" borderId="24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53;&#1086;&#1074;&#1072;&#1103;%20&#1087;&#1072;&#1087;&#1082;&#1072;\&#1056;&#1055;%202015\&#1056;&#1055;_%20&#1057;&#1074;&#1086;&#1076;%20&#1085;&#1072;%202015%20&#1075;&#1086;&#1076;%20&#1087;&#1086;&#1084;&#1077;&#1089;&#1103;&#1095;&#1085;&#1099;&#1081;%20&#1088;&#1086;&#1089;&#109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РСК"/>
      <sheetName val="Белгород"/>
      <sheetName val="Брянск"/>
      <sheetName val="Воронеж"/>
      <sheetName val="Кострома"/>
      <sheetName val="Курск"/>
      <sheetName val="Липецк"/>
      <sheetName val="Орел"/>
      <sheetName val="Смоленск"/>
      <sheetName val="Тамбов"/>
      <sheetName val="Тверь"/>
      <sheetName val="Ярославль"/>
      <sheetName val="смета затрат"/>
      <sheetName val="Анализ"/>
      <sheetName val="Анализ (2)"/>
      <sheetName val="Приложение"/>
      <sheetName val="Филиалы-год"/>
      <sheetName val="Расчистка"/>
      <sheetName val="Лист1"/>
    </sheetNames>
    <sheetDataSet>
      <sheetData sheetId="0"/>
      <sheetData sheetId="1">
        <row r="41">
          <cell r="D41">
            <v>7418.8925400699454</v>
          </cell>
        </row>
        <row r="42">
          <cell r="C42">
            <v>433.14399999999995</v>
          </cell>
        </row>
        <row r="51">
          <cell r="D51">
            <v>9086.9884949100524</v>
          </cell>
        </row>
        <row r="52">
          <cell r="C52">
            <v>288.44499999999999</v>
          </cell>
        </row>
        <row r="61">
          <cell r="D61">
            <v>39452.6115135004</v>
          </cell>
        </row>
        <row r="62">
          <cell r="C62">
            <v>1577.4179999999999</v>
          </cell>
        </row>
        <row r="72">
          <cell r="D72">
            <v>31972.466376520155</v>
          </cell>
        </row>
        <row r="73">
          <cell r="C73">
            <v>354.57100000000003</v>
          </cell>
        </row>
        <row r="83">
          <cell r="D83">
            <v>38798.321000000004</v>
          </cell>
        </row>
        <row r="84">
          <cell r="C84">
            <v>34</v>
          </cell>
        </row>
        <row r="135">
          <cell r="D135">
            <v>46980.162813530005</v>
          </cell>
        </row>
        <row r="136">
          <cell r="C136">
            <v>757</v>
          </cell>
        </row>
        <row r="138">
          <cell r="C138">
            <v>10.989999999999998</v>
          </cell>
          <cell r="D138">
            <v>9857.0882499999989</v>
          </cell>
        </row>
        <row r="144">
          <cell r="D144">
            <v>3999.9994600854038</v>
          </cell>
        </row>
        <row r="145">
          <cell r="D145">
            <v>2115.1987122632108</v>
          </cell>
        </row>
        <row r="146">
          <cell r="D146">
            <v>500</v>
          </cell>
        </row>
        <row r="147">
          <cell r="D147">
            <v>31048.905999999995</v>
          </cell>
        </row>
        <row r="148">
          <cell r="D148">
            <v>3521</v>
          </cell>
        </row>
        <row r="149">
          <cell r="D149">
            <v>20461.436296826629</v>
          </cell>
        </row>
        <row r="150">
          <cell r="D150">
            <v>0</v>
          </cell>
        </row>
        <row r="151">
          <cell r="D151">
            <v>965</v>
          </cell>
        </row>
      </sheetData>
      <sheetData sheetId="2">
        <row r="41">
          <cell r="D41">
            <v>11828.01</v>
          </cell>
        </row>
        <row r="42">
          <cell r="C42">
            <v>186.1</v>
          </cell>
        </row>
        <row r="51">
          <cell r="D51">
            <v>8852.49</v>
          </cell>
        </row>
        <row r="52">
          <cell r="C52">
            <v>218.47</v>
          </cell>
        </row>
        <row r="61">
          <cell r="D61">
            <v>7095.6480000000001</v>
          </cell>
        </row>
        <row r="62">
          <cell r="C62">
            <v>1156.4059999999999</v>
          </cell>
        </row>
        <row r="72">
          <cell r="D72">
            <v>31106.081999999995</v>
          </cell>
        </row>
        <row r="73">
          <cell r="C73">
            <v>657.01299999999992</v>
          </cell>
        </row>
        <row r="83">
          <cell r="D83">
            <v>30568.339999999997</v>
          </cell>
        </row>
        <row r="84">
          <cell r="C84">
            <v>8</v>
          </cell>
        </row>
        <row r="135">
          <cell r="D135">
            <v>17079.740000000002</v>
          </cell>
        </row>
        <row r="136">
          <cell r="C136">
            <v>481</v>
          </cell>
        </row>
        <row r="138">
          <cell r="C138">
            <v>0</v>
          </cell>
          <cell r="D138">
            <v>0</v>
          </cell>
        </row>
        <row r="144">
          <cell r="D144">
            <v>3334.69</v>
          </cell>
        </row>
        <row r="145">
          <cell r="D145">
            <v>0</v>
          </cell>
        </row>
        <row r="146">
          <cell r="D146">
            <v>0</v>
          </cell>
        </row>
        <row r="147">
          <cell r="D147">
            <v>8100</v>
          </cell>
        </row>
        <row r="148">
          <cell r="D148">
            <v>2000</v>
          </cell>
        </row>
        <row r="149">
          <cell r="D149">
            <v>12244</v>
          </cell>
        </row>
        <row r="150">
          <cell r="D150">
            <v>0</v>
          </cell>
        </row>
        <row r="151">
          <cell r="D151">
            <v>350</v>
          </cell>
        </row>
      </sheetData>
      <sheetData sheetId="3">
        <row r="41">
          <cell r="D41">
            <v>10451.033600000001</v>
          </cell>
        </row>
        <row r="42">
          <cell r="C42">
            <v>318.26800000000003</v>
          </cell>
        </row>
        <row r="51">
          <cell r="D51">
            <v>14429.999399999999</v>
          </cell>
        </row>
        <row r="52">
          <cell r="C52">
            <v>328.17200000000003</v>
          </cell>
        </row>
        <row r="61">
          <cell r="D61">
            <v>31363.301419999996</v>
          </cell>
        </row>
        <row r="62">
          <cell r="C62">
            <v>610.08199999999999</v>
          </cell>
        </row>
        <row r="72">
          <cell r="D72">
            <v>44091.367590000009</v>
          </cell>
        </row>
        <row r="73">
          <cell r="C73">
            <v>343.34799999999996</v>
          </cell>
        </row>
        <row r="83">
          <cell r="D83">
            <v>41498.26</v>
          </cell>
        </row>
        <row r="84">
          <cell r="C84">
            <v>8</v>
          </cell>
        </row>
        <row r="135">
          <cell r="D135">
            <v>30852.300942992399</v>
          </cell>
        </row>
        <row r="136">
          <cell r="C136">
            <v>537</v>
          </cell>
        </row>
        <row r="138">
          <cell r="C138">
            <v>0</v>
          </cell>
          <cell r="D138">
            <v>0</v>
          </cell>
        </row>
        <row r="144">
          <cell r="D144">
            <v>4249</v>
          </cell>
        </row>
        <row r="145">
          <cell r="D145">
            <v>2080.3000000000002</v>
          </cell>
        </row>
        <row r="146">
          <cell r="D146">
            <v>0</v>
          </cell>
        </row>
        <row r="147">
          <cell r="D147">
            <v>9405</v>
          </cell>
        </row>
        <row r="148">
          <cell r="D148">
            <v>3453</v>
          </cell>
        </row>
        <row r="149">
          <cell r="D149">
            <v>11210</v>
          </cell>
        </row>
        <row r="150">
          <cell r="D150">
            <v>0</v>
          </cell>
        </row>
        <row r="151">
          <cell r="D151">
            <v>2240</v>
          </cell>
        </row>
      </sheetData>
      <sheetData sheetId="4">
        <row r="41">
          <cell r="D41">
            <v>14983.32</v>
          </cell>
        </row>
        <row r="42">
          <cell r="C42">
            <v>60.26</v>
          </cell>
        </row>
        <row r="51">
          <cell r="D51">
            <v>13446.670000000002</v>
          </cell>
        </row>
        <row r="52">
          <cell r="C52">
            <v>71.419999999999987</v>
          </cell>
        </row>
        <row r="61">
          <cell r="D61">
            <v>19085.640000000003</v>
          </cell>
        </row>
        <row r="62">
          <cell r="C62">
            <v>264.28000000000003</v>
          </cell>
        </row>
        <row r="72">
          <cell r="D72">
            <v>12784.22</v>
          </cell>
        </row>
        <row r="73">
          <cell r="C73">
            <v>53.65</v>
          </cell>
        </row>
        <row r="83">
          <cell r="D83">
            <v>11511.1</v>
          </cell>
        </row>
        <row r="84">
          <cell r="C84">
            <v>22</v>
          </cell>
        </row>
        <row r="135">
          <cell r="D135">
            <v>21254.550000000003</v>
          </cell>
        </row>
        <row r="136">
          <cell r="C136">
            <v>530</v>
          </cell>
        </row>
        <row r="138">
          <cell r="C138">
            <v>3.27</v>
          </cell>
          <cell r="D138">
            <v>5227.88</v>
          </cell>
        </row>
        <row r="144">
          <cell r="D144">
            <v>3770.4</v>
          </cell>
        </row>
        <row r="145">
          <cell r="D145">
            <v>2043</v>
          </cell>
        </row>
        <row r="146">
          <cell r="D146">
            <v>0</v>
          </cell>
        </row>
        <row r="147">
          <cell r="D147">
            <v>7539.6399999999994</v>
          </cell>
        </row>
        <row r="148">
          <cell r="D148">
            <v>3282.9399999999996</v>
          </cell>
        </row>
        <row r="149">
          <cell r="D149">
            <v>10525</v>
          </cell>
        </row>
        <row r="150">
          <cell r="D150">
            <v>0</v>
          </cell>
        </row>
        <row r="151">
          <cell r="D151">
            <v>0</v>
          </cell>
        </row>
      </sheetData>
      <sheetData sheetId="5">
        <row r="41">
          <cell r="D41">
            <v>13693.029999999999</v>
          </cell>
        </row>
        <row r="42">
          <cell r="C42">
            <v>489.71</v>
          </cell>
        </row>
        <row r="51">
          <cell r="D51">
            <v>15986.57</v>
          </cell>
        </row>
        <row r="52">
          <cell r="C52">
            <v>300.64999999999998</v>
          </cell>
        </row>
        <row r="61">
          <cell r="D61">
            <v>45473.8</v>
          </cell>
        </row>
        <row r="62">
          <cell r="C62">
            <v>1379.7869999999998</v>
          </cell>
        </row>
        <row r="72">
          <cell r="D72">
            <v>61146.002541896007</v>
          </cell>
        </row>
        <row r="73">
          <cell r="C73">
            <v>666.81299999999987</v>
          </cell>
        </row>
        <row r="83">
          <cell r="D83">
            <v>21630.400000000001</v>
          </cell>
        </row>
        <row r="84">
          <cell r="C84">
            <v>25</v>
          </cell>
        </row>
        <row r="135">
          <cell r="D135">
            <v>18094.5</v>
          </cell>
        </row>
        <row r="136">
          <cell r="C136">
            <v>414</v>
          </cell>
        </row>
        <row r="138">
          <cell r="C138">
            <v>8.8000000000000007</v>
          </cell>
          <cell r="D138">
            <v>650</v>
          </cell>
        </row>
        <row r="144">
          <cell r="D144">
            <v>5021.1299999999992</v>
          </cell>
        </row>
        <row r="145">
          <cell r="D145">
            <v>1000</v>
          </cell>
        </row>
        <row r="146">
          <cell r="D146">
            <v>0</v>
          </cell>
        </row>
        <row r="147">
          <cell r="D147">
            <v>6495</v>
          </cell>
        </row>
        <row r="148">
          <cell r="D148">
            <v>315</v>
          </cell>
        </row>
        <row r="149">
          <cell r="D149">
            <v>16621</v>
          </cell>
        </row>
        <row r="150">
          <cell r="D150">
            <v>0</v>
          </cell>
        </row>
        <row r="151">
          <cell r="D151">
            <v>2723</v>
          </cell>
        </row>
      </sheetData>
      <sheetData sheetId="6">
        <row r="41">
          <cell r="D41">
            <v>4752.7000000000007</v>
          </cell>
        </row>
        <row r="42">
          <cell r="C42">
            <v>74.59</v>
          </cell>
        </row>
        <row r="51">
          <cell r="D51">
            <v>19690.7</v>
          </cell>
        </row>
        <row r="52">
          <cell r="C52">
            <v>341.98</v>
          </cell>
        </row>
        <row r="61">
          <cell r="D61">
            <v>20580.05</v>
          </cell>
        </row>
        <row r="62">
          <cell r="C62">
            <v>706.35</v>
          </cell>
        </row>
        <row r="72">
          <cell r="D72">
            <v>33962.67</v>
          </cell>
        </row>
        <row r="73">
          <cell r="C73">
            <v>157.88299999999998</v>
          </cell>
        </row>
        <row r="83">
          <cell r="D83">
            <v>24558</v>
          </cell>
        </row>
        <row r="84">
          <cell r="C84">
            <v>11</v>
          </cell>
        </row>
        <row r="135">
          <cell r="D135">
            <v>13015.210000000001</v>
          </cell>
        </row>
        <row r="136">
          <cell r="C136">
            <v>133</v>
          </cell>
        </row>
        <row r="138">
          <cell r="C138">
            <v>3.19</v>
          </cell>
          <cell r="D138">
            <v>44.54</v>
          </cell>
        </row>
        <row r="144">
          <cell r="D144">
            <v>9237.130000000001</v>
          </cell>
        </row>
        <row r="145">
          <cell r="D145">
            <v>0</v>
          </cell>
        </row>
        <row r="146">
          <cell r="D146">
            <v>0</v>
          </cell>
        </row>
        <row r="147">
          <cell r="D147">
            <v>6704</v>
          </cell>
        </row>
        <row r="148">
          <cell r="D148">
            <v>7355</v>
          </cell>
        </row>
        <row r="149">
          <cell r="D149">
            <v>18500</v>
          </cell>
        </row>
        <row r="150">
          <cell r="D150">
            <v>0</v>
          </cell>
        </row>
        <row r="151">
          <cell r="D151">
            <v>902.00000000000011</v>
          </cell>
        </row>
      </sheetData>
      <sheetData sheetId="7">
        <row r="41">
          <cell r="D41">
            <v>4127.67</v>
          </cell>
        </row>
        <row r="42">
          <cell r="C42">
            <v>197.19199999999998</v>
          </cell>
        </row>
        <row r="51">
          <cell r="D51">
            <v>4926.7840000000006</v>
          </cell>
        </row>
        <row r="52">
          <cell r="C52">
            <v>219.69700000000003</v>
          </cell>
        </row>
        <row r="61">
          <cell r="D61">
            <v>16349.526000000018</v>
          </cell>
        </row>
        <row r="62">
          <cell r="C62">
            <v>486.63100000000003</v>
          </cell>
        </row>
        <row r="72">
          <cell r="D72">
            <v>28156.970999999932</v>
          </cell>
        </row>
        <row r="73">
          <cell r="C73">
            <v>113.514</v>
          </cell>
        </row>
        <row r="83">
          <cell r="D83">
            <v>16354.511</v>
          </cell>
        </row>
        <row r="84">
          <cell r="C84">
            <v>6</v>
          </cell>
        </row>
        <row r="135">
          <cell r="D135">
            <v>9429.869999999999</v>
          </cell>
        </row>
        <row r="136">
          <cell r="C136">
            <v>83</v>
          </cell>
        </row>
        <row r="138">
          <cell r="C138">
            <v>0</v>
          </cell>
          <cell r="D138">
            <v>0</v>
          </cell>
        </row>
        <row r="144">
          <cell r="D144">
            <v>3558.2764095020593</v>
          </cell>
        </row>
        <row r="145">
          <cell r="D145">
            <v>0</v>
          </cell>
        </row>
        <row r="146">
          <cell r="D146">
            <v>0</v>
          </cell>
        </row>
        <row r="147">
          <cell r="D147">
            <v>400</v>
          </cell>
        </row>
        <row r="148">
          <cell r="D148">
            <v>3799.6</v>
          </cell>
        </row>
        <row r="149">
          <cell r="D149">
            <v>3234.27</v>
          </cell>
        </row>
        <row r="150">
          <cell r="D150">
            <v>0</v>
          </cell>
        </row>
        <row r="151">
          <cell r="D151">
            <v>500</v>
          </cell>
        </row>
      </sheetData>
      <sheetData sheetId="8">
        <row r="41">
          <cell r="D41">
            <v>10468.76</v>
          </cell>
        </row>
        <row r="42">
          <cell r="C42">
            <v>325.94299999999998</v>
          </cell>
        </row>
        <row r="51">
          <cell r="D51">
            <v>7718.4</v>
          </cell>
        </row>
        <row r="52">
          <cell r="C52">
            <v>398.77400000000006</v>
          </cell>
        </row>
        <row r="61">
          <cell r="D61">
            <v>26317.65</v>
          </cell>
        </row>
        <row r="62">
          <cell r="C62">
            <v>1017.8589999999999</v>
          </cell>
        </row>
        <row r="72">
          <cell r="D72">
            <v>24249.02</v>
          </cell>
        </row>
        <row r="73">
          <cell r="C73">
            <v>243.85599999999999</v>
          </cell>
        </row>
        <row r="83">
          <cell r="D83">
            <v>35000</v>
          </cell>
        </row>
        <row r="84">
          <cell r="C84">
            <v>25</v>
          </cell>
        </row>
        <row r="135">
          <cell r="D135">
            <v>18947.150000000001</v>
          </cell>
        </row>
        <row r="136">
          <cell r="C136">
            <v>527</v>
          </cell>
        </row>
        <row r="138">
          <cell r="C138">
            <v>0.72799999999999998</v>
          </cell>
          <cell r="D138">
            <v>9616.5199999999986</v>
          </cell>
        </row>
        <row r="144">
          <cell r="D144">
            <v>8700</v>
          </cell>
        </row>
        <row r="145">
          <cell r="D145">
            <v>10500</v>
          </cell>
        </row>
        <row r="146">
          <cell r="D146">
            <v>0</v>
          </cell>
        </row>
        <row r="147">
          <cell r="D147">
            <v>10500</v>
          </cell>
        </row>
        <row r="148">
          <cell r="D148">
            <v>1000</v>
          </cell>
        </row>
        <row r="149">
          <cell r="D149">
            <v>23978</v>
          </cell>
        </row>
        <row r="150">
          <cell r="D150">
            <v>0</v>
          </cell>
        </row>
        <row r="151">
          <cell r="D151">
            <v>2500</v>
          </cell>
        </row>
      </sheetData>
      <sheetData sheetId="9">
        <row r="41">
          <cell r="D41">
            <v>3643.9419999999996</v>
          </cell>
        </row>
        <row r="42">
          <cell r="C42">
            <v>135.91</v>
          </cell>
        </row>
        <row r="51">
          <cell r="D51">
            <v>7804.0779999999995</v>
          </cell>
        </row>
        <row r="52">
          <cell r="C52">
            <v>487.64</v>
          </cell>
        </row>
        <row r="61">
          <cell r="D61">
            <v>22031.77</v>
          </cell>
        </row>
        <row r="62">
          <cell r="C62">
            <v>446.76499999999999</v>
          </cell>
        </row>
        <row r="72">
          <cell r="D72">
            <v>45991.040000000008</v>
          </cell>
        </row>
        <row r="73">
          <cell r="C73">
            <v>170.304</v>
          </cell>
        </row>
        <row r="83">
          <cell r="D83">
            <v>19029.439999999999</v>
          </cell>
        </row>
        <row r="84">
          <cell r="C84">
            <v>4</v>
          </cell>
        </row>
        <row r="135">
          <cell r="D135">
            <v>19090.189999999999</v>
          </cell>
        </row>
        <row r="136">
          <cell r="C136">
            <v>127</v>
          </cell>
        </row>
        <row r="144">
          <cell r="D144">
            <v>8751.01</v>
          </cell>
        </row>
        <row r="145">
          <cell r="D145">
            <v>699.75</v>
          </cell>
        </row>
        <row r="147">
          <cell r="D147">
            <v>6267.05</v>
          </cell>
        </row>
        <row r="148">
          <cell r="D148">
            <v>2055</v>
          </cell>
        </row>
        <row r="149">
          <cell r="D149">
            <v>11254.52</v>
          </cell>
        </row>
      </sheetData>
      <sheetData sheetId="10">
        <row r="41">
          <cell r="D41">
            <v>22880.961160800001</v>
          </cell>
        </row>
        <row r="42">
          <cell r="C42">
            <v>306.98399999999998</v>
          </cell>
        </row>
        <row r="51">
          <cell r="D51">
            <v>21943.033036875</v>
          </cell>
        </row>
        <row r="52">
          <cell r="C52">
            <v>284.51600000000002</v>
          </cell>
        </row>
        <row r="61">
          <cell r="D61">
            <v>42098.134311764799</v>
          </cell>
        </row>
        <row r="62">
          <cell r="C62">
            <v>662.45500000000004</v>
          </cell>
        </row>
        <row r="72">
          <cell r="D72">
            <v>21688.48187</v>
          </cell>
        </row>
        <row r="73">
          <cell r="C73">
            <v>225.779</v>
          </cell>
        </row>
        <row r="83">
          <cell r="D83">
            <v>30289.119999999995</v>
          </cell>
        </row>
        <row r="84">
          <cell r="C84">
            <v>27</v>
          </cell>
        </row>
        <row r="135">
          <cell r="D135">
            <v>18603.83325</v>
          </cell>
        </row>
        <row r="136">
          <cell r="C136">
            <v>266</v>
          </cell>
        </row>
        <row r="138">
          <cell r="C138">
            <v>0.33500000000000002</v>
          </cell>
        </row>
        <row r="144">
          <cell r="D144">
            <v>4858.2399478200168</v>
          </cell>
        </row>
        <row r="145">
          <cell r="D145">
            <v>1987.47</v>
          </cell>
        </row>
        <row r="147">
          <cell r="D147">
            <v>24546.590000000004</v>
          </cell>
        </row>
        <row r="148">
          <cell r="D148">
            <v>4934.2500000000009</v>
          </cell>
        </row>
        <row r="149">
          <cell r="D149">
            <v>21335</v>
          </cell>
        </row>
        <row r="150">
          <cell r="D150">
            <v>850.88699999999994</v>
          </cell>
        </row>
      </sheetData>
      <sheetData sheetId="11">
        <row r="41">
          <cell r="D41">
            <v>8621.1291859999983</v>
          </cell>
        </row>
        <row r="42">
          <cell r="C42">
            <v>165.15800000000002</v>
          </cell>
        </row>
        <row r="51">
          <cell r="D51">
            <v>8823.3226259999992</v>
          </cell>
        </row>
        <row r="52">
          <cell r="C52">
            <v>210.64099999999999</v>
          </cell>
        </row>
        <row r="61">
          <cell r="D61">
            <v>30422.008668999999</v>
          </cell>
        </row>
        <row r="62">
          <cell r="C62">
            <v>1177.5939999999998</v>
          </cell>
        </row>
        <row r="72">
          <cell r="D72">
            <v>52467.023746999992</v>
          </cell>
        </row>
        <row r="73">
          <cell r="C73">
            <v>385.29999999999995</v>
          </cell>
        </row>
        <row r="83">
          <cell r="D83">
            <v>26370.803470999999</v>
          </cell>
        </row>
        <row r="84">
          <cell r="C84">
            <v>22</v>
          </cell>
        </row>
        <row r="135">
          <cell r="D135">
            <v>20691.91547</v>
          </cell>
        </row>
        <row r="136">
          <cell r="C136">
            <v>577</v>
          </cell>
        </row>
        <row r="138">
          <cell r="C138">
            <v>8.41</v>
          </cell>
          <cell r="D138">
            <v>7095.2398400000002</v>
          </cell>
        </row>
        <row r="144">
          <cell r="D144">
            <v>4977.1761910000005</v>
          </cell>
        </row>
        <row r="145">
          <cell r="D145">
            <v>2092.6999999999998</v>
          </cell>
        </row>
        <row r="146">
          <cell r="D146">
            <v>0</v>
          </cell>
        </row>
        <row r="147">
          <cell r="D147">
            <v>13906.754700000001</v>
          </cell>
        </row>
        <row r="148">
          <cell r="D148">
            <v>1877.4633900000001</v>
          </cell>
        </row>
        <row r="149">
          <cell r="D149">
            <v>15498.285000000002</v>
          </cell>
        </row>
        <row r="150">
          <cell r="D150">
            <v>0</v>
          </cell>
        </row>
        <row r="151">
          <cell r="D151">
            <v>860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5"/>
  <sheetViews>
    <sheetView tabSelected="1" zoomScale="70" zoomScaleNormal="70" workbookViewId="0">
      <pane xSplit="2" ySplit="5" topLeftCell="G6" activePane="bottomRight" state="frozen"/>
      <selection pane="topRight" activeCell="C1" sqref="C1"/>
      <selection pane="bottomLeft" activeCell="A6" sqref="A6"/>
      <selection pane="bottomRight" activeCell="L30" sqref="L30"/>
    </sheetView>
  </sheetViews>
  <sheetFormatPr defaultRowHeight="15" x14ac:dyDescent="0.25"/>
  <cols>
    <col min="1" max="1" width="13.85546875" style="4" bestFit="1" customWidth="1"/>
    <col min="2" max="2" width="23" style="4" customWidth="1"/>
    <col min="3" max="3" width="15.7109375" style="1" customWidth="1"/>
    <col min="4" max="14" width="15.7109375" style="4" customWidth="1"/>
    <col min="15" max="16384" width="9.140625" style="4"/>
  </cols>
  <sheetData>
    <row r="1" spans="1:19" customFormat="1" x14ac:dyDescent="0.25"/>
    <row r="2" spans="1:19" customFormat="1" x14ac:dyDescent="0.25"/>
    <row r="3" spans="1:19" s="2" customFormat="1" ht="18" x14ac:dyDescent="0.25">
      <c r="A3" s="25" t="s">
        <v>22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/>
      <c r="P3"/>
      <c r="Q3"/>
      <c r="R3"/>
      <c r="S3"/>
    </row>
    <row r="4" spans="1:19" s="2" customFormat="1" ht="21" thickBot="1" x14ac:dyDescent="0.35">
      <c r="A4" s="5"/>
      <c r="B4" s="5"/>
      <c r="C4" s="5"/>
    </row>
    <row r="5" spans="1:19" s="3" customFormat="1" ht="28.5" customHeight="1" thickBot="1" x14ac:dyDescent="0.25">
      <c r="A5" s="28" t="s">
        <v>0</v>
      </c>
      <c r="B5" s="29"/>
      <c r="C5" s="21" t="s">
        <v>1</v>
      </c>
      <c r="D5" s="22" t="s">
        <v>2</v>
      </c>
      <c r="E5" s="22" t="s">
        <v>3</v>
      </c>
      <c r="F5" s="22" t="s">
        <v>4</v>
      </c>
      <c r="G5" s="22" t="s">
        <v>5</v>
      </c>
      <c r="H5" s="22" t="s">
        <v>6</v>
      </c>
      <c r="I5" s="22" t="s">
        <v>7</v>
      </c>
      <c r="J5" s="22" t="s">
        <v>8</v>
      </c>
      <c r="K5" s="22" t="s">
        <v>9</v>
      </c>
      <c r="L5" s="22" t="s">
        <v>10</v>
      </c>
      <c r="M5" s="22" t="s">
        <v>11</v>
      </c>
      <c r="N5" s="23" t="s">
        <v>12</v>
      </c>
    </row>
    <row r="6" spans="1:19" ht="17.100000000000001" customHeight="1" x14ac:dyDescent="0.25">
      <c r="A6" s="30" t="s">
        <v>13</v>
      </c>
      <c r="B6" s="20" t="s">
        <v>15</v>
      </c>
      <c r="C6" s="15">
        <f>[1]Белгород!$D$83</f>
        <v>38798.321000000004</v>
      </c>
      <c r="D6" s="15">
        <f>[1]Брянск!$D$83</f>
        <v>30568.339999999997</v>
      </c>
      <c r="E6" s="15">
        <f>[1]Воронеж!$D$83</f>
        <v>41498.26</v>
      </c>
      <c r="F6" s="15">
        <f>[1]Кострома!$D$83</f>
        <v>11511.1</v>
      </c>
      <c r="G6" s="15">
        <f>[1]Курск!$D$83</f>
        <v>21630.400000000001</v>
      </c>
      <c r="H6" s="15">
        <f>[1]Липецк!$D$83</f>
        <v>24558</v>
      </c>
      <c r="I6" s="15">
        <f>[1]Орел!$D$83</f>
        <v>16354.511</v>
      </c>
      <c r="J6" s="15">
        <f>[1]Смоленск!$D$83</f>
        <v>35000</v>
      </c>
      <c r="K6" s="15">
        <f>[1]Тамбов!$D$83</f>
        <v>19029.439999999999</v>
      </c>
      <c r="L6" s="15">
        <f>[1]Тверь!$D$83</f>
        <v>30289.119999999995</v>
      </c>
      <c r="M6" s="15">
        <f>[1]Ярославль!$D$83</f>
        <v>26370.803470999999</v>
      </c>
      <c r="N6" s="16">
        <f t="shared" ref="N6:N14" si="0">SUM(C6:M6)</f>
        <v>295608.29547099996</v>
      </c>
    </row>
    <row r="7" spans="1:19" ht="17.100000000000001" customHeight="1" thickBot="1" x14ac:dyDescent="0.3">
      <c r="A7" s="31"/>
      <c r="B7" s="8" t="s">
        <v>14</v>
      </c>
      <c r="C7" s="24">
        <f>[1]Белгород!$C$84</f>
        <v>34</v>
      </c>
      <c r="D7" s="24">
        <f>[1]Брянск!$C$84</f>
        <v>8</v>
      </c>
      <c r="E7" s="24">
        <f>[1]Воронеж!$C$84</f>
        <v>8</v>
      </c>
      <c r="F7" s="24">
        <f>[1]Кострома!$C$84</f>
        <v>22</v>
      </c>
      <c r="G7" s="24">
        <f>[1]Курск!$C$84</f>
        <v>25</v>
      </c>
      <c r="H7" s="24">
        <f>[1]Липецк!$C$84</f>
        <v>11</v>
      </c>
      <c r="I7" s="24">
        <f>[1]Орел!$C$84</f>
        <v>6</v>
      </c>
      <c r="J7" s="24">
        <f>[1]Смоленск!$C$84</f>
        <v>25</v>
      </c>
      <c r="K7" s="24">
        <f>[1]Тамбов!$C$84</f>
        <v>4</v>
      </c>
      <c r="L7" s="24">
        <f>[1]Тверь!$C$84</f>
        <v>27</v>
      </c>
      <c r="M7" s="24">
        <f>[1]Ярославль!$C$84</f>
        <v>22</v>
      </c>
      <c r="N7" s="10">
        <f t="shared" si="0"/>
        <v>192</v>
      </c>
    </row>
    <row r="8" spans="1:19" ht="17.100000000000001" customHeight="1" x14ac:dyDescent="0.25">
      <c r="A8" s="32" t="s">
        <v>16</v>
      </c>
      <c r="B8" s="6" t="s">
        <v>15</v>
      </c>
      <c r="C8" s="7">
        <f>[1]Белгород!$D$41+[1]Белгород!$D$51</f>
        <v>16505.881034979997</v>
      </c>
      <c r="D8" s="7">
        <f>[1]Брянск!$D$41+[1]Брянск!$D$51</f>
        <v>20680.5</v>
      </c>
      <c r="E8" s="7">
        <f>[1]Воронеж!$D$41+[1]Воронеж!$D$51</f>
        <v>24881.032999999999</v>
      </c>
      <c r="F8" s="7">
        <f>[1]Кострома!$D$41+[1]Кострома!$D$51</f>
        <v>28429.99</v>
      </c>
      <c r="G8" s="7">
        <f>[1]Курск!$D$41+[1]Курск!$D$51</f>
        <v>29679.599999999999</v>
      </c>
      <c r="H8" s="7">
        <f>[1]Липецк!$D$41+[1]Липецк!$D$51</f>
        <v>24443.4</v>
      </c>
      <c r="I8" s="7">
        <f>[1]Орел!$D$41+[1]Орел!$D$51</f>
        <v>9054.4540000000015</v>
      </c>
      <c r="J8" s="7">
        <f>[1]Смоленск!$D$41+[1]Смоленск!$D$51</f>
        <v>18187.16</v>
      </c>
      <c r="K8" s="7">
        <f>[1]Тамбов!$D$41+[1]Тамбов!$D$51</f>
        <v>11448.019999999999</v>
      </c>
      <c r="L8" s="7">
        <f>[1]Тверь!$D$41+[1]Тверь!$D$51</f>
        <v>44823.994197674998</v>
      </c>
      <c r="M8" s="7">
        <f>[1]Ярославль!$D$41+[1]Ярославль!$D$51</f>
        <v>17444.451811999999</v>
      </c>
      <c r="N8" s="11">
        <f t="shared" si="0"/>
        <v>245578.48404465499</v>
      </c>
    </row>
    <row r="9" spans="1:19" ht="17.100000000000001" customHeight="1" thickBot="1" x14ac:dyDescent="0.3">
      <c r="A9" s="31"/>
      <c r="B9" s="8" t="s">
        <v>17</v>
      </c>
      <c r="C9" s="9">
        <f>[1]Белгород!$C$42+[1]Белгород!$C$52</f>
        <v>721.58899999999994</v>
      </c>
      <c r="D9" s="9">
        <f>[1]Брянск!$C$42+[1]Брянск!$C$52</f>
        <v>404.57</v>
      </c>
      <c r="E9" s="9">
        <f>[1]Воронеж!$C$42+[1]Воронеж!$C$52</f>
        <v>646.44000000000005</v>
      </c>
      <c r="F9" s="9">
        <f>[1]Кострома!$C$42+[1]Кострома!$C$52</f>
        <v>131.67999999999998</v>
      </c>
      <c r="G9" s="9">
        <f>[1]Курск!$C$42+[1]Курск!$C$52</f>
        <v>790.3599999999999</v>
      </c>
      <c r="H9" s="9">
        <f>[1]Липецк!$C$42+[1]Липецк!$C$52</f>
        <v>416.57000000000005</v>
      </c>
      <c r="I9" s="9">
        <f>[1]Орел!$C$42+[1]Орел!$C$52</f>
        <v>416.88900000000001</v>
      </c>
      <c r="J9" s="9">
        <f>[1]Смоленск!$C$42+[1]Смоленск!$C$52</f>
        <v>724.7170000000001</v>
      </c>
      <c r="K9" s="9">
        <f>[1]Тамбов!$C$42+[1]Тамбов!$C$52</f>
        <v>623.54999999999995</v>
      </c>
      <c r="L9" s="9">
        <f>[1]Тверь!$C$42+[1]Тверь!$C$52</f>
        <v>591.5</v>
      </c>
      <c r="M9" s="9">
        <f>[1]Ярославль!$C$42+[1]Ярославль!$C$52</f>
        <v>375.79899999999998</v>
      </c>
      <c r="N9" s="10">
        <f t="shared" si="0"/>
        <v>5843.6640000000007</v>
      </c>
    </row>
    <row r="10" spans="1:19" ht="17.100000000000001" customHeight="1" x14ac:dyDescent="0.25">
      <c r="A10" s="32" t="s">
        <v>18</v>
      </c>
      <c r="B10" s="6" t="s">
        <v>15</v>
      </c>
      <c r="C10" s="7">
        <f>[1]Белгород!$D$61+[1]Белгород!$D$72+[1]Белгород!$D$135+[1]Белгород!$D$138</f>
        <v>128262.32895355058</v>
      </c>
      <c r="D10" s="7">
        <f>[1]Брянск!$D$61+[1]Брянск!$D$72+[1]Брянск!$D$135+[1]Брянск!$D$138</f>
        <v>55281.47</v>
      </c>
      <c r="E10" s="7">
        <f>[1]Воронеж!$D$61+[1]Воронеж!$D$72+[1]Воронеж!$D$135+[1]Воронеж!$D$138</f>
        <v>106306.96995299241</v>
      </c>
      <c r="F10" s="7">
        <f>[1]Кострома!$D$61+[1]Кострома!$D$72+[1]Кострома!$D$135+[1]Кострома!$D$138</f>
        <v>58352.29</v>
      </c>
      <c r="G10" s="7">
        <f>[1]Курск!$D$61+[1]Курск!$D$72+[1]Курск!$D$135+[1]Курск!$D$138</f>
        <v>125364.302541896</v>
      </c>
      <c r="H10" s="7">
        <f>[1]Липецк!$D$61+[1]Липецк!$D$72+[1]Липецк!$D$135+[1]Липецк!$D$138</f>
        <v>67602.47</v>
      </c>
      <c r="I10" s="7">
        <f>[1]Орел!$D$61+[1]Орел!$D$72+[1]Орел!$D$135+[1]Орел!$D$138</f>
        <v>53936.366999999955</v>
      </c>
      <c r="J10" s="7">
        <f>[1]Смоленск!$D$61+[1]Смоленск!$D$72+[1]Смоленск!$D$135+[1]Смоленск!$D$138</f>
        <v>79130.340000000011</v>
      </c>
      <c r="K10" s="7">
        <f>[1]Тамбов!$D$61+[1]Тамбов!$D$72+[1]Тамбов!$D$135+[1]Тамбов!$D$138</f>
        <v>87113.000000000015</v>
      </c>
      <c r="L10" s="7">
        <f>[1]Тверь!$D$61+[1]Тверь!$D$72+[1]Тверь!$D$135+[1]Тверь!$D$138</f>
        <v>82390.449431764791</v>
      </c>
      <c r="M10" s="7">
        <f>[1]Ярославль!$D$61+[1]Ярославль!$D$72+[1]Ярославль!$D$135+[1]Ярославль!$D$138</f>
        <v>110676.18772599997</v>
      </c>
      <c r="N10" s="11">
        <f t="shared" si="0"/>
        <v>954416.17560620361</v>
      </c>
    </row>
    <row r="11" spans="1:19" ht="17.100000000000001" customHeight="1" x14ac:dyDescent="0.25">
      <c r="A11" s="33"/>
      <c r="B11" s="12" t="s">
        <v>17</v>
      </c>
      <c r="C11" s="13">
        <f>[1]Белгород!$C$62+[1]Белгород!$C$73+[1]Белгород!$C$138</f>
        <v>1942.979</v>
      </c>
      <c r="D11" s="13">
        <f>[1]Брянск!$C$62+[1]Брянск!$C$73+[1]Брянск!$C$138</f>
        <v>1813.4189999999999</v>
      </c>
      <c r="E11" s="13">
        <f>[1]Воронеж!$C$62+[1]Воронеж!$C$73+[1]Воронеж!$C$138</f>
        <v>953.43</v>
      </c>
      <c r="F11" s="13">
        <f>[1]Кострома!$C$62+[1]Кострома!$C$73+[1]Кострома!$C$138</f>
        <v>321.2</v>
      </c>
      <c r="G11" s="13">
        <f>[1]Курск!$C$62+[1]Курск!$C$73+[1]Курск!$C$138</f>
        <v>2055.3999999999996</v>
      </c>
      <c r="H11" s="13">
        <f>[1]Липецк!$C$62+[1]Липецк!$C$73+[1]Липецк!$C$138</f>
        <v>867.423</v>
      </c>
      <c r="I11" s="13">
        <f>[1]Орел!$C$62+[1]Орел!$C$73+[1]Орел!$C$138</f>
        <v>600.14499999999998</v>
      </c>
      <c r="J11" s="13">
        <f>[1]Смоленск!$C$62+[1]Смоленск!$C$73+[1]Смоленск!$C$138</f>
        <v>1262.443</v>
      </c>
      <c r="K11" s="13">
        <f>[1]Тамбов!$C$62+[1]Тамбов!$C$73+[1]Тамбов!$C$138</f>
        <v>617.06899999999996</v>
      </c>
      <c r="L11" s="13">
        <f>[1]Тверь!$C$62+[1]Тверь!$C$73+[1]Тверь!$C$138</f>
        <v>888.56900000000007</v>
      </c>
      <c r="M11" s="13">
        <f>[1]Ярославль!$C$62+[1]Ярославль!$C$73+[1]Ярославль!$C$138</f>
        <v>1571.3039999999999</v>
      </c>
      <c r="N11" s="14">
        <f t="shared" si="0"/>
        <v>12893.380999999998</v>
      </c>
    </row>
    <row r="12" spans="1:19" ht="15.75" thickBot="1" x14ac:dyDescent="0.3">
      <c r="A12" s="31"/>
      <c r="B12" s="8" t="s">
        <v>19</v>
      </c>
      <c r="C12" s="24">
        <f>[1]Белгород!$C$136</f>
        <v>757</v>
      </c>
      <c r="D12" s="24">
        <f>[1]Брянск!$C$136</f>
        <v>481</v>
      </c>
      <c r="E12" s="24">
        <f>[1]Воронеж!$C$136</f>
        <v>537</v>
      </c>
      <c r="F12" s="24">
        <f>[1]Кострома!$C$136</f>
        <v>530</v>
      </c>
      <c r="G12" s="24">
        <f>[1]Курск!$C$136</f>
        <v>414</v>
      </c>
      <c r="H12" s="24">
        <f>[1]Липецк!$C$136</f>
        <v>133</v>
      </c>
      <c r="I12" s="24">
        <f>[1]Орел!$C$136</f>
        <v>83</v>
      </c>
      <c r="J12" s="24">
        <f>[1]Смоленск!$C$136</f>
        <v>527</v>
      </c>
      <c r="K12" s="24">
        <f>[1]Тамбов!$C$136</f>
        <v>127</v>
      </c>
      <c r="L12" s="24">
        <f>[1]Тверь!$C$136</f>
        <v>266</v>
      </c>
      <c r="M12" s="24">
        <f>[1]Ярославль!$C$136</f>
        <v>577</v>
      </c>
      <c r="N12" s="10">
        <f t="shared" si="0"/>
        <v>4432</v>
      </c>
    </row>
    <row r="13" spans="1:19" ht="17.100000000000001" customHeight="1" x14ac:dyDescent="0.25">
      <c r="A13" s="30" t="s">
        <v>21</v>
      </c>
      <c r="B13" s="34"/>
      <c r="C13" s="15">
        <f>[1]Белгород!$D$144+[1]Белгород!$D$145+[1]Белгород!$D$146+[1]Белгород!$D$147+[1]Белгород!$D$148+[1]Белгород!$D$149+[1]Белгород!$D$150+[1]Белгород!$D$151</f>
        <v>62611.540469175241</v>
      </c>
      <c r="D13" s="15">
        <f>[1]Брянск!$D$144+[1]Брянск!$D$145+[1]Брянск!$D$146+[1]Брянск!$D$147+[1]Брянск!$D$148+[1]Брянск!$D$149+[1]Брянск!$D$150+[1]Брянск!$D$151</f>
        <v>26028.690000000002</v>
      </c>
      <c r="E13" s="15">
        <f>[1]Воронеж!$D$144+[1]Воронеж!$D$145+[1]Воронеж!$D$146+[1]Воронеж!$D$147+[1]Воронеж!$D$148+[1]Воронеж!$D$149+[1]Воронеж!$D$150+[1]Воронеж!$D$151</f>
        <v>32637.3</v>
      </c>
      <c r="F13" s="15">
        <f>[1]Кострома!$D$144+[1]Кострома!$D$145+[1]Кострома!$D$146+[1]Кострома!$D$147+[1]Кострома!$D$148+[1]Кострома!$D$149+[1]Кострома!$D$150+[1]Кострома!$D$151</f>
        <v>27160.98</v>
      </c>
      <c r="G13" s="15">
        <f>[1]Курск!$D$144+[1]Курск!$D$145+[1]Курск!$D$146+[1]Курск!$D$147+[1]Курск!$D$148+[1]Курск!$D$149+[1]Курск!$D$150+[1]Курск!$D$151</f>
        <v>32175.129999999997</v>
      </c>
      <c r="H13" s="15">
        <f>[1]Липецк!$D$144+[1]Липецк!$D$145+[1]Липецк!$D$146+[1]Липецк!$D$147+[1]Липецк!$D$148+[1]Липецк!$D$149+[1]Липецк!$D$150+[1]Липецк!$D$151</f>
        <v>42698.130000000005</v>
      </c>
      <c r="I13" s="15">
        <f>[1]Орел!$D$144+[1]Орел!$D$145+[1]Орел!$D$146+[1]Орел!$D$147+[1]Орел!$D$148+[1]Орел!$D$149+[1]Орел!$D$150+[1]Орел!$D$151</f>
        <v>11492.14640950206</v>
      </c>
      <c r="J13" s="15">
        <f>[1]Смоленск!$D$144+[1]Смоленск!$D$145+[1]Смоленск!$D$146+[1]Смоленск!$D$147+[1]Смоленск!$D$148+[1]Смоленск!$D$149+[1]Смоленск!$D$150+[1]Смоленск!$D$151</f>
        <v>57178</v>
      </c>
      <c r="K13" s="15">
        <f>[1]Тамбов!$D$144+[1]Тамбов!$D$145+[1]Тамбов!$D$146+[1]Тамбов!$D$147+[1]Тамбов!$D$148+[1]Тамбов!$D$149+[1]Тамбов!$D$150+[1]Тамбов!$D$151</f>
        <v>29027.33</v>
      </c>
      <c r="L13" s="15">
        <f>[1]Тверь!$D$144+[1]Тверь!$D$145+[1]Тверь!$D$146+[1]Тверь!$D$147+[1]Тверь!$D$148+[1]Тверь!$D$149+[1]Тверь!$D$150+[1]Тверь!$D$151</f>
        <v>58512.436947820024</v>
      </c>
      <c r="M13" s="15">
        <f>[1]Ярославль!$D$144+[1]Ярославль!$D$145+[1]Ярославль!$D$146+[1]Ярославль!$D$147+[1]Ярославль!$D$148+[1]Ярославль!$D$149+[1]Ярославль!$D$150+[1]Ярославль!$D$151</f>
        <v>39212.379281000001</v>
      </c>
      <c r="N13" s="16">
        <f t="shared" si="0"/>
        <v>418734.06310749735</v>
      </c>
    </row>
    <row r="14" spans="1:19" ht="17.100000000000001" customHeight="1" thickBot="1" x14ac:dyDescent="0.3">
      <c r="A14" s="26" t="s">
        <v>20</v>
      </c>
      <c r="B14" s="27"/>
      <c r="C14" s="17">
        <f>C13+C10+C8+C6</f>
        <v>246178.07145770581</v>
      </c>
      <c r="D14" s="18">
        <f t="shared" ref="D14:L14" si="1">D13+D10+D8+D6</f>
        <v>132559</v>
      </c>
      <c r="E14" s="18">
        <f t="shared" si="1"/>
        <v>205323.56295299242</v>
      </c>
      <c r="F14" s="18">
        <f t="shared" si="1"/>
        <v>125454.36000000002</v>
      </c>
      <c r="G14" s="18">
        <f t="shared" si="1"/>
        <v>208849.43254189601</v>
      </c>
      <c r="H14" s="18">
        <f t="shared" si="1"/>
        <v>159302</v>
      </c>
      <c r="I14" s="18">
        <f t="shared" si="1"/>
        <v>90837.478409502015</v>
      </c>
      <c r="J14" s="18">
        <f>J13+J10+J8+J6</f>
        <v>189495.50000000003</v>
      </c>
      <c r="K14" s="18">
        <f t="shared" si="1"/>
        <v>146617.79</v>
      </c>
      <c r="L14" s="18">
        <f t="shared" si="1"/>
        <v>216016.00057725981</v>
      </c>
      <c r="M14" s="18">
        <f>M13+M10+M8+M6</f>
        <v>193703.82228999998</v>
      </c>
      <c r="N14" s="19">
        <f t="shared" si="0"/>
        <v>1914337.018229356</v>
      </c>
    </row>
    <row r="15" spans="1:19" customFormat="1" x14ac:dyDescent="0.25"/>
  </sheetData>
  <mergeCells count="7">
    <mergeCell ref="A3:N3"/>
    <mergeCell ref="A14:B14"/>
    <mergeCell ref="A5:B5"/>
    <mergeCell ref="A6:A7"/>
    <mergeCell ref="A8:A9"/>
    <mergeCell ref="A10:A12"/>
    <mergeCell ref="A13:B13"/>
  </mergeCells>
  <phoneticPr fontId="0" type="noConversion"/>
  <pageMargins left="0.7" right="0.7" top="0.75" bottom="0.75" header="0.3" footer="0.3"/>
  <pageSetup paperSize="9" orientation="portrait" horizontalDpi="180" verticalDpi="180" r:id="rId1"/>
  <ignoredErrors>
    <ignoredError sqref="C14:J14 L14:M14 N6:N14 C6:M13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МРСК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2015-02-26T08:20:02Z</dcterms:modified>
</cp:coreProperties>
</file>