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закл.договоров'!$A$3:$H$148</definedName>
  </definedNames>
  <calcPr calcId="145621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E147" i="3"/>
  <c r="F147" i="3"/>
  <c r="G147" i="3"/>
  <c r="F148" i="3"/>
  <c r="G148" i="3"/>
  <c r="E72" i="2" l="1"/>
  <c r="F72" i="2"/>
  <c r="G72" i="2"/>
  <c r="H72" i="2"/>
  <c r="I72" i="2"/>
  <c r="J72" i="2"/>
  <c r="K72" i="2"/>
  <c r="D72" i="2"/>
  <c r="E7" i="2"/>
  <c r="F7" i="2"/>
  <c r="G7" i="2"/>
  <c r="H7" i="2"/>
  <c r="I7" i="2"/>
  <c r="J7" i="2"/>
  <c r="K7" i="2"/>
  <c r="D7" i="2"/>
</calcChain>
</file>

<file path=xl/sharedStrings.xml><?xml version="1.0" encoding="utf-8"?>
<sst xmlns="http://schemas.openxmlformats.org/spreadsheetml/2006/main" count="638" uniqueCount="137">
  <si>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</si>
  <si>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</si>
  <si>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</si>
  <si>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</si>
  <si>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</si>
  <si>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</si>
  <si>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</si>
  <si>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</si>
  <si>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</si>
  <si>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</si>
  <si>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</si>
  <si>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</si>
  <si>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</si>
  <si>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</si>
  <si>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</si>
  <si>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</si>
  <si>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</si>
  <si>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</si>
  <si>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</si>
  <si>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</si>
  <si>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</si>
  <si>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</si>
  <si>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</si>
  <si>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>Итого</t>
  </si>
  <si>
    <t xml:space="preserve">ПС 110/35/10 кВ "Промышленная" </t>
  </si>
  <si>
    <t>ПС 110/10 кВ "Новолядинская"</t>
  </si>
  <si>
    <t>6 месяцев</t>
  </si>
  <si>
    <t>ПС 35/10 кВ "Тулиновская"</t>
  </si>
  <si>
    <t>ПС 110/6 кВ "Тамбовская № 8"</t>
  </si>
  <si>
    <t>ПС 35/10 кВ "Черняновская"</t>
  </si>
  <si>
    <t>12 месяцев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</si>
  <si>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</si>
  <si>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</si>
  <si>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</si>
  <si>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</si>
  <si>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</si>
  <si>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</si>
  <si>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</si>
  <si>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</si>
  <si>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110/6 кВ Тамбовская № 8</t>
  </si>
  <si>
    <t>ПС 35/10 кВ Горельская</t>
  </si>
  <si>
    <t>ПС 35/10 кВ Татановская</t>
  </si>
  <si>
    <t>ПС 110/35/10 кВ Тамбовская № 6</t>
  </si>
  <si>
    <t>ПС 110/35/6 кВ Рассказовская</t>
  </si>
  <si>
    <t>ПС 35/10 кВ Селезневская</t>
  </si>
  <si>
    <t>ПС 110/35/10 кВ Комсомольская</t>
  </si>
  <si>
    <t>ПС 35/10 кВ Черняновская</t>
  </si>
  <si>
    <t>ПС 110/10 кВ "Малоталинская"</t>
  </si>
  <si>
    <t>ПС 35/10 кВ "Суравская"</t>
  </si>
  <si>
    <t>ПС 110/6 кВ Тамбовская № 5</t>
  </si>
  <si>
    <t>ПС 35/10 кВ Знаменская</t>
  </si>
  <si>
    <t>ПС 110/35/10 кВ Промышленная</t>
  </si>
  <si>
    <t>ПС 110/10 кВ Н.Лядинская</t>
  </si>
  <si>
    <t>ПС 35/10 кВ Тимирязевская</t>
  </si>
  <si>
    <t>ПС 35/10 кВ Тулиновская</t>
  </si>
  <si>
    <t>ПС 35/10 кВ П. Пригородная</t>
  </si>
  <si>
    <t>Сведения о деятельности филиала ОАО " МРСК Центра" - "Тамбовэнерго" по технологическому присоединению за июль месяц 2013 г.</t>
  </si>
  <si>
    <t>ПС 35/10 кВ «Бокинская»</t>
  </si>
  <si>
    <t>ПС 35/10 кВ Сухотинская</t>
  </si>
  <si>
    <t>ПС 110/10 кВ М. Талинская</t>
  </si>
  <si>
    <t>ПС 35/10 кВ "Авдеевская"</t>
  </si>
  <si>
    <t>ПС 35/10 кВ "П. Марфинская"</t>
  </si>
  <si>
    <t>ПС 35/10 кВ "Сухотинская"</t>
  </si>
  <si>
    <t>Пообъектная информация по заключенным договорам ТП за июль месяц 2013 г.</t>
  </si>
  <si>
    <t>ПС 35/10 кВ Суравская</t>
  </si>
  <si>
    <t xml:space="preserve">ПС 110/35/10 кВ "Сампурская" </t>
  </si>
  <si>
    <t>ПС 35/10 кВ "Б. Двойневская"</t>
  </si>
  <si>
    <t>ПС 35/10 кВ "Платоновская"</t>
  </si>
  <si>
    <t>ПС 110/6 кВ "Кожзавод"</t>
  </si>
  <si>
    <t>Филиал ОАО «МРСК Центра» - «Тамбовэнерго»</t>
  </si>
  <si>
    <t>ПС 35/10 "Кленская"</t>
  </si>
  <si>
    <t>ПС 35/10 "Коминтерн"</t>
  </si>
  <si>
    <t>ПС 35/10 кВ "Б. Избердеевская"</t>
  </si>
  <si>
    <t>ПС 35/10 кВ "Вырубовская"</t>
  </si>
  <si>
    <t>ПС 35/10 кВ "Глазковская"</t>
  </si>
  <si>
    <t>ПС 35/10 кВ "Изосимовская"</t>
  </si>
  <si>
    <t>ПС 35/10 кВ "КИМ"</t>
  </si>
  <si>
    <t>ПС 35/10 кВ "Петровская"</t>
  </si>
  <si>
    <t>ПС 35/10 кВ "Пригородная"</t>
  </si>
  <si>
    <t>ПС 35/10 кВ "Ранинская"</t>
  </si>
  <si>
    <t>ПС 35/10 кВ "Сабуровская"</t>
  </si>
  <si>
    <t>ПС 35/10 кВ "Ситовская"</t>
  </si>
  <si>
    <t>ПС 35/10 кВ "Тарбеевская"</t>
  </si>
  <si>
    <t>ПС 35/10 кВ "Устьинская"</t>
  </si>
  <si>
    <t>ПС 35/10 кВ "Дружба"</t>
  </si>
  <si>
    <t>ПС 35/10 кВ "Яблоновецкая"</t>
  </si>
  <si>
    <t>ПС 35/10 кВ "Кочетовская"</t>
  </si>
  <si>
    <t>ПС 35/10 кВ "Жидиловская"</t>
  </si>
  <si>
    <t>ПС 110/27,5/6/10 кВ "Первомайская"</t>
  </si>
  <si>
    <t>ПС 110/35/10 кВ "Волчковская"</t>
  </si>
  <si>
    <t>ПС 110/35/10 кВ "Староюрьевская"</t>
  </si>
  <si>
    <t>ПС 110/35/10 кВ "Хмелевская"</t>
  </si>
  <si>
    <t>ПС 110/10 кВ "Архангельская"</t>
  </si>
  <si>
    <t>ПС 110/35/10 кВ "Хоботовская"</t>
  </si>
  <si>
    <t>ПС 110/35/10 кВ "Никифоровская"</t>
  </si>
  <si>
    <t>ПС 35/10 кВ "Коминтерн"</t>
  </si>
  <si>
    <t>ПС 35/10 кВ "Избердеевская"</t>
  </si>
  <si>
    <t>ПС 110/35/10 кВ Жердевская</t>
  </si>
  <si>
    <t>ПС 35/10 кВ Туголуковская</t>
  </si>
  <si>
    <t>ПС 35/10 кВ В. Вершинская</t>
  </si>
  <si>
    <t>ПС 35/10 кВ Бурнакская</t>
  </si>
  <si>
    <t>ПС 110/35/10 кВ Ржаксинская</t>
  </si>
  <si>
    <t>ПС 35/10 кВ Лукинская</t>
  </si>
  <si>
    <t>ПС 35/10 кВ Львовская</t>
  </si>
  <si>
    <t>ПС 35/10 кВ Моздокская</t>
  </si>
  <si>
    <t>ПС 35/10 кВ Шапкинская</t>
  </si>
  <si>
    <t>ПС 35/10 кВ «Шульгинская»</t>
  </si>
  <si>
    <t>ПС 110/10 кВ Богдановская</t>
  </si>
  <si>
    <t xml:space="preserve"> </t>
  </si>
  <si>
    <t>ПС 110/35/10 кВ «Токаревская»</t>
  </si>
  <si>
    <t>ПС 110/35/10 кВ «М. Горьковская»</t>
  </si>
  <si>
    <t>ПС 35/10 "Караваинская"</t>
  </si>
  <si>
    <t>ПС 35/10 "Восточная"</t>
  </si>
  <si>
    <t>ПС 35/10 "Калаисская"</t>
  </si>
  <si>
    <t>ПС 35/10 "Марьинская"</t>
  </si>
  <si>
    <t>ПС 110/35/10 "Инжавинская"</t>
  </si>
  <si>
    <t>ПС 110/35/10 "Кирсановская"</t>
  </si>
  <si>
    <t xml:space="preserve"> 6 месяцев</t>
  </si>
  <si>
    <t>ПС 35/10 "Чернитовская"</t>
  </si>
  <si>
    <t>ПС 35/10 "Питерская"</t>
  </si>
  <si>
    <t>ПС 35/10 "Ламская"</t>
  </si>
  <si>
    <t>ПС 35/10 "Кулеватовская"</t>
  </si>
  <si>
    <t>ПС 35/10 "Дегтянская"</t>
  </si>
  <si>
    <t>ПС 35/10 "Крюковская"</t>
  </si>
  <si>
    <t>ПС 35/10 "Рудовская"</t>
  </si>
  <si>
    <t>ПС 35/10 "Кёршинская"</t>
  </si>
  <si>
    <t>ПС 35/10 "Рыбинская"</t>
  </si>
  <si>
    <t>ПС 35/10 "Северная"</t>
  </si>
  <si>
    <t>ПС 35/10 "Верхнеярославская"</t>
  </si>
  <si>
    <t>ПС 35/10 "Вяжлинская"</t>
  </si>
  <si>
    <t>ПС 35/10 "Подлесная"</t>
  </si>
  <si>
    <t>ПС 35/10 "Заречная"</t>
  </si>
  <si>
    <t>ПС 35/10 "Егоровская"</t>
  </si>
  <si>
    <t>ПС 35/10 "Ракшинская"</t>
  </si>
  <si>
    <t>ПС 35/10 "Бондарская"</t>
  </si>
  <si>
    <t>ПС 35/10 "Серповская"</t>
  </si>
  <si>
    <t>ПС 110/35/10 "Сосновская"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</si>
</sst>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9" fillId="0" borderId="0"/>
  </cellStyleXfs>
  <cellXfs count="10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8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0" fillId="0" borderId="1" xfId="0" applyFont="1" applyBorder="1"/>
    <xf numFmtId="0" fontId="0" fillId="0" borderId="0" xfId="0" applyFill="1" applyBorder="1"/>
    <xf numFmtId="0" fontId="12" fillId="0" borderId="5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6" fillId="0" borderId="1" xfId="0" applyFont="1" applyFill="1" applyBorder="1" applyAlignment="1">
      <alignment vertical="center"/>
    </xf>
    <xf numFmtId="0" fontId="0" fillId="5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0" fontId="0" fillId="5" borderId="0" xfId="0" applyFill="1"/>
    <xf numFmtId="4" fontId="15" fillId="5" borderId="0" xfId="0" applyNumberFormat="1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14" fillId="5" borderId="0" xfId="0" applyNumberFormat="1" applyFont="1" applyFill="1"/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5" borderId="1" xfId="145" applyFont="1" applyFill="1" applyBorder="1" applyAlignment="1">
      <alignment horizontal="center" vertical="center" wrapText="1"/>
    </xf>
    <xf numFmtId="0" fontId="21" fillId="0" borderId="1" xfId="145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146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1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/>
    <xf numFmtId="0" fontId="12" fillId="0" borderId="6" xfId="0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4" fontId="17" fillId="0" borderId="1" xfId="14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142" applyFont="1" applyFill="1" applyBorder="1" applyAlignment="1">
      <alignment horizontal="center" vertical="center" wrapText="1"/>
    </xf>
    <xf numFmtId="2" fontId="17" fillId="0" borderId="1" xfId="142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142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14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14" fontId="19" fillId="5" borderId="1" xfId="0" applyNumberFormat="1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14" fontId="18" fillId="5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43" fontId="19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147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76" xfId="145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6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zoomScaleNormal="100" workbookViewId="0">
      <pane ySplit="6" topLeftCell="A7" activePane="bottomLeft" state="frozen"/>
      <selection pane="bottomLeft" activeCell="A7" sqref="A7:K97"/>
    </sheetView>
  </sheetViews>
  <sheetFormatPr defaultRowHeight="15" x14ac:dyDescent="0.25"/>
  <cols>
    <col min="1" max="1" width="39.140625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101" t="s">
        <v>16</v>
      </c>
      <c r="I1" s="101"/>
      <c r="J1" s="101"/>
      <c r="K1" s="101"/>
    </row>
    <row r="2" spans="1:11" x14ac:dyDescent="0.25">
      <c r="A2" s="1" t="s">
        <v>56</v>
      </c>
      <c r="B2" s="1"/>
      <c r="D2" s="1"/>
      <c r="E2" s="2"/>
      <c r="F2" s="1"/>
      <c r="G2" s="1"/>
      <c r="H2" s="1"/>
      <c r="I2" s="6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6"/>
      <c r="J3" s="1"/>
      <c r="K3" s="1"/>
    </row>
    <row r="4" spans="1:11" ht="15.75" customHeight="1" thickBot="1" x14ac:dyDescent="0.3">
      <c r="A4" s="102" t="s">
        <v>2</v>
      </c>
      <c r="B4" s="8"/>
      <c r="C4" s="102" t="s">
        <v>15</v>
      </c>
      <c r="D4" s="100" t="s">
        <v>3</v>
      </c>
      <c r="E4" s="100"/>
      <c r="F4" s="100" t="s">
        <v>4</v>
      </c>
      <c r="G4" s="100"/>
      <c r="H4" s="100" t="s">
        <v>5</v>
      </c>
      <c r="I4" s="104"/>
      <c r="J4" s="100" t="s">
        <v>6</v>
      </c>
      <c r="K4" s="100"/>
    </row>
    <row r="5" spans="1:11" ht="46.5" customHeight="1" thickBot="1" x14ac:dyDescent="0.3">
      <c r="A5" s="103"/>
      <c r="B5" s="9" t="s">
        <v>19</v>
      </c>
      <c r="C5" s="103"/>
      <c r="D5" s="100"/>
      <c r="E5" s="100"/>
      <c r="F5" s="100"/>
      <c r="G5" s="100"/>
      <c r="H5" s="100"/>
      <c r="I5" s="104"/>
      <c r="J5" s="100"/>
      <c r="K5" s="100"/>
    </row>
    <row r="6" spans="1:11" x14ac:dyDescent="0.25">
      <c r="A6" s="103"/>
      <c r="B6" s="9"/>
      <c r="C6" s="103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1" t="s">
        <v>8</v>
      </c>
      <c r="J6" s="10" t="s">
        <v>7</v>
      </c>
      <c r="K6" s="10" t="s">
        <v>8</v>
      </c>
    </row>
    <row r="7" spans="1:11" x14ac:dyDescent="0.25">
      <c r="A7" s="50"/>
      <c r="B7" s="50"/>
      <c r="C7" s="50" t="s">
        <v>17</v>
      </c>
      <c r="D7" s="41">
        <f>SUM(D8:D71)</f>
        <v>94</v>
      </c>
      <c r="E7" s="41">
        <f t="shared" ref="E7:K7" si="0">SUM(E8:E71)</f>
        <v>1.1706400000000001</v>
      </c>
      <c r="F7" s="41">
        <f t="shared" si="0"/>
        <v>71</v>
      </c>
      <c r="G7" s="41">
        <f t="shared" si="0"/>
        <v>0.89910000000000034</v>
      </c>
      <c r="H7" s="41">
        <f t="shared" si="0"/>
        <v>55</v>
      </c>
      <c r="I7" s="41">
        <f t="shared" si="0"/>
        <v>1.2732000000000001</v>
      </c>
      <c r="J7" s="41">
        <f t="shared" si="0"/>
        <v>16</v>
      </c>
      <c r="K7" s="41">
        <f t="shared" si="0"/>
        <v>0.77729999999999999</v>
      </c>
    </row>
    <row r="8" spans="1:11" s="27" customFormat="1" ht="25.5" x14ac:dyDescent="0.25">
      <c r="A8" s="39" t="s">
        <v>69</v>
      </c>
      <c r="B8" s="51">
        <v>1</v>
      </c>
      <c r="C8" s="39" t="s">
        <v>60</v>
      </c>
      <c r="D8" s="52">
        <v>1</v>
      </c>
      <c r="E8" s="52">
        <v>1.4999999999999999E-2</v>
      </c>
      <c r="F8" s="52">
        <v>0</v>
      </c>
      <c r="G8" s="52">
        <v>0</v>
      </c>
      <c r="H8" s="52">
        <v>1</v>
      </c>
      <c r="I8" s="52">
        <v>0.01</v>
      </c>
      <c r="J8" s="52">
        <v>0</v>
      </c>
      <c r="K8" s="52">
        <v>0</v>
      </c>
    </row>
    <row r="9" spans="1:11" s="27" customFormat="1" ht="25.5" x14ac:dyDescent="0.25">
      <c r="A9" s="39" t="s">
        <v>69</v>
      </c>
      <c r="B9" s="51">
        <v>2</v>
      </c>
      <c r="C9" s="39" t="s">
        <v>66</v>
      </c>
      <c r="D9" s="52">
        <v>0</v>
      </c>
      <c r="E9" s="52">
        <v>0</v>
      </c>
      <c r="F9" s="52">
        <v>0</v>
      </c>
      <c r="G9" s="52">
        <v>0</v>
      </c>
      <c r="H9" s="52">
        <v>1</v>
      </c>
      <c r="I9" s="52">
        <v>1.2E-2</v>
      </c>
      <c r="J9" s="52">
        <v>0</v>
      </c>
      <c r="K9" s="52">
        <v>0</v>
      </c>
    </row>
    <row r="10" spans="1:11" s="27" customFormat="1" ht="25.5" x14ac:dyDescent="0.25">
      <c r="A10" s="39" t="s">
        <v>69</v>
      </c>
      <c r="B10" s="51">
        <v>3</v>
      </c>
      <c r="C10" s="39" t="s">
        <v>57</v>
      </c>
      <c r="D10" s="52">
        <v>1</v>
      </c>
      <c r="E10" s="52">
        <v>0.03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</row>
    <row r="11" spans="1:11" s="27" customFormat="1" ht="25.5" x14ac:dyDescent="0.25">
      <c r="A11" s="39" t="s">
        <v>69</v>
      </c>
      <c r="B11" s="51">
        <v>4</v>
      </c>
      <c r="C11" s="39" t="s">
        <v>33</v>
      </c>
      <c r="D11" s="52">
        <v>4</v>
      </c>
      <c r="E11" s="52">
        <v>2.2599999999999999E-2</v>
      </c>
      <c r="F11" s="52">
        <v>3</v>
      </c>
      <c r="G11" s="52">
        <v>0.13900000000000001</v>
      </c>
      <c r="H11" s="52">
        <v>0</v>
      </c>
      <c r="I11" s="52">
        <v>0</v>
      </c>
      <c r="J11" s="52">
        <v>0</v>
      </c>
      <c r="K11" s="52">
        <v>0</v>
      </c>
    </row>
    <row r="12" spans="1:11" s="27" customFormat="1" ht="25.5" x14ac:dyDescent="0.25">
      <c r="A12" s="39" t="s">
        <v>69</v>
      </c>
      <c r="B12" s="51">
        <v>5</v>
      </c>
      <c r="C12" s="39" t="s">
        <v>35</v>
      </c>
      <c r="D12" s="52">
        <v>3</v>
      </c>
      <c r="E12" s="52">
        <v>2.2800000000000001E-2</v>
      </c>
      <c r="F12" s="52">
        <v>1</v>
      </c>
      <c r="G12" s="52">
        <v>1.4999999999999999E-2</v>
      </c>
      <c r="H12" s="52">
        <v>0</v>
      </c>
      <c r="I12" s="52">
        <v>0</v>
      </c>
      <c r="J12" s="52">
        <v>0</v>
      </c>
      <c r="K12" s="52">
        <v>0</v>
      </c>
    </row>
    <row r="13" spans="1:11" s="27" customFormat="1" ht="25.5" x14ac:dyDescent="0.25">
      <c r="A13" s="39" t="s">
        <v>69</v>
      </c>
      <c r="B13" s="51">
        <v>6</v>
      </c>
      <c r="C13" s="39" t="s">
        <v>61</v>
      </c>
      <c r="D13" s="52">
        <v>1</v>
      </c>
      <c r="E13" s="52">
        <v>1.2E-2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</row>
    <row r="14" spans="1:11" s="27" customFormat="1" ht="25.5" x14ac:dyDescent="0.25">
      <c r="A14" s="39" t="s">
        <v>69</v>
      </c>
      <c r="B14" s="51">
        <v>7</v>
      </c>
      <c r="C14" s="39" t="s">
        <v>67</v>
      </c>
      <c r="D14" s="52">
        <v>0</v>
      </c>
      <c r="E14" s="52">
        <v>0</v>
      </c>
      <c r="F14" s="52">
        <v>0</v>
      </c>
      <c r="G14" s="52">
        <v>0</v>
      </c>
      <c r="H14" s="52">
        <v>1</v>
      </c>
      <c r="I14" s="52">
        <v>0.3</v>
      </c>
      <c r="J14" s="52">
        <v>0</v>
      </c>
      <c r="K14" s="52">
        <v>0</v>
      </c>
    </row>
    <row r="15" spans="1:11" s="13" customFormat="1" ht="25.5" x14ac:dyDescent="0.25">
      <c r="A15" s="39" t="s">
        <v>69</v>
      </c>
      <c r="B15" s="51">
        <v>8</v>
      </c>
      <c r="C15" s="39" t="s">
        <v>34</v>
      </c>
      <c r="D15" s="43">
        <v>6</v>
      </c>
      <c r="E15" s="53">
        <v>5.2839999999999998E-2</v>
      </c>
      <c r="F15" s="43">
        <v>3</v>
      </c>
      <c r="G15" s="52">
        <v>3.4000000000000002E-2</v>
      </c>
      <c r="H15" s="52">
        <v>1</v>
      </c>
      <c r="I15" s="52">
        <v>6.3E-3</v>
      </c>
      <c r="J15" s="52">
        <v>2</v>
      </c>
      <c r="K15" s="52">
        <v>1.6E-2</v>
      </c>
    </row>
    <row r="16" spans="1:11" s="13" customFormat="1" ht="25.5" x14ac:dyDescent="0.25">
      <c r="A16" s="39" t="s">
        <v>69</v>
      </c>
      <c r="B16" s="51">
        <v>9</v>
      </c>
      <c r="C16" s="39" t="s">
        <v>36</v>
      </c>
      <c r="D16" s="43">
        <v>3</v>
      </c>
      <c r="E16" s="53">
        <v>2.2599999999999999E-2</v>
      </c>
      <c r="F16" s="43">
        <v>1</v>
      </c>
      <c r="G16" s="52">
        <v>1.4999999999999999E-2</v>
      </c>
      <c r="H16" s="52">
        <v>1</v>
      </c>
      <c r="I16" s="52">
        <v>6.3E-3</v>
      </c>
      <c r="J16" s="52">
        <v>0</v>
      </c>
      <c r="K16" s="52">
        <v>0</v>
      </c>
    </row>
    <row r="17" spans="1:11" s="13" customFormat="1" ht="25.5" x14ac:dyDescent="0.25">
      <c r="A17" s="39" t="s">
        <v>69</v>
      </c>
      <c r="B17" s="51">
        <v>10</v>
      </c>
      <c r="C17" s="39" t="s">
        <v>48</v>
      </c>
      <c r="D17" s="43">
        <v>0</v>
      </c>
      <c r="E17" s="53">
        <v>0</v>
      </c>
      <c r="F17" s="43">
        <v>2</v>
      </c>
      <c r="G17" s="53">
        <v>7.7999999999999996E-3</v>
      </c>
      <c r="H17" s="52">
        <v>1</v>
      </c>
      <c r="I17" s="52">
        <v>5.0000000000000001E-3</v>
      </c>
      <c r="J17" s="52">
        <v>0</v>
      </c>
      <c r="K17" s="52">
        <v>0</v>
      </c>
    </row>
    <row r="18" spans="1:11" s="13" customFormat="1" ht="25.5" x14ac:dyDescent="0.25">
      <c r="A18" s="39" t="s">
        <v>69</v>
      </c>
      <c r="B18" s="51">
        <v>11</v>
      </c>
      <c r="C18" s="39" t="s">
        <v>62</v>
      </c>
      <c r="D18" s="43">
        <v>2</v>
      </c>
      <c r="E18" s="53">
        <v>1.1299999999999999E-2</v>
      </c>
      <c r="F18" s="43">
        <v>1</v>
      </c>
      <c r="G18" s="53">
        <v>5.0000000000000001E-3</v>
      </c>
      <c r="H18" s="52">
        <v>0</v>
      </c>
      <c r="I18" s="52">
        <v>0</v>
      </c>
      <c r="J18" s="52">
        <v>0</v>
      </c>
      <c r="K18" s="52">
        <v>0</v>
      </c>
    </row>
    <row r="19" spans="1:11" s="13" customFormat="1" ht="25.5" x14ac:dyDescent="0.25">
      <c r="A19" s="39" t="s">
        <v>69</v>
      </c>
      <c r="B19" s="51">
        <v>12</v>
      </c>
      <c r="C19" s="43" t="s">
        <v>38</v>
      </c>
      <c r="D19" s="43">
        <v>5</v>
      </c>
      <c r="E19" s="53">
        <v>5.1299999999999998E-2</v>
      </c>
      <c r="F19" s="43">
        <v>2</v>
      </c>
      <c r="G19" s="53">
        <v>2.5000000000000001E-2</v>
      </c>
      <c r="H19" s="52">
        <v>2</v>
      </c>
      <c r="I19" s="52">
        <v>1.83E-2</v>
      </c>
      <c r="J19" s="52">
        <v>1</v>
      </c>
      <c r="K19" s="52">
        <v>6.3E-3</v>
      </c>
    </row>
    <row r="20" spans="1:11" s="13" customFormat="1" ht="25.5" x14ac:dyDescent="0.25">
      <c r="A20" s="39" t="s">
        <v>69</v>
      </c>
      <c r="B20" s="51">
        <v>13</v>
      </c>
      <c r="C20" s="43" t="s">
        <v>31</v>
      </c>
      <c r="D20" s="43">
        <v>3</v>
      </c>
      <c r="E20" s="53">
        <v>1.8100000000000002E-2</v>
      </c>
      <c r="F20" s="43">
        <v>5</v>
      </c>
      <c r="G20" s="52">
        <v>4.36E-2</v>
      </c>
      <c r="H20" s="52">
        <v>11</v>
      </c>
      <c r="I20" s="52">
        <v>6.0499999999999998E-2</v>
      </c>
      <c r="J20" s="52">
        <v>1</v>
      </c>
      <c r="K20" s="52">
        <v>0.46</v>
      </c>
    </row>
    <row r="21" spans="1:11" s="13" customFormat="1" ht="25.5" x14ac:dyDescent="0.25">
      <c r="A21" s="39" t="s">
        <v>69</v>
      </c>
      <c r="B21" s="51">
        <v>14</v>
      </c>
      <c r="C21" s="43" t="s">
        <v>27</v>
      </c>
      <c r="D21" s="43">
        <v>0</v>
      </c>
      <c r="E21" s="53">
        <v>0</v>
      </c>
      <c r="F21" s="43">
        <v>1</v>
      </c>
      <c r="G21" s="52">
        <v>5.0000000000000001E-3</v>
      </c>
      <c r="H21" s="52">
        <v>2</v>
      </c>
      <c r="I21" s="52">
        <v>2.1299999999999999E-2</v>
      </c>
      <c r="J21" s="52">
        <v>0</v>
      </c>
      <c r="K21" s="52">
        <v>0</v>
      </c>
    </row>
    <row r="22" spans="1:11" s="13" customFormat="1" ht="25.5" x14ac:dyDescent="0.25">
      <c r="A22" s="39" t="s">
        <v>69</v>
      </c>
      <c r="B22" s="51">
        <v>15</v>
      </c>
      <c r="C22" s="43" t="s">
        <v>29</v>
      </c>
      <c r="D22" s="43">
        <v>2</v>
      </c>
      <c r="E22" s="53">
        <v>2.1999999999999999E-2</v>
      </c>
      <c r="F22" s="43">
        <v>2</v>
      </c>
      <c r="G22" s="53">
        <v>2.5000000000000001E-2</v>
      </c>
      <c r="H22" s="52">
        <v>0</v>
      </c>
      <c r="I22" s="52">
        <v>0</v>
      </c>
      <c r="J22" s="52">
        <v>0</v>
      </c>
      <c r="K22" s="52">
        <v>0</v>
      </c>
    </row>
    <row r="23" spans="1:11" s="13" customFormat="1" ht="25.5" x14ac:dyDescent="0.25">
      <c r="A23" s="39" t="s">
        <v>69</v>
      </c>
      <c r="B23" s="51">
        <v>16</v>
      </c>
      <c r="C23" s="54" t="s">
        <v>70</v>
      </c>
      <c r="D23" s="42">
        <v>1</v>
      </c>
      <c r="E23" s="42">
        <v>5.0000000000000001E-3</v>
      </c>
      <c r="F23" s="45">
        <v>0</v>
      </c>
      <c r="G23" s="39">
        <v>0</v>
      </c>
      <c r="H23" s="43">
        <v>0</v>
      </c>
      <c r="I23" s="43">
        <v>0</v>
      </c>
      <c r="J23" s="43">
        <v>0</v>
      </c>
      <c r="K23" s="43">
        <v>0</v>
      </c>
    </row>
    <row r="24" spans="1:11" s="13" customFormat="1" ht="25.5" x14ac:dyDescent="0.25">
      <c r="A24" s="39" t="s">
        <v>69</v>
      </c>
      <c r="B24" s="51">
        <v>17</v>
      </c>
      <c r="C24" s="54" t="s">
        <v>71</v>
      </c>
      <c r="D24" s="44">
        <v>1</v>
      </c>
      <c r="E24" s="44">
        <v>6.0000000000000001E-3</v>
      </c>
      <c r="F24" s="45">
        <v>2</v>
      </c>
      <c r="G24" s="45">
        <v>1.7999999999999999E-2</v>
      </c>
      <c r="H24" s="43">
        <v>0</v>
      </c>
      <c r="I24" s="43">
        <v>0</v>
      </c>
      <c r="J24" s="43">
        <v>0</v>
      </c>
      <c r="K24" s="43">
        <v>0</v>
      </c>
    </row>
    <row r="25" spans="1:11" s="30" customFormat="1" ht="25.5" x14ac:dyDescent="0.2">
      <c r="A25" s="39" t="s">
        <v>69</v>
      </c>
      <c r="B25" s="51">
        <v>18</v>
      </c>
      <c r="C25" s="54" t="s">
        <v>72</v>
      </c>
      <c r="D25" s="42">
        <v>2</v>
      </c>
      <c r="E25" s="40">
        <v>0.02</v>
      </c>
      <c r="F25" s="45">
        <v>2</v>
      </c>
      <c r="G25" s="45">
        <v>1.2E-2</v>
      </c>
      <c r="H25" s="43">
        <v>0</v>
      </c>
      <c r="I25" s="43">
        <v>0</v>
      </c>
      <c r="J25" s="43">
        <v>0</v>
      </c>
      <c r="K25" s="43">
        <v>0</v>
      </c>
    </row>
    <row r="26" spans="1:11" s="30" customFormat="1" ht="25.5" x14ac:dyDescent="0.2">
      <c r="A26" s="39" t="s">
        <v>69</v>
      </c>
      <c r="B26" s="51">
        <v>19</v>
      </c>
      <c r="C26" s="54" t="s">
        <v>73</v>
      </c>
      <c r="D26" s="42">
        <v>1</v>
      </c>
      <c r="E26" s="44">
        <v>5.0000000000000001E-3</v>
      </c>
      <c r="F26" s="45">
        <v>0</v>
      </c>
      <c r="G26" s="39">
        <v>0</v>
      </c>
      <c r="H26" s="43">
        <v>0</v>
      </c>
      <c r="I26" s="43">
        <v>0</v>
      </c>
      <c r="J26" s="43">
        <v>0</v>
      </c>
      <c r="K26" s="43">
        <v>0</v>
      </c>
    </row>
    <row r="27" spans="1:11" s="16" customFormat="1" ht="25.5" x14ac:dyDescent="0.25">
      <c r="A27" s="39" t="s">
        <v>69</v>
      </c>
      <c r="B27" s="51">
        <v>20</v>
      </c>
      <c r="C27" s="54" t="s">
        <v>74</v>
      </c>
      <c r="D27" s="42">
        <v>1</v>
      </c>
      <c r="E27" s="44">
        <v>5.4999999999999997E-3</v>
      </c>
      <c r="F27" s="45">
        <v>0</v>
      </c>
      <c r="G27" s="39">
        <v>0</v>
      </c>
      <c r="H27" s="42">
        <v>1</v>
      </c>
      <c r="I27" s="42">
        <v>6.0000000000000001E-3</v>
      </c>
      <c r="J27" s="43">
        <v>0</v>
      </c>
      <c r="K27" s="43">
        <v>0</v>
      </c>
    </row>
    <row r="28" spans="1:11" s="16" customFormat="1" ht="25.5" x14ac:dyDescent="0.25">
      <c r="A28" s="39" t="s">
        <v>69</v>
      </c>
      <c r="B28" s="51">
        <v>21</v>
      </c>
      <c r="C28" s="54" t="s">
        <v>75</v>
      </c>
      <c r="D28" s="42">
        <v>3</v>
      </c>
      <c r="E28" s="46">
        <v>2.1999999999999999E-2</v>
      </c>
      <c r="F28" s="43">
        <v>2</v>
      </c>
      <c r="G28" s="45">
        <v>1.4999999999999999E-2</v>
      </c>
      <c r="H28" s="42">
        <v>7</v>
      </c>
      <c r="I28" s="42">
        <v>4.4999999999999998E-2</v>
      </c>
      <c r="J28" s="43">
        <v>0</v>
      </c>
      <c r="K28" s="43">
        <v>0</v>
      </c>
    </row>
    <row r="29" spans="1:11" s="16" customFormat="1" ht="25.5" x14ac:dyDescent="0.25">
      <c r="A29" s="39" t="s">
        <v>69</v>
      </c>
      <c r="B29" s="51">
        <v>22</v>
      </c>
      <c r="C29" s="54" t="s">
        <v>76</v>
      </c>
      <c r="D29" s="42">
        <v>6</v>
      </c>
      <c r="E29" s="44">
        <v>3.9E-2</v>
      </c>
      <c r="F29" s="43">
        <v>1</v>
      </c>
      <c r="G29" s="45">
        <v>5.0000000000000001E-3</v>
      </c>
      <c r="H29" s="43">
        <v>0</v>
      </c>
      <c r="I29" s="43">
        <v>0</v>
      </c>
      <c r="J29" s="43">
        <v>0</v>
      </c>
      <c r="K29" s="43">
        <v>0</v>
      </c>
    </row>
    <row r="30" spans="1:11" s="16" customFormat="1" ht="25.5" x14ac:dyDescent="0.25">
      <c r="A30" s="39" t="s">
        <v>69</v>
      </c>
      <c r="B30" s="51">
        <v>23</v>
      </c>
      <c r="C30" s="54" t="s">
        <v>77</v>
      </c>
      <c r="D30" s="42">
        <v>3</v>
      </c>
      <c r="E30" s="46">
        <v>0.19700000000000001</v>
      </c>
      <c r="F30" s="43">
        <v>3</v>
      </c>
      <c r="G30" s="39">
        <v>7.0999999999999994E-2</v>
      </c>
      <c r="H30" s="43">
        <v>0</v>
      </c>
      <c r="I30" s="43">
        <v>0</v>
      </c>
      <c r="J30" s="43">
        <v>1</v>
      </c>
      <c r="K30" s="43">
        <v>0.14799999999999999</v>
      </c>
    </row>
    <row r="31" spans="1:11" s="16" customFormat="1" ht="25.5" x14ac:dyDescent="0.25">
      <c r="A31" s="39" t="s">
        <v>69</v>
      </c>
      <c r="B31" s="51">
        <v>24</v>
      </c>
      <c r="C31" s="55" t="s">
        <v>78</v>
      </c>
      <c r="D31" s="42">
        <v>2</v>
      </c>
      <c r="E31" s="44">
        <v>0.02</v>
      </c>
      <c r="F31" s="43">
        <v>3</v>
      </c>
      <c r="G31" s="47">
        <v>3.5000000000000003E-2</v>
      </c>
      <c r="H31" s="43">
        <v>0</v>
      </c>
      <c r="I31" s="43">
        <v>0</v>
      </c>
      <c r="J31" s="43">
        <v>0</v>
      </c>
      <c r="K31" s="43">
        <v>0</v>
      </c>
    </row>
    <row r="32" spans="1:11" s="13" customFormat="1" ht="25.5" x14ac:dyDescent="0.25">
      <c r="A32" s="39" t="s">
        <v>69</v>
      </c>
      <c r="B32" s="51">
        <v>25</v>
      </c>
      <c r="C32" s="54" t="s">
        <v>79</v>
      </c>
      <c r="D32" s="42">
        <v>1</v>
      </c>
      <c r="E32" s="44">
        <v>8.0000000000000002E-3</v>
      </c>
      <c r="F32" s="45">
        <v>0</v>
      </c>
      <c r="G32" s="39">
        <v>0</v>
      </c>
      <c r="H32" s="42">
        <v>1</v>
      </c>
      <c r="I32" s="42">
        <v>5.0000000000000001E-3</v>
      </c>
      <c r="J32" s="43">
        <v>0</v>
      </c>
      <c r="K32" s="43">
        <v>0</v>
      </c>
    </row>
    <row r="33" spans="1:12" s="13" customFormat="1" ht="25.5" x14ac:dyDescent="0.25">
      <c r="A33" s="39" t="s">
        <v>69</v>
      </c>
      <c r="B33" s="51">
        <v>26</v>
      </c>
      <c r="C33" s="54" t="s">
        <v>80</v>
      </c>
      <c r="D33" s="42">
        <v>1</v>
      </c>
      <c r="E33" s="40">
        <v>0.16</v>
      </c>
      <c r="F33" s="45">
        <v>0</v>
      </c>
      <c r="G33" s="39">
        <v>0</v>
      </c>
      <c r="H33" s="43">
        <v>0</v>
      </c>
      <c r="I33" s="43">
        <v>0</v>
      </c>
      <c r="J33" s="43">
        <v>0</v>
      </c>
      <c r="K33" s="43">
        <v>0</v>
      </c>
    </row>
    <row r="34" spans="1:12" s="13" customFormat="1" ht="41.25" customHeight="1" x14ac:dyDescent="0.25">
      <c r="A34" s="39" t="s">
        <v>69</v>
      </c>
      <c r="B34" s="51">
        <v>27</v>
      </c>
      <c r="C34" s="54" t="s">
        <v>81</v>
      </c>
      <c r="D34" s="42">
        <v>1</v>
      </c>
      <c r="E34" s="44">
        <v>7.0000000000000001E-3</v>
      </c>
      <c r="F34" s="45">
        <v>0</v>
      </c>
      <c r="G34" s="39">
        <v>0</v>
      </c>
      <c r="H34" s="43">
        <v>0</v>
      </c>
      <c r="I34" s="43">
        <v>0</v>
      </c>
      <c r="J34" s="43">
        <v>0</v>
      </c>
      <c r="K34" s="43">
        <v>0</v>
      </c>
    </row>
    <row r="35" spans="1:12" s="13" customFormat="1" ht="25.5" x14ac:dyDescent="0.25">
      <c r="A35" s="39" t="s">
        <v>69</v>
      </c>
      <c r="B35" s="51">
        <v>28</v>
      </c>
      <c r="C35" s="55" t="s">
        <v>82</v>
      </c>
      <c r="D35" s="42">
        <v>6</v>
      </c>
      <c r="E35" s="44">
        <v>6.2E-2</v>
      </c>
      <c r="F35" s="43">
        <v>3</v>
      </c>
      <c r="G35" s="45">
        <v>3.5999999999999997E-2</v>
      </c>
      <c r="H35" s="42">
        <v>5</v>
      </c>
      <c r="I35" s="42">
        <v>5.8999999999999997E-2</v>
      </c>
      <c r="J35" s="43">
        <v>0</v>
      </c>
      <c r="K35" s="43">
        <v>0</v>
      </c>
    </row>
    <row r="36" spans="1:12" s="13" customFormat="1" ht="25.5" x14ac:dyDescent="0.25">
      <c r="A36" s="39" t="s">
        <v>69</v>
      </c>
      <c r="B36" s="51">
        <v>29</v>
      </c>
      <c r="C36" s="54" t="s">
        <v>83</v>
      </c>
      <c r="D36" s="42">
        <v>6</v>
      </c>
      <c r="E36" s="46">
        <v>5.8000000000000003E-2</v>
      </c>
      <c r="F36" s="43">
        <v>2</v>
      </c>
      <c r="G36" s="39">
        <v>0.02</v>
      </c>
      <c r="H36" s="42">
        <v>3</v>
      </c>
      <c r="I36" s="42">
        <v>2.1999999999999999E-2</v>
      </c>
      <c r="J36" s="43">
        <v>0</v>
      </c>
      <c r="K36" s="43">
        <v>0</v>
      </c>
    </row>
    <row r="37" spans="1:12" s="13" customFormat="1" ht="25.5" x14ac:dyDescent="0.25">
      <c r="A37" s="39" t="s">
        <v>69</v>
      </c>
      <c r="B37" s="51">
        <v>30</v>
      </c>
      <c r="C37" s="56" t="s">
        <v>84</v>
      </c>
      <c r="D37" s="42">
        <v>0</v>
      </c>
      <c r="E37" s="46">
        <v>0</v>
      </c>
      <c r="F37" s="43">
        <v>1</v>
      </c>
      <c r="G37" s="45">
        <v>1.2E-2</v>
      </c>
      <c r="H37" s="43">
        <v>0</v>
      </c>
      <c r="I37" s="43">
        <v>0</v>
      </c>
      <c r="J37" s="43">
        <v>1</v>
      </c>
      <c r="K37" s="47">
        <v>6.0000000000000001E-3</v>
      </c>
    </row>
    <row r="38" spans="1:12" s="13" customFormat="1" ht="25.5" x14ac:dyDescent="0.25">
      <c r="A38" s="39" t="s">
        <v>69</v>
      </c>
      <c r="B38" s="51">
        <v>31</v>
      </c>
      <c r="C38" s="54" t="s">
        <v>85</v>
      </c>
      <c r="D38" s="42">
        <v>0</v>
      </c>
      <c r="E38" s="46">
        <v>0</v>
      </c>
      <c r="F38" s="43">
        <v>1</v>
      </c>
      <c r="G38" s="45">
        <v>5.0000000000000001E-3</v>
      </c>
      <c r="H38" s="43">
        <v>0</v>
      </c>
      <c r="I38" s="43">
        <v>0</v>
      </c>
      <c r="J38" s="43">
        <v>0</v>
      </c>
      <c r="K38" s="43">
        <v>0</v>
      </c>
    </row>
    <row r="39" spans="1:12" s="13" customFormat="1" ht="25.5" x14ac:dyDescent="0.25">
      <c r="A39" s="39" t="s">
        <v>69</v>
      </c>
      <c r="B39" s="51">
        <v>32</v>
      </c>
      <c r="C39" s="54" t="s">
        <v>86</v>
      </c>
      <c r="D39" s="42">
        <v>0</v>
      </c>
      <c r="E39" s="46">
        <v>0</v>
      </c>
      <c r="F39" s="43">
        <v>3</v>
      </c>
      <c r="G39" s="39">
        <v>0.13650000000000001</v>
      </c>
      <c r="H39" s="43">
        <v>0</v>
      </c>
      <c r="I39" s="43">
        <v>0</v>
      </c>
      <c r="J39" s="43">
        <v>0</v>
      </c>
      <c r="K39" s="43">
        <v>0</v>
      </c>
    </row>
    <row r="40" spans="1:12" s="13" customFormat="1" ht="25.5" x14ac:dyDescent="0.25">
      <c r="A40" s="39" t="s">
        <v>69</v>
      </c>
      <c r="B40" s="51">
        <v>33</v>
      </c>
      <c r="C40" s="54" t="s">
        <v>87</v>
      </c>
      <c r="D40" s="42">
        <v>0</v>
      </c>
      <c r="E40" s="46">
        <v>0</v>
      </c>
      <c r="F40" s="45">
        <v>0</v>
      </c>
      <c r="G40" s="39">
        <v>0</v>
      </c>
      <c r="H40" s="42">
        <v>1</v>
      </c>
      <c r="I40" s="42">
        <v>8.0000000000000002E-3</v>
      </c>
      <c r="J40" s="43">
        <v>0</v>
      </c>
      <c r="K40" s="43">
        <v>0</v>
      </c>
    </row>
    <row r="41" spans="1:12" s="30" customFormat="1" ht="18" customHeight="1" x14ac:dyDescent="0.2">
      <c r="A41" s="39" t="s">
        <v>69</v>
      </c>
      <c r="B41" s="51">
        <v>34</v>
      </c>
      <c r="C41" s="58" t="s">
        <v>100</v>
      </c>
      <c r="D41" s="56">
        <v>1</v>
      </c>
      <c r="E41" s="56">
        <v>0.01</v>
      </c>
      <c r="F41" s="56">
        <v>1</v>
      </c>
      <c r="G41" s="56">
        <v>0.01</v>
      </c>
      <c r="H41" s="56">
        <v>0</v>
      </c>
      <c r="I41" s="56">
        <v>0</v>
      </c>
      <c r="J41" s="56">
        <v>0</v>
      </c>
      <c r="K41" s="56">
        <v>0</v>
      </c>
      <c r="L41" s="37"/>
    </row>
    <row r="42" spans="1:12" s="30" customFormat="1" ht="18" customHeight="1" x14ac:dyDescent="0.2">
      <c r="A42" s="39" t="s">
        <v>69</v>
      </c>
      <c r="B42" s="51">
        <v>35</v>
      </c>
      <c r="C42" s="58" t="s">
        <v>99</v>
      </c>
      <c r="D42" s="56">
        <v>1</v>
      </c>
      <c r="E42" s="56">
        <v>5.0000000000000001E-3</v>
      </c>
      <c r="F42" s="56">
        <v>1</v>
      </c>
      <c r="G42" s="56">
        <v>5.0000000000000001E-3</v>
      </c>
      <c r="H42" s="56">
        <v>0</v>
      </c>
      <c r="I42" s="56">
        <v>0</v>
      </c>
      <c r="J42" s="56">
        <v>0</v>
      </c>
      <c r="K42" s="56">
        <v>0</v>
      </c>
      <c r="L42" s="37"/>
    </row>
    <row r="43" spans="1:12" s="30" customFormat="1" ht="18" customHeight="1" x14ac:dyDescent="0.2">
      <c r="A43" s="39" t="s">
        <v>69</v>
      </c>
      <c r="B43" s="51">
        <v>36</v>
      </c>
      <c r="C43" s="58" t="s">
        <v>102</v>
      </c>
      <c r="D43" s="56">
        <v>1</v>
      </c>
      <c r="E43" s="56">
        <v>1.4999999999999999E-2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37"/>
    </row>
    <row r="44" spans="1:12" s="30" customFormat="1" ht="18" customHeight="1" x14ac:dyDescent="0.2">
      <c r="A44" s="39" t="s">
        <v>69</v>
      </c>
      <c r="B44" s="51">
        <v>37</v>
      </c>
      <c r="C44" s="59" t="s">
        <v>103</v>
      </c>
      <c r="D44" s="56">
        <v>1</v>
      </c>
      <c r="E44" s="56">
        <v>5.0000000000000001E-3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37"/>
    </row>
    <row r="45" spans="1:12" s="30" customFormat="1" ht="18" customHeight="1" x14ac:dyDescent="0.2">
      <c r="A45" s="39" t="s">
        <v>69</v>
      </c>
      <c r="B45" s="51">
        <v>38</v>
      </c>
      <c r="C45" s="59" t="s">
        <v>104</v>
      </c>
      <c r="D45" s="56">
        <v>1</v>
      </c>
      <c r="E45" s="56">
        <v>1.4999999999999999E-2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37"/>
    </row>
    <row r="46" spans="1:12" s="30" customFormat="1" ht="18" customHeight="1" x14ac:dyDescent="0.2">
      <c r="A46" s="39" t="s">
        <v>69</v>
      </c>
      <c r="B46" s="51">
        <v>39</v>
      </c>
      <c r="C46" s="59" t="s">
        <v>105</v>
      </c>
      <c r="D46" s="56">
        <v>1</v>
      </c>
      <c r="E46" s="56">
        <v>5.0000000000000001E-3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37"/>
    </row>
    <row r="47" spans="1:12" s="30" customFormat="1" ht="18" customHeight="1" x14ac:dyDescent="0.2">
      <c r="A47" s="39" t="s">
        <v>69</v>
      </c>
      <c r="B47" s="51">
        <v>40</v>
      </c>
      <c r="C47" s="59" t="s">
        <v>46</v>
      </c>
      <c r="D47" s="56">
        <v>0</v>
      </c>
      <c r="E47" s="56">
        <v>0</v>
      </c>
      <c r="F47" s="56">
        <v>1</v>
      </c>
      <c r="G47" s="56">
        <v>0.01</v>
      </c>
      <c r="H47" s="56">
        <v>0</v>
      </c>
      <c r="I47" s="56">
        <v>0</v>
      </c>
      <c r="J47" s="56">
        <v>0</v>
      </c>
      <c r="K47" s="56">
        <v>0</v>
      </c>
      <c r="L47" s="37"/>
    </row>
    <row r="48" spans="1:12" s="30" customFormat="1" ht="18" customHeight="1" x14ac:dyDescent="0.2">
      <c r="A48" s="39" t="s">
        <v>69</v>
      </c>
      <c r="B48" s="51">
        <v>41</v>
      </c>
      <c r="C48" s="59" t="s">
        <v>106</v>
      </c>
      <c r="D48" s="56">
        <v>0</v>
      </c>
      <c r="E48" s="56">
        <v>0</v>
      </c>
      <c r="F48" s="56">
        <v>0</v>
      </c>
      <c r="G48" s="56">
        <v>0</v>
      </c>
      <c r="H48" s="56">
        <v>1</v>
      </c>
      <c r="I48" s="56">
        <v>5.0000000000000001E-3</v>
      </c>
      <c r="J48" s="56">
        <v>0</v>
      </c>
      <c r="K48" s="56">
        <v>0</v>
      </c>
      <c r="L48" s="37"/>
    </row>
    <row r="49" spans="1:12" s="30" customFormat="1" ht="18" customHeight="1" x14ac:dyDescent="0.2">
      <c r="A49" s="39" t="s">
        <v>69</v>
      </c>
      <c r="B49" s="51">
        <v>42</v>
      </c>
      <c r="C49" s="59" t="s">
        <v>98</v>
      </c>
      <c r="D49" s="56">
        <v>0</v>
      </c>
      <c r="E49" s="56">
        <v>0</v>
      </c>
      <c r="F49" s="56">
        <v>1</v>
      </c>
      <c r="G49" s="56">
        <v>5.0000000000000001E-3</v>
      </c>
      <c r="H49" s="56">
        <v>0</v>
      </c>
      <c r="I49" s="56">
        <v>0</v>
      </c>
      <c r="J49" s="56">
        <v>0</v>
      </c>
      <c r="K49" s="56">
        <v>0</v>
      </c>
      <c r="L49" s="37"/>
    </row>
    <row r="50" spans="1:12" s="16" customFormat="1" ht="25.5" x14ac:dyDescent="0.25">
      <c r="A50" s="39" t="s">
        <v>69</v>
      </c>
      <c r="B50" s="51">
        <v>43</v>
      </c>
      <c r="C50" s="39" t="s">
        <v>111</v>
      </c>
      <c r="D50" s="48">
        <v>1</v>
      </c>
      <c r="E50" s="48">
        <v>5.0000000000000001E-3</v>
      </c>
      <c r="F50" s="48">
        <v>1</v>
      </c>
      <c r="G50" s="48">
        <v>5.0000000000000001E-3</v>
      </c>
      <c r="H50" s="48">
        <v>0</v>
      </c>
      <c r="I50" s="48">
        <v>0</v>
      </c>
      <c r="J50" s="48">
        <v>0</v>
      </c>
      <c r="K50" s="48">
        <v>0</v>
      </c>
    </row>
    <row r="51" spans="1:12" s="16" customFormat="1" ht="25.5" x14ac:dyDescent="0.25">
      <c r="A51" s="39" t="s">
        <v>69</v>
      </c>
      <c r="B51" s="51">
        <v>44</v>
      </c>
      <c r="C51" s="39" t="s">
        <v>112</v>
      </c>
      <c r="D51" s="48">
        <v>2</v>
      </c>
      <c r="E51" s="48">
        <v>0.02</v>
      </c>
      <c r="F51" s="48">
        <v>1</v>
      </c>
      <c r="G51" s="48">
        <v>1.4999999999999999E-2</v>
      </c>
      <c r="H51" s="48">
        <v>0</v>
      </c>
      <c r="I51" s="48">
        <v>0</v>
      </c>
      <c r="J51" s="48">
        <v>0</v>
      </c>
      <c r="K51" s="48">
        <v>0</v>
      </c>
    </row>
    <row r="52" spans="1:12" s="16" customFormat="1" ht="25.5" x14ac:dyDescent="0.25">
      <c r="A52" s="39" t="s">
        <v>69</v>
      </c>
      <c r="B52" s="51">
        <v>45</v>
      </c>
      <c r="C52" s="39" t="s">
        <v>113</v>
      </c>
      <c r="D52" s="48">
        <v>0</v>
      </c>
      <c r="E52" s="48">
        <v>0</v>
      </c>
      <c r="F52" s="48">
        <v>0</v>
      </c>
      <c r="G52" s="48">
        <v>0</v>
      </c>
      <c r="H52" s="48">
        <v>1</v>
      </c>
      <c r="I52" s="48">
        <v>1.4999999999999999E-2</v>
      </c>
      <c r="J52" s="48">
        <v>0</v>
      </c>
      <c r="K52" s="48">
        <v>0</v>
      </c>
    </row>
    <row r="53" spans="1:12" s="16" customFormat="1" ht="25.5" x14ac:dyDescent="0.25">
      <c r="A53" s="39" t="s">
        <v>69</v>
      </c>
      <c r="B53" s="51">
        <v>46</v>
      </c>
      <c r="C53" s="39" t="s">
        <v>114</v>
      </c>
      <c r="D53" s="48">
        <v>0</v>
      </c>
      <c r="E53" s="48">
        <v>0</v>
      </c>
      <c r="F53" s="48">
        <v>1</v>
      </c>
      <c r="G53" s="48">
        <v>5.0000000000000001E-3</v>
      </c>
      <c r="H53" s="48">
        <v>0</v>
      </c>
      <c r="I53" s="48">
        <v>0</v>
      </c>
      <c r="J53" s="48">
        <v>0</v>
      </c>
      <c r="K53" s="48">
        <v>0</v>
      </c>
    </row>
    <row r="54" spans="1:12" s="16" customFormat="1" ht="25.5" x14ac:dyDescent="0.25">
      <c r="A54" s="39" t="s">
        <v>69</v>
      </c>
      <c r="B54" s="51">
        <v>47</v>
      </c>
      <c r="C54" s="39" t="s">
        <v>118</v>
      </c>
      <c r="D54" s="48">
        <v>2</v>
      </c>
      <c r="E54" s="48">
        <v>1.2E-2</v>
      </c>
      <c r="F54" s="48">
        <v>1</v>
      </c>
      <c r="G54" s="48">
        <v>5.0000000000000001E-3</v>
      </c>
      <c r="H54" s="48">
        <v>0</v>
      </c>
      <c r="I54" s="48">
        <v>0</v>
      </c>
      <c r="J54" s="48">
        <v>1</v>
      </c>
      <c r="K54" s="48">
        <v>6.0000000000000001E-3</v>
      </c>
    </row>
    <row r="55" spans="1:12" s="16" customFormat="1" ht="25.5" x14ac:dyDescent="0.25">
      <c r="A55" s="39" t="s">
        <v>69</v>
      </c>
      <c r="B55" s="51">
        <v>48</v>
      </c>
      <c r="C55" s="39" t="s">
        <v>119</v>
      </c>
      <c r="D55" s="48">
        <v>9</v>
      </c>
      <c r="E55" s="48">
        <v>0.13500000000000001</v>
      </c>
      <c r="F55" s="48">
        <v>2</v>
      </c>
      <c r="G55" s="48">
        <v>0.02</v>
      </c>
      <c r="H55" s="48">
        <v>2</v>
      </c>
      <c r="I55" s="48">
        <v>1.0999999999999999E-2</v>
      </c>
      <c r="J55" s="48">
        <v>9</v>
      </c>
      <c r="K55" s="48">
        <v>0.13500000000000001</v>
      </c>
    </row>
    <row r="56" spans="1:12" s="16" customFormat="1" ht="25.5" x14ac:dyDescent="0.25">
      <c r="A56" s="39" t="s">
        <v>69</v>
      </c>
      <c r="B56" s="51">
        <v>49</v>
      </c>
      <c r="C56" s="39" t="s">
        <v>120</v>
      </c>
      <c r="D56" s="48">
        <v>1</v>
      </c>
      <c r="E56" s="48">
        <v>6.0000000000000001E-3</v>
      </c>
      <c r="F56" s="48">
        <v>1</v>
      </c>
      <c r="G56" s="48">
        <v>6.0000000000000001E-3</v>
      </c>
      <c r="H56" s="48">
        <v>0</v>
      </c>
      <c r="I56" s="48">
        <v>0</v>
      </c>
      <c r="J56" s="48">
        <v>0</v>
      </c>
      <c r="K56" s="48">
        <v>0</v>
      </c>
    </row>
    <row r="57" spans="1:12" s="16" customFormat="1" ht="25.5" x14ac:dyDescent="0.25">
      <c r="A57" s="39" t="s">
        <v>69</v>
      </c>
      <c r="B57" s="51">
        <v>50</v>
      </c>
      <c r="C57" s="39" t="s">
        <v>121</v>
      </c>
      <c r="D57" s="48">
        <v>1</v>
      </c>
      <c r="E57" s="48">
        <v>5.0000000000000001E-3</v>
      </c>
      <c r="F57" s="48">
        <v>2</v>
      </c>
      <c r="G57" s="48">
        <v>1.7000000000000001E-2</v>
      </c>
      <c r="H57" s="48">
        <v>0</v>
      </c>
      <c r="I57" s="48">
        <v>0</v>
      </c>
      <c r="J57" s="48">
        <v>0</v>
      </c>
      <c r="K57" s="48">
        <v>0</v>
      </c>
    </row>
    <row r="58" spans="1:12" s="16" customFormat="1" ht="25.5" x14ac:dyDescent="0.25">
      <c r="A58" s="39" t="s">
        <v>69</v>
      </c>
      <c r="B58" s="51">
        <v>51</v>
      </c>
      <c r="C58" s="39" t="s">
        <v>122</v>
      </c>
      <c r="D58" s="48">
        <v>1</v>
      </c>
      <c r="E58" s="48">
        <v>7.0000000000000001E-3</v>
      </c>
      <c r="F58" s="48">
        <v>3</v>
      </c>
      <c r="G58" s="48">
        <v>2.76E-2</v>
      </c>
      <c r="H58" s="48">
        <v>0</v>
      </c>
      <c r="I58" s="48">
        <v>0</v>
      </c>
      <c r="J58" s="48">
        <v>0</v>
      </c>
      <c r="K58" s="48">
        <v>0</v>
      </c>
    </row>
    <row r="59" spans="1:12" s="16" customFormat="1" ht="25.5" x14ac:dyDescent="0.25">
      <c r="A59" s="39" t="s">
        <v>69</v>
      </c>
      <c r="B59" s="51">
        <v>52</v>
      </c>
      <c r="C59" s="39" t="s">
        <v>123</v>
      </c>
      <c r="D59" s="48">
        <v>1</v>
      </c>
      <c r="E59" s="48">
        <v>1.2E-2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</row>
    <row r="60" spans="1:12" s="16" customFormat="1" ht="25.5" x14ac:dyDescent="0.25">
      <c r="A60" s="39" t="s">
        <v>69</v>
      </c>
      <c r="B60" s="51">
        <v>53</v>
      </c>
      <c r="C60" s="39" t="s">
        <v>124</v>
      </c>
      <c r="D60" s="48">
        <v>1</v>
      </c>
      <c r="E60" s="48">
        <v>7.0000000000000001E-3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</row>
    <row r="61" spans="1:12" s="16" customFormat="1" ht="25.5" x14ac:dyDescent="0.25">
      <c r="A61" s="39" t="s">
        <v>69</v>
      </c>
      <c r="B61" s="51">
        <v>54</v>
      </c>
      <c r="C61" s="39" t="s">
        <v>125</v>
      </c>
      <c r="D61" s="48">
        <v>2</v>
      </c>
      <c r="E61" s="48">
        <v>5.5999999999999999E-3</v>
      </c>
      <c r="F61" s="48">
        <v>1</v>
      </c>
      <c r="G61" s="48">
        <v>0.01</v>
      </c>
      <c r="H61" s="48">
        <v>3</v>
      </c>
      <c r="I61" s="48">
        <v>1.4999999999999999E-2</v>
      </c>
      <c r="J61" s="48">
        <v>0</v>
      </c>
      <c r="K61" s="48">
        <v>0</v>
      </c>
    </row>
    <row r="62" spans="1:12" s="16" customFormat="1" ht="25.5" x14ac:dyDescent="0.25">
      <c r="A62" s="39" t="s">
        <v>69</v>
      </c>
      <c r="B62" s="51">
        <v>55</v>
      </c>
      <c r="C62" s="39" t="s">
        <v>126</v>
      </c>
      <c r="D62" s="48">
        <v>1</v>
      </c>
      <c r="E62" s="48">
        <v>6.0000000000000001E-3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</row>
    <row r="63" spans="1:12" s="16" customFormat="1" ht="25.5" x14ac:dyDescent="0.25">
      <c r="A63" s="39" t="s">
        <v>69</v>
      </c>
      <c r="B63" s="51">
        <v>56</v>
      </c>
      <c r="C63" s="39" t="s">
        <v>127</v>
      </c>
      <c r="D63" s="48">
        <v>0</v>
      </c>
      <c r="E63" s="48">
        <v>0</v>
      </c>
      <c r="F63" s="48">
        <v>0</v>
      </c>
      <c r="G63" s="48">
        <v>0</v>
      </c>
      <c r="H63" s="48">
        <v>1</v>
      </c>
      <c r="I63" s="48">
        <v>1.4999999999999999E-2</v>
      </c>
      <c r="J63" s="48">
        <v>0</v>
      </c>
      <c r="K63" s="48">
        <v>0</v>
      </c>
    </row>
    <row r="64" spans="1:12" s="16" customFormat="1" ht="25.5" x14ac:dyDescent="0.25">
      <c r="A64" s="39" t="s">
        <v>69</v>
      </c>
      <c r="B64" s="51">
        <v>57</v>
      </c>
      <c r="C64" s="39" t="s">
        <v>128</v>
      </c>
      <c r="D64" s="48">
        <v>0</v>
      </c>
      <c r="E64" s="48">
        <v>0</v>
      </c>
      <c r="F64" s="48">
        <v>1</v>
      </c>
      <c r="G64" s="48">
        <v>3.8E-3</v>
      </c>
      <c r="H64" s="48">
        <v>1</v>
      </c>
      <c r="I64" s="48">
        <v>1.4999999999999999E-2</v>
      </c>
      <c r="J64" s="48">
        <v>0</v>
      </c>
      <c r="K64" s="48">
        <v>0</v>
      </c>
    </row>
    <row r="65" spans="1:11" s="16" customFormat="1" ht="25.5" x14ac:dyDescent="0.25">
      <c r="A65" s="39" t="s">
        <v>69</v>
      </c>
      <c r="B65" s="51">
        <v>58</v>
      </c>
      <c r="C65" s="39" t="s">
        <v>129</v>
      </c>
      <c r="D65" s="48">
        <v>0</v>
      </c>
      <c r="E65" s="48">
        <v>0</v>
      </c>
      <c r="F65" s="48">
        <v>3</v>
      </c>
      <c r="G65" s="48">
        <v>5.5E-2</v>
      </c>
      <c r="H65" s="48">
        <v>1</v>
      </c>
      <c r="I65" s="48">
        <v>1.2E-2</v>
      </c>
      <c r="J65" s="48">
        <v>0</v>
      </c>
      <c r="K65" s="48">
        <v>0</v>
      </c>
    </row>
    <row r="66" spans="1:11" s="16" customFormat="1" ht="25.5" x14ac:dyDescent="0.25">
      <c r="A66" s="39" t="s">
        <v>69</v>
      </c>
      <c r="B66" s="51">
        <v>59</v>
      </c>
      <c r="C66" s="39" t="s">
        <v>130</v>
      </c>
      <c r="D66" s="48">
        <v>0</v>
      </c>
      <c r="E66" s="48">
        <v>0</v>
      </c>
      <c r="F66" s="48">
        <v>1</v>
      </c>
      <c r="G66" s="48">
        <v>3.8E-3</v>
      </c>
      <c r="H66" s="48">
        <v>1</v>
      </c>
      <c r="I66" s="48">
        <v>7.4999999999999997E-3</v>
      </c>
      <c r="J66" s="48">
        <v>0</v>
      </c>
      <c r="K66" s="48">
        <v>0</v>
      </c>
    </row>
    <row r="67" spans="1:11" s="16" customFormat="1" ht="25.5" x14ac:dyDescent="0.25">
      <c r="A67" s="39" t="s">
        <v>69</v>
      </c>
      <c r="B67" s="51">
        <v>60</v>
      </c>
      <c r="C67" s="39" t="s">
        <v>131</v>
      </c>
      <c r="D67" s="48">
        <v>0</v>
      </c>
      <c r="E67" s="48">
        <v>0</v>
      </c>
      <c r="F67" s="48">
        <v>0</v>
      </c>
      <c r="G67" s="48">
        <v>0</v>
      </c>
      <c r="H67" s="48">
        <v>1</v>
      </c>
      <c r="I67" s="48">
        <v>0.56000000000000005</v>
      </c>
      <c r="J67" s="48">
        <v>0</v>
      </c>
      <c r="K67" s="48">
        <v>0</v>
      </c>
    </row>
    <row r="68" spans="1:11" s="16" customFormat="1" ht="25.5" x14ac:dyDescent="0.25">
      <c r="A68" s="39" t="s">
        <v>69</v>
      </c>
      <c r="B68" s="51">
        <v>61</v>
      </c>
      <c r="C68" s="39" t="s">
        <v>132</v>
      </c>
      <c r="D68" s="48">
        <v>0</v>
      </c>
      <c r="E68" s="48">
        <v>0</v>
      </c>
      <c r="F68" s="48">
        <v>0</v>
      </c>
      <c r="G68" s="48">
        <v>0</v>
      </c>
      <c r="H68" s="48">
        <v>1</v>
      </c>
      <c r="I68" s="48">
        <v>0.01</v>
      </c>
      <c r="J68" s="48">
        <v>0</v>
      </c>
      <c r="K68" s="48">
        <v>0</v>
      </c>
    </row>
    <row r="69" spans="1:11" s="16" customFormat="1" ht="25.5" x14ac:dyDescent="0.25">
      <c r="A69" s="39" t="s">
        <v>69</v>
      </c>
      <c r="B69" s="51">
        <v>62</v>
      </c>
      <c r="C69" s="39" t="s">
        <v>133</v>
      </c>
      <c r="D69" s="48">
        <v>0</v>
      </c>
      <c r="E69" s="48">
        <v>0</v>
      </c>
      <c r="F69" s="48">
        <v>3</v>
      </c>
      <c r="G69" s="48">
        <v>9.0000000000000011E-3</v>
      </c>
      <c r="H69" s="48">
        <v>2</v>
      </c>
      <c r="I69" s="48">
        <v>1.3000000000000001E-2</v>
      </c>
      <c r="J69" s="48">
        <v>0</v>
      </c>
      <c r="K69" s="48">
        <v>0</v>
      </c>
    </row>
    <row r="70" spans="1:11" s="16" customFormat="1" ht="25.5" x14ac:dyDescent="0.25">
      <c r="A70" s="39" t="s">
        <v>69</v>
      </c>
      <c r="B70" s="51">
        <v>63</v>
      </c>
      <c r="C70" s="39" t="s">
        <v>134</v>
      </c>
      <c r="D70" s="48">
        <v>0</v>
      </c>
      <c r="E70" s="48">
        <v>0</v>
      </c>
      <c r="F70" s="48">
        <v>0</v>
      </c>
      <c r="G70" s="48">
        <v>0</v>
      </c>
      <c r="H70" s="48">
        <v>1</v>
      </c>
      <c r="I70" s="48">
        <v>0.01</v>
      </c>
      <c r="J70" s="48">
        <v>0</v>
      </c>
      <c r="K70" s="48">
        <v>0</v>
      </c>
    </row>
    <row r="71" spans="1:11" s="16" customFormat="1" ht="25.5" x14ac:dyDescent="0.25">
      <c r="A71" s="39" t="s">
        <v>69</v>
      </c>
      <c r="B71" s="51">
        <v>64</v>
      </c>
      <c r="C71" s="39" t="s">
        <v>135</v>
      </c>
      <c r="D71" s="48">
        <v>0</v>
      </c>
      <c r="E71" s="48">
        <v>0</v>
      </c>
      <c r="F71" s="48">
        <v>2</v>
      </c>
      <c r="G71" s="48">
        <v>7.0000000000000001E-3</v>
      </c>
      <c r="H71" s="48">
        <v>0</v>
      </c>
      <c r="I71" s="48">
        <v>0</v>
      </c>
      <c r="J71" s="48">
        <v>0</v>
      </c>
      <c r="K71" s="48">
        <v>0</v>
      </c>
    </row>
    <row r="72" spans="1:11" x14ac:dyDescent="0.25">
      <c r="A72" s="43"/>
      <c r="B72" s="51"/>
      <c r="C72" s="50" t="s">
        <v>18</v>
      </c>
      <c r="D72" s="57">
        <f>SUM(D73:D97)</f>
        <v>68</v>
      </c>
      <c r="E72" s="57">
        <f t="shared" ref="E72:K72" si="1">SUM(E73:E97)</f>
        <v>8.8650599999999979</v>
      </c>
      <c r="F72" s="57">
        <f t="shared" si="1"/>
        <v>72</v>
      </c>
      <c r="G72" s="57">
        <f t="shared" si="1"/>
        <v>3.1954000000000002</v>
      </c>
      <c r="H72" s="57">
        <f t="shared" si="1"/>
        <v>40</v>
      </c>
      <c r="I72" s="57">
        <f t="shared" si="1"/>
        <v>2.1689999999999996</v>
      </c>
      <c r="J72" s="57">
        <f t="shared" si="1"/>
        <v>7</v>
      </c>
      <c r="K72" s="57">
        <f t="shared" si="1"/>
        <v>1.4723000000000002</v>
      </c>
    </row>
    <row r="73" spans="1:11" s="13" customFormat="1" ht="25.5" x14ac:dyDescent="0.25">
      <c r="A73" s="39" t="s">
        <v>69</v>
      </c>
      <c r="B73" s="51">
        <v>1</v>
      </c>
      <c r="C73" s="43" t="s">
        <v>25</v>
      </c>
      <c r="D73" s="43">
        <v>1</v>
      </c>
      <c r="E73" s="43">
        <v>6.3E-3</v>
      </c>
      <c r="F73" s="43">
        <v>1</v>
      </c>
      <c r="G73" s="43">
        <v>2E-3</v>
      </c>
      <c r="H73" s="43">
        <v>5</v>
      </c>
      <c r="I73" s="43">
        <v>3.2599999999999997E-2</v>
      </c>
      <c r="J73" s="43">
        <v>0</v>
      </c>
      <c r="K73" s="43">
        <v>0</v>
      </c>
    </row>
    <row r="74" spans="1:11" s="13" customFormat="1" ht="25.5" x14ac:dyDescent="0.25">
      <c r="A74" s="39" t="s">
        <v>69</v>
      </c>
      <c r="B74" s="51">
        <v>2</v>
      </c>
      <c r="C74" s="43" t="s">
        <v>47</v>
      </c>
      <c r="D74" s="43">
        <v>1</v>
      </c>
      <c r="E74" s="43">
        <v>6.3E-3</v>
      </c>
      <c r="F74" s="43">
        <v>2</v>
      </c>
      <c r="G74" s="43">
        <v>7.1999999999999995E-2</v>
      </c>
      <c r="H74" s="43">
        <v>1</v>
      </c>
      <c r="I74" s="43">
        <v>5.0000000000000001E-3</v>
      </c>
      <c r="J74" s="43">
        <v>0</v>
      </c>
      <c r="K74" s="43">
        <v>0</v>
      </c>
    </row>
    <row r="75" spans="1:11" s="13" customFormat="1" ht="25.5" x14ac:dyDescent="0.25">
      <c r="A75" s="39" t="s">
        <v>69</v>
      </c>
      <c r="B75" s="51">
        <v>3</v>
      </c>
      <c r="C75" s="43" t="s">
        <v>22</v>
      </c>
      <c r="D75" s="43">
        <v>4</v>
      </c>
      <c r="E75" s="43">
        <v>1.7248000000000001</v>
      </c>
      <c r="F75" s="43">
        <v>4</v>
      </c>
      <c r="G75" s="43">
        <v>3.6299999999999999E-2</v>
      </c>
      <c r="H75" s="43">
        <v>1</v>
      </c>
      <c r="I75" s="43">
        <v>6.3E-3</v>
      </c>
      <c r="J75" s="43">
        <v>0</v>
      </c>
      <c r="K75" s="43">
        <v>0</v>
      </c>
    </row>
    <row r="76" spans="1:11" s="13" customFormat="1" ht="25.5" x14ac:dyDescent="0.25">
      <c r="A76" s="39" t="s">
        <v>69</v>
      </c>
      <c r="B76" s="51">
        <v>4</v>
      </c>
      <c r="C76" s="43" t="s">
        <v>24</v>
      </c>
      <c r="D76" s="43">
        <v>8</v>
      </c>
      <c r="E76" s="43">
        <v>0.38325999999999999</v>
      </c>
      <c r="F76" s="43">
        <v>9</v>
      </c>
      <c r="G76" s="43">
        <v>0.2152</v>
      </c>
      <c r="H76" s="43">
        <v>5</v>
      </c>
      <c r="I76" s="43">
        <v>3.1300000000000001E-2</v>
      </c>
      <c r="J76" s="43">
        <v>3</v>
      </c>
      <c r="K76" s="43">
        <v>0.19449</v>
      </c>
    </row>
    <row r="77" spans="1:11" s="13" customFormat="1" ht="25.5" x14ac:dyDescent="0.25">
      <c r="A77" s="39" t="s">
        <v>69</v>
      </c>
      <c r="B77" s="51">
        <v>5</v>
      </c>
      <c r="C77" s="43" t="s">
        <v>65</v>
      </c>
      <c r="D77" s="43">
        <v>0</v>
      </c>
      <c r="E77" s="43">
        <v>0</v>
      </c>
      <c r="F77" s="43">
        <v>0</v>
      </c>
      <c r="G77" s="43">
        <v>0</v>
      </c>
      <c r="H77" s="43">
        <v>1</v>
      </c>
      <c r="I77" s="43">
        <v>1.7529999999999999</v>
      </c>
      <c r="J77" s="43">
        <v>0</v>
      </c>
      <c r="K77" s="43">
        <v>0</v>
      </c>
    </row>
    <row r="78" spans="1:11" s="13" customFormat="1" ht="25.5" x14ac:dyDescent="0.25">
      <c r="A78" s="39" t="s">
        <v>69</v>
      </c>
      <c r="B78" s="51">
        <v>6</v>
      </c>
      <c r="C78" s="43" t="s">
        <v>21</v>
      </c>
      <c r="D78" s="43">
        <v>5</v>
      </c>
      <c r="E78" s="43">
        <v>0.221</v>
      </c>
      <c r="F78" s="43">
        <v>8</v>
      </c>
      <c r="G78" s="43">
        <v>0.184</v>
      </c>
      <c r="H78" s="43">
        <v>2</v>
      </c>
      <c r="I78" s="43">
        <v>0.13</v>
      </c>
      <c r="J78" s="43">
        <v>1</v>
      </c>
      <c r="K78" s="43">
        <v>9.8000000000000004E-2</v>
      </c>
    </row>
    <row r="79" spans="1:11" s="13" customFormat="1" ht="25.5" x14ac:dyDescent="0.25">
      <c r="A79" s="39" t="s">
        <v>69</v>
      </c>
      <c r="B79" s="51">
        <v>7</v>
      </c>
      <c r="C79" s="43" t="s">
        <v>37</v>
      </c>
      <c r="D79" s="43">
        <v>0</v>
      </c>
      <c r="E79" s="43">
        <v>0</v>
      </c>
      <c r="F79" s="43">
        <v>3</v>
      </c>
      <c r="G79" s="43">
        <v>0.03</v>
      </c>
      <c r="H79" s="43">
        <v>0</v>
      </c>
      <c r="I79" s="43">
        <v>0</v>
      </c>
      <c r="J79" s="43">
        <v>0</v>
      </c>
      <c r="K79" s="43">
        <v>0</v>
      </c>
    </row>
    <row r="80" spans="1:11" s="13" customFormat="1" ht="25.5" x14ac:dyDescent="0.25">
      <c r="A80" s="39" t="s">
        <v>69</v>
      </c>
      <c r="B80" s="51">
        <v>8</v>
      </c>
      <c r="C80" s="39" t="s">
        <v>68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1</v>
      </c>
      <c r="K80" s="43">
        <v>0.63</v>
      </c>
    </row>
    <row r="81" spans="1:13" s="13" customFormat="1" ht="25.5" x14ac:dyDescent="0.25">
      <c r="A81" s="39" t="s">
        <v>69</v>
      </c>
      <c r="B81" s="51">
        <v>9</v>
      </c>
      <c r="C81" s="39" t="s">
        <v>32</v>
      </c>
      <c r="D81" s="43">
        <v>1</v>
      </c>
      <c r="E81" s="43">
        <v>5.0000000000000001E-3</v>
      </c>
      <c r="F81" s="43">
        <v>1</v>
      </c>
      <c r="G81" s="43">
        <v>0.01</v>
      </c>
      <c r="H81" s="43">
        <v>1</v>
      </c>
      <c r="I81" s="43">
        <v>1.2E-2</v>
      </c>
      <c r="J81" s="43">
        <v>1</v>
      </c>
      <c r="K81" s="43">
        <v>4.981E-2</v>
      </c>
    </row>
    <row r="82" spans="1:13" s="13" customFormat="1" ht="25.5" x14ac:dyDescent="0.25">
      <c r="A82" s="39" t="s">
        <v>69</v>
      </c>
      <c r="B82" s="51">
        <v>10</v>
      </c>
      <c r="C82" s="39" t="s">
        <v>28</v>
      </c>
      <c r="D82" s="43">
        <v>11</v>
      </c>
      <c r="E82" s="43">
        <v>4.8319000000000001</v>
      </c>
      <c r="F82" s="43">
        <v>16</v>
      </c>
      <c r="G82" s="43">
        <v>1.6269</v>
      </c>
      <c r="H82" s="43">
        <v>11</v>
      </c>
      <c r="I82" s="43">
        <v>8.6300000000000002E-2</v>
      </c>
      <c r="J82" s="43">
        <v>1</v>
      </c>
      <c r="K82" s="43">
        <v>0.5</v>
      </c>
    </row>
    <row r="83" spans="1:13" s="13" customFormat="1" ht="25.5" x14ac:dyDescent="0.25">
      <c r="A83" s="39" t="s">
        <v>69</v>
      </c>
      <c r="B83" s="51">
        <v>11</v>
      </c>
      <c r="C83" s="61" t="s">
        <v>88</v>
      </c>
      <c r="D83" s="42">
        <v>5</v>
      </c>
      <c r="E83" s="42">
        <v>0.13200000000000001</v>
      </c>
      <c r="F83" s="43">
        <v>9</v>
      </c>
      <c r="G83" s="49">
        <v>3.5000000000000003E-2</v>
      </c>
      <c r="H83" s="42">
        <v>4</v>
      </c>
      <c r="I83" s="46">
        <v>0.03</v>
      </c>
      <c r="J83" s="43">
        <v>0</v>
      </c>
      <c r="K83" s="43">
        <v>0</v>
      </c>
    </row>
    <row r="84" spans="1:13" s="13" customFormat="1" ht="25.5" x14ac:dyDescent="0.25">
      <c r="A84" s="39" t="s">
        <v>69</v>
      </c>
      <c r="B84" s="51">
        <v>12</v>
      </c>
      <c r="C84" s="54" t="s">
        <v>89</v>
      </c>
      <c r="D84" s="42">
        <v>1</v>
      </c>
      <c r="E84" s="46">
        <v>5.0000000000000001E-3</v>
      </c>
      <c r="F84" s="39">
        <v>1</v>
      </c>
      <c r="G84" s="45">
        <v>5.0000000000000001E-3</v>
      </c>
      <c r="H84" s="43">
        <v>0</v>
      </c>
      <c r="I84" s="43">
        <v>0</v>
      </c>
      <c r="J84" s="43">
        <v>0</v>
      </c>
      <c r="K84" s="43">
        <v>0</v>
      </c>
    </row>
    <row r="85" spans="1:13" s="13" customFormat="1" ht="25.5" x14ac:dyDescent="0.25">
      <c r="A85" s="39" t="s">
        <v>69</v>
      </c>
      <c r="B85" s="51">
        <v>13</v>
      </c>
      <c r="C85" s="54" t="s">
        <v>90</v>
      </c>
      <c r="D85" s="42">
        <v>1</v>
      </c>
      <c r="E85" s="46">
        <v>1.4E-2</v>
      </c>
      <c r="F85" s="45">
        <v>0</v>
      </c>
      <c r="G85" s="39">
        <v>0</v>
      </c>
      <c r="H85" s="42">
        <v>1</v>
      </c>
      <c r="I85" s="46">
        <v>5.0000000000000001E-3</v>
      </c>
      <c r="J85" s="43">
        <v>0</v>
      </c>
      <c r="K85" s="43">
        <v>0</v>
      </c>
    </row>
    <row r="86" spans="1:13" s="13" customFormat="1" ht="25.5" x14ac:dyDescent="0.25">
      <c r="A86" s="39" t="s">
        <v>69</v>
      </c>
      <c r="B86" s="51">
        <v>14</v>
      </c>
      <c r="C86" s="54" t="s">
        <v>91</v>
      </c>
      <c r="D86" s="42">
        <v>4</v>
      </c>
      <c r="E86" s="44">
        <v>4.7E-2</v>
      </c>
      <c r="F86" s="43">
        <v>2</v>
      </c>
      <c r="G86" s="45">
        <v>2.1000000000000001E-2</v>
      </c>
      <c r="H86" s="42">
        <v>1</v>
      </c>
      <c r="I86" s="46">
        <v>5.0000000000000001E-3</v>
      </c>
      <c r="J86" s="43">
        <v>0</v>
      </c>
      <c r="K86" s="43">
        <v>0</v>
      </c>
    </row>
    <row r="87" spans="1:13" s="16" customFormat="1" ht="25.5" x14ac:dyDescent="0.25">
      <c r="A87" s="39" t="s">
        <v>69</v>
      </c>
      <c r="B87" s="51">
        <v>15</v>
      </c>
      <c r="C87" s="52" t="s">
        <v>92</v>
      </c>
      <c r="D87" s="42">
        <v>0</v>
      </c>
      <c r="E87" s="46">
        <v>0</v>
      </c>
      <c r="F87" s="42">
        <v>1</v>
      </c>
      <c r="G87" s="46">
        <v>0.13</v>
      </c>
      <c r="H87" s="43">
        <v>0</v>
      </c>
      <c r="I87" s="43">
        <v>0</v>
      </c>
      <c r="J87" s="43">
        <v>0</v>
      </c>
      <c r="K87" s="43">
        <v>0</v>
      </c>
    </row>
    <row r="88" spans="1:13" s="16" customFormat="1" ht="25.5" x14ac:dyDescent="0.25">
      <c r="A88" s="39" t="s">
        <v>69</v>
      </c>
      <c r="B88" s="51">
        <v>16</v>
      </c>
      <c r="C88" s="54" t="s">
        <v>93</v>
      </c>
      <c r="D88" s="42">
        <v>0</v>
      </c>
      <c r="E88" s="46">
        <v>0</v>
      </c>
      <c r="F88" s="43">
        <v>2</v>
      </c>
      <c r="G88" s="47">
        <v>0.70499999999999996</v>
      </c>
      <c r="H88" s="43">
        <v>0</v>
      </c>
      <c r="I88" s="43">
        <v>0</v>
      </c>
      <c r="J88" s="43">
        <v>0</v>
      </c>
      <c r="K88" s="43">
        <v>0</v>
      </c>
    </row>
    <row r="89" spans="1:13" s="16" customFormat="1" ht="27" customHeight="1" x14ac:dyDescent="0.25">
      <c r="A89" s="39" t="s">
        <v>69</v>
      </c>
      <c r="B89" s="51">
        <v>17</v>
      </c>
      <c r="C89" s="54" t="s">
        <v>94</v>
      </c>
      <c r="D89" s="42">
        <v>0</v>
      </c>
      <c r="E89" s="46">
        <v>0</v>
      </c>
      <c r="F89" s="45">
        <v>0</v>
      </c>
      <c r="G89" s="39">
        <v>0</v>
      </c>
      <c r="H89" s="42">
        <v>1</v>
      </c>
      <c r="I89" s="46">
        <v>7.0000000000000001E-3</v>
      </c>
      <c r="J89" s="43">
        <v>0</v>
      </c>
      <c r="K89" s="43">
        <v>0</v>
      </c>
    </row>
    <row r="90" spans="1:13" s="30" customFormat="1" ht="18" customHeight="1" x14ac:dyDescent="0.2">
      <c r="A90" s="39" t="s">
        <v>69</v>
      </c>
      <c r="B90" s="51">
        <v>18</v>
      </c>
      <c r="C90" s="60" t="s">
        <v>107</v>
      </c>
      <c r="D90" s="56">
        <v>1</v>
      </c>
      <c r="E90" s="56">
        <v>5.0000000000000001E-3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37"/>
      <c r="M90" s="30" t="s">
        <v>108</v>
      </c>
    </row>
    <row r="91" spans="1:13" s="30" customFormat="1" ht="18" customHeight="1" x14ac:dyDescent="0.2">
      <c r="A91" s="39" t="s">
        <v>69</v>
      </c>
      <c r="B91" s="51">
        <v>19</v>
      </c>
      <c r="C91" s="60" t="s">
        <v>109</v>
      </c>
      <c r="D91" s="56">
        <v>7</v>
      </c>
      <c r="E91" s="56">
        <v>1.2050000000000001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37"/>
    </row>
    <row r="92" spans="1:13" s="30" customFormat="1" ht="18" customHeight="1" x14ac:dyDescent="0.2">
      <c r="A92" s="39" t="s">
        <v>69</v>
      </c>
      <c r="B92" s="51">
        <v>20</v>
      </c>
      <c r="C92" s="60" t="s">
        <v>101</v>
      </c>
      <c r="D92" s="56">
        <v>6</v>
      </c>
      <c r="E92" s="56">
        <v>0.1245</v>
      </c>
      <c r="F92" s="56">
        <v>1</v>
      </c>
      <c r="G92" s="56">
        <v>5.0000000000000001E-3</v>
      </c>
      <c r="H92" s="56">
        <v>0</v>
      </c>
      <c r="I92" s="56">
        <v>0</v>
      </c>
      <c r="J92" s="56">
        <v>0</v>
      </c>
      <c r="K92" s="56">
        <v>0</v>
      </c>
      <c r="L92" s="37"/>
    </row>
    <row r="93" spans="1:13" s="30" customFormat="1" ht="18" customHeight="1" x14ac:dyDescent="0.2">
      <c r="A93" s="39" t="s">
        <v>69</v>
      </c>
      <c r="B93" s="51">
        <v>21</v>
      </c>
      <c r="C93" s="60" t="s">
        <v>97</v>
      </c>
      <c r="D93" s="56">
        <v>0</v>
      </c>
      <c r="E93" s="56">
        <v>0</v>
      </c>
      <c r="F93" s="56">
        <v>1</v>
      </c>
      <c r="G93" s="56">
        <v>1.4999999999999999E-2</v>
      </c>
      <c r="H93" s="56">
        <v>0</v>
      </c>
      <c r="I93" s="56">
        <v>0</v>
      </c>
      <c r="J93" s="56">
        <v>0</v>
      </c>
      <c r="K93" s="56">
        <v>0</v>
      </c>
      <c r="L93" s="37"/>
    </row>
    <row r="94" spans="1:13" s="30" customFormat="1" ht="18" customHeight="1" x14ac:dyDescent="0.2">
      <c r="A94" s="39" t="s">
        <v>69</v>
      </c>
      <c r="B94" s="51">
        <v>22</v>
      </c>
      <c r="C94" s="60" t="s">
        <v>110</v>
      </c>
      <c r="D94" s="56">
        <v>0</v>
      </c>
      <c r="E94" s="56">
        <v>0</v>
      </c>
      <c r="F94" s="56">
        <v>0</v>
      </c>
      <c r="G94" s="56">
        <v>0</v>
      </c>
      <c r="H94" s="56">
        <v>2</v>
      </c>
      <c r="I94" s="56">
        <v>1.4E-2</v>
      </c>
      <c r="J94" s="56">
        <v>0</v>
      </c>
      <c r="K94" s="56">
        <v>0</v>
      </c>
      <c r="L94" s="37"/>
    </row>
    <row r="95" spans="1:13" s="16" customFormat="1" ht="25.5" x14ac:dyDescent="0.25">
      <c r="A95" s="39" t="s">
        <v>69</v>
      </c>
      <c r="B95" s="51">
        <v>23</v>
      </c>
      <c r="C95" s="48" t="s">
        <v>115</v>
      </c>
      <c r="D95" s="48">
        <v>11</v>
      </c>
      <c r="E95" s="48">
        <v>0.14999999999999997</v>
      </c>
      <c r="F95" s="48">
        <v>11</v>
      </c>
      <c r="G95" s="48">
        <v>0.10300000000000001</v>
      </c>
      <c r="H95" s="48">
        <v>1</v>
      </c>
      <c r="I95" s="48">
        <v>1.4999999999999999E-2</v>
      </c>
      <c r="J95" s="48">
        <v>0</v>
      </c>
      <c r="K95" s="48">
        <v>0</v>
      </c>
    </row>
    <row r="96" spans="1:13" s="16" customFormat="1" ht="25.5" x14ac:dyDescent="0.25">
      <c r="A96" s="39" t="s">
        <v>69</v>
      </c>
      <c r="B96" s="51">
        <v>24</v>
      </c>
      <c r="C96" s="48" t="s">
        <v>116</v>
      </c>
      <c r="D96" s="48">
        <v>1</v>
      </c>
      <c r="E96" s="48">
        <v>4.0000000000000001E-3</v>
      </c>
      <c r="F96" s="48">
        <v>0</v>
      </c>
      <c r="G96" s="48">
        <v>0</v>
      </c>
      <c r="H96" s="48">
        <v>1</v>
      </c>
      <c r="I96" s="48">
        <v>1.4999999999999999E-2</v>
      </c>
      <c r="J96" s="48">
        <v>0</v>
      </c>
      <c r="K96" s="48">
        <v>0</v>
      </c>
    </row>
    <row r="97" spans="1:11" s="16" customFormat="1" ht="25.5" x14ac:dyDescent="0.25">
      <c r="A97" s="39" t="s">
        <v>69</v>
      </c>
      <c r="B97" s="51">
        <v>25</v>
      </c>
      <c r="C97" s="48" t="s">
        <v>136</v>
      </c>
      <c r="D97" s="48">
        <v>0</v>
      </c>
      <c r="E97" s="48">
        <v>0</v>
      </c>
      <c r="F97" s="48">
        <v>0</v>
      </c>
      <c r="G97" s="48">
        <v>0</v>
      </c>
      <c r="H97" s="48">
        <v>2</v>
      </c>
      <c r="I97" s="48">
        <v>2.1499999999999998E-2</v>
      </c>
      <c r="J97" s="48">
        <v>0</v>
      </c>
      <c r="K97" s="48">
        <v>0</v>
      </c>
    </row>
  </sheetData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zoomScale="80" zoomScaleNormal="80" workbookViewId="0">
      <pane ySplit="3" topLeftCell="A4" activePane="bottomLeft" state="frozen"/>
      <selection pane="bottomLeft" activeCell="L21" sqref="L21"/>
    </sheetView>
  </sheetViews>
  <sheetFormatPr defaultRowHeight="15" x14ac:dyDescent="0.25"/>
  <cols>
    <col min="1" max="1" width="41.7109375" customWidth="1"/>
    <col min="2" max="2" width="12.85546875" customWidth="1"/>
    <col min="3" max="3" width="14.5703125" style="15" customWidth="1"/>
    <col min="4" max="5" width="15" style="15" customWidth="1"/>
    <col min="6" max="6" width="13.42578125" style="15" customWidth="1"/>
    <col min="7" max="7" width="19.5703125" style="15" customWidth="1"/>
    <col min="8" max="8" width="44.140625" style="7" customWidth="1"/>
  </cols>
  <sheetData>
    <row r="1" spans="1:8" x14ac:dyDescent="0.25">
      <c r="A1" s="18"/>
      <c r="B1" s="1" t="s">
        <v>63</v>
      </c>
      <c r="C1" s="12"/>
      <c r="D1" s="14"/>
      <c r="E1" s="12"/>
      <c r="F1" s="12"/>
      <c r="G1" s="12"/>
      <c r="H1" s="99" t="s">
        <v>20</v>
      </c>
    </row>
    <row r="2" spans="1:8" ht="85.5" x14ac:dyDescent="0.25">
      <c r="A2" s="3" t="s">
        <v>0</v>
      </c>
      <c r="B2" s="3" t="s">
        <v>1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</row>
    <row r="3" spans="1:8" x14ac:dyDescent="0.25">
      <c r="A3" s="26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8" s="20" customFormat="1" ht="29.25" customHeight="1" x14ac:dyDescent="0.25">
      <c r="A4" s="29" t="s">
        <v>69</v>
      </c>
      <c r="B4" s="67">
        <v>1</v>
      </c>
      <c r="C4" s="68">
        <v>40757259</v>
      </c>
      <c r="D4" s="69">
        <v>41467</v>
      </c>
      <c r="E4" s="70" t="s">
        <v>26</v>
      </c>
      <c r="F4" s="71">
        <v>5</v>
      </c>
      <c r="G4" s="72">
        <f>550/1.18</f>
        <v>466.10169491525426</v>
      </c>
      <c r="H4" s="70" t="s">
        <v>42</v>
      </c>
    </row>
    <row r="5" spans="1:8" s="20" customFormat="1" ht="24.95" customHeight="1" x14ac:dyDescent="0.25">
      <c r="A5" s="29" t="s">
        <v>69</v>
      </c>
      <c r="B5" s="67">
        <v>2</v>
      </c>
      <c r="C5" s="68">
        <v>40749672</v>
      </c>
      <c r="D5" s="73">
        <v>41456</v>
      </c>
      <c r="E5" s="70" t="s">
        <v>26</v>
      </c>
      <c r="F5" s="74">
        <v>15</v>
      </c>
      <c r="G5" s="72">
        <f>550/1.18</f>
        <v>466.10169491525426</v>
      </c>
      <c r="H5" s="75" t="s">
        <v>43</v>
      </c>
    </row>
    <row r="6" spans="1:8" s="20" customFormat="1" ht="24.95" customHeight="1" x14ac:dyDescent="0.25">
      <c r="A6" s="29" t="s">
        <v>69</v>
      </c>
      <c r="B6" s="67">
        <v>3</v>
      </c>
      <c r="C6" s="68">
        <v>40748975</v>
      </c>
      <c r="D6" s="73">
        <v>41456</v>
      </c>
      <c r="E6" s="70" t="s">
        <v>26</v>
      </c>
      <c r="F6" s="74">
        <v>10</v>
      </c>
      <c r="G6" s="72">
        <f t="shared" ref="G6:G20" si="0">550/1.18</f>
        <v>466.10169491525426</v>
      </c>
      <c r="H6" s="75" t="s">
        <v>51</v>
      </c>
    </row>
    <row r="7" spans="1:8" s="20" customFormat="1" ht="24.95" customHeight="1" x14ac:dyDescent="0.25">
      <c r="A7" s="29" t="s">
        <v>69</v>
      </c>
      <c r="B7" s="67">
        <v>4</v>
      </c>
      <c r="C7" s="68">
        <v>40747267</v>
      </c>
      <c r="D7" s="69">
        <v>41458</v>
      </c>
      <c r="E7" s="70" t="s">
        <v>26</v>
      </c>
      <c r="F7" s="71">
        <v>2</v>
      </c>
      <c r="G7" s="72">
        <f>550/1.18</f>
        <v>466.10169491525426</v>
      </c>
      <c r="H7" s="75" t="s">
        <v>52</v>
      </c>
    </row>
    <row r="8" spans="1:8" s="20" customFormat="1" ht="24.95" customHeight="1" x14ac:dyDescent="0.25">
      <c r="A8" s="29" t="s">
        <v>69</v>
      </c>
      <c r="B8" s="67">
        <v>5</v>
      </c>
      <c r="C8" s="68">
        <v>40747275</v>
      </c>
      <c r="D8" s="73">
        <v>41463</v>
      </c>
      <c r="E8" s="70" t="s">
        <v>26</v>
      </c>
      <c r="F8" s="74">
        <v>2.8</v>
      </c>
      <c r="G8" s="72">
        <f>550/1.18</f>
        <v>466.10169491525426</v>
      </c>
      <c r="H8" s="75" t="s">
        <v>64</v>
      </c>
    </row>
    <row r="9" spans="1:8" s="20" customFormat="1" ht="26.25" customHeight="1" x14ac:dyDescent="0.25">
      <c r="A9" s="29" t="s">
        <v>69</v>
      </c>
      <c r="B9" s="67">
        <v>6</v>
      </c>
      <c r="C9" s="68">
        <v>40746928</v>
      </c>
      <c r="D9" s="73">
        <v>41463</v>
      </c>
      <c r="E9" s="70" t="s">
        <v>26</v>
      </c>
      <c r="F9" s="74">
        <v>6.3</v>
      </c>
      <c r="G9" s="72">
        <f t="shared" si="0"/>
        <v>466.10169491525426</v>
      </c>
      <c r="H9" s="70" t="s">
        <v>39</v>
      </c>
    </row>
    <row r="10" spans="1:8" s="20" customFormat="1" ht="24.95" customHeight="1" x14ac:dyDescent="0.25">
      <c r="A10" s="29" t="s">
        <v>69</v>
      </c>
      <c r="B10" s="67">
        <v>7</v>
      </c>
      <c r="C10" s="68">
        <v>40747766</v>
      </c>
      <c r="D10" s="69">
        <v>41458</v>
      </c>
      <c r="E10" s="70" t="s">
        <v>26</v>
      </c>
      <c r="F10" s="74">
        <v>15</v>
      </c>
      <c r="G10" s="72">
        <f t="shared" si="0"/>
        <v>466.10169491525426</v>
      </c>
      <c r="H10" s="75" t="s">
        <v>39</v>
      </c>
    </row>
    <row r="11" spans="1:8" s="20" customFormat="1" ht="24.95" customHeight="1" x14ac:dyDescent="0.25">
      <c r="A11" s="29" t="s">
        <v>69</v>
      </c>
      <c r="B11" s="67">
        <v>8</v>
      </c>
      <c r="C11" s="68">
        <v>40757274</v>
      </c>
      <c r="D11" s="73">
        <v>41470</v>
      </c>
      <c r="E11" s="70" t="s">
        <v>26</v>
      </c>
      <c r="F11" s="74">
        <v>15</v>
      </c>
      <c r="G11" s="72">
        <f t="shared" si="0"/>
        <v>466.10169491525426</v>
      </c>
      <c r="H11" s="75" t="s">
        <v>46</v>
      </c>
    </row>
    <row r="12" spans="1:8" s="20" customFormat="1" ht="24.95" customHeight="1" x14ac:dyDescent="0.25">
      <c r="A12" s="29" t="s">
        <v>69</v>
      </c>
      <c r="B12" s="67">
        <v>9</v>
      </c>
      <c r="C12" s="68">
        <v>40752884</v>
      </c>
      <c r="D12" s="73">
        <v>41463</v>
      </c>
      <c r="E12" s="70" t="s">
        <v>26</v>
      </c>
      <c r="F12" s="74">
        <v>8</v>
      </c>
      <c r="G12" s="72">
        <f t="shared" si="0"/>
        <v>466.10169491525426</v>
      </c>
      <c r="H12" s="75" t="s">
        <v>39</v>
      </c>
    </row>
    <row r="13" spans="1:8" s="20" customFormat="1" ht="24.95" customHeight="1" x14ac:dyDescent="0.25">
      <c r="A13" s="29" t="s">
        <v>69</v>
      </c>
      <c r="B13" s="67">
        <v>10</v>
      </c>
      <c r="C13" s="68">
        <v>40752801</v>
      </c>
      <c r="D13" s="73">
        <v>41459</v>
      </c>
      <c r="E13" s="70" t="s">
        <v>26</v>
      </c>
      <c r="F13" s="74">
        <v>15</v>
      </c>
      <c r="G13" s="72">
        <f t="shared" si="0"/>
        <v>466.10169491525426</v>
      </c>
      <c r="H13" s="75" t="s">
        <v>39</v>
      </c>
    </row>
    <row r="14" spans="1:8" s="20" customFormat="1" ht="24.95" customHeight="1" x14ac:dyDescent="0.25">
      <c r="A14" s="29" t="s">
        <v>69</v>
      </c>
      <c r="B14" s="67">
        <v>11</v>
      </c>
      <c r="C14" s="68">
        <v>40749590</v>
      </c>
      <c r="D14" s="69">
        <v>41458</v>
      </c>
      <c r="E14" s="70" t="s">
        <v>26</v>
      </c>
      <c r="F14" s="74">
        <v>10</v>
      </c>
      <c r="G14" s="72">
        <f t="shared" si="0"/>
        <v>466.10169491525426</v>
      </c>
      <c r="H14" s="75" t="s">
        <v>49</v>
      </c>
    </row>
    <row r="15" spans="1:8" s="20" customFormat="1" ht="24.95" customHeight="1" x14ac:dyDescent="0.25">
      <c r="A15" s="29" t="s">
        <v>69</v>
      </c>
      <c r="B15" s="67">
        <v>12</v>
      </c>
      <c r="C15" s="68">
        <v>40751446</v>
      </c>
      <c r="D15" s="73">
        <v>41464</v>
      </c>
      <c r="E15" s="70" t="s">
        <v>26</v>
      </c>
      <c r="F15" s="74">
        <v>15</v>
      </c>
      <c r="G15" s="72">
        <f>550/1.18</f>
        <v>466.10169491525426</v>
      </c>
      <c r="H15" s="75" t="s">
        <v>39</v>
      </c>
    </row>
    <row r="16" spans="1:8" s="20" customFormat="1" ht="24.95" customHeight="1" x14ac:dyDescent="0.25">
      <c r="A16" s="29" t="s">
        <v>69</v>
      </c>
      <c r="B16" s="67">
        <v>13</v>
      </c>
      <c r="C16" s="68">
        <v>40751448</v>
      </c>
      <c r="D16" s="69">
        <v>41474</v>
      </c>
      <c r="E16" s="70" t="s">
        <v>26</v>
      </c>
      <c r="F16" s="74">
        <v>15</v>
      </c>
      <c r="G16" s="72">
        <f t="shared" si="0"/>
        <v>466.10169491525426</v>
      </c>
      <c r="H16" s="75" t="s">
        <v>53</v>
      </c>
    </row>
    <row r="17" spans="1:8" s="20" customFormat="1" ht="24.95" customHeight="1" x14ac:dyDescent="0.25">
      <c r="A17" s="29" t="s">
        <v>69</v>
      </c>
      <c r="B17" s="67">
        <v>14</v>
      </c>
      <c r="C17" s="68">
        <v>40751439</v>
      </c>
      <c r="D17" s="69">
        <v>41459</v>
      </c>
      <c r="E17" s="70" t="s">
        <v>26</v>
      </c>
      <c r="F17" s="74">
        <v>15</v>
      </c>
      <c r="G17" s="72">
        <f>550/1.18</f>
        <v>466.10169491525426</v>
      </c>
      <c r="H17" s="75" t="s">
        <v>39</v>
      </c>
    </row>
    <row r="18" spans="1:8" s="20" customFormat="1" ht="24.95" customHeight="1" x14ac:dyDescent="0.25">
      <c r="A18" s="29" t="s">
        <v>69</v>
      </c>
      <c r="B18" s="67">
        <v>15</v>
      </c>
      <c r="C18" s="68">
        <v>40751444</v>
      </c>
      <c r="D18" s="73">
        <v>41466</v>
      </c>
      <c r="E18" s="70" t="s">
        <v>26</v>
      </c>
      <c r="F18" s="74">
        <v>6.3</v>
      </c>
      <c r="G18" s="72">
        <f t="shared" si="0"/>
        <v>466.10169491525426</v>
      </c>
      <c r="H18" s="75" t="s">
        <v>51</v>
      </c>
    </row>
    <row r="19" spans="1:8" s="20" customFormat="1" ht="24.95" customHeight="1" x14ac:dyDescent="0.25">
      <c r="A19" s="29" t="s">
        <v>69</v>
      </c>
      <c r="B19" s="67">
        <v>16</v>
      </c>
      <c r="C19" s="68">
        <v>40751449</v>
      </c>
      <c r="D19" s="73">
        <v>41474</v>
      </c>
      <c r="E19" s="70" t="s">
        <v>26</v>
      </c>
      <c r="F19" s="76">
        <v>6.3</v>
      </c>
      <c r="G19" s="72">
        <f>550/1.18</f>
        <v>466.10169491525426</v>
      </c>
      <c r="H19" s="75" t="s">
        <v>51</v>
      </c>
    </row>
    <row r="20" spans="1:8" s="20" customFormat="1" ht="24.95" customHeight="1" x14ac:dyDescent="0.25">
      <c r="A20" s="29" t="s">
        <v>69</v>
      </c>
      <c r="B20" s="67">
        <v>17</v>
      </c>
      <c r="C20" s="68">
        <v>40760048</v>
      </c>
      <c r="D20" s="69">
        <v>41473</v>
      </c>
      <c r="E20" s="70" t="s">
        <v>26</v>
      </c>
      <c r="F20" s="74">
        <v>10</v>
      </c>
      <c r="G20" s="72">
        <f t="shared" si="0"/>
        <v>466.10169491525426</v>
      </c>
      <c r="H20" s="75" t="s">
        <v>53</v>
      </c>
    </row>
    <row r="21" spans="1:8" s="20" customFormat="1" ht="24.95" customHeight="1" x14ac:dyDescent="0.25">
      <c r="A21" s="29" t="s">
        <v>69</v>
      </c>
      <c r="B21" s="67">
        <v>18</v>
      </c>
      <c r="C21" s="68">
        <v>40751319</v>
      </c>
      <c r="D21" s="73">
        <v>41471</v>
      </c>
      <c r="E21" s="70" t="s">
        <v>26</v>
      </c>
      <c r="F21" s="74">
        <v>22.7</v>
      </c>
      <c r="G21" s="72">
        <f>208715.17/1.18</f>
        <v>176877.26271186443</v>
      </c>
      <c r="H21" s="75" t="s">
        <v>55</v>
      </c>
    </row>
    <row r="22" spans="1:8" s="20" customFormat="1" ht="24.95" customHeight="1" x14ac:dyDescent="0.25">
      <c r="A22" s="29" t="s">
        <v>69</v>
      </c>
      <c r="B22" s="67">
        <v>19</v>
      </c>
      <c r="C22" s="68">
        <v>40751435</v>
      </c>
      <c r="D22" s="69">
        <v>41474</v>
      </c>
      <c r="E22" s="70" t="s">
        <v>26</v>
      </c>
      <c r="F22" s="74">
        <v>5</v>
      </c>
      <c r="G22" s="72">
        <f t="shared" ref="G22:G28" si="1">550/1.18</f>
        <v>466.10169491525426</v>
      </c>
      <c r="H22" s="75" t="s">
        <v>64</v>
      </c>
    </row>
    <row r="23" spans="1:8" s="20" customFormat="1" ht="24.95" customHeight="1" x14ac:dyDescent="0.25">
      <c r="A23" s="29" t="s">
        <v>69</v>
      </c>
      <c r="B23" s="67">
        <v>20</v>
      </c>
      <c r="C23" s="68">
        <v>40751576</v>
      </c>
      <c r="D23" s="69">
        <v>41465</v>
      </c>
      <c r="E23" s="70" t="s">
        <v>26</v>
      </c>
      <c r="F23" s="74">
        <v>6.3</v>
      </c>
      <c r="G23" s="72">
        <f t="shared" si="1"/>
        <v>466.10169491525426</v>
      </c>
      <c r="H23" s="75" t="s">
        <v>53</v>
      </c>
    </row>
    <row r="24" spans="1:8" s="20" customFormat="1" ht="24.95" customHeight="1" x14ac:dyDescent="0.25">
      <c r="A24" s="29" t="s">
        <v>69</v>
      </c>
      <c r="B24" s="67">
        <v>21</v>
      </c>
      <c r="C24" s="68">
        <v>40757252</v>
      </c>
      <c r="D24" s="73">
        <v>41470</v>
      </c>
      <c r="E24" s="70" t="s">
        <v>26</v>
      </c>
      <c r="F24" s="74">
        <v>5</v>
      </c>
      <c r="G24" s="72">
        <f t="shared" si="1"/>
        <v>466.10169491525426</v>
      </c>
      <c r="H24" s="75" t="s">
        <v>55</v>
      </c>
    </row>
    <row r="25" spans="1:8" s="20" customFormat="1" ht="24.95" customHeight="1" x14ac:dyDescent="0.25">
      <c r="A25" s="29" t="s">
        <v>69</v>
      </c>
      <c r="B25" s="67">
        <v>22</v>
      </c>
      <c r="C25" s="68">
        <v>40753943</v>
      </c>
      <c r="D25" s="73">
        <v>41478</v>
      </c>
      <c r="E25" s="70" t="s">
        <v>26</v>
      </c>
      <c r="F25" s="74">
        <v>10</v>
      </c>
      <c r="G25" s="72">
        <f t="shared" si="1"/>
        <v>466.10169491525426</v>
      </c>
      <c r="H25" s="75" t="s">
        <v>45</v>
      </c>
    </row>
    <row r="26" spans="1:8" s="20" customFormat="1" ht="24.95" customHeight="1" x14ac:dyDescent="0.25">
      <c r="A26" s="29" t="s">
        <v>69</v>
      </c>
      <c r="B26" s="67">
        <v>23</v>
      </c>
      <c r="C26" s="68">
        <v>40752859</v>
      </c>
      <c r="D26" s="73">
        <v>41471</v>
      </c>
      <c r="E26" s="70" t="s">
        <v>26</v>
      </c>
      <c r="F26" s="74">
        <v>3.3</v>
      </c>
      <c r="G26" s="72">
        <f t="shared" si="1"/>
        <v>466.10169491525426</v>
      </c>
      <c r="H26" s="75" t="s">
        <v>53</v>
      </c>
    </row>
    <row r="27" spans="1:8" s="20" customFormat="1" ht="24.95" customHeight="1" x14ac:dyDescent="0.25">
      <c r="A27" s="29" t="s">
        <v>69</v>
      </c>
      <c r="B27" s="67">
        <v>24</v>
      </c>
      <c r="C27" s="68">
        <v>40752866</v>
      </c>
      <c r="D27" s="73">
        <v>41473</v>
      </c>
      <c r="E27" s="70" t="s">
        <v>26</v>
      </c>
      <c r="F27" s="74">
        <v>10</v>
      </c>
      <c r="G27" s="72">
        <f t="shared" si="1"/>
        <v>466.10169491525426</v>
      </c>
      <c r="H27" s="75" t="s">
        <v>39</v>
      </c>
    </row>
    <row r="28" spans="1:8" s="20" customFormat="1" ht="24.95" customHeight="1" x14ac:dyDescent="0.25">
      <c r="A28" s="29" t="s">
        <v>69</v>
      </c>
      <c r="B28" s="67">
        <v>25</v>
      </c>
      <c r="C28" s="68">
        <v>40753145</v>
      </c>
      <c r="D28" s="73">
        <v>41471</v>
      </c>
      <c r="E28" s="70" t="s">
        <v>26</v>
      </c>
      <c r="F28" s="74">
        <v>5</v>
      </c>
      <c r="G28" s="72">
        <f t="shared" si="1"/>
        <v>466.10169491525426</v>
      </c>
      <c r="H28" s="75" t="s">
        <v>54</v>
      </c>
    </row>
    <row r="29" spans="1:8" s="20" customFormat="1" ht="24.95" customHeight="1" x14ac:dyDescent="0.25">
      <c r="A29" s="29" t="s">
        <v>69</v>
      </c>
      <c r="B29" s="67">
        <v>26</v>
      </c>
      <c r="C29" s="68">
        <v>40758733</v>
      </c>
      <c r="D29" s="73">
        <v>41471</v>
      </c>
      <c r="E29" s="70" t="s">
        <v>26</v>
      </c>
      <c r="F29" s="74">
        <v>5</v>
      </c>
      <c r="G29" s="72">
        <f t="shared" ref="G29:G67" si="2">550/1.18</f>
        <v>466.10169491525426</v>
      </c>
      <c r="H29" s="75" t="s">
        <v>43</v>
      </c>
    </row>
    <row r="30" spans="1:8" s="20" customFormat="1" ht="24.95" customHeight="1" x14ac:dyDescent="0.25">
      <c r="A30" s="29" t="s">
        <v>69</v>
      </c>
      <c r="B30" s="67">
        <v>27</v>
      </c>
      <c r="C30" s="68">
        <v>40758921</v>
      </c>
      <c r="D30" s="69">
        <v>41470</v>
      </c>
      <c r="E30" s="70" t="s">
        <v>26</v>
      </c>
      <c r="F30" s="74">
        <v>10</v>
      </c>
      <c r="G30" s="72">
        <f t="shared" si="2"/>
        <v>466.10169491525426</v>
      </c>
      <c r="H30" s="75" t="s">
        <v>43</v>
      </c>
    </row>
    <row r="31" spans="1:8" s="20" customFormat="1" ht="24.95" customHeight="1" x14ac:dyDescent="0.25">
      <c r="A31" s="29" t="s">
        <v>69</v>
      </c>
      <c r="B31" s="67">
        <v>28</v>
      </c>
      <c r="C31" s="68">
        <v>40753085</v>
      </c>
      <c r="D31" s="69">
        <v>41463</v>
      </c>
      <c r="E31" s="70" t="s">
        <v>26</v>
      </c>
      <c r="F31" s="74">
        <v>6.3</v>
      </c>
      <c r="G31" s="72">
        <f t="shared" si="2"/>
        <v>466.10169491525426</v>
      </c>
      <c r="H31" s="75" t="s">
        <v>39</v>
      </c>
    </row>
    <row r="32" spans="1:8" s="20" customFormat="1" ht="24.95" customHeight="1" x14ac:dyDescent="0.25">
      <c r="A32" s="29" t="s">
        <v>69</v>
      </c>
      <c r="B32" s="67">
        <v>29</v>
      </c>
      <c r="C32" s="68">
        <v>40753093</v>
      </c>
      <c r="D32" s="69">
        <v>41463</v>
      </c>
      <c r="E32" s="70" t="s">
        <v>26</v>
      </c>
      <c r="F32" s="74">
        <v>6.3</v>
      </c>
      <c r="G32" s="72">
        <f t="shared" si="2"/>
        <v>466.10169491525426</v>
      </c>
      <c r="H32" s="75" t="s">
        <v>39</v>
      </c>
    </row>
    <row r="33" spans="1:8" s="20" customFormat="1" ht="24.95" customHeight="1" x14ac:dyDescent="0.25">
      <c r="A33" s="29" t="s">
        <v>69</v>
      </c>
      <c r="B33" s="67">
        <v>30</v>
      </c>
      <c r="C33" s="68">
        <v>40753669</v>
      </c>
      <c r="D33" s="73">
        <v>41466</v>
      </c>
      <c r="E33" s="70" t="s">
        <v>26</v>
      </c>
      <c r="F33" s="74">
        <v>6.3</v>
      </c>
      <c r="G33" s="72">
        <f t="shared" si="2"/>
        <v>466.10169491525426</v>
      </c>
      <c r="H33" s="75" t="s">
        <v>45</v>
      </c>
    </row>
    <row r="34" spans="1:8" s="20" customFormat="1" ht="24.95" customHeight="1" x14ac:dyDescent="0.25">
      <c r="A34" s="29" t="s">
        <v>69</v>
      </c>
      <c r="B34" s="67">
        <v>31</v>
      </c>
      <c r="C34" s="68">
        <v>40753919</v>
      </c>
      <c r="D34" s="69">
        <v>41465</v>
      </c>
      <c r="E34" s="70" t="s">
        <v>26</v>
      </c>
      <c r="F34" s="74">
        <v>6.3</v>
      </c>
      <c r="G34" s="72">
        <f t="shared" si="2"/>
        <v>466.10169491525426</v>
      </c>
      <c r="H34" s="75" t="s">
        <v>55</v>
      </c>
    </row>
    <row r="35" spans="1:8" s="20" customFormat="1" ht="24.95" customHeight="1" x14ac:dyDescent="0.25">
      <c r="A35" s="29" t="s">
        <v>69</v>
      </c>
      <c r="B35" s="67">
        <v>32</v>
      </c>
      <c r="C35" s="68">
        <v>40754342</v>
      </c>
      <c r="D35" s="69">
        <v>41465</v>
      </c>
      <c r="E35" s="70" t="s">
        <v>26</v>
      </c>
      <c r="F35" s="74">
        <v>6.3</v>
      </c>
      <c r="G35" s="72">
        <f t="shared" si="2"/>
        <v>466.10169491525426</v>
      </c>
      <c r="H35" s="75" t="s">
        <v>51</v>
      </c>
    </row>
    <row r="36" spans="1:8" s="20" customFormat="1" ht="24.95" customHeight="1" x14ac:dyDescent="0.25">
      <c r="A36" s="29" t="s">
        <v>69</v>
      </c>
      <c r="B36" s="67">
        <v>33</v>
      </c>
      <c r="C36" s="68">
        <v>40757713</v>
      </c>
      <c r="D36" s="69">
        <v>41470</v>
      </c>
      <c r="E36" s="70" t="s">
        <v>26</v>
      </c>
      <c r="F36" s="74">
        <v>5</v>
      </c>
      <c r="G36" s="72">
        <f>550/1.18</f>
        <v>466.10169491525426</v>
      </c>
      <c r="H36" s="75" t="s">
        <v>45</v>
      </c>
    </row>
    <row r="37" spans="1:8" s="20" customFormat="1" ht="24.95" customHeight="1" x14ac:dyDescent="0.25">
      <c r="A37" s="29" t="s">
        <v>69</v>
      </c>
      <c r="B37" s="67">
        <v>34</v>
      </c>
      <c r="C37" s="68">
        <v>40753623</v>
      </c>
      <c r="D37" s="69">
        <v>41477</v>
      </c>
      <c r="E37" s="70" t="s">
        <v>26</v>
      </c>
      <c r="F37" s="74">
        <v>15</v>
      </c>
      <c r="G37" s="72">
        <f t="shared" si="2"/>
        <v>466.10169491525426</v>
      </c>
      <c r="H37" s="75" t="s">
        <v>44</v>
      </c>
    </row>
    <row r="38" spans="1:8" s="20" customFormat="1" ht="24.95" customHeight="1" x14ac:dyDescent="0.25">
      <c r="A38" s="29" t="s">
        <v>69</v>
      </c>
      <c r="B38" s="67">
        <v>35</v>
      </c>
      <c r="C38" s="68">
        <v>40757326</v>
      </c>
      <c r="D38" s="69">
        <v>41472</v>
      </c>
      <c r="E38" s="70" t="s">
        <v>26</v>
      </c>
      <c r="F38" s="74">
        <v>10</v>
      </c>
      <c r="G38" s="72">
        <f t="shared" si="2"/>
        <v>466.10169491525426</v>
      </c>
      <c r="H38" s="75" t="s">
        <v>39</v>
      </c>
    </row>
    <row r="39" spans="1:8" s="20" customFormat="1" ht="24.95" customHeight="1" x14ac:dyDescent="0.25">
      <c r="A39" s="29" t="s">
        <v>69</v>
      </c>
      <c r="B39" s="67">
        <v>36</v>
      </c>
      <c r="C39" s="68">
        <v>40760064</v>
      </c>
      <c r="D39" s="73">
        <v>41473</v>
      </c>
      <c r="E39" s="70" t="s">
        <v>26</v>
      </c>
      <c r="F39" s="74">
        <v>5</v>
      </c>
      <c r="G39" s="72">
        <f t="shared" si="2"/>
        <v>466.10169491525426</v>
      </c>
      <c r="H39" s="75" t="s">
        <v>39</v>
      </c>
    </row>
    <row r="40" spans="1:8" s="20" customFormat="1" ht="24.95" customHeight="1" x14ac:dyDescent="0.25">
      <c r="A40" s="29" t="s">
        <v>69</v>
      </c>
      <c r="B40" s="67">
        <v>37</v>
      </c>
      <c r="C40" s="68">
        <v>40757783</v>
      </c>
      <c r="D40" s="69">
        <v>41478</v>
      </c>
      <c r="E40" s="70" t="s">
        <v>26</v>
      </c>
      <c r="F40" s="74">
        <v>6.3</v>
      </c>
      <c r="G40" s="72">
        <f t="shared" si="2"/>
        <v>466.10169491525426</v>
      </c>
      <c r="H40" s="75" t="s">
        <v>51</v>
      </c>
    </row>
    <row r="41" spans="1:8" s="20" customFormat="1" ht="24.95" customHeight="1" x14ac:dyDescent="0.25">
      <c r="A41" s="29" t="s">
        <v>69</v>
      </c>
      <c r="B41" s="67">
        <v>38</v>
      </c>
      <c r="C41" s="68">
        <v>40757782</v>
      </c>
      <c r="D41" s="69">
        <v>41472</v>
      </c>
      <c r="E41" s="70" t="s">
        <v>26</v>
      </c>
      <c r="F41" s="74">
        <v>15</v>
      </c>
      <c r="G41" s="72">
        <f t="shared" si="2"/>
        <v>466.10169491525426</v>
      </c>
      <c r="H41" s="75" t="s">
        <v>45</v>
      </c>
    </row>
    <row r="42" spans="1:8" s="20" customFormat="1" ht="24.95" customHeight="1" x14ac:dyDescent="0.25">
      <c r="A42" s="29" t="s">
        <v>69</v>
      </c>
      <c r="B42" s="67">
        <v>39</v>
      </c>
      <c r="C42" s="68">
        <v>40756356</v>
      </c>
      <c r="D42" s="69">
        <v>41479</v>
      </c>
      <c r="E42" s="70" t="s">
        <v>26</v>
      </c>
      <c r="F42" s="74">
        <v>15</v>
      </c>
      <c r="G42" s="72">
        <f t="shared" si="2"/>
        <v>466.10169491525426</v>
      </c>
      <c r="H42" s="75" t="s">
        <v>51</v>
      </c>
    </row>
    <row r="43" spans="1:8" s="20" customFormat="1" ht="24.95" customHeight="1" x14ac:dyDescent="0.25">
      <c r="A43" s="29" t="s">
        <v>69</v>
      </c>
      <c r="B43" s="67">
        <v>40</v>
      </c>
      <c r="C43" s="68">
        <v>40760100</v>
      </c>
      <c r="D43" s="73">
        <v>41486</v>
      </c>
      <c r="E43" s="70" t="s">
        <v>26</v>
      </c>
      <c r="F43" s="74">
        <v>9</v>
      </c>
      <c r="G43" s="72">
        <f t="shared" si="2"/>
        <v>466.10169491525426</v>
      </c>
      <c r="H43" s="70" t="s">
        <v>53</v>
      </c>
    </row>
    <row r="44" spans="1:8" s="20" customFormat="1" ht="24.95" customHeight="1" x14ac:dyDescent="0.25">
      <c r="A44" s="29" t="s">
        <v>69</v>
      </c>
      <c r="B44" s="67">
        <v>41</v>
      </c>
      <c r="C44" s="68">
        <v>40757778</v>
      </c>
      <c r="D44" s="69">
        <v>41470</v>
      </c>
      <c r="E44" s="70" t="s">
        <v>26</v>
      </c>
      <c r="F44" s="76">
        <v>10</v>
      </c>
      <c r="G44" s="72">
        <f t="shared" si="2"/>
        <v>466.10169491525426</v>
      </c>
      <c r="H44" s="75" t="s">
        <v>46</v>
      </c>
    </row>
    <row r="45" spans="1:8" s="20" customFormat="1" ht="24.95" customHeight="1" x14ac:dyDescent="0.25">
      <c r="A45" s="29" t="s">
        <v>69</v>
      </c>
      <c r="B45" s="67">
        <v>42</v>
      </c>
      <c r="C45" s="68">
        <v>40762280</v>
      </c>
      <c r="D45" s="69">
        <v>41478</v>
      </c>
      <c r="E45" s="70" t="s">
        <v>26</v>
      </c>
      <c r="F45" s="76">
        <v>5</v>
      </c>
      <c r="G45" s="72">
        <f t="shared" si="2"/>
        <v>466.10169491525426</v>
      </c>
      <c r="H45" s="70" t="s">
        <v>39</v>
      </c>
    </row>
    <row r="46" spans="1:8" s="20" customFormat="1" ht="24.95" customHeight="1" x14ac:dyDescent="0.25">
      <c r="A46" s="29" t="s">
        <v>69</v>
      </c>
      <c r="B46" s="67">
        <v>43</v>
      </c>
      <c r="C46" s="68">
        <v>40765286</v>
      </c>
      <c r="D46" s="69">
        <v>41480</v>
      </c>
      <c r="E46" s="70" t="s">
        <v>26</v>
      </c>
      <c r="F46" s="76">
        <v>15</v>
      </c>
      <c r="G46" s="72">
        <f t="shared" si="2"/>
        <v>466.10169491525426</v>
      </c>
      <c r="H46" s="70" t="s">
        <v>50</v>
      </c>
    </row>
    <row r="47" spans="1:8" s="20" customFormat="1" ht="24.95" customHeight="1" x14ac:dyDescent="0.25">
      <c r="A47" s="29" t="s">
        <v>69</v>
      </c>
      <c r="B47" s="67">
        <v>44</v>
      </c>
      <c r="C47" s="68">
        <v>40760111</v>
      </c>
      <c r="D47" s="69">
        <v>41472</v>
      </c>
      <c r="E47" s="70" t="s">
        <v>26</v>
      </c>
      <c r="F47" s="76">
        <v>10</v>
      </c>
      <c r="G47" s="72">
        <f t="shared" si="2"/>
        <v>466.10169491525426</v>
      </c>
      <c r="H47" s="75" t="s">
        <v>51</v>
      </c>
    </row>
    <row r="48" spans="1:8" s="20" customFormat="1" ht="24.95" customHeight="1" x14ac:dyDescent="0.25">
      <c r="A48" s="29" t="s">
        <v>69</v>
      </c>
      <c r="B48" s="67">
        <v>45</v>
      </c>
      <c r="C48" s="68">
        <v>40761243</v>
      </c>
      <c r="D48" s="73">
        <v>41485</v>
      </c>
      <c r="E48" s="70" t="s">
        <v>26</v>
      </c>
      <c r="F48" s="76">
        <v>5</v>
      </c>
      <c r="G48" s="72">
        <f t="shared" si="2"/>
        <v>466.10169491525426</v>
      </c>
      <c r="H48" s="70" t="s">
        <v>58</v>
      </c>
    </row>
    <row r="49" spans="1:8" s="20" customFormat="1" ht="24.95" customHeight="1" x14ac:dyDescent="0.25">
      <c r="A49" s="29" t="s">
        <v>69</v>
      </c>
      <c r="B49" s="67">
        <v>46</v>
      </c>
      <c r="C49" s="68">
        <v>40762274</v>
      </c>
      <c r="D49" s="73">
        <v>41480</v>
      </c>
      <c r="E49" s="70" t="s">
        <v>26</v>
      </c>
      <c r="F49" s="76">
        <v>5</v>
      </c>
      <c r="G49" s="72">
        <f t="shared" si="2"/>
        <v>466.10169491525426</v>
      </c>
      <c r="H49" s="70" t="s">
        <v>40</v>
      </c>
    </row>
    <row r="50" spans="1:8" s="20" customFormat="1" ht="24.95" customHeight="1" x14ac:dyDescent="0.25">
      <c r="A50" s="29" t="s">
        <v>69</v>
      </c>
      <c r="B50" s="67">
        <v>47</v>
      </c>
      <c r="C50" s="68">
        <v>40762279</v>
      </c>
      <c r="D50" s="73">
        <v>41481</v>
      </c>
      <c r="E50" s="70" t="s">
        <v>26</v>
      </c>
      <c r="F50" s="76">
        <v>5</v>
      </c>
      <c r="G50" s="72">
        <f t="shared" si="2"/>
        <v>466.10169491525426</v>
      </c>
      <c r="H50" s="70" t="s">
        <v>40</v>
      </c>
    </row>
    <row r="51" spans="1:8" s="20" customFormat="1" ht="24.95" customHeight="1" x14ac:dyDescent="0.25">
      <c r="A51" s="29" t="s">
        <v>69</v>
      </c>
      <c r="B51" s="67">
        <v>48</v>
      </c>
      <c r="C51" s="68">
        <v>40765189</v>
      </c>
      <c r="D51" s="73">
        <v>41484</v>
      </c>
      <c r="E51" s="70" t="s">
        <v>26</v>
      </c>
      <c r="F51" s="76">
        <v>10</v>
      </c>
      <c r="G51" s="72">
        <f t="shared" si="2"/>
        <v>466.10169491525426</v>
      </c>
      <c r="H51" s="70" t="s">
        <v>42</v>
      </c>
    </row>
    <row r="52" spans="1:8" s="20" customFormat="1" ht="24.95" customHeight="1" x14ac:dyDescent="0.25">
      <c r="A52" s="29" t="s">
        <v>69</v>
      </c>
      <c r="B52" s="67">
        <v>49</v>
      </c>
      <c r="C52" s="68">
        <v>40764874</v>
      </c>
      <c r="D52" s="69">
        <v>41481</v>
      </c>
      <c r="E52" s="70" t="s">
        <v>26</v>
      </c>
      <c r="F52" s="76">
        <v>5</v>
      </c>
      <c r="G52" s="72">
        <f t="shared" si="2"/>
        <v>466.10169491525426</v>
      </c>
      <c r="H52" s="70" t="s">
        <v>42</v>
      </c>
    </row>
    <row r="53" spans="1:8" s="20" customFormat="1" ht="24.95" customHeight="1" x14ac:dyDescent="0.25">
      <c r="A53" s="29" t="s">
        <v>69</v>
      </c>
      <c r="B53" s="67">
        <v>50</v>
      </c>
      <c r="C53" s="68">
        <v>40761303</v>
      </c>
      <c r="D53" s="73">
        <v>41478</v>
      </c>
      <c r="E53" s="70" t="s">
        <v>26</v>
      </c>
      <c r="F53" s="76">
        <v>15</v>
      </c>
      <c r="G53" s="72">
        <f t="shared" si="2"/>
        <v>466.10169491525426</v>
      </c>
      <c r="H53" s="70" t="s">
        <v>41</v>
      </c>
    </row>
    <row r="54" spans="1:8" s="20" customFormat="1" ht="24.95" customHeight="1" x14ac:dyDescent="0.25">
      <c r="A54" s="29" t="s">
        <v>69</v>
      </c>
      <c r="B54" s="67">
        <v>51</v>
      </c>
      <c r="C54" s="68">
        <v>40765204</v>
      </c>
      <c r="D54" s="73">
        <v>41480</v>
      </c>
      <c r="E54" s="70" t="s">
        <v>26</v>
      </c>
      <c r="F54" s="76">
        <v>10</v>
      </c>
      <c r="G54" s="72">
        <f t="shared" si="2"/>
        <v>466.10169491525426</v>
      </c>
      <c r="H54" s="70" t="s">
        <v>42</v>
      </c>
    </row>
    <row r="55" spans="1:8" s="20" customFormat="1" ht="24.95" customHeight="1" x14ac:dyDescent="0.25">
      <c r="A55" s="29" t="s">
        <v>69</v>
      </c>
      <c r="B55" s="67">
        <v>52</v>
      </c>
      <c r="C55" s="68">
        <v>40765265</v>
      </c>
      <c r="D55" s="73">
        <v>41484</v>
      </c>
      <c r="E55" s="70" t="s">
        <v>26</v>
      </c>
      <c r="F55" s="76">
        <v>10</v>
      </c>
      <c r="G55" s="72">
        <f t="shared" si="2"/>
        <v>466.10169491525426</v>
      </c>
      <c r="H55" s="70" t="s">
        <v>41</v>
      </c>
    </row>
    <row r="56" spans="1:8" s="20" customFormat="1" ht="24.95" customHeight="1" x14ac:dyDescent="0.25">
      <c r="A56" s="29" t="s">
        <v>69</v>
      </c>
      <c r="B56" s="67">
        <v>53</v>
      </c>
      <c r="C56" s="70">
        <v>40728275</v>
      </c>
      <c r="D56" s="73">
        <v>41470</v>
      </c>
      <c r="E56" s="70" t="s">
        <v>30</v>
      </c>
      <c r="F56" s="70">
        <v>124</v>
      </c>
      <c r="G56" s="72">
        <f>1032618.37/1.18</f>
        <v>875100.31355932204</v>
      </c>
      <c r="H56" s="70" t="s">
        <v>42</v>
      </c>
    </row>
    <row r="57" spans="1:8" s="20" customFormat="1" ht="24.95" customHeight="1" x14ac:dyDescent="0.25">
      <c r="A57" s="29" t="s">
        <v>69</v>
      </c>
      <c r="B57" s="67">
        <v>54</v>
      </c>
      <c r="C57" s="70">
        <v>40735375</v>
      </c>
      <c r="D57" s="73">
        <v>41460</v>
      </c>
      <c r="E57" s="70" t="s">
        <v>26</v>
      </c>
      <c r="F57" s="70">
        <v>5</v>
      </c>
      <c r="G57" s="72">
        <f t="shared" si="2"/>
        <v>466.10169491525426</v>
      </c>
      <c r="H57" s="75" t="s">
        <v>51</v>
      </c>
    </row>
    <row r="58" spans="1:8" s="20" customFormat="1" ht="24.95" customHeight="1" x14ac:dyDescent="0.25">
      <c r="A58" s="29" t="s">
        <v>69</v>
      </c>
      <c r="B58" s="67">
        <v>55</v>
      </c>
      <c r="C58" s="70">
        <v>40745900</v>
      </c>
      <c r="D58" s="73">
        <v>41457</v>
      </c>
      <c r="E58" s="70" t="s">
        <v>26</v>
      </c>
      <c r="F58" s="70">
        <v>150</v>
      </c>
      <c r="G58" s="72">
        <f>97196.01/1.18</f>
        <v>82369.5</v>
      </c>
      <c r="H58" s="75" t="s">
        <v>51</v>
      </c>
    </row>
    <row r="59" spans="1:8" s="20" customFormat="1" ht="24.95" customHeight="1" x14ac:dyDescent="0.25">
      <c r="A59" s="29" t="s">
        <v>69</v>
      </c>
      <c r="B59" s="67">
        <v>56</v>
      </c>
      <c r="C59" s="70">
        <v>40743041</v>
      </c>
      <c r="D59" s="73">
        <v>41456</v>
      </c>
      <c r="E59" s="70" t="s">
        <v>30</v>
      </c>
      <c r="F59" s="70">
        <v>129</v>
      </c>
      <c r="G59" s="72">
        <f>83588.57/1.18</f>
        <v>70837.771186440688</v>
      </c>
      <c r="H59" s="70" t="s">
        <v>40</v>
      </c>
    </row>
    <row r="60" spans="1:8" s="20" customFormat="1" ht="24.95" customHeight="1" x14ac:dyDescent="0.25">
      <c r="A60" s="29" t="s">
        <v>69</v>
      </c>
      <c r="B60" s="67">
        <v>57</v>
      </c>
      <c r="C60" s="70">
        <v>40749963</v>
      </c>
      <c r="D60" s="73">
        <v>41473</v>
      </c>
      <c r="E60" s="70" t="s">
        <v>30</v>
      </c>
      <c r="F60" s="70">
        <v>450</v>
      </c>
      <c r="G60" s="72">
        <f>291588.03/1.18</f>
        <v>247108.50000000003</v>
      </c>
      <c r="H60" s="70" t="s">
        <v>39</v>
      </c>
    </row>
    <row r="61" spans="1:8" s="20" customFormat="1" ht="24.95" customHeight="1" x14ac:dyDescent="0.25">
      <c r="A61" s="29" t="s">
        <v>69</v>
      </c>
      <c r="B61" s="67">
        <v>58</v>
      </c>
      <c r="C61" s="70">
        <v>40749972</v>
      </c>
      <c r="D61" s="73">
        <v>41473</v>
      </c>
      <c r="E61" s="70" t="s">
        <v>30</v>
      </c>
      <c r="F61" s="70">
        <v>300</v>
      </c>
      <c r="G61" s="72">
        <f>194392.02/1.18</f>
        <v>164739</v>
      </c>
      <c r="H61" s="70" t="s">
        <v>39</v>
      </c>
    </row>
    <row r="62" spans="1:8" s="20" customFormat="1" ht="24.95" customHeight="1" x14ac:dyDescent="0.25">
      <c r="A62" s="29" t="s">
        <v>69</v>
      </c>
      <c r="B62" s="67">
        <v>59</v>
      </c>
      <c r="C62" s="70">
        <v>40750114</v>
      </c>
      <c r="D62" s="73">
        <v>41473</v>
      </c>
      <c r="E62" s="70" t="s">
        <v>30</v>
      </c>
      <c r="F62" s="70">
        <v>450</v>
      </c>
      <c r="G62" s="72">
        <f>291588.03/1.18</f>
        <v>247108.50000000003</v>
      </c>
      <c r="H62" s="70" t="s">
        <v>39</v>
      </c>
    </row>
    <row r="63" spans="1:8" s="20" customFormat="1" ht="24.95" customHeight="1" x14ac:dyDescent="0.25">
      <c r="A63" s="29" t="s">
        <v>69</v>
      </c>
      <c r="B63" s="67">
        <v>60</v>
      </c>
      <c r="C63" s="70">
        <v>40751246</v>
      </c>
      <c r="D63" s="73">
        <v>41473</v>
      </c>
      <c r="E63" s="70" t="s">
        <v>30</v>
      </c>
      <c r="F63" s="70">
        <v>310</v>
      </c>
      <c r="G63" s="72">
        <f>200871.75/1.18</f>
        <v>170230.29661016949</v>
      </c>
      <c r="H63" s="70" t="s">
        <v>39</v>
      </c>
    </row>
    <row r="64" spans="1:8" s="20" customFormat="1" ht="24.95" customHeight="1" x14ac:dyDescent="0.25">
      <c r="A64" s="29" t="s">
        <v>69</v>
      </c>
      <c r="B64" s="67">
        <v>61</v>
      </c>
      <c r="C64" s="70">
        <v>40744875</v>
      </c>
      <c r="D64" s="73">
        <v>41466</v>
      </c>
      <c r="E64" s="70" t="s">
        <v>26</v>
      </c>
      <c r="F64" s="70">
        <v>15</v>
      </c>
      <c r="G64" s="72">
        <f t="shared" si="2"/>
        <v>466.10169491525426</v>
      </c>
      <c r="H64" s="70" t="s">
        <v>59</v>
      </c>
    </row>
    <row r="65" spans="1:10" s="20" customFormat="1" ht="24.95" customHeight="1" x14ac:dyDescent="0.25">
      <c r="A65" s="29" t="s">
        <v>69</v>
      </c>
      <c r="B65" s="67">
        <v>62</v>
      </c>
      <c r="C65" s="70">
        <v>40749001</v>
      </c>
      <c r="D65" s="73">
        <v>41484</v>
      </c>
      <c r="E65" s="70" t="s">
        <v>26</v>
      </c>
      <c r="F65" s="70">
        <v>57</v>
      </c>
      <c r="G65" s="72">
        <f>36934.48/1.18</f>
        <v>31300.406779661022</v>
      </c>
      <c r="H65" s="70" t="s">
        <v>59</v>
      </c>
    </row>
    <row r="66" spans="1:10" s="20" customFormat="1" ht="24.95" customHeight="1" x14ac:dyDescent="0.25">
      <c r="A66" s="29" t="s">
        <v>69</v>
      </c>
      <c r="B66" s="67">
        <v>63</v>
      </c>
      <c r="C66" s="70">
        <v>40753113</v>
      </c>
      <c r="D66" s="73">
        <v>41472</v>
      </c>
      <c r="E66" s="70" t="s">
        <v>26</v>
      </c>
      <c r="F66" s="70">
        <v>5</v>
      </c>
      <c r="G66" s="72">
        <f t="shared" si="2"/>
        <v>466.10169491525426</v>
      </c>
      <c r="H66" s="70" t="s">
        <v>42</v>
      </c>
    </row>
    <row r="67" spans="1:10" s="20" customFormat="1" ht="24.95" customHeight="1" x14ac:dyDescent="0.25">
      <c r="A67" s="29" t="s">
        <v>69</v>
      </c>
      <c r="B67" s="67">
        <v>64</v>
      </c>
      <c r="C67" s="70">
        <v>40753104</v>
      </c>
      <c r="D67" s="73">
        <v>41472</v>
      </c>
      <c r="E67" s="70" t="s">
        <v>26</v>
      </c>
      <c r="F67" s="70">
        <v>5</v>
      </c>
      <c r="G67" s="72">
        <f t="shared" si="2"/>
        <v>466.10169491525426</v>
      </c>
      <c r="H67" s="70" t="s">
        <v>42</v>
      </c>
    </row>
    <row r="68" spans="1:10" s="20" customFormat="1" ht="24.95" customHeight="1" x14ac:dyDescent="0.25">
      <c r="A68" s="29" t="s">
        <v>69</v>
      </c>
      <c r="B68" s="67">
        <v>65</v>
      </c>
      <c r="C68" s="70">
        <v>40752443</v>
      </c>
      <c r="D68" s="73">
        <v>41464</v>
      </c>
      <c r="E68" s="70" t="s">
        <v>26</v>
      </c>
      <c r="F68" s="70">
        <v>20</v>
      </c>
      <c r="G68" s="72">
        <f>12959.47/1.18</f>
        <v>10982.601694915254</v>
      </c>
      <c r="H68" s="70" t="s">
        <v>42</v>
      </c>
    </row>
    <row r="69" spans="1:10" s="32" customFormat="1" ht="45" customHeight="1" x14ac:dyDescent="0.25">
      <c r="A69" s="29" t="s">
        <v>69</v>
      </c>
      <c r="B69" s="67">
        <v>66</v>
      </c>
      <c r="C69" s="77">
        <v>40707690</v>
      </c>
      <c r="D69" s="78">
        <v>41479</v>
      </c>
      <c r="E69" s="29" t="s">
        <v>26</v>
      </c>
      <c r="F69" s="38">
        <v>130</v>
      </c>
      <c r="G69" s="79">
        <v>71386.898305084746</v>
      </c>
      <c r="H69" s="94" t="s">
        <v>92</v>
      </c>
      <c r="J69" s="31"/>
    </row>
    <row r="70" spans="1:10" s="32" customFormat="1" ht="45" customHeight="1" x14ac:dyDescent="0.25">
      <c r="A70" s="29" t="s">
        <v>69</v>
      </c>
      <c r="B70" s="67">
        <v>67</v>
      </c>
      <c r="C70" s="77">
        <v>40738753</v>
      </c>
      <c r="D70" s="78">
        <v>41470</v>
      </c>
      <c r="E70" s="29" t="s">
        <v>26</v>
      </c>
      <c r="F70" s="77">
        <v>6</v>
      </c>
      <c r="G70" s="80">
        <v>466.1</v>
      </c>
      <c r="H70" s="80" t="s">
        <v>88</v>
      </c>
    </row>
    <row r="71" spans="1:10" s="32" customFormat="1" ht="45" customHeight="1" x14ac:dyDescent="0.25">
      <c r="A71" s="29" t="s">
        <v>69</v>
      </c>
      <c r="B71" s="67">
        <v>68</v>
      </c>
      <c r="C71" s="77">
        <v>40752989</v>
      </c>
      <c r="D71" s="78">
        <v>41471</v>
      </c>
      <c r="E71" s="29" t="s">
        <v>26</v>
      </c>
      <c r="F71" s="77">
        <v>12</v>
      </c>
      <c r="G71" s="80">
        <v>466.1</v>
      </c>
      <c r="H71" s="80" t="s">
        <v>88</v>
      </c>
    </row>
    <row r="72" spans="1:10" s="32" customFormat="1" ht="45" customHeight="1" x14ac:dyDescent="0.25">
      <c r="A72" s="29" t="s">
        <v>69</v>
      </c>
      <c r="B72" s="67">
        <v>69</v>
      </c>
      <c r="C72" s="77">
        <v>40752823</v>
      </c>
      <c r="D72" s="78">
        <v>41471</v>
      </c>
      <c r="E72" s="29" t="s">
        <v>26</v>
      </c>
      <c r="F72" s="77">
        <v>6</v>
      </c>
      <c r="G72" s="80">
        <v>466.1</v>
      </c>
      <c r="H72" s="80" t="s">
        <v>88</v>
      </c>
    </row>
    <row r="73" spans="1:10" s="32" customFormat="1" ht="45" customHeight="1" x14ac:dyDescent="0.25">
      <c r="A73" s="29" t="s">
        <v>69</v>
      </c>
      <c r="B73" s="67">
        <v>70</v>
      </c>
      <c r="C73" s="77">
        <v>40749120</v>
      </c>
      <c r="D73" s="78">
        <v>41460</v>
      </c>
      <c r="E73" s="29" t="s">
        <v>26</v>
      </c>
      <c r="F73" s="77">
        <v>1</v>
      </c>
      <c r="G73" s="80">
        <v>466.1</v>
      </c>
      <c r="H73" s="80" t="s">
        <v>88</v>
      </c>
    </row>
    <row r="74" spans="1:10" s="32" customFormat="1" ht="45" customHeight="1" x14ac:dyDescent="0.25">
      <c r="A74" s="29" t="s">
        <v>69</v>
      </c>
      <c r="B74" s="67">
        <v>71</v>
      </c>
      <c r="C74" s="77">
        <v>40749083</v>
      </c>
      <c r="D74" s="78">
        <v>41460</v>
      </c>
      <c r="E74" s="29" t="s">
        <v>26</v>
      </c>
      <c r="F74" s="77">
        <v>1</v>
      </c>
      <c r="G74" s="80">
        <v>466.1</v>
      </c>
      <c r="H74" s="80" t="s">
        <v>88</v>
      </c>
    </row>
    <row r="75" spans="1:10" s="32" customFormat="1" ht="45" customHeight="1" x14ac:dyDescent="0.25">
      <c r="A75" s="29" t="s">
        <v>69</v>
      </c>
      <c r="B75" s="67">
        <v>72</v>
      </c>
      <c r="C75" s="77">
        <v>40749076</v>
      </c>
      <c r="D75" s="78">
        <v>41460</v>
      </c>
      <c r="E75" s="29" t="s">
        <v>26</v>
      </c>
      <c r="F75" s="77">
        <v>1</v>
      </c>
      <c r="G75" s="80">
        <v>466.1</v>
      </c>
      <c r="H75" s="80" t="s">
        <v>88</v>
      </c>
    </row>
    <row r="76" spans="1:10" s="32" customFormat="1" ht="45" customHeight="1" x14ac:dyDescent="0.25">
      <c r="A76" s="29" t="s">
        <v>69</v>
      </c>
      <c r="B76" s="67">
        <v>73</v>
      </c>
      <c r="C76" s="77">
        <v>40749094</v>
      </c>
      <c r="D76" s="78">
        <v>41460</v>
      </c>
      <c r="E76" s="29" t="s">
        <v>26</v>
      </c>
      <c r="F76" s="77">
        <v>1</v>
      </c>
      <c r="G76" s="80">
        <v>466.1</v>
      </c>
      <c r="H76" s="80" t="s">
        <v>88</v>
      </c>
    </row>
    <row r="77" spans="1:10" s="32" customFormat="1" ht="45" customHeight="1" x14ac:dyDescent="0.25">
      <c r="A77" s="29" t="s">
        <v>69</v>
      </c>
      <c r="B77" s="67">
        <v>74</v>
      </c>
      <c r="C77" s="77">
        <v>40749107</v>
      </c>
      <c r="D77" s="78">
        <v>41460</v>
      </c>
      <c r="E77" s="29" t="s">
        <v>26</v>
      </c>
      <c r="F77" s="77">
        <v>1</v>
      </c>
      <c r="G77" s="80">
        <v>466.1</v>
      </c>
      <c r="H77" s="80" t="s">
        <v>88</v>
      </c>
    </row>
    <row r="78" spans="1:10" s="20" customFormat="1" ht="45" customHeight="1" x14ac:dyDescent="0.25">
      <c r="A78" s="29" t="s">
        <v>69</v>
      </c>
      <c r="B78" s="67">
        <v>75</v>
      </c>
      <c r="C78" s="77">
        <v>40753688</v>
      </c>
      <c r="D78" s="78">
        <v>41484</v>
      </c>
      <c r="E78" s="29" t="s">
        <v>26</v>
      </c>
      <c r="F78" s="77">
        <v>6</v>
      </c>
      <c r="G78" s="80">
        <v>466.1</v>
      </c>
      <c r="H78" s="80" t="s">
        <v>88</v>
      </c>
    </row>
    <row r="79" spans="1:10" s="32" customFormat="1" ht="45" customHeight="1" x14ac:dyDescent="0.25">
      <c r="A79" s="29" t="s">
        <v>69</v>
      </c>
      <c r="B79" s="67">
        <v>76</v>
      </c>
      <c r="C79" s="77">
        <v>40757361</v>
      </c>
      <c r="D79" s="78">
        <v>41481</v>
      </c>
      <c r="E79" s="29" t="s">
        <v>26</v>
      </c>
      <c r="F79" s="77">
        <v>5</v>
      </c>
      <c r="G79" s="80">
        <v>466.1</v>
      </c>
      <c r="H79" s="80" t="s">
        <v>89</v>
      </c>
    </row>
    <row r="80" spans="1:10" s="32" customFormat="1" ht="45" customHeight="1" x14ac:dyDescent="0.25">
      <c r="A80" s="29" t="s">
        <v>69</v>
      </c>
      <c r="B80" s="67">
        <v>77</v>
      </c>
      <c r="C80" s="77">
        <v>40749418</v>
      </c>
      <c r="D80" s="78">
        <v>41472</v>
      </c>
      <c r="E80" s="29" t="s">
        <v>26</v>
      </c>
      <c r="F80" s="77">
        <v>7</v>
      </c>
      <c r="G80" s="80">
        <v>466.1</v>
      </c>
      <c r="H80" s="80" t="s">
        <v>91</v>
      </c>
      <c r="I80" s="20"/>
    </row>
    <row r="81" spans="1:9" s="32" customFormat="1" ht="45" customHeight="1" x14ac:dyDescent="0.25">
      <c r="A81" s="29" t="s">
        <v>69</v>
      </c>
      <c r="B81" s="67">
        <v>78</v>
      </c>
      <c r="C81" s="81">
        <v>40749453</v>
      </c>
      <c r="D81" s="82">
        <v>41484</v>
      </c>
      <c r="E81" s="33" t="s">
        <v>26</v>
      </c>
      <c r="F81" s="81">
        <v>14</v>
      </c>
      <c r="G81" s="80">
        <v>466.1</v>
      </c>
      <c r="H81" s="95" t="s">
        <v>91</v>
      </c>
      <c r="I81" s="20"/>
    </row>
    <row r="82" spans="1:9" s="32" customFormat="1" ht="45" customHeight="1" x14ac:dyDescent="0.25">
      <c r="A82" s="29" t="s">
        <v>69</v>
      </c>
      <c r="B82" s="67">
        <v>79</v>
      </c>
      <c r="C82" s="77">
        <v>40744105</v>
      </c>
      <c r="D82" s="78">
        <v>41457</v>
      </c>
      <c r="E82" s="29" t="s">
        <v>30</v>
      </c>
      <c r="F82" s="77">
        <v>700</v>
      </c>
      <c r="G82" s="83">
        <v>384391</v>
      </c>
      <c r="H82" s="80" t="s">
        <v>93</v>
      </c>
      <c r="I82" s="20"/>
    </row>
    <row r="83" spans="1:9" s="32" customFormat="1" ht="40.5" customHeight="1" x14ac:dyDescent="0.25">
      <c r="A83" s="29" t="s">
        <v>69</v>
      </c>
      <c r="B83" s="67">
        <v>80</v>
      </c>
      <c r="C83" s="77">
        <v>40753608</v>
      </c>
      <c r="D83" s="78">
        <v>41472</v>
      </c>
      <c r="E83" s="29" t="s">
        <v>26</v>
      </c>
      <c r="F83" s="77">
        <v>5</v>
      </c>
      <c r="G83" s="80">
        <v>466.1</v>
      </c>
      <c r="H83" s="80" t="s">
        <v>93</v>
      </c>
      <c r="I83" s="20"/>
    </row>
    <row r="84" spans="1:9" s="32" customFormat="1" ht="37.5" customHeight="1" x14ac:dyDescent="0.25">
      <c r="A84" s="29" t="s">
        <v>69</v>
      </c>
      <c r="B84" s="67">
        <v>81</v>
      </c>
      <c r="C84" s="81">
        <v>40758425</v>
      </c>
      <c r="D84" s="84">
        <v>41485</v>
      </c>
      <c r="E84" s="33" t="s">
        <v>26</v>
      </c>
      <c r="F84" s="81">
        <v>6</v>
      </c>
      <c r="G84" s="80">
        <v>466.1</v>
      </c>
      <c r="H84" s="95" t="s">
        <v>71</v>
      </c>
      <c r="I84" s="20"/>
    </row>
    <row r="85" spans="1:9" s="32" customFormat="1" ht="37.5" customHeight="1" x14ac:dyDescent="0.25">
      <c r="A85" s="29" t="s">
        <v>69</v>
      </c>
      <c r="B85" s="67">
        <v>82</v>
      </c>
      <c r="C85" s="81">
        <v>40750757</v>
      </c>
      <c r="D85" s="84">
        <v>41474</v>
      </c>
      <c r="E85" s="33" t="s">
        <v>26</v>
      </c>
      <c r="F85" s="81">
        <v>12</v>
      </c>
      <c r="G85" s="80">
        <v>466.1</v>
      </c>
      <c r="H85" s="95" t="s">
        <v>95</v>
      </c>
      <c r="I85" s="20"/>
    </row>
    <row r="86" spans="1:9" s="32" customFormat="1" ht="42.75" customHeight="1" x14ac:dyDescent="0.25">
      <c r="A86" s="29" t="s">
        <v>69</v>
      </c>
      <c r="B86" s="67">
        <v>83</v>
      </c>
      <c r="C86" s="81">
        <v>40740084</v>
      </c>
      <c r="D86" s="82">
        <v>41460</v>
      </c>
      <c r="E86" s="33" t="s">
        <v>26</v>
      </c>
      <c r="F86" s="81">
        <v>12</v>
      </c>
      <c r="G86" s="80">
        <v>466.1</v>
      </c>
      <c r="H86" s="95" t="s">
        <v>84</v>
      </c>
      <c r="I86" s="20"/>
    </row>
    <row r="87" spans="1:9" s="32" customFormat="1" ht="47.25" customHeight="1" x14ac:dyDescent="0.25">
      <c r="A87" s="29" t="s">
        <v>69</v>
      </c>
      <c r="B87" s="67">
        <v>84</v>
      </c>
      <c r="C87" s="81">
        <v>40742799</v>
      </c>
      <c r="D87" s="82">
        <v>41459</v>
      </c>
      <c r="E87" s="33" t="s">
        <v>26</v>
      </c>
      <c r="F87" s="81">
        <v>5</v>
      </c>
      <c r="G87" s="80">
        <v>466.1</v>
      </c>
      <c r="H87" s="95" t="s">
        <v>96</v>
      </c>
      <c r="I87" s="20"/>
    </row>
    <row r="88" spans="1:9" s="32" customFormat="1" ht="54" customHeight="1" x14ac:dyDescent="0.25">
      <c r="A88" s="29" t="s">
        <v>69</v>
      </c>
      <c r="B88" s="67">
        <v>85</v>
      </c>
      <c r="C88" s="81">
        <v>40744358</v>
      </c>
      <c r="D88" s="82">
        <v>41463</v>
      </c>
      <c r="E88" s="33" t="s">
        <v>26</v>
      </c>
      <c r="F88" s="81">
        <v>7</v>
      </c>
      <c r="G88" s="80">
        <v>466.1</v>
      </c>
      <c r="H88" s="95" t="s">
        <v>96</v>
      </c>
      <c r="I88" s="20"/>
    </row>
    <row r="89" spans="1:9" s="32" customFormat="1" ht="44.25" customHeight="1" x14ac:dyDescent="0.25">
      <c r="A89" s="29" t="s">
        <v>69</v>
      </c>
      <c r="B89" s="67">
        <v>86</v>
      </c>
      <c r="C89" s="81">
        <v>40735138</v>
      </c>
      <c r="D89" s="82">
        <v>41459</v>
      </c>
      <c r="E89" s="33" t="s">
        <v>26</v>
      </c>
      <c r="F89" s="81">
        <v>10</v>
      </c>
      <c r="G89" s="80">
        <v>466.1</v>
      </c>
      <c r="H89" s="95" t="s">
        <v>75</v>
      </c>
      <c r="I89" s="20"/>
    </row>
    <row r="90" spans="1:9" s="32" customFormat="1" ht="36.75" customHeight="1" x14ac:dyDescent="0.25">
      <c r="A90" s="29" t="s">
        <v>69</v>
      </c>
      <c r="B90" s="67">
        <v>87</v>
      </c>
      <c r="C90" s="81">
        <v>40753795</v>
      </c>
      <c r="D90" s="82">
        <v>41481</v>
      </c>
      <c r="E90" s="33" t="s">
        <v>26</v>
      </c>
      <c r="F90" s="81">
        <v>5</v>
      </c>
      <c r="G90" s="80">
        <v>466.1</v>
      </c>
      <c r="H90" s="95" t="s">
        <v>75</v>
      </c>
    </row>
    <row r="91" spans="1:9" s="32" customFormat="1" ht="44.25" customHeight="1" x14ac:dyDescent="0.25">
      <c r="A91" s="29" t="s">
        <v>69</v>
      </c>
      <c r="B91" s="67">
        <v>88</v>
      </c>
      <c r="C91" s="81">
        <v>40747224</v>
      </c>
      <c r="D91" s="82">
        <v>41466</v>
      </c>
      <c r="E91" s="33" t="s">
        <v>26</v>
      </c>
      <c r="F91" s="81">
        <v>5</v>
      </c>
      <c r="G91" s="80">
        <v>466.1</v>
      </c>
      <c r="H91" s="95" t="s">
        <v>76</v>
      </c>
    </row>
    <row r="92" spans="1:9" s="20" customFormat="1" ht="31.5" x14ac:dyDescent="0.25">
      <c r="A92" s="29" t="s">
        <v>69</v>
      </c>
      <c r="B92" s="67">
        <v>89</v>
      </c>
      <c r="C92" s="77">
        <v>40749173</v>
      </c>
      <c r="D92" s="78">
        <v>41485</v>
      </c>
      <c r="E92" s="29" t="s">
        <v>26</v>
      </c>
      <c r="F92" s="77">
        <v>5</v>
      </c>
      <c r="G92" s="80">
        <v>466.1</v>
      </c>
      <c r="H92" s="80" t="s">
        <v>86</v>
      </c>
    </row>
    <row r="93" spans="1:9" s="20" customFormat="1" ht="31.5" x14ac:dyDescent="0.25">
      <c r="A93" s="29" t="s">
        <v>69</v>
      </c>
      <c r="B93" s="67">
        <v>90</v>
      </c>
      <c r="C93" s="81">
        <v>40749286</v>
      </c>
      <c r="D93" s="82">
        <v>41485</v>
      </c>
      <c r="E93" s="33" t="s">
        <v>26</v>
      </c>
      <c r="F93" s="81">
        <v>5</v>
      </c>
      <c r="G93" s="80">
        <v>466.1</v>
      </c>
      <c r="H93" s="95" t="s">
        <v>86</v>
      </c>
    </row>
    <row r="94" spans="1:9" s="20" customFormat="1" ht="31.5" x14ac:dyDescent="0.25">
      <c r="A94" s="29" t="s">
        <v>69</v>
      </c>
      <c r="B94" s="67">
        <v>91</v>
      </c>
      <c r="C94" s="81">
        <v>40755351</v>
      </c>
      <c r="D94" s="82">
        <v>41486</v>
      </c>
      <c r="E94" s="33" t="s">
        <v>26</v>
      </c>
      <c r="F94" s="81">
        <v>126.5</v>
      </c>
      <c r="G94" s="96">
        <v>1740580.559322034</v>
      </c>
      <c r="H94" s="95" t="s">
        <v>86</v>
      </c>
    </row>
    <row r="95" spans="1:9" s="20" customFormat="1" ht="31.5" x14ac:dyDescent="0.25">
      <c r="A95" s="29" t="s">
        <v>69</v>
      </c>
      <c r="B95" s="67">
        <v>92</v>
      </c>
      <c r="C95" s="77">
        <v>40748172</v>
      </c>
      <c r="D95" s="78">
        <v>41478</v>
      </c>
      <c r="E95" s="29" t="s">
        <v>26</v>
      </c>
      <c r="F95" s="77">
        <v>60</v>
      </c>
      <c r="G95" s="79">
        <v>32947.796610169491</v>
      </c>
      <c r="H95" s="80" t="s">
        <v>77</v>
      </c>
    </row>
    <row r="96" spans="1:9" s="32" customFormat="1" ht="31.5" x14ac:dyDescent="0.25">
      <c r="A96" s="29" t="s">
        <v>69</v>
      </c>
      <c r="B96" s="67">
        <v>93</v>
      </c>
      <c r="C96" s="77">
        <v>40747097</v>
      </c>
      <c r="D96" s="78">
        <v>41459</v>
      </c>
      <c r="E96" s="29" t="s">
        <v>26</v>
      </c>
      <c r="F96" s="77">
        <v>6</v>
      </c>
      <c r="G96" s="80">
        <v>466.1</v>
      </c>
      <c r="H96" s="80" t="s">
        <v>77</v>
      </c>
    </row>
    <row r="97" spans="1:9" s="32" customFormat="1" ht="31.5" x14ac:dyDescent="0.25">
      <c r="A97" s="29" t="s">
        <v>69</v>
      </c>
      <c r="B97" s="67">
        <v>94</v>
      </c>
      <c r="C97" s="77">
        <v>40757305</v>
      </c>
      <c r="D97" s="78">
        <v>41484</v>
      </c>
      <c r="E97" s="29" t="s">
        <v>26</v>
      </c>
      <c r="F97" s="77">
        <v>5</v>
      </c>
      <c r="G97" s="80">
        <v>466.1</v>
      </c>
      <c r="H97" s="80" t="s">
        <v>77</v>
      </c>
    </row>
    <row r="98" spans="1:9" s="32" customFormat="1" ht="31.5" x14ac:dyDescent="0.25">
      <c r="A98" s="29" t="s">
        <v>69</v>
      </c>
      <c r="B98" s="67">
        <v>95</v>
      </c>
      <c r="C98" s="77">
        <v>40742856</v>
      </c>
      <c r="D98" s="78">
        <v>41458</v>
      </c>
      <c r="E98" s="29" t="s">
        <v>26</v>
      </c>
      <c r="F98" s="77">
        <v>5</v>
      </c>
      <c r="G98" s="80">
        <v>466.1</v>
      </c>
      <c r="H98" s="80" t="s">
        <v>78</v>
      </c>
    </row>
    <row r="99" spans="1:9" s="32" customFormat="1" ht="31.5" x14ac:dyDescent="0.25">
      <c r="A99" s="29" t="s">
        <v>69</v>
      </c>
      <c r="B99" s="67">
        <v>96</v>
      </c>
      <c r="C99" s="81">
        <v>40750172</v>
      </c>
      <c r="D99" s="84">
        <v>41481</v>
      </c>
      <c r="E99" s="33" t="s">
        <v>26</v>
      </c>
      <c r="F99" s="81">
        <v>15</v>
      </c>
      <c r="G99" s="80">
        <v>466.1</v>
      </c>
      <c r="H99" s="95" t="s">
        <v>78</v>
      </c>
    </row>
    <row r="100" spans="1:9" s="34" customFormat="1" ht="31.5" x14ac:dyDescent="0.25">
      <c r="A100" s="29" t="s">
        <v>69</v>
      </c>
      <c r="B100" s="67">
        <v>97</v>
      </c>
      <c r="C100" s="81">
        <v>40757037</v>
      </c>
      <c r="D100" s="82">
        <v>41481</v>
      </c>
      <c r="E100" s="33" t="s">
        <v>26</v>
      </c>
      <c r="F100" s="81">
        <v>15</v>
      </c>
      <c r="G100" s="80">
        <v>466.1</v>
      </c>
      <c r="H100" s="97" t="s">
        <v>78</v>
      </c>
    </row>
    <row r="101" spans="1:9" s="34" customFormat="1" ht="31.5" x14ac:dyDescent="0.25">
      <c r="A101" s="29" t="s">
        <v>69</v>
      </c>
      <c r="B101" s="67">
        <v>98</v>
      </c>
      <c r="C101" s="81">
        <v>40749481</v>
      </c>
      <c r="D101" s="82">
        <v>41466</v>
      </c>
      <c r="E101" s="33" t="s">
        <v>26</v>
      </c>
      <c r="F101" s="81">
        <v>6</v>
      </c>
      <c r="G101" s="80">
        <v>466.1</v>
      </c>
      <c r="H101" s="97" t="s">
        <v>82</v>
      </c>
    </row>
    <row r="102" spans="1:9" s="34" customFormat="1" ht="31.5" x14ac:dyDescent="0.25">
      <c r="A102" s="29" t="s">
        <v>69</v>
      </c>
      <c r="B102" s="67">
        <v>99</v>
      </c>
      <c r="C102" s="81">
        <v>40753760</v>
      </c>
      <c r="D102" s="82">
        <v>41484</v>
      </c>
      <c r="E102" s="33" t="s">
        <v>26</v>
      </c>
      <c r="F102" s="81">
        <v>15</v>
      </c>
      <c r="G102" s="80">
        <v>466.1</v>
      </c>
      <c r="H102" s="97" t="s">
        <v>82</v>
      </c>
    </row>
    <row r="103" spans="1:9" s="34" customFormat="1" ht="31.5" x14ac:dyDescent="0.25">
      <c r="A103" s="29" t="s">
        <v>69</v>
      </c>
      <c r="B103" s="67">
        <v>100</v>
      </c>
      <c r="C103" s="81">
        <v>40756998</v>
      </c>
      <c r="D103" s="82">
        <v>41481</v>
      </c>
      <c r="E103" s="33" t="s">
        <v>26</v>
      </c>
      <c r="F103" s="81">
        <v>15</v>
      </c>
      <c r="G103" s="80">
        <v>466.1</v>
      </c>
      <c r="H103" s="97" t="s">
        <v>82</v>
      </c>
    </row>
    <row r="104" spans="1:9" s="34" customFormat="1" ht="31.5" x14ac:dyDescent="0.25">
      <c r="A104" s="29" t="s">
        <v>69</v>
      </c>
      <c r="B104" s="67">
        <v>101</v>
      </c>
      <c r="C104" s="81">
        <v>40744266</v>
      </c>
      <c r="D104" s="82">
        <v>41460</v>
      </c>
      <c r="E104" s="33" t="s">
        <v>26</v>
      </c>
      <c r="F104" s="81">
        <v>14</v>
      </c>
      <c r="G104" s="80">
        <v>466.1</v>
      </c>
      <c r="H104" s="95" t="s">
        <v>83</v>
      </c>
    </row>
    <row r="105" spans="1:9" s="34" customFormat="1" ht="31.5" x14ac:dyDescent="0.25">
      <c r="A105" s="29" t="s">
        <v>69</v>
      </c>
      <c r="B105" s="67">
        <v>102</v>
      </c>
      <c r="C105" s="81">
        <v>40753815</v>
      </c>
      <c r="D105" s="82">
        <v>41480</v>
      </c>
      <c r="E105" s="33" t="s">
        <v>26</v>
      </c>
      <c r="F105" s="81">
        <v>6</v>
      </c>
      <c r="G105" s="80">
        <v>466.1</v>
      </c>
      <c r="H105" s="95" t="s">
        <v>83</v>
      </c>
    </row>
    <row r="106" spans="1:9" s="34" customFormat="1" ht="31.5" x14ac:dyDescent="0.25">
      <c r="A106" s="29" t="s">
        <v>69</v>
      </c>
      <c r="B106" s="67">
        <v>103</v>
      </c>
      <c r="C106" s="77">
        <v>40722442</v>
      </c>
      <c r="D106" s="78">
        <v>41471</v>
      </c>
      <c r="E106" s="29" t="s">
        <v>26</v>
      </c>
      <c r="F106" s="77">
        <v>5</v>
      </c>
      <c r="G106" s="80">
        <v>466.1</v>
      </c>
      <c r="H106" s="80" t="s">
        <v>85</v>
      </c>
    </row>
    <row r="107" spans="1:9" s="36" customFormat="1" ht="30" customHeight="1" x14ac:dyDescent="0.25">
      <c r="A107" s="29" t="s">
        <v>69</v>
      </c>
      <c r="B107" s="67">
        <v>104</v>
      </c>
      <c r="C107" s="81">
        <v>40738845</v>
      </c>
      <c r="D107" s="85">
        <v>41481</v>
      </c>
      <c r="E107" s="86" t="s">
        <v>26</v>
      </c>
      <c r="F107" s="81">
        <v>10</v>
      </c>
      <c r="G107" s="87">
        <v>466.10169491525426</v>
      </c>
      <c r="H107" s="81" t="s">
        <v>46</v>
      </c>
      <c r="I107" s="35"/>
    </row>
    <row r="108" spans="1:9" s="36" customFormat="1" ht="30" customHeight="1" x14ac:dyDescent="0.25">
      <c r="A108" s="29" t="s">
        <v>69</v>
      </c>
      <c r="B108" s="67">
        <v>105</v>
      </c>
      <c r="C108" s="81">
        <v>40745181</v>
      </c>
      <c r="D108" s="85">
        <v>41456</v>
      </c>
      <c r="E108" s="86" t="s">
        <v>26</v>
      </c>
      <c r="F108" s="81">
        <v>15</v>
      </c>
      <c r="G108" s="87">
        <v>466.10169491525426</v>
      </c>
      <c r="H108" s="81" t="s">
        <v>97</v>
      </c>
      <c r="I108" s="35"/>
    </row>
    <row r="109" spans="1:9" s="36" customFormat="1" ht="30" customHeight="1" x14ac:dyDescent="0.25">
      <c r="A109" s="29" t="s">
        <v>69</v>
      </c>
      <c r="B109" s="67">
        <v>106</v>
      </c>
      <c r="C109" s="88">
        <v>40753672</v>
      </c>
      <c r="D109" s="89">
        <v>41479</v>
      </c>
      <c r="E109" s="86" t="s">
        <v>26</v>
      </c>
      <c r="F109" s="88">
        <v>5</v>
      </c>
      <c r="G109" s="87">
        <v>466.10169491525426</v>
      </c>
      <c r="H109" s="88" t="s">
        <v>98</v>
      </c>
      <c r="I109" s="35"/>
    </row>
    <row r="110" spans="1:9" s="36" customFormat="1" ht="30" customHeight="1" x14ac:dyDescent="0.25">
      <c r="A110" s="29" t="s">
        <v>69</v>
      </c>
      <c r="B110" s="67">
        <v>107</v>
      </c>
      <c r="C110" s="81">
        <v>40757008</v>
      </c>
      <c r="D110" s="82">
        <v>41479</v>
      </c>
      <c r="E110" s="86" t="s">
        <v>26</v>
      </c>
      <c r="F110" s="81">
        <v>5</v>
      </c>
      <c r="G110" s="87">
        <v>466.10169491525426</v>
      </c>
      <c r="H110" s="81" t="s">
        <v>99</v>
      </c>
      <c r="I110" s="35"/>
    </row>
    <row r="111" spans="1:9" s="36" customFormat="1" ht="30" customHeight="1" x14ac:dyDescent="0.25">
      <c r="A111" s="29" t="s">
        <v>69</v>
      </c>
      <c r="B111" s="67">
        <v>108</v>
      </c>
      <c r="C111" s="81">
        <v>40757438</v>
      </c>
      <c r="D111" s="82">
        <v>41479</v>
      </c>
      <c r="E111" s="86" t="s">
        <v>26</v>
      </c>
      <c r="F111" s="81">
        <v>10</v>
      </c>
      <c r="G111" s="87">
        <v>466.10169491525426</v>
      </c>
      <c r="H111" s="81" t="s">
        <v>100</v>
      </c>
      <c r="I111" s="35"/>
    </row>
    <row r="112" spans="1:9" s="36" customFormat="1" ht="30" customHeight="1" x14ac:dyDescent="0.25">
      <c r="A112" s="29" t="s">
        <v>69</v>
      </c>
      <c r="B112" s="67">
        <v>109</v>
      </c>
      <c r="C112" s="81">
        <v>40757916</v>
      </c>
      <c r="D112" s="82">
        <v>41479</v>
      </c>
      <c r="E112" s="86" t="s">
        <v>26</v>
      </c>
      <c r="F112" s="81">
        <v>5</v>
      </c>
      <c r="G112" s="87">
        <v>466.10169491525426</v>
      </c>
      <c r="H112" s="81" t="s">
        <v>101</v>
      </c>
      <c r="I112" s="35"/>
    </row>
    <row r="113" spans="1:8" s="16" customFormat="1" ht="15.6" customHeight="1" x14ac:dyDescent="0.25">
      <c r="A113" s="29" t="s">
        <v>69</v>
      </c>
      <c r="B113" s="67">
        <v>110</v>
      </c>
      <c r="C113" s="90">
        <v>40746808</v>
      </c>
      <c r="D113" s="91">
        <v>41458</v>
      </c>
      <c r="E113" s="90" t="s">
        <v>117</v>
      </c>
      <c r="F113" s="90">
        <v>5</v>
      </c>
      <c r="G113" s="90">
        <v>466.1</v>
      </c>
      <c r="H113" s="98" t="s">
        <v>114</v>
      </c>
    </row>
    <row r="114" spans="1:8" s="16" customFormat="1" ht="31.5" x14ac:dyDescent="0.25">
      <c r="A114" s="29" t="s">
        <v>69</v>
      </c>
      <c r="B114" s="67">
        <v>111</v>
      </c>
      <c r="C114" s="90">
        <v>40749616</v>
      </c>
      <c r="D114" s="91">
        <v>41470</v>
      </c>
      <c r="E114" s="90" t="s">
        <v>117</v>
      </c>
      <c r="F114" s="90">
        <v>10</v>
      </c>
      <c r="G114" s="90">
        <v>466.1</v>
      </c>
      <c r="H114" s="98" t="s">
        <v>115</v>
      </c>
    </row>
    <row r="115" spans="1:8" s="16" customFormat="1" ht="31.5" x14ac:dyDescent="0.25">
      <c r="A115" s="29" t="s">
        <v>69</v>
      </c>
      <c r="B115" s="67">
        <v>112</v>
      </c>
      <c r="C115" s="90">
        <v>40753990</v>
      </c>
      <c r="D115" s="91">
        <v>41470</v>
      </c>
      <c r="E115" s="90" t="s">
        <v>117</v>
      </c>
      <c r="F115" s="90">
        <v>15</v>
      </c>
      <c r="G115" s="90">
        <v>466.1</v>
      </c>
      <c r="H115" s="98" t="s">
        <v>115</v>
      </c>
    </row>
    <row r="116" spans="1:8" s="16" customFormat="1" ht="31.5" x14ac:dyDescent="0.25">
      <c r="A116" s="29" t="s">
        <v>69</v>
      </c>
      <c r="B116" s="67">
        <v>113</v>
      </c>
      <c r="C116" s="90">
        <v>40754484</v>
      </c>
      <c r="D116" s="91">
        <v>41471</v>
      </c>
      <c r="E116" s="90" t="s">
        <v>117</v>
      </c>
      <c r="F116" s="90">
        <v>15</v>
      </c>
      <c r="G116" s="90">
        <v>466.1</v>
      </c>
      <c r="H116" s="98" t="s">
        <v>112</v>
      </c>
    </row>
    <row r="117" spans="1:8" s="16" customFormat="1" ht="31.5" x14ac:dyDescent="0.25">
      <c r="A117" s="29" t="s">
        <v>69</v>
      </c>
      <c r="B117" s="67">
        <v>114</v>
      </c>
      <c r="C117" s="90">
        <v>40756748</v>
      </c>
      <c r="D117" s="91">
        <v>41485</v>
      </c>
      <c r="E117" s="90" t="s">
        <v>117</v>
      </c>
      <c r="F117" s="90">
        <v>5</v>
      </c>
      <c r="G117" s="90">
        <v>466.1</v>
      </c>
      <c r="H117" s="98" t="s">
        <v>115</v>
      </c>
    </row>
    <row r="118" spans="1:8" s="16" customFormat="1" ht="15" customHeight="1" x14ac:dyDescent="0.25">
      <c r="A118" s="29" t="s">
        <v>69</v>
      </c>
      <c r="B118" s="67">
        <v>115</v>
      </c>
      <c r="C118" s="90">
        <v>40756507</v>
      </c>
      <c r="D118" s="91">
        <v>41485</v>
      </c>
      <c r="E118" s="90" t="s">
        <v>117</v>
      </c>
      <c r="F118" s="90">
        <v>10</v>
      </c>
      <c r="G118" s="90">
        <v>466.1</v>
      </c>
      <c r="H118" s="90" t="s">
        <v>115</v>
      </c>
    </row>
    <row r="119" spans="1:8" s="16" customFormat="1" ht="31.5" x14ac:dyDescent="0.25">
      <c r="A119" s="29" t="s">
        <v>69</v>
      </c>
      <c r="B119" s="67">
        <v>116</v>
      </c>
      <c r="C119" s="90">
        <v>40756657</v>
      </c>
      <c r="D119" s="91">
        <v>41485</v>
      </c>
      <c r="E119" s="90" t="s">
        <v>117</v>
      </c>
      <c r="F119" s="90">
        <v>5</v>
      </c>
      <c r="G119" s="90">
        <v>466.1</v>
      </c>
      <c r="H119" s="98" t="s">
        <v>115</v>
      </c>
    </row>
    <row r="120" spans="1:8" s="16" customFormat="1" ht="31.5" x14ac:dyDescent="0.25">
      <c r="A120" s="29" t="s">
        <v>69</v>
      </c>
      <c r="B120" s="67">
        <v>117</v>
      </c>
      <c r="C120" s="90">
        <v>40756708</v>
      </c>
      <c r="D120" s="91">
        <v>41485</v>
      </c>
      <c r="E120" s="90" t="s">
        <v>117</v>
      </c>
      <c r="F120" s="92">
        <v>8</v>
      </c>
      <c r="G120" s="92">
        <v>466.1</v>
      </c>
      <c r="H120" s="98" t="s">
        <v>115</v>
      </c>
    </row>
    <row r="121" spans="1:8" s="16" customFormat="1" ht="31.5" x14ac:dyDescent="0.25">
      <c r="A121" s="29" t="s">
        <v>69</v>
      </c>
      <c r="B121" s="67">
        <v>118</v>
      </c>
      <c r="C121" s="90">
        <v>40756796</v>
      </c>
      <c r="D121" s="91">
        <v>41485</v>
      </c>
      <c r="E121" s="90" t="s">
        <v>117</v>
      </c>
      <c r="F121" s="90">
        <v>10</v>
      </c>
      <c r="G121" s="90">
        <v>466.1</v>
      </c>
      <c r="H121" s="98" t="s">
        <v>115</v>
      </c>
    </row>
    <row r="122" spans="1:8" s="16" customFormat="1" ht="31.5" x14ac:dyDescent="0.25">
      <c r="A122" s="29" t="s">
        <v>69</v>
      </c>
      <c r="B122" s="67">
        <v>119</v>
      </c>
      <c r="C122" s="90">
        <v>40756821</v>
      </c>
      <c r="D122" s="91">
        <v>41486</v>
      </c>
      <c r="E122" s="90" t="s">
        <v>117</v>
      </c>
      <c r="F122" s="90">
        <v>5</v>
      </c>
      <c r="G122" s="90">
        <v>466.1</v>
      </c>
      <c r="H122" s="98" t="s">
        <v>115</v>
      </c>
    </row>
    <row r="123" spans="1:8" s="16" customFormat="1" ht="31.5" x14ac:dyDescent="0.25">
      <c r="A123" s="29" t="s">
        <v>69</v>
      </c>
      <c r="B123" s="67">
        <v>120</v>
      </c>
      <c r="C123" s="90">
        <v>40758415</v>
      </c>
      <c r="D123" s="91">
        <v>41474</v>
      </c>
      <c r="E123" s="90" t="s">
        <v>117</v>
      </c>
      <c r="F123" s="90">
        <v>5</v>
      </c>
      <c r="G123" s="90">
        <v>466.1</v>
      </c>
      <c r="H123" s="98" t="s">
        <v>111</v>
      </c>
    </row>
    <row r="124" spans="1:8" s="16" customFormat="1" ht="31.5" x14ac:dyDescent="0.25">
      <c r="A124" s="29" t="s">
        <v>69</v>
      </c>
      <c r="B124" s="67">
        <v>121</v>
      </c>
      <c r="C124" s="90">
        <v>40762599</v>
      </c>
      <c r="D124" s="91">
        <v>41485</v>
      </c>
      <c r="E124" s="90" t="s">
        <v>117</v>
      </c>
      <c r="F124" s="90">
        <v>15</v>
      </c>
      <c r="G124" s="90">
        <v>466.1</v>
      </c>
      <c r="H124" s="98" t="s">
        <v>115</v>
      </c>
    </row>
    <row r="125" spans="1:8" s="16" customFormat="1" ht="31.5" x14ac:dyDescent="0.25">
      <c r="A125" s="29" t="s">
        <v>69</v>
      </c>
      <c r="B125" s="67">
        <v>122</v>
      </c>
      <c r="C125" s="90">
        <v>40769234</v>
      </c>
      <c r="D125" s="91">
        <v>41485</v>
      </c>
      <c r="E125" s="90" t="s">
        <v>117</v>
      </c>
      <c r="F125" s="90">
        <v>15</v>
      </c>
      <c r="G125" s="90">
        <v>466.1</v>
      </c>
      <c r="H125" s="98" t="s">
        <v>115</v>
      </c>
    </row>
    <row r="126" spans="1:8" s="16" customFormat="1" ht="15.6" customHeight="1" x14ac:dyDescent="0.25">
      <c r="A126" s="29" t="s">
        <v>69</v>
      </c>
      <c r="B126" s="67">
        <v>123</v>
      </c>
      <c r="C126" s="90">
        <v>40741518</v>
      </c>
      <c r="D126" s="91">
        <v>41458</v>
      </c>
      <c r="E126" s="90" t="s">
        <v>117</v>
      </c>
      <c r="F126" s="90">
        <v>12</v>
      </c>
      <c r="G126" s="90">
        <v>466.1</v>
      </c>
      <c r="H126" s="98" t="s">
        <v>121</v>
      </c>
    </row>
    <row r="127" spans="1:8" s="16" customFormat="1" ht="31.5" x14ac:dyDescent="0.25">
      <c r="A127" s="29" t="s">
        <v>69</v>
      </c>
      <c r="B127" s="67">
        <v>124</v>
      </c>
      <c r="C127" s="90">
        <v>40747241</v>
      </c>
      <c r="D127" s="91">
        <v>41459</v>
      </c>
      <c r="E127" s="90" t="s">
        <v>117</v>
      </c>
      <c r="F127" s="90">
        <v>5</v>
      </c>
      <c r="G127" s="90">
        <v>466.1</v>
      </c>
      <c r="H127" s="98" t="s">
        <v>119</v>
      </c>
    </row>
    <row r="128" spans="1:8" s="16" customFormat="1" ht="31.5" x14ac:dyDescent="0.25">
      <c r="A128" s="29" t="s">
        <v>69</v>
      </c>
      <c r="B128" s="67">
        <v>125</v>
      </c>
      <c r="C128" s="90">
        <v>40746135</v>
      </c>
      <c r="D128" s="91">
        <v>41457</v>
      </c>
      <c r="E128" s="90" t="s">
        <v>117</v>
      </c>
      <c r="F128" s="90">
        <v>2</v>
      </c>
      <c r="G128" s="90">
        <v>466.1</v>
      </c>
      <c r="H128" s="98" t="s">
        <v>135</v>
      </c>
    </row>
    <row r="129" spans="1:8" s="16" customFormat="1" ht="31.5" x14ac:dyDescent="0.25">
      <c r="A129" s="29" t="s">
        <v>69</v>
      </c>
      <c r="B129" s="67">
        <v>126</v>
      </c>
      <c r="C129" s="90">
        <v>40746212</v>
      </c>
      <c r="D129" s="91">
        <v>41457</v>
      </c>
      <c r="E129" s="90" t="s">
        <v>117</v>
      </c>
      <c r="F129" s="90">
        <v>5</v>
      </c>
      <c r="G129" s="90">
        <v>466.1</v>
      </c>
      <c r="H129" s="98" t="s">
        <v>129</v>
      </c>
    </row>
    <row r="130" spans="1:8" s="16" customFormat="1" ht="31.5" x14ac:dyDescent="0.25">
      <c r="A130" s="29" t="s">
        <v>69</v>
      </c>
      <c r="B130" s="67">
        <v>127</v>
      </c>
      <c r="C130" s="90">
        <v>40746240</v>
      </c>
      <c r="D130" s="91">
        <v>41457</v>
      </c>
      <c r="E130" s="90" t="s">
        <v>117</v>
      </c>
      <c r="F130" s="90">
        <v>35</v>
      </c>
      <c r="G130" s="90">
        <v>19219.55</v>
      </c>
      <c r="H130" s="98" t="s">
        <v>129</v>
      </c>
    </row>
    <row r="131" spans="1:8" s="16" customFormat="1" ht="15" customHeight="1" x14ac:dyDescent="0.25">
      <c r="A131" s="29" t="s">
        <v>69</v>
      </c>
      <c r="B131" s="67">
        <v>128</v>
      </c>
      <c r="C131" s="90">
        <v>40747397</v>
      </c>
      <c r="D131" s="91">
        <v>41460</v>
      </c>
      <c r="E131" s="90" t="s">
        <v>117</v>
      </c>
      <c r="F131" s="90">
        <v>3.8</v>
      </c>
      <c r="G131" s="90">
        <v>466.1</v>
      </c>
      <c r="H131" s="90" t="s">
        <v>130</v>
      </c>
    </row>
    <row r="132" spans="1:8" s="16" customFormat="1" ht="31.5" x14ac:dyDescent="0.25">
      <c r="A132" s="29" t="s">
        <v>69</v>
      </c>
      <c r="B132" s="67">
        <v>129</v>
      </c>
      <c r="C132" s="90">
        <v>40747418</v>
      </c>
      <c r="D132" s="91">
        <v>41460</v>
      </c>
      <c r="E132" s="90" t="s">
        <v>117</v>
      </c>
      <c r="F132" s="90">
        <v>3.8</v>
      </c>
      <c r="G132" s="90">
        <v>466.1</v>
      </c>
      <c r="H132" s="98" t="s">
        <v>128</v>
      </c>
    </row>
    <row r="133" spans="1:8" s="16" customFormat="1" ht="31.5" x14ac:dyDescent="0.25">
      <c r="A133" s="29" t="s">
        <v>69</v>
      </c>
      <c r="B133" s="67">
        <v>130</v>
      </c>
      <c r="C133" s="90">
        <v>40747502</v>
      </c>
      <c r="D133" s="91">
        <v>41460</v>
      </c>
      <c r="E133" s="90" t="s">
        <v>117</v>
      </c>
      <c r="F133" s="92">
        <v>3.8</v>
      </c>
      <c r="G133" s="92">
        <v>466.1</v>
      </c>
      <c r="H133" s="98" t="s">
        <v>122</v>
      </c>
    </row>
    <row r="134" spans="1:8" s="16" customFormat="1" ht="31.5" x14ac:dyDescent="0.25">
      <c r="A134" s="29" t="s">
        <v>69</v>
      </c>
      <c r="B134" s="67">
        <v>131</v>
      </c>
      <c r="C134" s="90">
        <v>40747438</v>
      </c>
      <c r="D134" s="91">
        <v>41460</v>
      </c>
      <c r="E134" s="90" t="s">
        <v>117</v>
      </c>
      <c r="F134" s="90">
        <v>3.8</v>
      </c>
      <c r="G134" s="90">
        <v>466.1</v>
      </c>
      <c r="H134" s="98" t="s">
        <v>122</v>
      </c>
    </row>
    <row r="135" spans="1:8" s="16" customFormat="1" ht="31.5" x14ac:dyDescent="0.25">
      <c r="A135" s="29" t="s">
        <v>69</v>
      </c>
      <c r="B135" s="67">
        <v>132</v>
      </c>
      <c r="C135" s="90">
        <v>40747678</v>
      </c>
      <c r="D135" s="91">
        <v>41457</v>
      </c>
      <c r="E135" s="90" t="s">
        <v>117</v>
      </c>
      <c r="F135" s="90">
        <v>5</v>
      </c>
      <c r="G135" s="90">
        <v>466.1</v>
      </c>
      <c r="H135" s="98" t="s">
        <v>133</v>
      </c>
    </row>
    <row r="136" spans="1:8" s="16" customFormat="1" ht="31.5" x14ac:dyDescent="0.25">
      <c r="A136" s="29" t="s">
        <v>69</v>
      </c>
      <c r="B136" s="67">
        <v>133</v>
      </c>
      <c r="C136" s="90">
        <v>40747786</v>
      </c>
      <c r="D136" s="91">
        <v>41457</v>
      </c>
      <c r="E136" s="90" t="s">
        <v>117</v>
      </c>
      <c r="F136" s="90">
        <v>2</v>
      </c>
      <c r="G136" s="90">
        <v>466.1</v>
      </c>
      <c r="H136" s="98" t="s">
        <v>133</v>
      </c>
    </row>
    <row r="137" spans="1:8" s="16" customFormat="1" ht="31.5" x14ac:dyDescent="0.25">
      <c r="A137" s="29" t="s">
        <v>69</v>
      </c>
      <c r="B137" s="67">
        <v>134</v>
      </c>
      <c r="C137" s="90">
        <v>40747648</v>
      </c>
      <c r="D137" s="91">
        <v>41457</v>
      </c>
      <c r="E137" s="90" t="s">
        <v>117</v>
      </c>
      <c r="F137" s="90">
        <v>2</v>
      </c>
      <c r="G137" s="90">
        <v>466.1</v>
      </c>
      <c r="H137" s="98" t="s">
        <v>133</v>
      </c>
    </row>
    <row r="138" spans="1:8" s="16" customFormat="1" ht="31.5" x14ac:dyDescent="0.25">
      <c r="A138" s="29" t="s">
        <v>69</v>
      </c>
      <c r="B138" s="67">
        <v>135</v>
      </c>
      <c r="C138" s="90">
        <v>40747715</v>
      </c>
      <c r="D138" s="91">
        <v>41457</v>
      </c>
      <c r="E138" s="90" t="s">
        <v>117</v>
      </c>
      <c r="F138" s="90">
        <v>5</v>
      </c>
      <c r="G138" s="90">
        <v>466.1</v>
      </c>
      <c r="H138" s="98" t="s">
        <v>118</v>
      </c>
    </row>
    <row r="139" spans="1:8" s="16" customFormat="1" ht="31.5" x14ac:dyDescent="0.25">
      <c r="A139" s="29" t="s">
        <v>69</v>
      </c>
      <c r="B139" s="67">
        <v>136</v>
      </c>
      <c r="C139" s="90">
        <v>40748935</v>
      </c>
      <c r="D139" s="91">
        <v>41456</v>
      </c>
      <c r="E139" s="90" t="s">
        <v>117</v>
      </c>
      <c r="F139" s="90">
        <v>10</v>
      </c>
      <c r="G139" s="90">
        <v>466.1</v>
      </c>
      <c r="H139" s="98" t="s">
        <v>125</v>
      </c>
    </row>
    <row r="140" spans="1:8" s="16" customFormat="1" ht="31.5" x14ac:dyDescent="0.25">
      <c r="A140" s="29" t="s">
        <v>69</v>
      </c>
      <c r="B140" s="67">
        <v>137</v>
      </c>
      <c r="C140" s="90">
        <v>40748871</v>
      </c>
      <c r="D140" s="91">
        <v>41456</v>
      </c>
      <c r="E140" s="90" t="s">
        <v>117</v>
      </c>
      <c r="F140" s="90">
        <v>20</v>
      </c>
      <c r="G140" s="90">
        <v>543912.54</v>
      </c>
      <c r="H140" s="98" t="s">
        <v>122</v>
      </c>
    </row>
    <row r="141" spans="1:8" s="16" customFormat="1" ht="31.5" x14ac:dyDescent="0.25">
      <c r="A141" s="29" t="s">
        <v>69</v>
      </c>
      <c r="B141" s="67">
        <v>138</v>
      </c>
      <c r="C141" s="90">
        <v>40753156</v>
      </c>
      <c r="D141" s="91">
        <v>41467</v>
      </c>
      <c r="E141" s="90" t="s">
        <v>117</v>
      </c>
      <c r="F141" s="90">
        <v>15</v>
      </c>
      <c r="G141" s="90">
        <v>8236.9500000000007</v>
      </c>
      <c r="H141" s="98" t="s">
        <v>129</v>
      </c>
    </row>
    <row r="142" spans="1:8" s="16" customFormat="1" ht="31.5" x14ac:dyDescent="0.25">
      <c r="A142" s="29" t="s">
        <v>69</v>
      </c>
      <c r="B142" s="67">
        <v>139</v>
      </c>
      <c r="C142" s="90">
        <v>40754245</v>
      </c>
      <c r="D142" s="91">
        <v>41478</v>
      </c>
      <c r="E142" s="90" t="s">
        <v>117</v>
      </c>
      <c r="F142" s="90">
        <v>5</v>
      </c>
      <c r="G142" s="90">
        <v>466.1</v>
      </c>
      <c r="H142" s="98" t="s">
        <v>135</v>
      </c>
    </row>
    <row r="143" spans="1:8" s="16" customFormat="1" ht="31.5" x14ac:dyDescent="0.25">
      <c r="A143" s="29" t="s">
        <v>69</v>
      </c>
      <c r="B143" s="67">
        <v>140</v>
      </c>
      <c r="C143" s="90">
        <v>40754167</v>
      </c>
      <c r="D143" s="91">
        <v>41467</v>
      </c>
      <c r="E143" s="90" t="s">
        <v>117</v>
      </c>
      <c r="F143" s="90">
        <v>15</v>
      </c>
      <c r="G143" s="90">
        <v>466.1</v>
      </c>
      <c r="H143" s="98" t="s">
        <v>119</v>
      </c>
    </row>
    <row r="144" spans="1:8" s="16" customFormat="1" ht="31.5" x14ac:dyDescent="0.25">
      <c r="A144" s="29" t="s">
        <v>69</v>
      </c>
      <c r="B144" s="67">
        <v>141</v>
      </c>
      <c r="C144" s="90">
        <v>40757871</v>
      </c>
      <c r="D144" s="91">
        <v>41486</v>
      </c>
      <c r="E144" s="90" t="s">
        <v>117</v>
      </c>
      <c r="F144" s="90">
        <v>6</v>
      </c>
      <c r="G144" s="90">
        <v>466.1</v>
      </c>
      <c r="H144" s="98" t="s">
        <v>120</v>
      </c>
    </row>
    <row r="145" spans="1:8" s="16" customFormat="1" ht="31.5" x14ac:dyDescent="0.25">
      <c r="A145" s="29" t="s">
        <v>69</v>
      </c>
      <c r="B145" s="67">
        <v>142</v>
      </c>
      <c r="C145" s="90">
        <v>40762084</v>
      </c>
      <c r="D145" s="91">
        <v>41484</v>
      </c>
      <c r="E145" s="90" t="s">
        <v>117</v>
      </c>
      <c r="F145" s="90">
        <v>5</v>
      </c>
      <c r="G145" s="90">
        <v>466.1</v>
      </c>
      <c r="H145" s="98" t="s">
        <v>121</v>
      </c>
    </row>
    <row r="146" spans="1:8" s="13" customFormat="1" ht="31.5" x14ac:dyDescent="0.25">
      <c r="A146" s="29" t="s">
        <v>69</v>
      </c>
      <c r="B146" s="67">
        <v>143</v>
      </c>
      <c r="C146" s="67">
        <v>40756984</v>
      </c>
      <c r="D146" s="93">
        <v>41486</v>
      </c>
      <c r="E146" s="67" t="s">
        <v>117</v>
      </c>
      <c r="F146" s="67">
        <v>5</v>
      </c>
      <c r="G146" s="67">
        <v>466.1</v>
      </c>
      <c r="H146" s="77" t="s">
        <v>115</v>
      </c>
    </row>
    <row r="147" spans="1:8" x14ac:dyDescent="0.25">
      <c r="A147" s="62" t="s">
        <v>23</v>
      </c>
      <c r="B147" s="66"/>
      <c r="C147" s="63"/>
      <c r="D147" s="63"/>
      <c r="E147" s="64">
        <f>COUNT(B4:B146)</f>
        <v>143</v>
      </c>
      <c r="F147" s="65">
        <f>SUM(F4:F146)</f>
        <v>4094.5000000000009</v>
      </c>
      <c r="G147" s="65">
        <f>SUM(G4:G146)</f>
        <v>4936058.1501694778</v>
      </c>
      <c r="H147" s="19"/>
    </row>
    <row r="148" spans="1:8" ht="15.75" thickBot="1" x14ac:dyDescent="0.3">
      <c r="A148" s="25"/>
      <c r="B148" s="25"/>
      <c r="C148" s="17"/>
      <c r="D148" s="17"/>
      <c r="E148" s="17"/>
      <c r="F148" s="28">
        <f>F147/1000</f>
        <v>4.0945000000000009</v>
      </c>
      <c r="G148" s="28">
        <f>G147/1000</f>
        <v>4936.0581501694778</v>
      </c>
      <c r="H148" s="19"/>
    </row>
    <row r="150" spans="1:8" x14ac:dyDescent="0.25">
      <c r="F150" s="22"/>
      <c r="G150" s="24"/>
      <c r="H150" s="23"/>
    </row>
    <row r="151" spans="1:8" x14ac:dyDescent="0.25">
      <c r="F151" s="22"/>
      <c r="G151" s="21"/>
      <c r="H151" s="23"/>
    </row>
  </sheetData>
  <autoFilter ref="A3:H148"/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2011-04-29T10:58:37Z</cp:lastPrinted>
  <dcterms:created xsi:type="dcterms:W3CDTF">2010-04-23T14:29:34Z</dcterms:created>
  <dcterms:modified xsi:type="dcterms:W3CDTF">2013-08-30T12:03:44Z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