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585" yWindow="-30" windowWidth="12525" windowHeight="1249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закл.договоров'!$A$4:$H$865</definedName>
    <definedName name="_xlnm._FilterDatabase" localSheetId="0" hidden="1">Свод!$A$87:$N$155</definedName>
    <definedName name="_xlnm.Print_Area" localSheetId="0">Свод!$A$1:$K$155</definedName>
  </definedNames>
  <calcPr calcId="145621"/>
</workbook>
</file>

<file path=xl/calcChain.xml><?xml version="1.0" encoding="utf-8"?>
<calcChain xmlns="http://schemas.openxmlformats.org/spreadsheetml/2006/main">
  <c r="J143" i="2" l="1"/>
  <c r="J140" i="2"/>
  <c r="J124" i="2"/>
  <c r="J105" i="2"/>
  <c r="H152" i="2"/>
  <c r="H143" i="2"/>
  <c r="H101" i="2"/>
  <c r="H122" i="2"/>
  <c r="H89" i="2"/>
  <c r="D24" i="2"/>
  <c r="D14" i="2"/>
  <c r="D139" i="2"/>
  <c r="D131" i="2"/>
  <c r="D99" i="2"/>
  <c r="D94" i="2"/>
  <c r="E7" i="2" l="1"/>
  <c r="J7" i="2" l="1"/>
  <c r="K87" i="2"/>
  <c r="K7" i="2"/>
  <c r="D7" i="2" l="1"/>
  <c r="G7" i="2"/>
  <c r="I87" i="2"/>
  <c r="J87" i="2"/>
  <c r="H87" i="2"/>
  <c r="E87" i="2"/>
  <c r="F7" i="2"/>
  <c r="D87" i="2"/>
  <c r="G87" i="2"/>
  <c r="F87" i="2"/>
  <c r="I7" i="2" l="1"/>
  <c r="H7" i="2"/>
  <c r="B90" i="2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150" i="2" l="1"/>
  <c r="B151" i="2" s="1"/>
  <c r="B152" i="2" s="1"/>
  <c r="B153" i="2" s="1"/>
  <c r="B154" i="2" s="1"/>
  <c r="B155" i="2" s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</calcChain>
</file>

<file path=xl/sharedStrings.xml><?xml version="1.0" encoding="utf-8"?>
<sst xmlns="http://schemas.openxmlformats.org/spreadsheetml/2006/main" count="1610" uniqueCount="177">
  <si>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</si>
  <si>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</si>
  <si>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</si>
  <si>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</si>
  <si>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</si>
  <si>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</si>
  <si>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</si>
  <si>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</si>
  <si>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</si>
  <si>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</si>
  <si>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</si>
  <si>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</si>
  <si>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</si>
  <si>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</si>
  <si>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</si>
  <si>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</si>
  <si>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</si>
  <si>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№№</t>
  </si>
  <si>
    <t>Приложение №2</t>
  </si>
  <si>
    <t>Смоленскэнерго</t>
  </si>
  <si>
    <t>Точка присоединения объекта (ПС)</t>
  </si>
  <si>
    <t>Сведения о деятельности филиала ОАО " МРСК Центра" - "Смоленскэнерго" по технологическому присоединению за июль 2014 г.</t>
  </si>
  <si>
    <t>15 раб. дней</t>
  </si>
  <si>
    <t xml:space="preserve">Итого ПС 110 </t>
  </si>
  <si>
    <t>ПС 35/10  Аврора</t>
  </si>
  <si>
    <t>ПС 35/10  Акатово</t>
  </si>
  <si>
    <t>ПС 35/10  Баскаковка</t>
  </si>
  <si>
    <t>ПС 35/10  Бекрино</t>
  </si>
  <si>
    <t>ПС 35/10  Белеи</t>
  </si>
  <si>
    <t>ПС 35/10  Березка</t>
  </si>
  <si>
    <t>ПС 35/10  Богданово</t>
  </si>
  <si>
    <t>ПС 35/10  Вачково</t>
  </si>
  <si>
    <t>ПС 35/10  Вязьма-Брянская</t>
  </si>
  <si>
    <t>ПС 35/10  Екимовичи</t>
  </si>
  <si>
    <t>ПС 35/10  Жичицы</t>
  </si>
  <si>
    <t>ПС 35/10  Жуковская</t>
  </si>
  <si>
    <t>ПС 35/10  Заборье</t>
  </si>
  <si>
    <t>ПС 35/10  Исаково</t>
  </si>
  <si>
    <t>ПС 35/10  Каменка</t>
  </si>
  <si>
    <t>ПС 35/10  Караваево</t>
  </si>
  <si>
    <t>ПС 35/10  Карманово</t>
  </si>
  <si>
    <t>ПС 35/10  Катынь-1</t>
  </si>
  <si>
    <t>ПС 35/10  Кикино</t>
  </si>
  <si>
    <t>ПС 35/10  Кириллы</t>
  </si>
  <si>
    <t>ПС 35/10  Клушино</t>
  </si>
  <si>
    <t>ПС 35/10  Коммунар</t>
  </si>
  <si>
    <t>ПС 35/10  Кощино</t>
  </si>
  <si>
    <t>ПС 35/10  Лосьмино</t>
  </si>
  <si>
    <t>ПС 35/10  Лубня</t>
  </si>
  <si>
    <t>ПС 35/10  Мелькомбинат</t>
  </si>
  <si>
    <t>ПС 35/10  Микулино</t>
  </si>
  <si>
    <t>ПС 35/10  Нахимовская</t>
  </si>
  <si>
    <t>ПС 35/10  Никольское</t>
  </si>
  <si>
    <t>ПС 35/10  Одинцово</t>
  </si>
  <si>
    <t>ПС 35/10  Озерный</t>
  </si>
  <si>
    <t>ПС 35/10  Ольша</t>
  </si>
  <si>
    <t>ПС 35/10  Ризское</t>
  </si>
  <si>
    <t>ПС 35/10  Рябцево</t>
  </si>
  <si>
    <t>ПС 35/10  Савеево</t>
  </si>
  <si>
    <t>ПС 35/10  Сапшо</t>
  </si>
  <si>
    <t>ПС 35/10  Сверчково</t>
  </si>
  <si>
    <t>ПС 35/10  Семлево</t>
  </si>
  <si>
    <t>ПС 35/10  Тесово</t>
  </si>
  <si>
    <t>ПС 35/10  Трудилово</t>
  </si>
  <si>
    <t>ПС 35/10  Тычинино</t>
  </si>
  <si>
    <t>ПС 35/10  Усвятье</t>
  </si>
  <si>
    <t>ПС 35/10  Хмелита</t>
  </si>
  <si>
    <t>ПС 35/10  Холм</t>
  </si>
  <si>
    <t>ПС 35/10  Шиманово</t>
  </si>
  <si>
    <t>ПС 35/6  В.Ясенная</t>
  </si>
  <si>
    <t>ПС 35/6  Водозабор</t>
  </si>
  <si>
    <t>ПС 35/6  ВРЗ</t>
  </si>
  <si>
    <t>ПС 35/6  Гнездово</t>
  </si>
  <si>
    <t>ПС 35/6  Егорьево</t>
  </si>
  <si>
    <t>ПС 35/6  ЗССК</t>
  </si>
  <si>
    <t>ПС 35/6  Колодня</t>
  </si>
  <si>
    <t>ПС 35/6  Красный Бор</t>
  </si>
  <si>
    <t>ПС 35/6  Мясокомбинат</t>
  </si>
  <si>
    <t>ПС 35/6  Печерск</t>
  </si>
  <si>
    <t>ПС 35/6  ЯО 100/6</t>
  </si>
  <si>
    <t>ПС 35/6  Ясенная</t>
  </si>
  <si>
    <t>ПС 35/10  Высокое</t>
  </si>
  <si>
    <t>ПС 35/10  Дружба</t>
  </si>
  <si>
    <t>ПС 35/10  Кайдаково</t>
  </si>
  <si>
    <t>ПС 35/10  Липецы</t>
  </si>
  <si>
    <t>ПС 35/10  Миганово</t>
  </si>
  <si>
    <t>ПС 35/10  Панская</t>
  </si>
  <si>
    <t>ПС 35/10  Первомайская</t>
  </si>
  <si>
    <t>ПС 35/10  Печатники</t>
  </si>
  <si>
    <t>ПС 35/10  Пушкино</t>
  </si>
  <si>
    <t>ПС 35/10  Сутормино</t>
  </si>
  <si>
    <t>ПС 35/10  Ушаково</t>
  </si>
  <si>
    <t>ПС 35/10  Шуйское</t>
  </si>
  <si>
    <t>ПС 35/10  Батищево</t>
  </si>
  <si>
    <t>ПС 35/10  Богдановщина</t>
  </si>
  <si>
    <t>ПС 35/10  Вадино</t>
  </si>
  <si>
    <t>ПС 35/10  Дивинская</t>
  </si>
  <si>
    <t>ПС 35/10  Казулино</t>
  </si>
  <si>
    <t>ПС 35/10  Лукино</t>
  </si>
  <si>
    <t>ПС 35/10  Студенец</t>
  </si>
  <si>
    <t>ПС 35/10  Успенское</t>
  </si>
  <si>
    <t>ПС 35/10  Холм-Жирки</t>
  </si>
  <si>
    <t>ПС 35/10  Хорошово</t>
  </si>
  <si>
    <t>ПС 110/10  Вязьма-2</t>
  </si>
  <si>
    <t>ПС 110/10  Вязьма-Тяговая</t>
  </si>
  <si>
    <t>ПС 110/10  Диво</t>
  </si>
  <si>
    <t>ПС 110/10  Екимцево</t>
  </si>
  <si>
    <t>ПС 110/10  Мерлино</t>
  </si>
  <si>
    <t>ПС 110/10  Серго-Ивановская-Тяговая</t>
  </si>
  <si>
    <t>ПС 110/10  Субботники</t>
  </si>
  <si>
    <t>ПС 110/10  Торбеево</t>
  </si>
  <si>
    <t>ПС 110/10  Трубная</t>
  </si>
  <si>
    <t>ПС 110/10  Угра</t>
  </si>
  <si>
    <t>ПС 110/10  Ярцево-1</t>
  </si>
  <si>
    <t>ПС 110/10  Ярцево-2</t>
  </si>
  <si>
    <t>ПС 110/10/6  Промышленная</t>
  </si>
  <si>
    <t>ПС 110/10/6  Центральная</t>
  </si>
  <si>
    <t>ПС 110/10/6  Чернушки</t>
  </si>
  <si>
    <t>ПС 110/35/10  Васьково</t>
  </si>
  <si>
    <t>ПС 110/35/10  Всходы</t>
  </si>
  <si>
    <t>ПС 110/35/10  Вязьма-1</t>
  </si>
  <si>
    <t>ПС 110/35/10  Гагарин</t>
  </si>
  <si>
    <t>ПС 110/35/10  Демидов</t>
  </si>
  <si>
    <t>ПС 110/35/10  Десногорск</t>
  </si>
  <si>
    <t>ПС 110/35/10  Днепровск</t>
  </si>
  <si>
    <t>ПС 110/35/10  Дорогобуж-1</t>
  </si>
  <si>
    <t>ПС 110/35/10  Духовщина</t>
  </si>
  <si>
    <t>ПС 110/35/10  Ельня</t>
  </si>
  <si>
    <t>ПС 110/35/10  Заводская</t>
  </si>
  <si>
    <t>ПС 110/35/10  Знаменка</t>
  </si>
  <si>
    <t>ПС 110/35/10  Издешково</t>
  </si>
  <si>
    <t>ПС 110/35/10  Канютино</t>
  </si>
  <si>
    <t>ПС 110/35/10  Кардымово</t>
  </si>
  <si>
    <t>ПС 110/35/10  Каспля</t>
  </si>
  <si>
    <t>ПС 110/35/10  Катынь-2</t>
  </si>
  <si>
    <t>ПС 110/35/10  Козино</t>
  </si>
  <si>
    <t>ПС 110/35/10  Красный</t>
  </si>
  <si>
    <t>ПС 110/35/10  Мишино</t>
  </si>
  <si>
    <t>ПС 110/35/10  Монастырщина</t>
  </si>
  <si>
    <t>ПС 110/35/10  Новодугино</t>
  </si>
  <si>
    <t>ПС 110/35/10  Понизовье</t>
  </si>
  <si>
    <t>ПС 110/35/10  Россия</t>
  </si>
  <si>
    <t>ПС 110/35/10  Рудня</t>
  </si>
  <si>
    <t>ПС 110/35/10  Светотехника</t>
  </si>
  <si>
    <t>ПС 110/35/10  Стодолище</t>
  </si>
  <si>
    <t>ПС 110/35/10  Суетово</t>
  </si>
  <si>
    <t>ПС 110/35/10  Сычевка</t>
  </si>
  <si>
    <t>ПС 110/35/10  Темкино</t>
  </si>
  <si>
    <t>ПС 110/35/10  Туманово</t>
  </si>
  <si>
    <t>ПС 110/35/10  Хиславичи</t>
  </si>
  <si>
    <t>ПС 110/35/6  Голынки</t>
  </si>
  <si>
    <t>ПС 110/35/6  Индустриальная</t>
  </si>
  <si>
    <t>ПС 110/35/6  Пронино</t>
  </si>
  <si>
    <t>ПС 110/35/6  Рославль</t>
  </si>
  <si>
    <t>ПС 110/35/6  Северная</t>
  </si>
  <si>
    <t>ПС 110/35/6  Южная</t>
  </si>
  <si>
    <t>ПС 110/6  Западная</t>
  </si>
  <si>
    <t>ПС 110/6  Сафоново</t>
  </si>
  <si>
    <t>ПС 110/6/6  Диффузион</t>
  </si>
  <si>
    <t>ПС 110/6/6  Смоленск-2 </t>
  </si>
  <si>
    <t>ПС 110/35/10  Ершичи</t>
  </si>
  <si>
    <t>ПС 110/35/10  Починок</t>
  </si>
  <si>
    <t>ПС 110/35/10  Шумячи</t>
  </si>
  <si>
    <t>ПС 110/35/6  Горная</t>
  </si>
  <si>
    <t>ПС 110/6  Восточная</t>
  </si>
  <si>
    <t>ПС 110/10  Гагарин-Тяговая</t>
  </si>
  <si>
    <t>ПС 110/35/10  Велиж</t>
  </si>
  <si>
    <t>ПС 110/35/10  Леуздово</t>
  </si>
  <si>
    <t>ПС 110/35/10  Михайловская</t>
  </si>
  <si>
    <t>ПС 110/6  Пластмасс</t>
  </si>
  <si>
    <t>ПС 110/6  Электромашины</t>
  </si>
  <si>
    <t xml:space="preserve">12 месяцев </t>
  </si>
  <si>
    <t>4 месяца</t>
  </si>
  <si>
    <t>6 месяцев</t>
  </si>
  <si>
    <t>ПС 110/35/10  Гагагрин</t>
  </si>
  <si>
    <t xml:space="preserve"> ПС 110/35/10  Сычевка</t>
  </si>
  <si>
    <t>Пообъектная информация по заключенным договорам ТП за июль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</si>
</sst>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168"/>
  <sheetViews>
    <sheetView view="pageBreakPreview" topLeftCell="A139" zoomScaleNormal="100" zoomScaleSheetLayoutView="100" workbookViewId="0">
      <selection activeCell="C165" sqref="C165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67" customWidth="1"/>
    <col min="6" max="6" width="10.7109375" style="1" customWidth="1"/>
    <col min="7" max="7" width="14.7109375" style="67" customWidth="1"/>
    <col min="8" max="8" width="10.7109375" style="1" customWidth="1"/>
    <col min="9" max="9" width="14.28515625" style="67" customWidth="1"/>
    <col min="10" max="10" width="8.28515625" style="1" customWidth="1"/>
    <col min="11" max="11" width="13.28515625" style="67" customWidth="1"/>
    <col min="12" max="12" width="32.42578125" style="1" customWidth="1"/>
    <col min="13" max="14" width="9.140625" style="1"/>
    <col min="15" max="15" width="15.140625" style="1" customWidth="1"/>
    <col min="16" max="16384" width="9.140625" style="1"/>
  </cols>
  <sheetData>
    <row r="1" spans="1:28" x14ac:dyDescent="0.25">
      <c r="A1" s="93" t="s">
        <v>15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28" x14ac:dyDescent="0.25">
      <c r="A2" s="95" t="s">
        <v>21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28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28" ht="15.75" customHeight="1" thickBot="1" x14ac:dyDescent="0.3">
      <c r="A4" s="97" t="s">
        <v>2</v>
      </c>
      <c r="B4" s="59"/>
      <c r="C4" s="97" t="s">
        <v>14</v>
      </c>
      <c r="D4" s="96" t="s">
        <v>3</v>
      </c>
      <c r="E4" s="96"/>
      <c r="F4" s="96" t="s">
        <v>4</v>
      </c>
      <c r="G4" s="96"/>
      <c r="H4" s="96" t="s">
        <v>5</v>
      </c>
      <c r="I4" s="99"/>
      <c r="J4" s="96" t="s">
        <v>6</v>
      </c>
      <c r="K4" s="96"/>
    </row>
    <row r="5" spans="1:28" ht="46.5" customHeight="1" thickBot="1" x14ac:dyDescent="0.3">
      <c r="A5" s="98"/>
      <c r="B5" s="60" t="s">
        <v>17</v>
      </c>
      <c r="C5" s="98"/>
      <c r="D5" s="96"/>
      <c r="E5" s="96"/>
      <c r="F5" s="96"/>
      <c r="G5" s="96"/>
      <c r="H5" s="96"/>
      <c r="I5" s="99"/>
      <c r="J5" s="96"/>
      <c r="K5" s="9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x14ac:dyDescent="0.25">
      <c r="A6" s="98"/>
      <c r="B6" s="60"/>
      <c r="C6" s="98"/>
      <c r="D6" s="61" t="s">
        <v>7</v>
      </c>
      <c r="E6" s="64" t="s">
        <v>8</v>
      </c>
      <c r="F6" s="61" t="s">
        <v>7</v>
      </c>
      <c r="G6" s="64" t="s">
        <v>8</v>
      </c>
      <c r="H6" s="61" t="s">
        <v>7</v>
      </c>
      <c r="I6" s="64" t="s">
        <v>8</v>
      </c>
      <c r="J6" s="61" t="s">
        <v>7</v>
      </c>
      <c r="K6" s="64" t="s">
        <v>8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x14ac:dyDescent="0.25">
      <c r="A7" s="62"/>
      <c r="B7" s="62"/>
      <c r="C7" s="62" t="s">
        <v>16</v>
      </c>
      <c r="D7" s="63">
        <f t="shared" ref="D7:K7" si="0">SUM(D8:D86)</f>
        <v>231</v>
      </c>
      <c r="E7" s="65">
        <f t="shared" si="0"/>
        <v>5.4604799999999969</v>
      </c>
      <c r="F7" s="63">
        <f t="shared" si="0"/>
        <v>207</v>
      </c>
      <c r="G7" s="65">
        <f t="shared" si="0"/>
        <v>3.6707800000000006</v>
      </c>
      <c r="H7" s="63">
        <f t="shared" si="0"/>
        <v>251</v>
      </c>
      <c r="I7" s="65">
        <f t="shared" si="0"/>
        <v>4.3391999999999991</v>
      </c>
      <c r="J7" s="63">
        <f t="shared" si="0"/>
        <v>13</v>
      </c>
      <c r="K7" s="65">
        <f t="shared" si="0"/>
        <v>0.6120000000000001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5.75" x14ac:dyDescent="0.25">
      <c r="A8" s="5" t="s">
        <v>19</v>
      </c>
      <c r="B8" s="5">
        <v>1</v>
      </c>
      <c r="C8" s="52" t="s">
        <v>24</v>
      </c>
      <c r="D8" s="5">
        <v>1</v>
      </c>
      <c r="E8" s="66">
        <v>1.4999999999999999E-2</v>
      </c>
      <c r="F8" s="5">
        <v>1</v>
      </c>
      <c r="G8" s="68">
        <v>1.4999999999999999E-2</v>
      </c>
      <c r="H8" s="6">
        <v>1</v>
      </c>
      <c r="I8" s="70">
        <v>1.2E-2</v>
      </c>
      <c r="J8" s="6">
        <v>0</v>
      </c>
      <c r="K8" s="78">
        <v>0</v>
      </c>
      <c r="M8" s="47"/>
      <c r="N8" s="47"/>
      <c r="O8" s="47"/>
      <c r="P8" s="47"/>
      <c r="Q8" s="47"/>
      <c r="R8" s="47"/>
      <c r="S8" s="47"/>
      <c r="T8" s="45"/>
      <c r="U8" s="47"/>
      <c r="V8" s="50"/>
      <c r="W8" s="47"/>
      <c r="X8" s="50"/>
      <c r="Y8" s="47"/>
      <c r="Z8" s="50"/>
      <c r="AA8" s="47"/>
      <c r="AB8" s="50"/>
    </row>
    <row r="9" spans="1:28" ht="15.75" x14ac:dyDescent="0.25">
      <c r="A9" s="5" t="s">
        <v>19</v>
      </c>
      <c r="B9" s="5">
        <f>B8+1</f>
        <v>2</v>
      </c>
      <c r="C9" s="52" t="s">
        <v>25</v>
      </c>
      <c r="D9" s="42">
        <v>6</v>
      </c>
      <c r="E9" s="66">
        <v>0.09</v>
      </c>
      <c r="F9" s="6">
        <v>6</v>
      </c>
      <c r="G9" s="69">
        <v>7.5999999999999998E-2</v>
      </c>
      <c r="H9" s="51">
        <v>8</v>
      </c>
      <c r="I9" s="70">
        <v>0.107</v>
      </c>
      <c r="J9" s="51">
        <v>0</v>
      </c>
      <c r="K9" s="71">
        <v>0</v>
      </c>
      <c r="M9" s="47"/>
      <c r="N9" s="47"/>
      <c r="O9" s="47"/>
      <c r="P9" s="47"/>
      <c r="Q9" s="47"/>
      <c r="R9" s="47"/>
      <c r="S9" s="47"/>
      <c r="T9" s="48"/>
      <c r="U9" s="47"/>
      <c r="V9" s="50"/>
      <c r="W9" s="47"/>
      <c r="X9" s="50"/>
      <c r="Y9" s="47"/>
      <c r="Z9" s="50"/>
      <c r="AA9" s="47"/>
      <c r="AB9" s="50"/>
    </row>
    <row r="10" spans="1:28" ht="15.75" x14ac:dyDescent="0.25">
      <c r="A10" s="5" t="s">
        <v>19</v>
      </c>
      <c r="B10" s="5">
        <f t="shared" ref="B10:B80" si="1">B9+1</f>
        <v>3</v>
      </c>
      <c r="C10" s="52" t="s">
        <v>26</v>
      </c>
      <c r="D10" s="5">
        <v>1</v>
      </c>
      <c r="E10" s="66">
        <v>8.0000000000000002E-3</v>
      </c>
      <c r="F10" s="6">
        <v>1</v>
      </c>
      <c r="G10" s="69">
        <v>8.0000000000000002E-3</v>
      </c>
      <c r="H10" s="6">
        <v>0</v>
      </c>
      <c r="I10" s="70">
        <v>0</v>
      </c>
      <c r="J10" s="6">
        <v>0</v>
      </c>
      <c r="K10" s="78">
        <v>0</v>
      </c>
      <c r="M10" s="47"/>
      <c r="N10" s="47"/>
      <c r="O10" s="47"/>
      <c r="P10" s="47"/>
      <c r="Q10" s="47"/>
      <c r="R10" s="47"/>
      <c r="S10" s="47"/>
      <c r="T10" s="45"/>
      <c r="U10" s="47"/>
      <c r="V10" s="50"/>
      <c r="W10" s="47"/>
      <c r="X10" s="50"/>
      <c r="Y10" s="47"/>
      <c r="Z10" s="50"/>
      <c r="AA10" s="47"/>
      <c r="AB10" s="50"/>
    </row>
    <row r="11" spans="1:28" ht="15.75" x14ac:dyDescent="0.25">
      <c r="A11" s="5" t="s">
        <v>19</v>
      </c>
      <c r="B11" s="5">
        <f t="shared" si="1"/>
        <v>4</v>
      </c>
      <c r="C11" s="52" t="s">
        <v>27</v>
      </c>
      <c r="D11" s="5">
        <v>3</v>
      </c>
      <c r="E11" s="66">
        <v>0.69850000000000001</v>
      </c>
      <c r="F11" s="5">
        <v>1</v>
      </c>
      <c r="G11" s="68">
        <v>1.4500000000000001E-2</v>
      </c>
      <c r="H11" s="6">
        <v>3</v>
      </c>
      <c r="I11" s="70">
        <v>3.0499999999999999E-2</v>
      </c>
      <c r="J11" s="6">
        <v>0</v>
      </c>
      <c r="K11" s="78">
        <v>0</v>
      </c>
      <c r="M11" s="47"/>
      <c r="N11" s="47"/>
      <c r="O11" s="47"/>
      <c r="P11" s="47"/>
      <c r="Q11" s="47"/>
      <c r="R11" s="47"/>
      <c r="S11" s="47"/>
      <c r="T11" s="45"/>
      <c r="U11" s="47"/>
      <c r="V11" s="50"/>
      <c r="W11" s="47"/>
      <c r="X11" s="50"/>
      <c r="Y11" s="47"/>
      <c r="Z11" s="50"/>
      <c r="AA11" s="47"/>
      <c r="AB11" s="50"/>
    </row>
    <row r="12" spans="1:28" ht="15.75" x14ac:dyDescent="0.25">
      <c r="A12" s="5" t="s">
        <v>19</v>
      </c>
      <c r="B12" s="5">
        <f t="shared" si="1"/>
        <v>5</v>
      </c>
      <c r="C12" s="52" t="s">
        <v>28</v>
      </c>
      <c r="D12" s="5">
        <v>1</v>
      </c>
      <c r="E12" s="66">
        <v>1.2E-2</v>
      </c>
      <c r="F12" s="5">
        <v>2</v>
      </c>
      <c r="G12" s="70">
        <v>2.7E-2</v>
      </c>
      <c r="H12" s="5">
        <v>0</v>
      </c>
      <c r="I12" s="70">
        <v>0</v>
      </c>
      <c r="J12" s="6">
        <v>0</v>
      </c>
      <c r="K12" s="78">
        <v>0</v>
      </c>
      <c r="M12" s="47"/>
      <c r="N12" s="47"/>
      <c r="O12" s="47"/>
      <c r="P12" s="47"/>
      <c r="Q12" s="47"/>
      <c r="R12" s="47"/>
      <c r="S12" s="47"/>
      <c r="T12" s="45"/>
      <c r="U12" s="47"/>
      <c r="V12" s="50"/>
      <c r="W12" s="47"/>
      <c r="X12" s="50"/>
      <c r="Y12" s="47"/>
      <c r="Z12" s="50"/>
      <c r="AA12" s="47"/>
      <c r="AB12" s="50"/>
    </row>
    <row r="13" spans="1:28" ht="15.75" x14ac:dyDescent="0.25">
      <c r="A13" s="5" t="s">
        <v>19</v>
      </c>
      <c r="B13" s="5">
        <f t="shared" si="1"/>
        <v>6</v>
      </c>
      <c r="C13" s="52" t="s">
        <v>29</v>
      </c>
      <c r="D13" s="5">
        <v>1</v>
      </c>
      <c r="E13" s="66">
        <v>1.4999999999999999E-2</v>
      </c>
      <c r="F13" s="5">
        <v>1</v>
      </c>
      <c r="G13" s="70">
        <v>1.4999999999999999E-2</v>
      </c>
      <c r="H13" s="6">
        <v>5</v>
      </c>
      <c r="I13" s="70">
        <v>6.5000000000000002E-2</v>
      </c>
      <c r="J13" s="6">
        <v>0</v>
      </c>
      <c r="K13" s="78">
        <v>0</v>
      </c>
      <c r="M13" s="47"/>
      <c r="N13" s="47"/>
      <c r="O13" s="47"/>
      <c r="P13" s="47"/>
      <c r="Q13" s="47"/>
      <c r="R13" s="47"/>
      <c r="S13" s="47"/>
      <c r="T13" s="45"/>
      <c r="U13" s="47"/>
      <c r="V13" s="50"/>
      <c r="W13" s="47"/>
      <c r="X13" s="50"/>
      <c r="Y13" s="47"/>
      <c r="Z13" s="50"/>
      <c r="AA13" s="47"/>
      <c r="AB13" s="50"/>
    </row>
    <row r="14" spans="1:28" ht="15.75" x14ac:dyDescent="0.25">
      <c r="A14" s="5" t="s">
        <v>19</v>
      </c>
      <c r="B14" s="5">
        <f t="shared" si="1"/>
        <v>7</v>
      </c>
      <c r="C14" s="52" t="s">
        <v>30</v>
      </c>
      <c r="D14" s="5">
        <f>1+1</f>
        <v>2</v>
      </c>
      <c r="E14" s="66">
        <v>0.03</v>
      </c>
      <c r="F14" s="5">
        <v>1</v>
      </c>
      <c r="G14" s="70">
        <v>1.49E-2</v>
      </c>
      <c r="H14" s="6">
        <v>2</v>
      </c>
      <c r="I14" s="70">
        <v>2.9499999999999998E-2</v>
      </c>
      <c r="J14" s="6">
        <v>0</v>
      </c>
      <c r="K14" s="78">
        <v>0</v>
      </c>
      <c r="M14" s="47"/>
      <c r="N14" s="47"/>
      <c r="O14" s="47"/>
      <c r="P14" s="47"/>
      <c r="Q14" s="47"/>
      <c r="R14" s="47"/>
      <c r="S14" s="47"/>
      <c r="T14" s="45"/>
      <c r="U14" s="47"/>
      <c r="V14" s="50"/>
      <c r="W14" s="47"/>
      <c r="X14" s="50"/>
      <c r="Y14" s="47"/>
      <c r="Z14" s="50"/>
      <c r="AA14" s="47"/>
      <c r="AB14" s="50"/>
    </row>
    <row r="15" spans="1:28" ht="15.75" x14ac:dyDescent="0.25">
      <c r="A15" s="5" t="s">
        <v>19</v>
      </c>
      <c r="B15" s="5">
        <f t="shared" si="1"/>
        <v>8</v>
      </c>
      <c r="C15" s="52" t="s">
        <v>31</v>
      </c>
      <c r="D15" s="5">
        <v>0</v>
      </c>
      <c r="E15" s="66">
        <v>0</v>
      </c>
      <c r="F15" s="42">
        <v>1</v>
      </c>
      <c r="G15" s="70">
        <v>2.5000000000000001E-3</v>
      </c>
      <c r="H15" s="6">
        <v>0</v>
      </c>
      <c r="I15" s="70">
        <v>0</v>
      </c>
      <c r="J15" s="6">
        <v>0</v>
      </c>
      <c r="K15" s="78">
        <v>0</v>
      </c>
      <c r="M15" s="47"/>
      <c r="N15" s="47"/>
      <c r="O15" s="47"/>
      <c r="P15" s="47"/>
      <c r="Q15" s="47"/>
      <c r="R15" s="47"/>
      <c r="S15" s="47"/>
      <c r="T15" s="45"/>
      <c r="U15" s="47"/>
      <c r="V15" s="50"/>
      <c r="W15" s="47"/>
      <c r="X15" s="50"/>
      <c r="Y15" s="47"/>
      <c r="Z15" s="50"/>
      <c r="AA15" s="47"/>
      <c r="AB15" s="50"/>
    </row>
    <row r="16" spans="1:28" ht="15.75" x14ac:dyDescent="0.25">
      <c r="A16" s="5" t="s">
        <v>19</v>
      </c>
      <c r="B16" s="5">
        <f t="shared" si="1"/>
        <v>9</v>
      </c>
      <c r="C16" s="52" t="s">
        <v>32</v>
      </c>
      <c r="D16" s="5">
        <v>1</v>
      </c>
      <c r="E16" s="66">
        <v>8.0000000000000002E-3</v>
      </c>
      <c r="F16" s="5">
        <v>1</v>
      </c>
      <c r="G16" s="70">
        <v>8.0000000000000002E-3</v>
      </c>
      <c r="H16" s="6">
        <v>4</v>
      </c>
      <c r="I16" s="70">
        <v>0.05</v>
      </c>
      <c r="J16" s="6">
        <v>0</v>
      </c>
      <c r="K16" s="78">
        <v>0</v>
      </c>
      <c r="M16" s="47"/>
      <c r="N16" s="47"/>
      <c r="O16" s="47"/>
      <c r="P16" s="47"/>
      <c r="Q16" s="47"/>
      <c r="R16" s="47"/>
      <c r="S16" s="47"/>
      <c r="T16" s="45"/>
      <c r="U16" s="47"/>
      <c r="V16" s="50"/>
      <c r="W16" s="47"/>
      <c r="X16" s="50"/>
      <c r="Y16" s="47"/>
      <c r="Z16" s="50"/>
      <c r="AA16" s="47"/>
      <c r="AB16" s="50"/>
    </row>
    <row r="17" spans="1:28" ht="15.75" x14ac:dyDescent="0.25">
      <c r="A17" s="5" t="s">
        <v>19</v>
      </c>
      <c r="B17" s="5">
        <f t="shared" si="1"/>
        <v>10</v>
      </c>
      <c r="C17" s="52" t="s">
        <v>33</v>
      </c>
      <c r="D17" s="5">
        <v>2</v>
      </c>
      <c r="E17" s="66">
        <v>2.1000000000000001E-2</v>
      </c>
      <c r="F17" s="5">
        <v>5</v>
      </c>
      <c r="G17" s="70">
        <v>5.6799999999999996E-2</v>
      </c>
      <c r="H17" s="6">
        <v>9</v>
      </c>
      <c r="I17" s="70">
        <v>0.13440000000000002</v>
      </c>
      <c r="J17" s="6">
        <v>0</v>
      </c>
      <c r="K17" s="78">
        <v>0</v>
      </c>
      <c r="M17" s="47"/>
      <c r="N17" s="47"/>
      <c r="O17" s="47"/>
      <c r="P17" s="47"/>
      <c r="Q17" s="47"/>
      <c r="R17" s="47"/>
      <c r="S17" s="47"/>
      <c r="T17" s="45"/>
      <c r="U17" s="47"/>
      <c r="V17" s="50"/>
      <c r="W17" s="47"/>
      <c r="X17" s="50"/>
      <c r="Y17" s="47"/>
      <c r="Z17" s="50"/>
      <c r="AA17" s="47"/>
      <c r="AB17" s="50"/>
    </row>
    <row r="18" spans="1:28" ht="15.75" x14ac:dyDescent="0.25">
      <c r="A18" s="5" t="s">
        <v>19</v>
      </c>
      <c r="B18" s="5">
        <f t="shared" si="1"/>
        <v>11</v>
      </c>
      <c r="C18" s="52" t="s">
        <v>34</v>
      </c>
      <c r="D18" s="5">
        <v>4</v>
      </c>
      <c r="E18" s="66">
        <v>2.9000000000000001E-2</v>
      </c>
      <c r="F18" s="5">
        <v>2</v>
      </c>
      <c r="G18" s="70">
        <v>1.2999999999999999E-2</v>
      </c>
      <c r="H18" s="6">
        <v>1</v>
      </c>
      <c r="I18" s="70">
        <v>7.0000000000000001E-3</v>
      </c>
      <c r="J18" s="6">
        <v>1</v>
      </c>
      <c r="K18" s="78">
        <v>0.01</v>
      </c>
      <c r="M18" s="47"/>
      <c r="N18" s="47"/>
      <c r="O18" s="47"/>
      <c r="P18" s="47"/>
      <c r="Q18" s="47"/>
      <c r="R18" s="47"/>
      <c r="S18" s="47"/>
      <c r="T18" s="45"/>
      <c r="U18" s="47"/>
      <c r="V18" s="50"/>
      <c r="W18" s="47"/>
      <c r="X18" s="50"/>
      <c r="Y18" s="47"/>
      <c r="Z18" s="50"/>
      <c r="AA18" s="47"/>
      <c r="AB18" s="50"/>
    </row>
    <row r="19" spans="1:28" ht="15.75" x14ac:dyDescent="0.25">
      <c r="A19" s="5" t="s">
        <v>19</v>
      </c>
      <c r="B19" s="5">
        <f t="shared" si="1"/>
        <v>12</v>
      </c>
      <c r="C19" s="52" t="s">
        <v>35</v>
      </c>
      <c r="D19" s="5">
        <v>13</v>
      </c>
      <c r="E19" s="66">
        <v>0.88300000000000001</v>
      </c>
      <c r="F19" s="5">
        <v>9</v>
      </c>
      <c r="G19" s="70">
        <v>9.4E-2</v>
      </c>
      <c r="H19" s="5">
        <v>8</v>
      </c>
      <c r="I19" s="70">
        <v>7.1999999999999995E-2</v>
      </c>
      <c r="J19" s="6">
        <v>2</v>
      </c>
      <c r="K19" s="78">
        <v>0.39</v>
      </c>
      <c r="M19" s="47"/>
      <c r="N19" s="47"/>
      <c r="O19" s="47"/>
      <c r="P19" s="47"/>
      <c r="Q19" s="47"/>
      <c r="R19" s="47"/>
      <c r="S19" s="47"/>
      <c r="T19" s="45"/>
      <c r="U19" s="47"/>
      <c r="V19" s="50"/>
      <c r="W19" s="47"/>
      <c r="X19" s="50"/>
      <c r="Y19" s="47"/>
      <c r="Z19" s="50"/>
      <c r="AA19" s="47"/>
      <c r="AB19" s="50"/>
    </row>
    <row r="20" spans="1:28" ht="15.75" x14ac:dyDescent="0.25">
      <c r="A20" s="5" t="s">
        <v>19</v>
      </c>
      <c r="B20" s="5">
        <f t="shared" si="1"/>
        <v>13</v>
      </c>
      <c r="C20" s="52" t="s">
        <v>36</v>
      </c>
      <c r="D20" s="5">
        <v>1</v>
      </c>
      <c r="E20" s="66">
        <v>7.0000000000000001E-3</v>
      </c>
      <c r="F20" s="6">
        <v>1</v>
      </c>
      <c r="G20" s="69">
        <v>7.0000000000000001E-3</v>
      </c>
      <c r="H20" s="6">
        <v>0</v>
      </c>
      <c r="I20" s="70">
        <v>0</v>
      </c>
      <c r="J20" s="6">
        <v>0</v>
      </c>
      <c r="K20" s="78">
        <v>0</v>
      </c>
      <c r="M20" s="47"/>
      <c r="N20" s="47"/>
      <c r="O20" s="47"/>
      <c r="P20" s="47"/>
      <c r="Q20" s="47"/>
      <c r="R20" s="47"/>
      <c r="S20" s="47"/>
      <c r="T20" s="45"/>
      <c r="U20" s="47"/>
      <c r="V20" s="50"/>
      <c r="W20" s="47"/>
      <c r="X20" s="50"/>
      <c r="Y20" s="47"/>
      <c r="Z20" s="50"/>
      <c r="AA20" s="47"/>
      <c r="AB20" s="50"/>
    </row>
    <row r="21" spans="1:28" s="8" customFormat="1" ht="15.75" x14ac:dyDescent="0.25">
      <c r="A21" s="5" t="s">
        <v>19</v>
      </c>
      <c r="B21" s="5">
        <f t="shared" si="1"/>
        <v>14</v>
      </c>
      <c r="C21" s="52" t="s">
        <v>37</v>
      </c>
      <c r="D21" s="5">
        <v>8</v>
      </c>
      <c r="E21" s="66">
        <v>0.109</v>
      </c>
      <c r="F21" s="5">
        <v>2</v>
      </c>
      <c r="G21" s="71">
        <v>2.7E-2</v>
      </c>
      <c r="H21" s="6">
        <v>2</v>
      </c>
      <c r="I21" s="70">
        <v>2.1000000000000001E-2</v>
      </c>
      <c r="J21" s="6">
        <v>2</v>
      </c>
      <c r="K21" s="78">
        <v>0.03</v>
      </c>
      <c r="M21" s="47"/>
      <c r="N21" s="47"/>
      <c r="O21" s="47"/>
      <c r="P21" s="47"/>
      <c r="Q21" s="47"/>
      <c r="R21" s="47"/>
      <c r="S21" s="47"/>
      <c r="T21" s="45"/>
      <c r="U21" s="47"/>
      <c r="V21" s="50"/>
      <c r="W21" s="47"/>
      <c r="X21" s="50"/>
      <c r="Y21" s="47"/>
      <c r="Z21" s="50"/>
      <c r="AA21" s="47"/>
      <c r="AB21" s="50"/>
    </row>
    <row r="22" spans="1:28" s="8" customFormat="1" ht="15.75" x14ac:dyDescent="0.25">
      <c r="A22" s="5" t="s">
        <v>19</v>
      </c>
      <c r="B22" s="5">
        <f t="shared" si="1"/>
        <v>15</v>
      </c>
      <c r="C22" s="52" t="s">
        <v>38</v>
      </c>
      <c r="D22" s="5">
        <v>1</v>
      </c>
      <c r="E22" s="66">
        <v>0.01</v>
      </c>
      <c r="F22" s="5">
        <v>1</v>
      </c>
      <c r="G22" s="71">
        <v>0.125</v>
      </c>
      <c r="H22" s="6">
        <v>0</v>
      </c>
      <c r="I22" s="70">
        <v>0</v>
      </c>
      <c r="J22" s="6">
        <v>0</v>
      </c>
      <c r="K22" s="78">
        <v>0</v>
      </c>
      <c r="M22" s="47"/>
      <c r="N22" s="47"/>
      <c r="O22" s="47"/>
      <c r="P22" s="47"/>
      <c r="Q22" s="47"/>
      <c r="R22" s="47"/>
      <c r="S22" s="47"/>
      <c r="T22" s="45"/>
      <c r="U22" s="47"/>
      <c r="V22" s="50"/>
      <c r="W22" s="47"/>
      <c r="X22" s="50"/>
      <c r="Y22" s="47"/>
      <c r="Z22" s="50"/>
      <c r="AA22" s="47"/>
      <c r="AB22" s="50"/>
    </row>
    <row r="23" spans="1:28" s="9" customFormat="1" ht="15.75" x14ac:dyDescent="0.25">
      <c r="A23" s="5" t="s">
        <v>19</v>
      </c>
      <c r="B23" s="5">
        <f t="shared" si="1"/>
        <v>16</v>
      </c>
      <c r="C23" s="52" t="s">
        <v>39</v>
      </c>
      <c r="D23" s="5">
        <v>0</v>
      </c>
      <c r="E23" s="66">
        <v>0</v>
      </c>
      <c r="F23" s="5">
        <v>2</v>
      </c>
      <c r="G23" s="71">
        <v>0.55700000000000005</v>
      </c>
      <c r="H23" s="6">
        <v>0</v>
      </c>
      <c r="I23" s="70">
        <v>0</v>
      </c>
      <c r="J23" s="6">
        <v>0</v>
      </c>
      <c r="K23" s="78">
        <v>0</v>
      </c>
      <c r="M23" s="47"/>
      <c r="N23" s="47"/>
      <c r="O23" s="47"/>
      <c r="P23" s="47"/>
      <c r="Q23" s="47"/>
      <c r="R23" s="47"/>
      <c r="S23" s="47"/>
      <c r="T23" s="45"/>
      <c r="U23" s="47"/>
      <c r="V23" s="50"/>
      <c r="W23" s="47"/>
      <c r="X23" s="50"/>
      <c r="Y23" s="47"/>
      <c r="Z23" s="50"/>
      <c r="AA23" s="47"/>
      <c r="AB23" s="50"/>
    </row>
    <row r="24" spans="1:28" s="10" customFormat="1" ht="15.75" x14ac:dyDescent="0.25">
      <c r="A24" s="5" t="s">
        <v>19</v>
      </c>
      <c r="B24" s="5">
        <f t="shared" si="1"/>
        <v>17</v>
      </c>
      <c r="C24" s="52" t="s">
        <v>40</v>
      </c>
      <c r="D24" s="5">
        <f>1+10</f>
        <v>11</v>
      </c>
      <c r="E24" s="66">
        <v>0.14899999999999999</v>
      </c>
      <c r="F24" s="6">
        <v>3</v>
      </c>
      <c r="G24" s="69">
        <v>3.1E-2</v>
      </c>
      <c r="H24" s="6">
        <v>6</v>
      </c>
      <c r="I24" s="70">
        <v>8.3000000000000004E-2</v>
      </c>
      <c r="J24" s="6">
        <v>1</v>
      </c>
      <c r="K24" s="78">
        <v>8.0000000000000002E-3</v>
      </c>
      <c r="M24" s="47"/>
      <c r="N24" s="47"/>
      <c r="O24" s="47"/>
      <c r="P24" s="47"/>
      <c r="Q24" s="47"/>
      <c r="R24" s="47"/>
      <c r="S24" s="47"/>
      <c r="T24" s="45"/>
      <c r="U24" s="47"/>
      <c r="V24" s="50"/>
      <c r="W24" s="47"/>
      <c r="X24" s="50"/>
      <c r="Y24" s="47"/>
      <c r="Z24" s="50"/>
      <c r="AA24" s="47"/>
      <c r="AB24" s="50"/>
    </row>
    <row r="25" spans="1:28" s="10" customFormat="1" ht="15.75" x14ac:dyDescent="0.25">
      <c r="A25" s="5" t="s">
        <v>19</v>
      </c>
      <c r="B25" s="5">
        <f t="shared" si="1"/>
        <v>18</v>
      </c>
      <c r="C25" s="52" t="s">
        <v>41</v>
      </c>
      <c r="D25" s="5">
        <v>3</v>
      </c>
      <c r="E25" s="66">
        <v>2.7E-2</v>
      </c>
      <c r="F25" s="5">
        <v>4</v>
      </c>
      <c r="G25" s="71">
        <v>0.04</v>
      </c>
      <c r="H25" s="6">
        <v>2</v>
      </c>
      <c r="I25" s="70">
        <v>2.8000000000000001E-2</v>
      </c>
      <c r="J25" s="6">
        <v>1</v>
      </c>
      <c r="K25" s="78">
        <v>0.01</v>
      </c>
      <c r="M25" s="47"/>
      <c r="N25" s="47"/>
      <c r="O25" s="47"/>
      <c r="P25" s="47"/>
      <c r="Q25" s="47"/>
      <c r="R25" s="47"/>
      <c r="S25" s="47"/>
      <c r="T25" s="45"/>
      <c r="U25" s="47"/>
      <c r="V25" s="50"/>
      <c r="W25" s="47"/>
      <c r="X25" s="50"/>
      <c r="Y25" s="47"/>
      <c r="Z25" s="50"/>
      <c r="AA25" s="47"/>
      <c r="AB25" s="50"/>
    </row>
    <row r="26" spans="1:28" s="19" customFormat="1" ht="15.75" x14ac:dyDescent="0.25">
      <c r="A26" s="5" t="s">
        <v>19</v>
      </c>
      <c r="B26" s="5">
        <f t="shared" si="1"/>
        <v>19</v>
      </c>
      <c r="C26" s="52" t="s">
        <v>42</v>
      </c>
      <c r="D26" s="5">
        <v>1</v>
      </c>
      <c r="E26" s="66">
        <v>1.4500000000000001E-2</v>
      </c>
      <c r="F26" s="5">
        <v>3</v>
      </c>
      <c r="G26" s="71">
        <v>3.6999999999999998E-2</v>
      </c>
      <c r="H26" s="6">
        <v>4</v>
      </c>
      <c r="I26" s="70">
        <v>4.4999999999999998E-2</v>
      </c>
      <c r="J26" s="6">
        <v>0</v>
      </c>
      <c r="K26" s="78">
        <v>0</v>
      </c>
      <c r="M26" s="47"/>
      <c r="N26" s="47"/>
      <c r="O26" s="47"/>
      <c r="P26" s="47"/>
      <c r="Q26" s="47"/>
      <c r="R26" s="47"/>
      <c r="S26" s="47"/>
      <c r="T26" s="45"/>
      <c r="U26" s="47"/>
      <c r="V26" s="50"/>
      <c r="W26" s="47"/>
      <c r="X26" s="50"/>
      <c r="Y26" s="47"/>
      <c r="Z26" s="50"/>
      <c r="AA26" s="47"/>
      <c r="AB26" s="50"/>
    </row>
    <row r="27" spans="1:28" s="20" customFormat="1" ht="15.75" x14ac:dyDescent="0.25">
      <c r="A27" s="5" t="s">
        <v>19</v>
      </c>
      <c r="B27" s="5">
        <f t="shared" si="1"/>
        <v>20</v>
      </c>
      <c r="C27" s="52" t="s">
        <v>43</v>
      </c>
      <c r="D27" s="5">
        <v>1</v>
      </c>
      <c r="E27" s="66">
        <v>1.4999999999999999E-2</v>
      </c>
      <c r="F27" s="6">
        <v>6</v>
      </c>
      <c r="G27" s="69">
        <v>6.3E-2</v>
      </c>
      <c r="H27" s="6">
        <v>1</v>
      </c>
      <c r="I27" s="70">
        <v>1.49E-2</v>
      </c>
      <c r="J27" s="6">
        <v>0</v>
      </c>
      <c r="K27" s="78">
        <v>0</v>
      </c>
      <c r="M27" s="47"/>
      <c r="N27" s="47"/>
      <c r="O27" s="47"/>
      <c r="P27" s="47"/>
      <c r="Q27" s="47"/>
      <c r="R27" s="47"/>
      <c r="S27" s="47"/>
      <c r="T27" s="45"/>
      <c r="U27" s="47"/>
      <c r="V27" s="50"/>
      <c r="W27" s="47"/>
      <c r="X27" s="50"/>
      <c r="Y27" s="47"/>
      <c r="Z27" s="50"/>
      <c r="AA27" s="47"/>
      <c r="AB27" s="50"/>
    </row>
    <row r="28" spans="1:28" s="21" customFormat="1" ht="15.75" x14ac:dyDescent="0.25">
      <c r="A28" s="5" t="s">
        <v>19</v>
      </c>
      <c r="B28" s="5">
        <f t="shared" si="1"/>
        <v>21</v>
      </c>
      <c r="C28" s="52" t="s">
        <v>44</v>
      </c>
      <c r="D28" s="5">
        <v>1</v>
      </c>
      <c r="E28" s="66">
        <v>8.0000000000000002E-3</v>
      </c>
      <c r="F28" s="6">
        <v>3</v>
      </c>
      <c r="G28" s="69">
        <v>3.7999999999999999E-2</v>
      </c>
      <c r="H28" s="5">
        <v>4</v>
      </c>
      <c r="I28" s="70">
        <v>3.7999999999999999E-2</v>
      </c>
      <c r="J28" s="6">
        <v>0</v>
      </c>
      <c r="K28" s="78">
        <v>0</v>
      </c>
      <c r="M28" s="47"/>
      <c r="N28" s="47"/>
      <c r="O28" s="47"/>
      <c r="P28" s="47"/>
      <c r="Q28" s="47"/>
      <c r="R28" s="47"/>
      <c r="S28" s="47"/>
      <c r="T28" s="45"/>
      <c r="U28" s="47"/>
      <c r="V28" s="50"/>
      <c r="W28" s="47"/>
      <c r="X28" s="50"/>
      <c r="Y28" s="47"/>
      <c r="Z28" s="50"/>
      <c r="AA28" s="47"/>
      <c r="AB28" s="50"/>
    </row>
    <row r="29" spans="1:28" s="23" customFormat="1" ht="15.75" x14ac:dyDescent="0.25">
      <c r="A29" s="5" t="s">
        <v>19</v>
      </c>
      <c r="B29" s="5">
        <f t="shared" si="1"/>
        <v>22</v>
      </c>
      <c r="C29" s="52" t="s">
        <v>45</v>
      </c>
      <c r="D29" s="5">
        <v>2</v>
      </c>
      <c r="E29" s="66">
        <v>2.5000000000000001E-2</v>
      </c>
      <c r="F29" s="5">
        <v>1</v>
      </c>
      <c r="G29" s="71">
        <v>1.4999999999999999E-2</v>
      </c>
      <c r="H29" s="6">
        <v>0</v>
      </c>
      <c r="I29" s="70">
        <v>0</v>
      </c>
      <c r="J29" s="6">
        <v>0</v>
      </c>
      <c r="K29" s="78">
        <v>0</v>
      </c>
      <c r="M29" s="47"/>
      <c r="N29" s="47"/>
      <c r="O29" s="47"/>
      <c r="P29" s="47"/>
      <c r="Q29" s="47"/>
      <c r="R29" s="47"/>
      <c r="S29" s="47"/>
      <c r="T29" s="45"/>
      <c r="U29" s="47"/>
      <c r="V29" s="50"/>
      <c r="W29" s="47"/>
      <c r="X29" s="50"/>
      <c r="Y29" s="47"/>
      <c r="Z29" s="50"/>
      <c r="AA29" s="47"/>
      <c r="AB29" s="50"/>
    </row>
    <row r="30" spans="1:28" s="22" customFormat="1" ht="15.75" x14ac:dyDescent="0.25">
      <c r="A30" s="5" t="s">
        <v>19</v>
      </c>
      <c r="B30" s="5">
        <f t="shared" si="1"/>
        <v>23</v>
      </c>
      <c r="C30" s="52" t="s">
        <v>46</v>
      </c>
      <c r="D30" s="42">
        <v>4</v>
      </c>
      <c r="E30" s="66">
        <v>0.04</v>
      </c>
      <c r="F30" s="5">
        <v>3</v>
      </c>
      <c r="G30" s="71">
        <v>3.5000000000000003E-2</v>
      </c>
      <c r="H30" s="6">
        <v>3</v>
      </c>
      <c r="I30" s="70">
        <v>3.7999999999999999E-2</v>
      </c>
      <c r="J30" s="6">
        <v>0</v>
      </c>
      <c r="K30" s="78">
        <v>0</v>
      </c>
      <c r="M30" s="47"/>
      <c r="N30" s="47"/>
      <c r="O30" s="47"/>
      <c r="P30" s="47"/>
      <c r="Q30" s="47"/>
      <c r="R30" s="47"/>
      <c r="S30" s="47"/>
      <c r="T30" s="45"/>
      <c r="U30" s="47"/>
      <c r="V30" s="50"/>
      <c r="W30" s="47"/>
      <c r="X30" s="50"/>
      <c r="Y30" s="47"/>
      <c r="Z30" s="50"/>
      <c r="AA30" s="47"/>
      <c r="AB30" s="50"/>
    </row>
    <row r="31" spans="1:28" s="24" customFormat="1" ht="15.75" x14ac:dyDescent="0.25">
      <c r="A31" s="5" t="s">
        <v>19</v>
      </c>
      <c r="B31" s="5">
        <f t="shared" si="1"/>
        <v>24</v>
      </c>
      <c r="C31" s="52" t="s">
        <v>47</v>
      </c>
      <c r="D31" s="5">
        <v>2</v>
      </c>
      <c r="E31" s="66">
        <v>1.6E-2</v>
      </c>
      <c r="F31" s="5">
        <v>3</v>
      </c>
      <c r="G31" s="71">
        <v>3.1E-2</v>
      </c>
      <c r="H31" s="5">
        <v>3</v>
      </c>
      <c r="I31" s="70">
        <v>2.3E-2</v>
      </c>
      <c r="J31" s="6">
        <v>0</v>
      </c>
      <c r="K31" s="78">
        <v>0</v>
      </c>
      <c r="M31" s="47"/>
      <c r="N31" s="47"/>
      <c r="O31" s="47"/>
      <c r="P31" s="47"/>
      <c r="Q31" s="47"/>
      <c r="R31" s="47"/>
      <c r="S31" s="47"/>
      <c r="T31" s="45"/>
      <c r="U31" s="47"/>
      <c r="V31" s="50"/>
      <c r="W31" s="47"/>
      <c r="X31" s="50"/>
      <c r="Y31" s="47"/>
      <c r="Z31" s="50"/>
      <c r="AA31" s="47"/>
      <c r="AB31" s="50"/>
    </row>
    <row r="32" spans="1:28" s="25" customFormat="1" ht="15.75" x14ac:dyDescent="0.25">
      <c r="A32" s="5" t="s">
        <v>19</v>
      </c>
      <c r="B32" s="5">
        <f t="shared" si="1"/>
        <v>25</v>
      </c>
      <c r="C32" s="52" t="s">
        <v>48</v>
      </c>
      <c r="D32" s="5">
        <v>17</v>
      </c>
      <c r="E32" s="66">
        <v>0.17399999999999999</v>
      </c>
      <c r="F32" s="5">
        <v>19</v>
      </c>
      <c r="G32" s="71">
        <v>0.214</v>
      </c>
      <c r="H32" s="6">
        <v>15</v>
      </c>
      <c r="I32" s="70">
        <v>0.1845</v>
      </c>
      <c r="J32" s="6">
        <v>0</v>
      </c>
      <c r="K32" s="78">
        <v>0</v>
      </c>
      <c r="M32" s="47"/>
      <c r="N32" s="47"/>
      <c r="O32" s="47"/>
      <c r="P32" s="47"/>
      <c r="Q32" s="47"/>
      <c r="R32" s="47"/>
      <c r="S32" s="47"/>
      <c r="T32" s="45"/>
      <c r="U32" s="47"/>
      <c r="V32" s="50"/>
      <c r="W32" s="47"/>
      <c r="X32" s="50"/>
      <c r="Y32" s="47"/>
      <c r="Z32" s="50"/>
      <c r="AA32" s="47"/>
      <c r="AB32" s="50"/>
    </row>
    <row r="33" spans="1:28" s="27" customFormat="1" ht="15.75" x14ac:dyDescent="0.25">
      <c r="A33" s="5" t="s">
        <v>19</v>
      </c>
      <c r="B33" s="5">
        <f t="shared" si="1"/>
        <v>26</v>
      </c>
      <c r="C33" s="52" t="s">
        <v>49</v>
      </c>
      <c r="D33" s="42">
        <v>6</v>
      </c>
      <c r="E33" s="66">
        <v>5.8279999999999998E-2</v>
      </c>
      <c r="F33" s="6">
        <v>5</v>
      </c>
      <c r="G33" s="69">
        <v>5.7280000000000005E-2</v>
      </c>
      <c r="H33" s="6">
        <v>9</v>
      </c>
      <c r="I33" s="70">
        <v>0.93899999999999995</v>
      </c>
      <c r="J33" s="6">
        <v>1</v>
      </c>
      <c r="K33" s="78">
        <v>1.4999999999999999E-2</v>
      </c>
      <c r="M33" s="47"/>
      <c r="N33" s="47"/>
      <c r="O33" s="47"/>
      <c r="P33" s="47"/>
      <c r="Q33" s="47"/>
      <c r="R33" s="47"/>
      <c r="S33" s="47"/>
      <c r="T33" s="45"/>
      <c r="U33" s="47"/>
      <c r="V33" s="50"/>
      <c r="W33" s="47"/>
      <c r="X33" s="50"/>
      <c r="Y33" s="47"/>
      <c r="Z33" s="50"/>
      <c r="AA33" s="47"/>
      <c r="AB33" s="50"/>
    </row>
    <row r="34" spans="1:28" s="31" customFormat="1" ht="15.75" x14ac:dyDescent="0.25">
      <c r="A34" s="5" t="s">
        <v>19</v>
      </c>
      <c r="B34" s="5">
        <f t="shared" si="1"/>
        <v>27</v>
      </c>
      <c r="C34" s="52" t="s">
        <v>50</v>
      </c>
      <c r="D34" s="5">
        <v>0</v>
      </c>
      <c r="E34" s="66">
        <v>0</v>
      </c>
      <c r="F34" s="6">
        <v>1</v>
      </c>
      <c r="G34" s="69">
        <v>7.4999999999999997E-3</v>
      </c>
      <c r="H34" s="5">
        <v>0</v>
      </c>
      <c r="I34" s="70">
        <v>0</v>
      </c>
      <c r="J34" s="6">
        <v>0</v>
      </c>
      <c r="K34" s="69">
        <v>0</v>
      </c>
      <c r="M34" s="47"/>
      <c r="N34" s="47"/>
      <c r="O34" s="47"/>
      <c r="P34" s="47"/>
      <c r="Q34" s="47"/>
      <c r="R34" s="47"/>
      <c r="S34" s="47"/>
      <c r="T34" s="49"/>
      <c r="U34" s="47"/>
      <c r="V34" s="50"/>
      <c r="W34" s="47"/>
      <c r="X34" s="50"/>
      <c r="Y34" s="47"/>
      <c r="Z34" s="50"/>
      <c r="AA34" s="47"/>
      <c r="AB34" s="50"/>
    </row>
    <row r="35" spans="1:28" s="31" customFormat="1" ht="15.75" x14ac:dyDescent="0.25">
      <c r="A35" s="5" t="s">
        <v>19</v>
      </c>
      <c r="B35" s="5">
        <f t="shared" si="1"/>
        <v>28</v>
      </c>
      <c r="C35" s="52" t="s">
        <v>51</v>
      </c>
      <c r="D35" s="5">
        <v>0</v>
      </c>
      <c r="E35" s="66">
        <v>0</v>
      </c>
      <c r="F35" s="6">
        <v>4</v>
      </c>
      <c r="G35" s="69">
        <v>0.06</v>
      </c>
      <c r="H35" s="5">
        <v>0</v>
      </c>
      <c r="I35" s="70">
        <v>0</v>
      </c>
      <c r="J35" s="6">
        <v>0</v>
      </c>
      <c r="K35" s="69">
        <v>0</v>
      </c>
      <c r="M35" s="47"/>
      <c r="N35" s="47"/>
      <c r="O35" s="47"/>
      <c r="P35" s="47"/>
      <c r="Q35" s="47"/>
      <c r="R35" s="47"/>
      <c r="S35" s="47"/>
      <c r="T35" s="49"/>
      <c r="U35" s="47"/>
      <c r="V35" s="50"/>
      <c r="W35" s="47"/>
      <c r="X35" s="50"/>
      <c r="Y35" s="47"/>
      <c r="Z35" s="50"/>
      <c r="AA35" s="47"/>
      <c r="AB35" s="50"/>
    </row>
    <row r="36" spans="1:28" s="31" customFormat="1" ht="15.75" x14ac:dyDescent="0.25">
      <c r="A36" s="5" t="s">
        <v>19</v>
      </c>
      <c r="B36" s="5">
        <f t="shared" si="1"/>
        <v>29</v>
      </c>
      <c r="C36" s="52" t="s">
        <v>52</v>
      </c>
      <c r="D36" s="5">
        <v>2</v>
      </c>
      <c r="E36" s="66">
        <v>2.8000000000000001E-2</v>
      </c>
      <c r="F36" s="6">
        <v>3</v>
      </c>
      <c r="G36" s="69">
        <v>3.5999999999999997E-2</v>
      </c>
      <c r="H36" s="5">
        <v>1</v>
      </c>
      <c r="I36" s="70">
        <v>0.01</v>
      </c>
      <c r="J36" s="6">
        <v>0</v>
      </c>
      <c r="K36" s="69">
        <v>0</v>
      </c>
      <c r="M36" s="47"/>
      <c r="N36" s="47"/>
      <c r="O36" s="47"/>
      <c r="P36" s="47"/>
      <c r="Q36" s="47"/>
      <c r="R36" s="47"/>
      <c r="S36" s="47"/>
      <c r="T36" s="49"/>
      <c r="U36" s="47"/>
      <c r="V36" s="50"/>
      <c r="W36" s="47"/>
      <c r="X36" s="50"/>
      <c r="Y36" s="47"/>
      <c r="Z36" s="50"/>
      <c r="AA36" s="47"/>
      <c r="AB36" s="50"/>
    </row>
    <row r="37" spans="1:28" s="28" customFormat="1" ht="15.75" x14ac:dyDescent="0.25">
      <c r="A37" s="5" t="s">
        <v>19</v>
      </c>
      <c r="B37" s="5">
        <f t="shared" si="1"/>
        <v>30</v>
      </c>
      <c r="C37" s="52" t="s">
        <v>53</v>
      </c>
      <c r="D37" s="5">
        <v>18</v>
      </c>
      <c r="E37" s="66">
        <v>0.33200000000000002</v>
      </c>
      <c r="F37" s="6">
        <v>13</v>
      </c>
      <c r="G37" s="69">
        <v>0.24199999999999999</v>
      </c>
      <c r="H37" s="5">
        <v>24</v>
      </c>
      <c r="I37" s="70">
        <v>0.25600000000000001</v>
      </c>
      <c r="J37" s="6">
        <v>0</v>
      </c>
      <c r="K37" s="69">
        <v>0</v>
      </c>
      <c r="M37" s="47"/>
      <c r="N37" s="47"/>
      <c r="O37" s="47"/>
      <c r="P37" s="47"/>
      <c r="Q37" s="47"/>
      <c r="R37" s="47"/>
      <c r="S37" s="47"/>
      <c r="T37" s="49"/>
      <c r="U37" s="47"/>
      <c r="V37" s="50"/>
      <c r="W37" s="47"/>
      <c r="X37" s="50"/>
      <c r="Y37" s="47"/>
      <c r="Z37" s="50"/>
      <c r="AA37" s="47"/>
      <c r="AB37" s="50"/>
    </row>
    <row r="38" spans="1:28" s="28" customFormat="1" ht="15.75" x14ac:dyDescent="0.25">
      <c r="A38" s="5" t="s">
        <v>19</v>
      </c>
      <c r="B38" s="5">
        <f t="shared" si="1"/>
        <v>31</v>
      </c>
      <c r="C38" s="52" t="s">
        <v>54</v>
      </c>
      <c r="D38" s="42">
        <v>5</v>
      </c>
      <c r="E38" s="66">
        <v>0.02</v>
      </c>
      <c r="F38" s="5">
        <v>4</v>
      </c>
      <c r="G38" s="71">
        <v>1.4999999999999999E-2</v>
      </c>
      <c r="H38" s="6">
        <v>1</v>
      </c>
      <c r="I38" s="70">
        <v>5.0000000000000001E-3</v>
      </c>
      <c r="J38" s="6">
        <v>0</v>
      </c>
      <c r="K38" s="69">
        <v>0</v>
      </c>
      <c r="M38" s="47"/>
      <c r="N38" s="47"/>
      <c r="O38" s="47"/>
      <c r="P38" s="47"/>
      <c r="Q38" s="47"/>
      <c r="R38" s="47"/>
      <c r="S38" s="47"/>
      <c r="T38" s="49"/>
      <c r="U38" s="47"/>
      <c r="V38" s="50"/>
      <c r="W38" s="47"/>
      <c r="X38" s="50"/>
      <c r="Y38" s="47"/>
      <c r="Z38" s="50"/>
      <c r="AA38" s="47"/>
      <c r="AB38" s="50"/>
    </row>
    <row r="39" spans="1:28" s="28" customFormat="1" ht="15.75" x14ac:dyDescent="0.25">
      <c r="A39" s="5" t="s">
        <v>19</v>
      </c>
      <c r="B39" s="5">
        <f t="shared" si="1"/>
        <v>32</v>
      </c>
      <c r="C39" s="52" t="s">
        <v>55</v>
      </c>
      <c r="D39" s="5">
        <v>2</v>
      </c>
      <c r="E39" s="66">
        <v>2.5000000000000001E-2</v>
      </c>
      <c r="F39" s="5">
        <v>3</v>
      </c>
      <c r="G39" s="71">
        <v>3.5000000000000003E-2</v>
      </c>
      <c r="H39" s="6">
        <v>0</v>
      </c>
      <c r="I39" s="70">
        <v>0</v>
      </c>
      <c r="J39" s="6">
        <v>0</v>
      </c>
      <c r="K39" s="69">
        <v>0</v>
      </c>
      <c r="M39" s="47"/>
      <c r="N39" s="47"/>
      <c r="O39" s="47"/>
      <c r="P39" s="47"/>
      <c r="Q39" s="47"/>
      <c r="R39" s="47"/>
      <c r="S39" s="47"/>
      <c r="T39" s="49"/>
      <c r="U39" s="47"/>
      <c r="V39" s="50"/>
      <c r="W39" s="47"/>
      <c r="X39" s="50"/>
      <c r="Y39" s="47"/>
      <c r="Z39" s="50"/>
      <c r="AA39" s="47"/>
      <c r="AB39" s="50"/>
    </row>
    <row r="40" spans="1:28" s="33" customFormat="1" ht="15.75" x14ac:dyDescent="0.25">
      <c r="A40" s="5" t="s">
        <v>19</v>
      </c>
      <c r="B40" s="5">
        <f t="shared" si="1"/>
        <v>33</v>
      </c>
      <c r="C40" s="52" t="s">
        <v>56</v>
      </c>
      <c r="D40" s="5">
        <v>3</v>
      </c>
      <c r="E40" s="66">
        <v>3.5000000000000003E-2</v>
      </c>
      <c r="F40" s="5">
        <v>1</v>
      </c>
      <c r="G40" s="71">
        <v>1.2E-2</v>
      </c>
      <c r="H40" s="6">
        <v>2</v>
      </c>
      <c r="I40" s="70">
        <v>0.03</v>
      </c>
      <c r="J40" s="6">
        <v>0</v>
      </c>
      <c r="K40" s="69">
        <v>0</v>
      </c>
      <c r="M40" s="47"/>
      <c r="N40" s="47"/>
      <c r="O40" s="47"/>
      <c r="P40" s="47"/>
      <c r="Q40" s="47"/>
      <c r="R40" s="47"/>
      <c r="S40" s="47"/>
      <c r="T40" s="49"/>
      <c r="U40" s="47"/>
      <c r="V40" s="50"/>
      <c r="W40" s="47"/>
      <c r="X40" s="50"/>
      <c r="Y40" s="47"/>
      <c r="Z40" s="50"/>
      <c r="AA40" s="47"/>
      <c r="AB40" s="50"/>
    </row>
    <row r="41" spans="1:28" s="33" customFormat="1" ht="15.75" x14ac:dyDescent="0.25">
      <c r="A41" s="5" t="s">
        <v>19</v>
      </c>
      <c r="B41" s="5">
        <f t="shared" si="1"/>
        <v>34</v>
      </c>
      <c r="C41" s="52" t="s">
        <v>57</v>
      </c>
      <c r="D41" s="5">
        <v>12</v>
      </c>
      <c r="E41" s="66">
        <v>0.129</v>
      </c>
      <c r="F41" s="5">
        <v>8</v>
      </c>
      <c r="G41" s="71">
        <v>8.4000000000000005E-2</v>
      </c>
      <c r="H41" s="6">
        <v>13</v>
      </c>
      <c r="I41" s="70">
        <v>0.158</v>
      </c>
      <c r="J41" s="6">
        <v>0</v>
      </c>
      <c r="K41" s="69">
        <v>0</v>
      </c>
      <c r="M41" s="47"/>
      <c r="N41" s="47"/>
      <c r="O41" s="47"/>
      <c r="P41" s="47"/>
      <c r="Q41" s="47"/>
      <c r="R41" s="47"/>
      <c r="S41" s="47"/>
      <c r="T41" s="49"/>
      <c r="U41" s="47"/>
      <c r="V41" s="50"/>
      <c r="W41" s="47"/>
      <c r="X41" s="50"/>
      <c r="Y41" s="47"/>
      <c r="Z41" s="50"/>
      <c r="AA41" s="47"/>
      <c r="AB41" s="50"/>
    </row>
    <row r="42" spans="1:28" s="33" customFormat="1" ht="15.75" x14ac:dyDescent="0.25">
      <c r="A42" s="5" t="s">
        <v>19</v>
      </c>
      <c r="B42" s="5">
        <f t="shared" si="1"/>
        <v>35</v>
      </c>
      <c r="C42" s="52" t="s">
        <v>58</v>
      </c>
      <c r="D42" s="5">
        <v>1</v>
      </c>
      <c r="E42" s="66">
        <v>1.49E-2</v>
      </c>
      <c r="F42" s="5">
        <v>2</v>
      </c>
      <c r="G42" s="71">
        <v>2.4899999999999999E-2</v>
      </c>
      <c r="H42" s="6">
        <v>2</v>
      </c>
      <c r="I42" s="70">
        <v>2.8899999999999999E-2</v>
      </c>
      <c r="J42" s="6">
        <v>0</v>
      </c>
      <c r="K42" s="69">
        <v>0</v>
      </c>
      <c r="M42" s="47"/>
      <c r="N42" s="47"/>
      <c r="O42" s="47"/>
      <c r="P42" s="47"/>
      <c r="Q42" s="47"/>
      <c r="R42" s="47"/>
      <c r="S42" s="47"/>
      <c r="T42" s="49"/>
      <c r="U42" s="47"/>
      <c r="V42" s="50"/>
      <c r="W42" s="47"/>
      <c r="X42" s="50"/>
      <c r="Y42" s="47"/>
      <c r="Z42" s="50"/>
      <c r="AA42" s="47"/>
      <c r="AB42" s="50"/>
    </row>
    <row r="43" spans="1:28" s="33" customFormat="1" ht="15.75" x14ac:dyDescent="0.25">
      <c r="A43" s="5" t="s">
        <v>19</v>
      </c>
      <c r="B43" s="5">
        <f t="shared" si="1"/>
        <v>36</v>
      </c>
      <c r="C43" s="52" t="s">
        <v>59</v>
      </c>
      <c r="D43" s="5">
        <v>1</v>
      </c>
      <c r="E43" s="66">
        <v>7.0000000000000001E-3</v>
      </c>
      <c r="F43" s="5">
        <v>1</v>
      </c>
      <c r="G43" s="71">
        <v>7.0000000000000001E-3</v>
      </c>
      <c r="H43" s="6">
        <v>1</v>
      </c>
      <c r="I43" s="70">
        <v>1.4999999999999999E-2</v>
      </c>
      <c r="J43" s="6">
        <v>0</v>
      </c>
      <c r="K43" s="69">
        <v>0</v>
      </c>
      <c r="M43" s="47"/>
      <c r="N43" s="47"/>
      <c r="O43" s="47"/>
      <c r="P43" s="47"/>
      <c r="Q43" s="47"/>
      <c r="R43" s="47"/>
      <c r="S43" s="47"/>
      <c r="T43" s="49"/>
      <c r="U43" s="47"/>
      <c r="V43" s="50"/>
      <c r="W43" s="47"/>
      <c r="X43" s="50"/>
      <c r="Y43" s="47"/>
      <c r="Z43" s="50"/>
      <c r="AA43" s="47"/>
      <c r="AB43" s="50"/>
    </row>
    <row r="44" spans="1:28" s="33" customFormat="1" ht="15.75" x14ac:dyDescent="0.25">
      <c r="A44" s="5" t="s">
        <v>19</v>
      </c>
      <c r="B44" s="5">
        <f t="shared" si="1"/>
        <v>37</v>
      </c>
      <c r="C44" s="52" t="s">
        <v>60</v>
      </c>
      <c r="D44" s="5">
        <v>2</v>
      </c>
      <c r="E44" s="66">
        <v>0.26700000000000002</v>
      </c>
      <c r="F44" s="5">
        <v>1</v>
      </c>
      <c r="G44" s="71">
        <v>1.4999999999999999E-2</v>
      </c>
      <c r="H44" s="6">
        <v>5</v>
      </c>
      <c r="I44" s="70">
        <v>0.06</v>
      </c>
      <c r="J44" s="6">
        <v>0</v>
      </c>
      <c r="K44" s="69">
        <v>0</v>
      </c>
      <c r="M44" s="47"/>
      <c r="N44" s="47"/>
      <c r="O44" s="47"/>
      <c r="P44" s="47"/>
      <c r="Q44" s="47"/>
      <c r="R44" s="47"/>
      <c r="S44" s="47"/>
      <c r="T44" s="49"/>
      <c r="U44" s="47"/>
      <c r="V44" s="50"/>
      <c r="W44" s="47"/>
      <c r="X44" s="50"/>
      <c r="Y44" s="47"/>
      <c r="Z44" s="50"/>
      <c r="AA44" s="47"/>
      <c r="AB44" s="50"/>
    </row>
    <row r="45" spans="1:28" s="33" customFormat="1" ht="15.75" x14ac:dyDescent="0.25">
      <c r="A45" s="5" t="s">
        <v>19</v>
      </c>
      <c r="B45" s="5">
        <f t="shared" si="1"/>
        <v>38</v>
      </c>
      <c r="C45" s="52" t="s">
        <v>61</v>
      </c>
      <c r="D45" s="5">
        <v>2</v>
      </c>
      <c r="E45" s="66">
        <v>2.3E-2</v>
      </c>
      <c r="F45" s="5">
        <v>2</v>
      </c>
      <c r="G45" s="71">
        <v>2.3E-2</v>
      </c>
      <c r="H45" s="6">
        <v>0</v>
      </c>
      <c r="I45" s="70">
        <v>0</v>
      </c>
      <c r="J45" s="6">
        <v>0</v>
      </c>
      <c r="K45" s="69">
        <v>0</v>
      </c>
      <c r="M45" s="47"/>
      <c r="N45" s="47"/>
      <c r="O45" s="47"/>
      <c r="P45" s="47"/>
      <c r="Q45" s="47"/>
      <c r="R45" s="47"/>
      <c r="S45" s="47"/>
      <c r="T45" s="49"/>
      <c r="U45" s="47"/>
      <c r="V45" s="50"/>
      <c r="W45" s="47"/>
      <c r="X45" s="50"/>
      <c r="Y45" s="47"/>
      <c r="Z45" s="50"/>
      <c r="AA45" s="47"/>
      <c r="AB45" s="50"/>
    </row>
    <row r="46" spans="1:28" s="33" customFormat="1" ht="15.75" x14ac:dyDescent="0.25">
      <c r="A46" s="5" t="s">
        <v>19</v>
      </c>
      <c r="B46" s="5">
        <f t="shared" si="1"/>
        <v>39</v>
      </c>
      <c r="C46" s="52" t="s">
        <v>62</v>
      </c>
      <c r="D46" s="5">
        <v>0</v>
      </c>
      <c r="E46" s="66">
        <v>0</v>
      </c>
      <c r="F46" s="5">
        <v>4</v>
      </c>
      <c r="G46" s="71">
        <v>2.9000000000000001E-2</v>
      </c>
      <c r="H46" s="6">
        <v>2</v>
      </c>
      <c r="I46" s="70">
        <v>8.9999999999999993E-3</v>
      </c>
      <c r="J46" s="6">
        <v>0</v>
      </c>
      <c r="K46" s="69">
        <v>0</v>
      </c>
      <c r="M46" s="47"/>
      <c r="N46" s="47"/>
      <c r="O46" s="47"/>
      <c r="P46" s="47"/>
      <c r="Q46" s="47"/>
      <c r="R46" s="47"/>
      <c r="S46" s="47"/>
      <c r="T46" s="49"/>
      <c r="U46" s="47"/>
      <c r="V46" s="50"/>
      <c r="W46" s="47"/>
      <c r="X46" s="50"/>
      <c r="Y46" s="47"/>
      <c r="Z46" s="50"/>
      <c r="AA46" s="47"/>
      <c r="AB46" s="50"/>
    </row>
    <row r="47" spans="1:28" s="33" customFormat="1" ht="15.75" x14ac:dyDescent="0.25">
      <c r="A47" s="5" t="s">
        <v>19</v>
      </c>
      <c r="B47" s="5">
        <f t="shared" si="1"/>
        <v>40</v>
      </c>
      <c r="C47" s="52" t="s">
        <v>63</v>
      </c>
      <c r="D47" s="5">
        <v>12</v>
      </c>
      <c r="E47" s="66">
        <v>0.23699999999999999</v>
      </c>
      <c r="F47" s="5">
        <v>9</v>
      </c>
      <c r="G47" s="71">
        <v>0.49199999999999999</v>
      </c>
      <c r="H47" s="6">
        <v>7</v>
      </c>
      <c r="I47" s="70">
        <v>7.0000000000000007E-2</v>
      </c>
      <c r="J47" s="6">
        <v>1</v>
      </c>
      <c r="K47" s="69">
        <v>1.4999999999999999E-2</v>
      </c>
      <c r="M47" s="47"/>
      <c r="N47" s="47"/>
      <c r="O47" s="47"/>
      <c r="P47" s="47"/>
      <c r="Q47" s="47"/>
      <c r="R47" s="47"/>
      <c r="S47" s="47"/>
      <c r="T47" s="49"/>
      <c r="U47" s="47"/>
      <c r="V47" s="50"/>
      <c r="W47" s="47"/>
      <c r="X47" s="50"/>
      <c r="Y47" s="47"/>
      <c r="Z47" s="50"/>
      <c r="AA47" s="47"/>
      <c r="AB47" s="50"/>
    </row>
    <row r="48" spans="1:28" s="33" customFormat="1" ht="15.75" x14ac:dyDescent="0.25">
      <c r="A48" s="5" t="s">
        <v>19</v>
      </c>
      <c r="B48" s="5">
        <f t="shared" si="1"/>
        <v>41</v>
      </c>
      <c r="C48" s="52" t="s">
        <v>64</v>
      </c>
      <c r="D48" s="5">
        <v>2</v>
      </c>
      <c r="E48" s="66">
        <v>2.5000000000000001E-2</v>
      </c>
      <c r="F48" s="5">
        <v>1</v>
      </c>
      <c r="G48" s="71">
        <v>1.4999999999999999E-2</v>
      </c>
      <c r="H48" s="6">
        <v>3</v>
      </c>
      <c r="I48" s="70">
        <v>4.4999999999999998E-2</v>
      </c>
      <c r="J48" s="6">
        <v>0</v>
      </c>
      <c r="K48" s="69">
        <v>0</v>
      </c>
      <c r="M48" s="47"/>
      <c r="N48" s="47"/>
      <c r="O48" s="47"/>
      <c r="P48" s="47"/>
      <c r="Q48" s="47"/>
      <c r="R48" s="47"/>
      <c r="S48" s="47"/>
      <c r="T48" s="49"/>
      <c r="U48" s="47"/>
      <c r="V48" s="50"/>
      <c r="W48" s="47"/>
      <c r="X48" s="50"/>
      <c r="Y48" s="47"/>
      <c r="Z48" s="50"/>
      <c r="AA48" s="47"/>
      <c r="AB48" s="50"/>
    </row>
    <row r="49" spans="1:28" s="33" customFormat="1" ht="15.75" x14ac:dyDescent="0.25">
      <c r="A49" s="5" t="s">
        <v>19</v>
      </c>
      <c r="B49" s="5">
        <f t="shared" si="1"/>
        <v>42</v>
      </c>
      <c r="C49" s="52" t="s">
        <v>65</v>
      </c>
      <c r="D49" s="5">
        <v>1</v>
      </c>
      <c r="E49" s="66">
        <v>0.01</v>
      </c>
      <c r="F49" s="5">
        <v>2</v>
      </c>
      <c r="G49" s="71">
        <v>2.5000000000000001E-2</v>
      </c>
      <c r="H49" s="6">
        <v>1</v>
      </c>
      <c r="I49" s="70">
        <v>0.20499999999999999</v>
      </c>
      <c r="J49" s="6">
        <v>0</v>
      </c>
      <c r="K49" s="69">
        <v>0</v>
      </c>
      <c r="M49" s="47"/>
      <c r="N49" s="47"/>
      <c r="O49" s="47"/>
      <c r="P49" s="47"/>
      <c r="Q49" s="47"/>
      <c r="R49" s="47"/>
      <c r="S49" s="47"/>
      <c r="T49" s="49"/>
      <c r="U49" s="47"/>
      <c r="V49" s="50"/>
      <c r="W49" s="47"/>
      <c r="X49" s="50"/>
      <c r="Y49" s="47"/>
      <c r="Z49" s="50"/>
      <c r="AA49" s="47"/>
      <c r="AB49" s="50"/>
    </row>
    <row r="50" spans="1:28" s="35" customFormat="1" ht="15.75" x14ac:dyDescent="0.25">
      <c r="A50" s="5" t="s">
        <v>19</v>
      </c>
      <c r="B50" s="5">
        <f t="shared" si="1"/>
        <v>43</v>
      </c>
      <c r="C50" s="52" t="s">
        <v>66</v>
      </c>
      <c r="D50" s="5">
        <v>2</v>
      </c>
      <c r="E50" s="66">
        <v>0.03</v>
      </c>
      <c r="F50" s="5">
        <v>4</v>
      </c>
      <c r="G50" s="71">
        <v>0.06</v>
      </c>
      <c r="H50" s="6">
        <v>0</v>
      </c>
      <c r="I50" s="70">
        <v>0</v>
      </c>
      <c r="J50" s="6">
        <v>0</v>
      </c>
      <c r="K50" s="69">
        <v>0</v>
      </c>
      <c r="M50" s="47"/>
      <c r="N50" s="47"/>
      <c r="O50" s="47"/>
      <c r="P50" s="47"/>
      <c r="Q50" s="47"/>
      <c r="R50" s="47"/>
      <c r="S50" s="47"/>
      <c r="T50" s="49"/>
      <c r="U50" s="47"/>
      <c r="V50" s="50"/>
      <c r="W50" s="47"/>
      <c r="X50" s="50"/>
      <c r="Y50" s="47"/>
      <c r="Z50" s="50"/>
      <c r="AA50" s="47"/>
      <c r="AB50" s="50"/>
    </row>
    <row r="51" spans="1:28" s="35" customFormat="1" ht="15.75" x14ac:dyDescent="0.25">
      <c r="A51" s="5" t="s">
        <v>19</v>
      </c>
      <c r="B51" s="5">
        <f t="shared" si="1"/>
        <v>44</v>
      </c>
      <c r="C51" s="52" t="s">
        <v>67</v>
      </c>
      <c r="D51" s="5">
        <v>1</v>
      </c>
      <c r="E51" s="66">
        <v>8.0000000000000002E-3</v>
      </c>
      <c r="F51" s="5">
        <v>1</v>
      </c>
      <c r="G51" s="71">
        <v>8.0000000000000002E-3</v>
      </c>
      <c r="H51" s="6">
        <v>0</v>
      </c>
      <c r="I51" s="70">
        <v>0</v>
      </c>
      <c r="J51" s="6">
        <v>0</v>
      </c>
      <c r="K51" s="69">
        <v>0</v>
      </c>
      <c r="M51" s="47"/>
      <c r="N51" s="47"/>
      <c r="O51" s="47"/>
      <c r="P51" s="47"/>
      <c r="Q51" s="47"/>
      <c r="R51" s="47"/>
      <c r="S51" s="47"/>
      <c r="T51" s="49"/>
      <c r="U51" s="47"/>
      <c r="V51" s="50"/>
      <c r="W51" s="47"/>
      <c r="X51" s="50"/>
      <c r="Y51" s="47"/>
      <c r="Z51" s="50"/>
      <c r="AA51" s="47"/>
      <c r="AB51" s="50"/>
    </row>
    <row r="52" spans="1:28" s="35" customFormat="1" ht="15.75" x14ac:dyDescent="0.25">
      <c r="A52" s="5" t="s">
        <v>19</v>
      </c>
      <c r="B52" s="5">
        <f t="shared" si="1"/>
        <v>45</v>
      </c>
      <c r="C52" s="52" t="s">
        <v>68</v>
      </c>
      <c r="D52" s="5">
        <v>0</v>
      </c>
      <c r="E52" s="66">
        <v>0</v>
      </c>
      <c r="F52" s="5">
        <v>1</v>
      </c>
      <c r="G52" s="71">
        <v>1.2E-2</v>
      </c>
      <c r="H52" s="6">
        <v>3</v>
      </c>
      <c r="I52" s="70">
        <v>0.04</v>
      </c>
      <c r="J52" s="6">
        <v>0</v>
      </c>
      <c r="K52" s="69">
        <v>0</v>
      </c>
      <c r="L52" s="16"/>
      <c r="M52" s="47"/>
      <c r="N52" s="47"/>
      <c r="O52" s="47"/>
      <c r="P52" s="47"/>
      <c r="Q52" s="47"/>
      <c r="R52" s="47"/>
      <c r="S52" s="47"/>
      <c r="T52" s="49"/>
      <c r="U52" s="47"/>
      <c r="V52" s="50"/>
      <c r="W52" s="47"/>
      <c r="X52" s="50"/>
      <c r="Y52" s="47"/>
      <c r="Z52" s="50"/>
      <c r="AA52" s="47"/>
      <c r="AB52" s="50"/>
    </row>
    <row r="53" spans="1:28" s="35" customFormat="1" ht="15.75" x14ac:dyDescent="0.25">
      <c r="A53" s="5" t="s">
        <v>19</v>
      </c>
      <c r="B53" s="5">
        <f t="shared" si="1"/>
        <v>46</v>
      </c>
      <c r="C53" s="52" t="s">
        <v>69</v>
      </c>
      <c r="D53" s="5">
        <v>1</v>
      </c>
      <c r="E53" s="66">
        <v>1.0500000000000001E-2</v>
      </c>
      <c r="F53" s="5">
        <v>1</v>
      </c>
      <c r="G53" s="71">
        <v>0.01</v>
      </c>
      <c r="H53" s="6">
        <v>1</v>
      </c>
      <c r="I53" s="70">
        <v>1.4E-2</v>
      </c>
      <c r="J53" s="6">
        <v>0</v>
      </c>
      <c r="K53" s="69">
        <v>0</v>
      </c>
      <c r="M53" s="47"/>
      <c r="N53" s="47"/>
      <c r="O53" s="47"/>
      <c r="P53" s="47"/>
      <c r="Q53" s="47"/>
      <c r="R53" s="47"/>
      <c r="S53" s="47"/>
      <c r="T53" s="49"/>
      <c r="U53" s="47"/>
      <c r="V53" s="50"/>
      <c r="W53" s="47"/>
      <c r="X53" s="50"/>
      <c r="Y53" s="47"/>
      <c r="Z53" s="50"/>
      <c r="AA53" s="47"/>
      <c r="AB53" s="50"/>
    </row>
    <row r="54" spans="1:28" s="35" customFormat="1" ht="15.75" x14ac:dyDescent="0.25">
      <c r="A54" s="5" t="s">
        <v>19</v>
      </c>
      <c r="B54" s="5">
        <f t="shared" si="1"/>
        <v>47</v>
      </c>
      <c r="C54" s="52" t="s">
        <v>70</v>
      </c>
      <c r="D54" s="5">
        <v>4</v>
      </c>
      <c r="E54" s="66">
        <v>0.124</v>
      </c>
      <c r="F54" s="5">
        <v>5</v>
      </c>
      <c r="G54" s="71">
        <v>5.8900000000000001E-2</v>
      </c>
      <c r="H54" s="6">
        <v>3</v>
      </c>
      <c r="I54" s="70">
        <v>3.5000000000000003E-2</v>
      </c>
      <c r="J54" s="6">
        <v>2</v>
      </c>
      <c r="K54" s="69">
        <v>0.115</v>
      </c>
      <c r="M54" s="47"/>
      <c r="N54" s="47"/>
      <c r="O54" s="47"/>
      <c r="P54" s="47"/>
      <c r="Q54" s="47"/>
      <c r="R54" s="47"/>
      <c r="S54" s="47"/>
      <c r="T54" s="49"/>
      <c r="U54" s="47"/>
      <c r="V54" s="50"/>
      <c r="W54" s="47"/>
      <c r="X54" s="50"/>
      <c r="Y54" s="47"/>
      <c r="Z54" s="50"/>
      <c r="AA54" s="47"/>
      <c r="AB54" s="50"/>
    </row>
    <row r="55" spans="1:28" s="35" customFormat="1" ht="15.75" x14ac:dyDescent="0.25">
      <c r="A55" s="5" t="s">
        <v>19</v>
      </c>
      <c r="B55" s="5">
        <f t="shared" si="1"/>
        <v>48</v>
      </c>
      <c r="C55" s="52" t="s">
        <v>71</v>
      </c>
      <c r="D55" s="5">
        <v>0</v>
      </c>
      <c r="E55" s="66">
        <v>0</v>
      </c>
      <c r="F55" s="5">
        <v>1</v>
      </c>
      <c r="G55" s="71">
        <v>6.0000000000000001E-3</v>
      </c>
      <c r="H55" s="6">
        <v>0</v>
      </c>
      <c r="I55" s="70">
        <v>0</v>
      </c>
      <c r="J55" s="6">
        <v>0</v>
      </c>
      <c r="K55" s="69">
        <v>0</v>
      </c>
      <c r="M55" s="47"/>
      <c r="N55" s="47"/>
      <c r="O55" s="47"/>
      <c r="P55" s="47"/>
      <c r="Q55" s="47"/>
      <c r="R55" s="47"/>
      <c r="S55" s="47"/>
      <c r="T55" s="49"/>
      <c r="U55" s="47"/>
      <c r="V55" s="50"/>
      <c r="W55" s="47"/>
      <c r="X55" s="50"/>
      <c r="Y55" s="47"/>
      <c r="Z55" s="50"/>
      <c r="AA55" s="47"/>
      <c r="AB55" s="50"/>
    </row>
    <row r="56" spans="1:28" s="35" customFormat="1" ht="15.75" x14ac:dyDescent="0.25">
      <c r="A56" s="5" t="s">
        <v>19</v>
      </c>
      <c r="B56" s="5">
        <f t="shared" si="1"/>
        <v>49</v>
      </c>
      <c r="C56" s="52" t="s">
        <v>72</v>
      </c>
      <c r="D56" s="5">
        <v>5</v>
      </c>
      <c r="E56" s="66">
        <v>5.7000000000000002E-2</v>
      </c>
      <c r="F56" s="5">
        <v>9</v>
      </c>
      <c r="G56" s="71">
        <v>0.20899999999999999</v>
      </c>
      <c r="H56" s="6">
        <v>8</v>
      </c>
      <c r="I56" s="70">
        <v>8.6999999999999994E-2</v>
      </c>
      <c r="J56" s="6">
        <v>0</v>
      </c>
      <c r="K56" s="69">
        <v>0</v>
      </c>
      <c r="M56" s="47"/>
      <c r="N56" s="47"/>
      <c r="O56" s="47"/>
      <c r="P56" s="47"/>
      <c r="Q56" s="47"/>
      <c r="R56" s="47"/>
      <c r="S56" s="47"/>
      <c r="T56" s="49"/>
      <c r="U56" s="47"/>
      <c r="V56" s="50"/>
      <c r="W56" s="47"/>
      <c r="X56" s="50"/>
      <c r="Y56" s="47"/>
      <c r="Z56" s="50"/>
      <c r="AA56" s="47"/>
      <c r="AB56" s="50"/>
    </row>
    <row r="57" spans="1:28" s="35" customFormat="1" ht="15.75" x14ac:dyDescent="0.25">
      <c r="A57" s="5" t="s">
        <v>19</v>
      </c>
      <c r="B57" s="5">
        <f t="shared" si="1"/>
        <v>50</v>
      </c>
      <c r="C57" s="52" t="s">
        <v>73</v>
      </c>
      <c r="D57" s="5">
        <v>1</v>
      </c>
      <c r="E57" s="66">
        <v>7.0000000000000001E-3</v>
      </c>
      <c r="F57" s="5">
        <v>1</v>
      </c>
      <c r="G57" s="71">
        <v>7.0000000000000001E-3</v>
      </c>
      <c r="H57" s="6">
        <v>0</v>
      </c>
      <c r="I57" s="70">
        <v>0</v>
      </c>
      <c r="J57" s="6">
        <v>0</v>
      </c>
      <c r="K57" s="69">
        <v>0</v>
      </c>
      <c r="M57" s="47"/>
      <c r="N57" s="47"/>
      <c r="O57" s="47"/>
      <c r="P57" s="47"/>
      <c r="Q57" s="47"/>
      <c r="R57" s="47"/>
      <c r="S57" s="47"/>
      <c r="T57" s="49"/>
      <c r="U57" s="47"/>
      <c r="V57" s="50"/>
      <c r="W57" s="47"/>
      <c r="X57" s="50"/>
      <c r="Y57" s="47"/>
      <c r="Z57" s="50"/>
      <c r="AA57" s="47"/>
      <c r="AB57" s="50"/>
    </row>
    <row r="58" spans="1:28" s="32" customFormat="1" ht="15.75" x14ac:dyDescent="0.25">
      <c r="A58" s="5" t="s">
        <v>19</v>
      </c>
      <c r="B58" s="5">
        <f t="shared" si="1"/>
        <v>51</v>
      </c>
      <c r="C58" s="52" t="s">
        <v>74</v>
      </c>
      <c r="D58" s="5">
        <v>2</v>
      </c>
      <c r="E58" s="66">
        <v>2.7E-2</v>
      </c>
      <c r="F58" s="5">
        <v>1</v>
      </c>
      <c r="G58" s="71">
        <v>1.2E-2</v>
      </c>
      <c r="H58" s="6">
        <v>4</v>
      </c>
      <c r="I58" s="70">
        <v>0.06</v>
      </c>
      <c r="J58" s="6">
        <v>0</v>
      </c>
      <c r="K58" s="69">
        <v>0</v>
      </c>
      <c r="M58" s="47"/>
      <c r="N58" s="47"/>
      <c r="O58" s="47"/>
      <c r="P58" s="47"/>
      <c r="Q58" s="47"/>
      <c r="R58" s="47"/>
      <c r="S58" s="47"/>
      <c r="T58" s="49"/>
      <c r="U58" s="47"/>
      <c r="V58" s="50"/>
      <c r="W58" s="47"/>
      <c r="X58" s="50"/>
      <c r="Y58" s="47"/>
      <c r="Z58" s="50"/>
      <c r="AA58" s="47"/>
      <c r="AB58" s="50"/>
    </row>
    <row r="59" spans="1:28" s="32" customFormat="1" ht="15.75" x14ac:dyDescent="0.25">
      <c r="A59" s="5" t="s">
        <v>19</v>
      </c>
      <c r="B59" s="5">
        <f t="shared" si="1"/>
        <v>52</v>
      </c>
      <c r="C59" s="52" t="s">
        <v>75</v>
      </c>
      <c r="D59" s="5">
        <v>17</v>
      </c>
      <c r="E59" s="66">
        <v>0.438</v>
      </c>
      <c r="F59" s="5">
        <v>14</v>
      </c>
      <c r="G59" s="71">
        <v>0.1535</v>
      </c>
      <c r="H59" s="6">
        <v>20</v>
      </c>
      <c r="I59" s="70">
        <v>0.16800000000000001</v>
      </c>
      <c r="J59" s="6">
        <v>0</v>
      </c>
      <c r="K59" s="69">
        <v>0</v>
      </c>
      <c r="M59" s="47"/>
      <c r="N59" s="47"/>
      <c r="O59" s="47"/>
      <c r="P59" s="47"/>
      <c r="Q59" s="47"/>
      <c r="R59" s="47"/>
      <c r="S59" s="47"/>
      <c r="T59" s="49"/>
      <c r="U59" s="47"/>
      <c r="V59" s="50"/>
      <c r="W59" s="47"/>
      <c r="X59" s="50"/>
      <c r="Y59" s="47"/>
      <c r="Z59" s="50"/>
      <c r="AA59" s="47"/>
      <c r="AB59" s="50"/>
    </row>
    <row r="60" spans="1:28" s="32" customFormat="1" ht="15.75" x14ac:dyDescent="0.25">
      <c r="A60" s="5" t="s">
        <v>19</v>
      </c>
      <c r="B60" s="5">
        <f t="shared" si="1"/>
        <v>53</v>
      </c>
      <c r="C60" s="52" t="s">
        <v>76</v>
      </c>
      <c r="D60" s="5">
        <v>4</v>
      </c>
      <c r="E60" s="66">
        <v>3.3000000000000002E-2</v>
      </c>
      <c r="F60" s="5">
        <v>2</v>
      </c>
      <c r="G60" s="71">
        <v>1.7000000000000001E-2</v>
      </c>
      <c r="H60" s="6">
        <v>4</v>
      </c>
      <c r="I60" s="70">
        <v>4.3999999999999997E-2</v>
      </c>
      <c r="J60" s="6">
        <v>1</v>
      </c>
      <c r="K60" s="69">
        <v>7.0000000000000001E-3</v>
      </c>
      <c r="M60" s="47"/>
      <c r="N60" s="47"/>
      <c r="O60" s="47"/>
      <c r="P60" s="47"/>
      <c r="Q60" s="47"/>
      <c r="R60" s="47"/>
      <c r="S60" s="47"/>
      <c r="T60" s="49"/>
      <c r="U60" s="47"/>
      <c r="V60" s="50"/>
      <c r="W60" s="47"/>
      <c r="X60" s="50"/>
      <c r="Y60" s="47"/>
      <c r="Z60" s="50"/>
      <c r="AA60" s="47"/>
      <c r="AB60" s="50"/>
    </row>
    <row r="61" spans="1:28" s="32" customFormat="1" ht="15.75" x14ac:dyDescent="0.25">
      <c r="A61" s="5" t="s">
        <v>19</v>
      </c>
      <c r="B61" s="5">
        <f t="shared" si="1"/>
        <v>54</v>
      </c>
      <c r="C61" s="52" t="s">
        <v>77</v>
      </c>
      <c r="D61" s="5">
        <v>0</v>
      </c>
      <c r="E61" s="66">
        <v>0</v>
      </c>
      <c r="F61" s="5">
        <v>1</v>
      </c>
      <c r="G61" s="71">
        <v>6.0000000000000001E-3</v>
      </c>
      <c r="H61" s="6">
        <v>1</v>
      </c>
      <c r="I61" s="70">
        <v>6.0000000000000001E-3</v>
      </c>
      <c r="J61" s="6">
        <v>0</v>
      </c>
      <c r="K61" s="69">
        <v>0</v>
      </c>
      <c r="M61" s="47"/>
      <c r="N61" s="47"/>
      <c r="O61" s="47"/>
      <c r="P61" s="47"/>
      <c r="Q61" s="47"/>
      <c r="R61" s="47"/>
      <c r="S61" s="47"/>
      <c r="T61" s="49"/>
      <c r="U61" s="47"/>
      <c r="V61" s="50"/>
      <c r="W61" s="47"/>
      <c r="X61" s="50"/>
      <c r="Y61" s="47"/>
      <c r="Z61" s="50"/>
      <c r="AA61" s="47"/>
      <c r="AB61" s="50"/>
    </row>
    <row r="62" spans="1:28" s="32" customFormat="1" ht="15.75" x14ac:dyDescent="0.25">
      <c r="A62" s="5" t="s">
        <v>19</v>
      </c>
      <c r="B62" s="5">
        <f t="shared" si="1"/>
        <v>55</v>
      </c>
      <c r="C62" s="52" t="s">
        <v>78</v>
      </c>
      <c r="D62" s="5">
        <v>24</v>
      </c>
      <c r="E62" s="66">
        <v>0.44850000000000001</v>
      </c>
      <c r="F62" s="5">
        <v>18</v>
      </c>
      <c r="G62" s="71">
        <v>0.33700000000000002</v>
      </c>
      <c r="H62" s="6">
        <v>21</v>
      </c>
      <c r="I62" s="70">
        <v>0.27650000000000002</v>
      </c>
      <c r="J62" s="6">
        <v>1</v>
      </c>
      <c r="K62" s="69">
        <v>1.2E-2</v>
      </c>
      <c r="M62" s="47"/>
      <c r="N62" s="47"/>
      <c r="O62" s="47"/>
      <c r="P62" s="47"/>
      <c r="Q62" s="47"/>
      <c r="R62" s="47"/>
      <c r="S62" s="47"/>
      <c r="T62" s="49"/>
      <c r="U62" s="47"/>
      <c r="V62" s="50"/>
      <c r="W62" s="47"/>
      <c r="X62" s="50"/>
      <c r="Y62" s="47"/>
      <c r="Z62" s="50"/>
      <c r="AA62" s="47"/>
      <c r="AB62" s="50"/>
    </row>
    <row r="63" spans="1:28" s="32" customFormat="1" ht="15.75" x14ac:dyDescent="0.25">
      <c r="A63" s="5" t="s">
        <v>19</v>
      </c>
      <c r="B63" s="5">
        <f t="shared" si="1"/>
        <v>56</v>
      </c>
      <c r="C63" s="52" t="s">
        <v>79</v>
      </c>
      <c r="D63" s="5">
        <v>1</v>
      </c>
      <c r="E63" s="66">
        <v>1.4999999999999999E-2</v>
      </c>
      <c r="F63" s="5">
        <v>1</v>
      </c>
      <c r="G63" s="71">
        <v>1.4999999999999999E-2</v>
      </c>
      <c r="H63" s="6">
        <v>2</v>
      </c>
      <c r="I63" s="70">
        <v>0.03</v>
      </c>
      <c r="J63" s="6">
        <v>0</v>
      </c>
      <c r="K63" s="69">
        <v>0</v>
      </c>
      <c r="M63" s="47"/>
      <c r="N63" s="47"/>
      <c r="O63" s="47"/>
      <c r="P63" s="47"/>
      <c r="Q63" s="47"/>
      <c r="R63" s="47"/>
      <c r="S63" s="47"/>
      <c r="T63" s="49"/>
      <c r="U63" s="47"/>
      <c r="V63" s="50"/>
      <c r="W63" s="47"/>
      <c r="X63" s="50"/>
      <c r="Y63" s="47"/>
      <c r="Z63" s="50"/>
      <c r="AA63" s="47"/>
      <c r="AB63" s="50"/>
    </row>
    <row r="64" spans="1:28" s="32" customFormat="1" ht="15.75" x14ac:dyDescent="0.25">
      <c r="A64" s="5" t="s">
        <v>19</v>
      </c>
      <c r="B64" s="5">
        <f t="shared" si="1"/>
        <v>57</v>
      </c>
      <c r="C64" s="52" t="s">
        <v>80</v>
      </c>
      <c r="D64" s="5">
        <v>1</v>
      </c>
      <c r="E64" s="66">
        <v>1.4999999999999999E-2</v>
      </c>
      <c r="F64" s="5">
        <v>1</v>
      </c>
      <c r="G64" s="71">
        <v>1.4999999999999999E-2</v>
      </c>
      <c r="H64" s="6">
        <v>2</v>
      </c>
      <c r="I64" s="70">
        <v>2.8000000000000001E-2</v>
      </c>
      <c r="J64" s="6">
        <v>0</v>
      </c>
      <c r="K64" s="69">
        <v>0</v>
      </c>
      <c r="M64" s="47"/>
      <c r="N64" s="47"/>
      <c r="O64" s="47"/>
      <c r="P64" s="47"/>
      <c r="Q64" s="47"/>
      <c r="R64" s="47"/>
      <c r="S64" s="47"/>
      <c r="T64" s="49"/>
      <c r="U64" s="47"/>
      <c r="V64" s="50"/>
      <c r="W64" s="47"/>
      <c r="X64" s="50"/>
      <c r="Y64" s="47"/>
      <c r="Z64" s="50"/>
      <c r="AA64" s="47"/>
      <c r="AB64" s="50"/>
    </row>
    <row r="65" spans="1:28" s="30" customFormat="1" ht="15.75" x14ac:dyDescent="0.25">
      <c r="A65" s="5" t="s">
        <v>19</v>
      </c>
      <c r="B65" s="5">
        <f t="shared" si="1"/>
        <v>58</v>
      </c>
      <c r="C65" s="52" t="s">
        <v>81</v>
      </c>
      <c r="D65" s="5">
        <v>1</v>
      </c>
      <c r="E65" s="66">
        <v>0.42799999999999999</v>
      </c>
      <c r="F65" s="5">
        <v>0</v>
      </c>
      <c r="G65" s="69">
        <v>0</v>
      </c>
      <c r="H65" s="6">
        <v>0</v>
      </c>
      <c r="I65" s="70">
        <v>0</v>
      </c>
      <c r="J65" s="6">
        <v>0</v>
      </c>
      <c r="K65" s="69">
        <v>0</v>
      </c>
      <c r="M65" s="47"/>
      <c r="N65" s="47"/>
      <c r="O65" s="47"/>
      <c r="P65" s="47"/>
      <c r="Q65" s="47"/>
      <c r="R65" s="47"/>
      <c r="S65" s="47"/>
      <c r="T65" s="49"/>
      <c r="U65" s="47"/>
      <c r="V65" s="50"/>
      <c r="W65" s="47"/>
      <c r="X65" s="50"/>
      <c r="Y65" s="47"/>
      <c r="Z65" s="50"/>
      <c r="AA65" s="47"/>
      <c r="AB65" s="50"/>
    </row>
    <row r="66" spans="1:28" s="30" customFormat="1" ht="15.75" x14ac:dyDescent="0.25">
      <c r="A66" s="5" t="s">
        <v>19</v>
      </c>
      <c r="B66" s="5">
        <f>B65+1</f>
        <v>59</v>
      </c>
      <c r="C66" s="52" t="s">
        <v>82</v>
      </c>
      <c r="D66" s="5">
        <v>1</v>
      </c>
      <c r="E66" s="66">
        <v>1.4999999999999999E-2</v>
      </c>
      <c r="F66" s="6">
        <v>0</v>
      </c>
      <c r="G66" s="69">
        <v>0</v>
      </c>
      <c r="H66" s="6">
        <v>3</v>
      </c>
      <c r="I66" s="70">
        <v>3.9E-2</v>
      </c>
      <c r="J66" s="6">
        <v>0</v>
      </c>
      <c r="K66" s="69">
        <v>0</v>
      </c>
      <c r="M66" s="47"/>
      <c r="N66" s="47"/>
      <c r="O66" s="47"/>
      <c r="P66" s="47"/>
      <c r="Q66" s="47"/>
      <c r="R66" s="47"/>
      <c r="S66" s="47"/>
      <c r="T66" s="49"/>
      <c r="U66" s="47"/>
      <c r="V66" s="50"/>
      <c r="W66" s="47"/>
      <c r="X66" s="50"/>
      <c r="Y66" s="47"/>
      <c r="Z66" s="50"/>
      <c r="AA66" s="47"/>
      <c r="AB66" s="50"/>
    </row>
    <row r="67" spans="1:28" s="28" customFormat="1" ht="15.75" x14ac:dyDescent="0.25">
      <c r="A67" s="5" t="s">
        <v>19</v>
      </c>
      <c r="B67" s="5">
        <f t="shared" si="1"/>
        <v>60</v>
      </c>
      <c r="C67" s="52" t="s">
        <v>83</v>
      </c>
      <c r="D67" s="5">
        <v>1</v>
      </c>
      <c r="E67" s="66">
        <v>1.4999999999999999E-2</v>
      </c>
      <c r="F67" s="17">
        <v>0</v>
      </c>
      <c r="G67" s="72">
        <v>0</v>
      </c>
      <c r="H67" s="6">
        <v>3</v>
      </c>
      <c r="I67" s="70">
        <v>4.3999999999999997E-2</v>
      </c>
      <c r="J67" s="6">
        <v>0</v>
      </c>
      <c r="K67" s="69">
        <v>0</v>
      </c>
      <c r="M67" s="47"/>
      <c r="N67" s="47"/>
      <c r="O67" s="47"/>
      <c r="P67" s="47"/>
      <c r="Q67" s="47"/>
      <c r="R67" s="47"/>
      <c r="S67" s="47"/>
      <c r="T67" s="49"/>
      <c r="U67" s="47"/>
      <c r="V67" s="50"/>
      <c r="W67" s="47"/>
      <c r="X67" s="50"/>
      <c r="Y67" s="47"/>
      <c r="Z67" s="50"/>
      <c r="AA67" s="47"/>
      <c r="AB67" s="50"/>
    </row>
    <row r="68" spans="1:28" s="29" customFormat="1" ht="15.75" x14ac:dyDescent="0.25">
      <c r="A68" s="5" t="s">
        <v>19</v>
      </c>
      <c r="B68" s="5">
        <f t="shared" si="1"/>
        <v>61</v>
      </c>
      <c r="C68" s="52" t="s">
        <v>84</v>
      </c>
      <c r="D68" s="5">
        <v>1</v>
      </c>
      <c r="E68" s="66">
        <v>0.03</v>
      </c>
      <c r="F68" s="42">
        <v>0</v>
      </c>
      <c r="G68" s="66">
        <v>0</v>
      </c>
      <c r="H68" s="6">
        <v>5</v>
      </c>
      <c r="I68" s="70">
        <v>0.26800000000000002</v>
      </c>
      <c r="J68" s="6">
        <v>0</v>
      </c>
      <c r="K68" s="69">
        <v>0</v>
      </c>
      <c r="M68" s="47"/>
      <c r="N68" s="47"/>
      <c r="O68" s="47"/>
      <c r="P68" s="47"/>
      <c r="Q68" s="47"/>
      <c r="R68" s="47"/>
      <c r="S68" s="47"/>
      <c r="T68" s="49"/>
      <c r="U68" s="47"/>
      <c r="V68" s="50"/>
      <c r="W68" s="47"/>
      <c r="X68" s="50"/>
      <c r="Y68" s="47"/>
      <c r="Z68" s="50"/>
      <c r="AA68" s="47"/>
      <c r="AB68" s="50"/>
    </row>
    <row r="69" spans="1:28" s="40" customFormat="1" ht="15.75" x14ac:dyDescent="0.25">
      <c r="A69" s="5" t="s">
        <v>19</v>
      </c>
      <c r="B69" s="5">
        <f>B68+1</f>
        <v>62</v>
      </c>
      <c r="C69" s="52" t="s">
        <v>85</v>
      </c>
      <c r="D69" s="5">
        <v>1</v>
      </c>
      <c r="E69" s="66">
        <v>1.4999999999999999E-2</v>
      </c>
      <c r="F69" s="5">
        <v>0</v>
      </c>
      <c r="G69" s="70">
        <v>0</v>
      </c>
      <c r="H69" s="6">
        <v>0</v>
      </c>
      <c r="I69" s="70">
        <v>0</v>
      </c>
      <c r="J69" s="6">
        <v>0</v>
      </c>
      <c r="K69" s="69">
        <v>0</v>
      </c>
      <c r="M69" s="47"/>
      <c r="N69" s="47"/>
      <c r="O69" s="47"/>
      <c r="P69" s="47"/>
      <c r="Q69" s="47"/>
      <c r="R69" s="47"/>
      <c r="S69" s="47"/>
      <c r="T69" s="49"/>
      <c r="U69" s="47"/>
      <c r="V69" s="50"/>
      <c r="W69" s="47"/>
      <c r="X69" s="50"/>
      <c r="Y69" s="47"/>
      <c r="Z69" s="50"/>
      <c r="AA69" s="47"/>
      <c r="AB69" s="50"/>
    </row>
    <row r="70" spans="1:28" s="32" customFormat="1" ht="15.75" x14ac:dyDescent="0.25">
      <c r="A70" s="5" t="s">
        <v>19</v>
      </c>
      <c r="B70" s="5">
        <f t="shared" si="1"/>
        <v>63</v>
      </c>
      <c r="C70" s="52" t="s">
        <v>86</v>
      </c>
      <c r="D70" s="5">
        <v>1</v>
      </c>
      <c r="E70" s="66">
        <v>1.2E-2</v>
      </c>
      <c r="F70" s="5">
        <v>0</v>
      </c>
      <c r="G70" s="70">
        <v>0</v>
      </c>
      <c r="H70" s="6">
        <v>0</v>
      </c>
      <c r="I70" s="70">
        <v>0</v>
      </c>
      <c r="J70" s="6">
        <v>0</v>
      </c>
      <c r="K70" s="69">
        <v>0</v>
      </c>
      <c r="M70" s="47"/>
      <c r="N70" s="47"/>
      <c r="O70" s="47"/>
      <c r="P70" s="47"/>
      <c r="Q70" s="47"/>
      <c r="R70" s="47"/>
      <c r="S70" s="47"/>
      <c r="T70" s="49"/>
      <c r="U70" s="47"/>
      <c r="V70" s="50"/>
      <c r="W70" s="47"/>
      <c r="X70" s="50"/>
      <c r="Y70" s="47"/>
      <c r="Z70" s="50"/>
      <c r="AA70" s="47"/>
      <c r="AB70" s="50"/>
    </row>
    <row r="71" spans="1:28" s="54" customFormat="1" ht="15.75" x14ac:dyDescent="0.25">
      <c r="A71" s="5" t="s">
        <v>19</v>
      </c>
      <c r="B71" s="5">
        <f t="shared" si="1"/>
        <v>64</v>
      </c>
      <c r="C71" s="52" t="s">
        <v>87</v>
      </c>
      <c r="D71" s="5">
        <v>1</v>
      </c>
      <c r="E71" s="66">
        <v>6.0000000000000001E-3</v>
      </c>
      <c r="F71" s="5">
        <v>0</v>
      </c>
      <c r="G71" s="70">
        <v>0</v>
      </c>
      <c r="H71" s="6">
        <v>0</v>
      </c>
      <c r="I71" s="70">
        <v>0</v>
      </c>
      <c r="J71" s="6">
        <v>0</v>
      </c>
      <c r="K71" s="69">
        <v>0</v>
      </c>
      <c r="M71" s="47"/>
      <c r="N71" s="47"/>
      <c r="O71" s="47"/>
      <c r="P71" s="47"/>
      <c r="Q71" s="47"/>
      <c r="R71" s="47"/>
      <c r="S71" s="47"/>
      <c r="T71" s="49"/>
      <c r="U71" s="47"/>
      <c r="V71" s="50"/>
      <c r="W71" s="47"/>
      <c r="X71" s="50"/>
      <c r="Y71" s="47"/>
      <c r="Z71" s="50"/>
      <c r="AA71" s="47"/>
      <c r="AB71" s="50"/>
    </row>
    <row r="72" spans="1:28" s="54" customFormat="1" ht="15.75" x14ac:dyDescent="0.25">
      <c r="A72" s="5" t="s">
        <v>19</v>
      </c>
      <c r="B72" s="5">
        <f t="shared" si="1"/>
        <v>65</v>
      </c>
      <c r="C72" s="52" t="s">
        <v>88</v>
      </c>
      <c r="D72" s="5">
        <v>1</v>
      </c>
      <c r="E72" s="66">
        <v>6.5299999999999997E-2</v>
      </c>
      <c r="F72" s="5">
        <v>0</v>
      </c>
      <c r="G72" s="70">
        <v>0</v>
      </c>
      <c r="H72" s="6">
        <v>0</v>
      </c>
      <c r="I72" s="70">
        <v>0</v>
      </c>
      <c r="J72" s="6">
        <v>0</v>
      </c>
      <c r="K72" s="69">
        <v>0</v>
      </c>
      <c r="M72" s="47"/>
      <c r="N72" s="47"/>
      <c r="O72" s="47"/>
      <c r="P72" s="47"/>
      <c r="Q72" s="47"/>
      <c r="R72" s="47"/>
      <c r="S72" s="47"/>
      <c r="T72" s="49"/>
      <c r="U72" s="47"/>
      <c r="V72" s="50"/>
      <c r="W72" s="47"/>
      <c r="X72" s="50"/>
      <c r="Y72" s="47"/>
      <c r="Z72" s="50"/>
      <c r="AA72" s="47"/>
      <c r="AB72" s="50"/>
    </row>
    <row r="73" spans="1:28" s="54" customFormat="1" ht="15.75" x14ac:dyDescent="0.25">
      <c r="A73" s="5" t="s">
        <v>19</v>
      </c>
      <c r="B73" s="5">
        <f t="shared" si="1"/>
        <v>66</v>
      </c>
      <c r="C73" s="52" t="s">
        <v>89</v>
      </c>
      <c r="D73" s="5">
        <v>1</v>
      </c>
      <c r="E73" s="66">
        <v>1.4999999999999999E-2</v>
      </c>
      <c r="F73" s="5">
        <v>0</v>
      </c>
      <c r="G73" s="70">
        <v>0</v>
      </c>
      <c r="H73" s="6">
        <v>0</v>
      </c>
      <c r="I73" s="70">
        <v>0</v>
      </c>
      <c r="J73" s="6">
        <v>0</v>
      </c>
      <c r="K73" s="69">
        <v>0</v>
      </c>
      <c r="M73" s="47"/>
      <c r="N73" s="47"/>
      <c r="O73" s="47"/>
      <c r="P73" s="47"/>
      <c r="Q73" s="47"/>
      <c r="R73" s="47"/>
      <c r="S73" s="47"/>
      <c r="T73" s="49"/>
      <c r="U73" s="47"/>
      <c r="V73" s="50"/>
      <c r="W73" s="47"/>
      <c r="X73" s="50"/>
      <c r="Y73" s="47"/>
      <c r="Z73" s="50"/>
      <c r="AA73" s="47"/>
      <c r="AB73" s="50"/>
    </row>
    <row r="74" spans="1:28" s="54" customFormat="1" ht="15.75" x14ac:dyDescent="0.25">
      <c r="A74" s="5" t="s">
        <v>19</v>
      </c>
      <c r="B74" s="5">
        <f t="shared" si="1"/>
        <v>67</v>
      </c>
      <c r="C74" s="52" t="s">
        <v>90</v>
      </c>
      <c r="D74" s="5">
        <v>1</v>
      </c>
      <c r="E74" s="66">
        <v>1.2E-2</v>
      </c>
      <c r="F74" s="5">
        <v>0</v>
      </c>
      <c r="G74" s="70">
        <v>0</v>
      </c>
      <c r="H74" s="6">
        <v>0</v>
      </c>
      <c r="I74" s="70">
        <v>0</v>
      </c>
      <c r="J74" s="6">
        <v>0</v>
      </c>
      <c r="K74" s="69">
        <v>0</v>
      </c>
      <c r="M74" s="47"/>
      <c r="N74" s="47"/>
      <c r="O74" s="47"/>
      <c r="P74" s="47"/>
      <c r="Q74" s="47"/>
      <c r="R74" s="47"/>
      <c r="S74" s="47"/>
      <c r="T74" s="49"/>
      <c r="U74" s="47"/>
      <c r="V74" s="50"/>
      <c r="W74" s="47"/>
      <c r="X74" s="50"/>
      <c r="Y74" s="47"/>
      <c r="Z74" s="50"/>
      <c r="AA74" s="47"/>
      <c r="AB74" s="50"/>
    </row>
    <row r="75" spans="1:28" s="54" customFormat="1" ht="15.75" x14ac:dyDescent="0.25">
      <c r="A75" s="5" t="s">
        <v>19</v>
      </c>
      <c r="B75" s="5">
        <f t="shared" si="1"/>
        <v>68</v>
      </c>
      <c r="C75" s="52" t="s">
        <v>91</v>
      </c>
      <c r="D75" s="5">
        <v>1</v>
      </c>
      <c r="E75" s="66">
        <v>7.0000000000000001E-3</v>
      </c>
      <c r="F75" s="5">
        <v>0</v>
      </c>
      <c r="G75" s="70">
        <v>0</v>
      </c>
      <c r="H75" s="6">
        <v>0</v>
      </c>
      <c r="I75" s="70">
        <v>0</v>
      </c>
      <c r="J75" s="6">
        <v>0</v>
      </c>
      <c r="K75" s="69">
        <v>0</v>
      </c>
      <c r="M75" s="47"/>
      <c r="N75" s="47"/>
      <c r="O75" s="47"/>
      <c r="P75" s="47"/>
      <c r="Q75" s="47"/>
      <c r="R75" s="47"/>
      <c r="S75" s="47"/>
      <c r="T75" s="49"/>
      <c r="U75" s="47"/>
      <c r="V75" s="50"/>
      <c r="W75" s="47"/>
      <c r="X75" s="50"/>
      <c r="Y75" s="47"/>
      <c r="Z75" s="50"/>
      <c r="AA75" s="47"/>
      <c r="AB75" s="50"/>
    </row>
    <row r="76" spans="1:28" s="54" customFormat="1" ht="15.75" x14ac:dyDescent="0.25">
      <c r="A76" s="5" t="s">
        <v>19</v>
      </c>
      <c r="B76" s="5">
        <f t="shared" si="1"/>
        <v>69</v>
      </c>
      <c r="C76" s="52" t="s">
        <v>92</v>
      </c>
      <c r="D76" s="5">
        <v>1</v>
      </c>
      <c r="E76" s="66">
        <v>1.2E-2</v>
      </c>
      <c r="F76" s="5">
        <v>0</v>
      </c>
      <c r="G76" s="70">
        <v>0</v>
      </c>
      <c r="H76" s="6">
        <v>0</v>
      </c>
      <c r="I76" s="70">
        <v>0</v>
      </c>
      <c r="J76" s="6">
        <v>0</v>
      </c>
      <c r="K76" s="69">
        <v>0</v>
      </c>
      <c r="M76" s="47"/>
      <c r="N76" s="47"/>
      <c r="O76" s="47"/>
      <c r="P76" s="47"/>
      <c r="Q76" s="47"/>
      <c r="R76" s="47"/>
      <c r="S76" s="47"/>
      <c r="T76" s="49"/>
      <c r="U76" s="47"/>
      <c r="V76" s="50"/>
      <c r="W76" s="47"/>
      <c r="X76" s="50"/>
      <c r="Y76" s="47"/>
      <c r="Z76" s="50"/>
      <c r="AA76" s="47"/>
      <c r="AB76" s="50"/>
    </row>
    <row r="77" spans="1:28" s="54" customFormat="1" ht="15.75" x14ac:dyDescent="0.25">
      <c r="A77" s="5" t="s">
        <v>19</v>
      </c>
      <c r="B77" s="5">
        <f t="shared" si="1"/>
        <v>70</v>
      </c>
      <c r="C77" s="52" t="s">
        <v>93</v>
      </c>
      <c r="D77" s="5">
        <v>0</v>
      </c>
      <c r="E77" s="66">
        <v>0</v>
      </c>
      <c r="F77" s="5">
        <v>0</v>
      </c>
      <c r="G77" s="70">
        <v>0</v>
      </c>
      <c r="H77" s="6">
        <v>2</v>
      </c>
      <c r="I77" s="70">
        <v>2.1999999999999999E-2</v>
      </c>
      <c r="J77" s="6">
        <v>0</v>
      </c>
      <c r="K77" s="69">
        <v>0</v>
      </c>
      <c r="M77" s="47"/>
      <c r="N77" s="47"/>
      <c r="O77" s="47"/>
      <c r="P77" s="47"/>
      <c r="Q77" s="47"/>
      <c r="R77" s="47"/>
      <c r="S77" s="47"/>
      <c r="T77" s="49"/>
      <c r="U77" s="47"/>
      <c r="V77" s="50"/>
      <c r="W77" s="47"/>
      <c r="X77" s="50"/>
      <c r="Y77" s="47"/>
      <c r="Z77" s="50"/>
      <c r="AA77" s="47"/>
      <c r="AB77" s="50"/>
    </row>
    <row r="78" spans="1:28" s="40" customFormat="1" ht="15.75" x14ac:dyDescent="0.25">
      <c r="A78" s="5" t="s">
        <v>19</v>
      </c>
      <c r="B78" s="5">
        <f t="shared" si="1"/>
        <v>71</v>
      </c>
      <c r="C78" s="52" t="s">
        <v>94</v>
      </c>
      <c r="D78" s="5">
        <v>0</v>
      </c>
      <c r="E78" s="66">
        <v>0</v>
      </c>
      <c r="F78" s="42">
        <v>0</v>
      </c>
      <c r="G78" s="66">
        <v>0</v>
      </c>
      <c r="H78" s="6">
        <v>1</v>
      </c>
      <c r="I78" s="70">
        <v>1.4999999999999999E-2</v>
      </c>
      <c r="J78" s="6">
        <v>0</v>
      </c>
      <c r="K78" s="69">
        <v>0</v>
      </c>
      <c r="M78" s="47"/>
      <c r="N78" s="47"/>
      <c r="O78" s="47"/>
      <c r="P78" s="47"/>
      <c r="Q78" s="47"/>
      <c r="R78" s="47"/>
      <c r="S78" s="47"/>
      <c r="T78" s="49"/>
      <c r="U78" s="47"/>
      <c r="V78" s="50"/>
      <c r="W78" s="47"/>
      <c r="X78" s="50"/>
      <c r="Y78" s="47"/>
      <c r="Z78" s="50"/>
      <c r="AA78" s="47"/>
      <c r="AB78" s="50"/>
    </row>
    <row r="79" spans="1:28" s="54" customFormat="1" ht="15.75" x14ac:dyDescent="0.25">
      <c r="A79" s="5" t="s">
        <v>19</v>
      </c>
      <c r="B79" s="5">
        <f t="shared" si="1"/>
        <v>72</v>
      </c>
      <c r="C79" s="52" t="s">
        <v>95</v>
      </c>
      <c r="D79" s="5">
        <v>0</v>
      </c>
      <c r="E79" s="66">
        <v>0</v>
      </c>
      <c r="F79" s="42">
        <v>0</v>
      </c>
      <c r="G79" s="66">
        <v>0</v>
      </c>
      <c r="H79" s="6">
        <v>2</v>
      </c>
      <c r="I79" s="70">
        <v>0.03</v>
      </c>
      <c r="J79" s="6">
        <v>0</v>
      </c>
      <c r="K79" s="69">
        <v>0</v>
      </c>
      <c r="M79" s="47"/>
      <c r="N79" s="47"/>
      <c r="O79" s="47"/>
      <c r="P79" s="47"/>
      <c r="Q79" s="47"/>
      <c r="R79" s="47"/>
      <c r="S79" s="47"/>
      <c r="T79" s="49"/>
      <c r="U79" s="47"/>
      <c r="V79" s="50"/>
      <c r="W79" s="47"/>
      <c r="X79" s="50"/>
      <c r="Y79" s="47"/>
      <c r="Z79" s="50"/>
      <c r="AA79" s="47"/>
      <c r="AB79" s="50"/>
    </row>
    <row r="80" spans="1:28" s="57" customFormat="1" ht="15.75" x14ac:dyDescent="0.25">
      <c r="A80" s="5" t="s">
        <v>19</v>
      </c>
      <c r="B80" s="5">
        <f t="shared" si="1"/>
        <v>73</v>
      </c>
      <c r="C80" s="52" t="s">
        <v>96</v>
      </c>
      <c r="D80" s="5">
        <v>0</v>
      </c>
      <c r="E80" s="66">
        <v>0</v>
      </c>
      <c r="F80" s="42">
        <v>0</v>
      </c>
      <c r="G80" s="66">
        <v>0</v>
      </c>
      <c r="H80" s="6">
        <v>2</v>
      </c>
      <c r="I80" s="70">
        <v>1.7999999999999999E-2</v>
      </c>
      <c r="J80" s="6">
        <v>0</v>
      </c>
      <c r="K80" s="69">
        <v>0</v>
      </c>
      <c r="M80" s="47"/>
      <c r="N80" s="47"/>
      <c r="O80" s="47"/>
      <c r="P80" s="47"/>
      <c r="Q80" s="47"/>
      <c r="R80" s="47"/>
      <c r="S80" s="47"/>
      <c r="T80" s="49"/>
      <c r="U80" s="47"/>
      <c r="V80" s="50"/>
      <c r="W80" s="47"/>
      <c r="X80" s="50"/>
      <c r="Y80" s="47"/>
      <c r="Z80" s="50"/>
      <c r="AA80" s="47"/>
      <c r="AB80" s="50"/>
    </row>
    <row r="81" spans="1:28" s="57" customFormat="1" ht="15.75" x14ac:dyDescent="0.25">
      <c r="A81" s="5" t="s">
        <v>19</v>
      </c>
      <c r="B81" s="5">
        <f t="shared" ref="B81:B86" si="2">B80+1</f>
        <v>74</v>
      </c>
      <c r="C81" s="52" t="s">
        <v>97</v>
      </c>
      <c r="D81" s="5">
        <v>0</v>
      </c>
      <c r="E81" s="66">
        <v>0</v>
      </c>
      <c r="F81" s="42">
        <v>0</v>
      </c>
      <c r="G81" s="66">
        <v>0</v>
      </c>
      <c r="H81" s="6">
        <v>1</v>
      </c>
      <c r="I81" s="70">
        <v>1.4999999999999999E-2</v>
      </c>
      <c r="J81" s="6">
        <v>0</v>
      </c>
      <c r="K81" s="69">
        <v>0</v>
      </c>
      <c r="M81" s="47"/>
      <c r="N81" s="47"/>
      <c r="O81" s="47"/>
      <c r="P81" s="47"/>
      <c r="Q81" s="47"/>
      <c r="R81" s="47"/>
      <c r="S81" s="47"/>
      <c r="T81" s="49"/>
      <c r="U81" s="47"/>
      <c r="V81" s="50"/>
      <c r="W81" s="47"/>
      <c r="X81" s="50"/>
      <c r="Y81" s="47"/>
      <c r="Z81" s="50"/>
      <c r="AA81" s="47"/>
      <c r="AB81" s="50"/>
    </row>
    <row r="82" spans="1:28" s="57" customFormat="1" ht="15.75" x14ac:dyDescent="0.25">
      <c r="A82" s="5" t="s">
        <v>19</v>
      </c>
      <c r="B82" s="5">
        <f t="shared" si="2"/>
        <v>75</v>
      </c>
      <c r="C82" s="52" t="s">
        <v>98</v>
      </c>
      <c r="D82" s="5">
        <v>0</v>
      </c>
      <c r="E82" s="66">
        <v>0</v>
      </c>
      <c r="F82" s="42">
        <v>0</v>
      </c>
      <c r="G82" s="66">
        <v>0</v>
      </c>
      <c r="H82" s="6">
        <v>1</v>
      </c>
      <c r="I82" s="70">
        <v>6.0000000000000001E-3</v>
      </c>
      <c r="J82" s="6">
        <v>0</v>
      </c>
      <c r="K82" s="69">
        <v>0</v>
      </c>
      <c r="M82" s="47"/>
      <c r="N82" s="47"/>
      <c r="O82" s="47"/>
      <c r="P82" s="47"/>
      <c r="Q82" s="47"/>
      <c r="R82" s="47"/>
      <c r="S82" s="47"/>
      <c r="T82" s="49"/>
      <c r="U82" s="47"/>
      <c r="V82" s="50"/>
      <c r="W82" s="47"/>
      <c r="X82" s="50"/>
      <c r="Y82" s="47"/>
      <c r="Z82" s="50"/>
      <c r="AA82" s="47"/>
      <c r="AB82" s="50"/>
    </row>
    <row r="83" spans="1:28" s="57" customFormat="1" ht="15.75" x14ac:dyDescent="0.25">
      <c r="A83" s="5" t="s">
        <v>19</v>
      </c>
      <c r="B83" s="5">
        <f t="shared" si="2"/>
        <v>76</v>
      </c>
      <c r="C83" s="52" t="s">
        <v>99</v>
      </c>
      <c r="D83" s="5">
        <v>0</v>
      </c>
      <c r="E83" s="66">
        <v>0</v>
      </c>
      <c r="F83" s="42">
        <v>0</v>
      </c>
      <c r="G83" s="66">
        <v>0</v>
      </c>
      <c r="H83" s="6">
        <v>1</v>
      </c>
      <c r="I83" s="70">
        <v>0.05</v>
      </c>
      <c r="J83" s="6">
        <v>0</v>
      </c>
      <c r="K83" s="69">
        <v>0</v>
      </c>
      <c r="M83" s="47"/>
      <c r="N83" s="47"/>
      <c r="O83" s="47"/>
      <c r="P83" s="47"/>
      <c r="Q83" s="47"/>
      <c r="R83" s="47"/>
      <c r="S83" s="47"/>
      <c r="T83" s="49"/>
      <c r="U83" s="47"/>
      <c r="V83" s="50"/>
      <c r="W83" s="47"/>
      <c r="X83" s="50"/>
      <c r="Y83" s="47"/>
      <c r="Z83" s="50"/>
      <c r="AA83" s="47"/>
      <c r="AB83" s="50"/>
    </row>
    <row r="84" spans="1:28" s="57" customFormat="1" ht="15.75" x14ac:dyDescent="0.25">
      <c r="A84" s="5" t="s">
        <v>19</v>
      </c>
      <c r="B84" s="5">
        <f t="shared" si="2"/>
        <v>77</v>
      </c>
      <c r="C84" s="52" t="s">
        <v>100</v>
      </c>
      <c r="D84" s="5">
        <v>0</v>
      </c>
      <c r="E84" s="66">
        <v>0</v>
      </c>
      <c r="F84" s="42">
        <v>0</v>
      </c>
      <c r="G84" s="66">
        <v>0</v>
      </c>
      <c r="H84" s="6">
        <v>1</v>
      </c>
      <c r="I84" s="70">
        <v>1.4999999999999999E-2</v>
      </c>
      <c r="J84" s="6">
        <v>0</v>
      </c>
      <c r="K84" s="69">
        <v>0</v>
      </c>
      <c r="M84" s="47"/>
      <c r="N84" s="47"/>
      <c r="O84" s="47"/>
      <c r="P84" s="47"/>
      <c r="Q84" s="47"/>
      <c r="R84" s="47"/>
      <c r="S84" s="47"/>
      <c r="T84" s="49"/>
      <c r="U84" s="47"/>
      <c r="V84" s="50"/>
      <c r="W84" s="47"/>
      <c r="X84" s="50"/>
      <c r="Y84" s="47"/>
      <c r="Z84" s="50"/>
      <c r="AA84" s="47"/>
      <c r="AB84" s="50"/>
    </row>
    <row r="85" spans="1:28" s="57" customFormat="1" ht="15.75" x14ac:dyDescent="0.25">
      <c r="A85" s="5" t="s">
        <v>19</v>
      </c>
      <c r="B85" s="5">
        <f t="shared" si="2"/>
        <v>78</v>
      </c>
      <c r="C85" s="52" t="s">
        <v>101</v>
      </c>
      <c r="D85" s="5">
        <v>0</v>
      </c>
      <c r="E85" s="66">
        <v>0</v>
      </c>
      <c r="F85" s="42">
        <v>0</v>
      </c>
      <c r="G85" s="66">
        <v>0</v>
      </c>
      <c r="H85" s="6">
        <v>4</v>
      </c>
      <c r="I85" s="70">
        <v>0.17</v>
      </c>
      <c r="J85" s="6">
        <v>0</v>
      </c>
      <c r="K85" s="69">
        <v>0</v>
      </c>
      <c r="M85" s="47"/>
      <c r="N85" s="47"/>
      <c r="O85" s="47"/>
      <c r="P85" s="47"/>
      <c r="Q85" s="47"/>
      <c r="R85" s="47"/>
      <c r="S85" s="47"/>
      <c r="T85" s="49"/>
      <c r="U85" s="47"/>
      <c r="V85" s="50"/>
      <c r="W85" s="47"/>
      <c r="X85" s="50"/>
      <c r="Y85" s="47"/>
      <c r="Z85" s="50"/>
      <c r="AA85" s="47"/>
      <c r="AB85" s="50"/>
    </row>
    <row r="86" spans="1:28" s="57" customFormat="1" ht="15.75" x14ac:dyDescent="0.25">
      <c r="A86" s="5" t="s">
        <v>19</v>
      </c>
      <c r="B86" s="5">
        <f t="shared" si="2"/>
        <v>79</v>
      </c>
      <c r="C86" s="52" t="s">
        <v>102</v>
      </c>
      <c r="D86" s="5">
        <v>0</v>
      </c>
      <c r="E86" s="66">
        <v>0</v>
      </c>
      <c r="F86" s="42">
        <v>0</v>
      </c>
      <c r="G86" s="66">
        <v>0</v>
      </c>
      <c r="H86" s="6">
        <v>4</v>
      </c>
      <c r="I86" s="70">
        <v>4.4999999999999998E-2</v>
      </c>
      <c r="J86" s="6">
        <v>0</v>
      </c>
      <c r="K86" s="69">
        <v>0</v>
      </c>
      <c r="M86" s="47"/>
      <c r="N86" s="47"/>
      <c r="O86" s="47"/>
      <c r="P86" s="47"/>
      <c r="Q86" s="47"/>
      <c r="R86" s="47"/>
      <c r="S86" s="47"/>
      <c r="T86" s="49"/>
      <c r="U86" s="47"/>
      <c r="V86" s="50"/>
      <c r="W86" s="47"/>
      <c r="X86" s="50"/>
      <c r="Y86" s="47"/>
      <c r="Z86" s="50"/>
      <c r="AA86" s="47"/>
      <c r="AB86" s="50"/>
    </row>
    <row r="87" spans="1:28" x14ac:dyDescent="0.25">
      <c r="A87" s="62"/>
      <c r="B87" s="62"/>
      <c r="C87" s="62" t="s">
        <v>23</v>
      </c>
      <c r="D87" s="63">
        <f t="shared" ref="D87:K87" si="3">SUM(D88:D155)</f>
        <v>229</v>
      </c>
      <c r="E87" s="65">
        <f t="shared" si="3"/>
        <v>43.531650000000013</v>
      </c>
      <c r="F87" s="63">
        <f t="shared" si="3"/>
        <v>222</v>
      </c>
      <c r="G87" s="65">
        <f t="shared" si="3"/>
        <v>4.4867859999999995</v>
      </c>
      <c r="H87" s="63">
        <f t="shared" si="3"/>
        <v>232</v>
      </c>
      <c r="I87" s="65">
        <f t="shared" si="3"/>
        <v>11.419800000000002</v>
      </c>
      <c r="J87" s="63">
        <f t="shared" si="3"/>
        <v>23</v>
      </c>
      <c r="K87" s="65">
        <f t="shared" si="3"/>
        <v>4.1607799999999999</v>
      </c>
      <c r="M87" s="47"/>
      <c r="N87" s="47"/>
      <c r="O87" s="47"/>
      <c r="P87" s="47"/>
      <c r="Q87" s="47"/>
      <c r="R87" s="47"/>
      <c r="S87" s="43"/>
      <c r="T87" s="47"/>
      <c r="U87" s="47"/>
      <c r="V87" s="47"/>
      <c r="W87" s="47"/>
      <c r="X87" s="47"/>
      <c r="Y87" s="47"/>
      <c r="Z87" s="47"/>
      <c r="AA87" s="47"/>
      <c r="AB87" s="47"/>
    </row>
    <row r="88" spans="1:28" ht="15.75" x14ac:dyDescent="0.25">
      <c r="A88" s="5" t="s">
        <v>19</v>
      </c>
      <c r="B88" s="5">
        <v>1</v>
      </c>
      <c r="C88" s="58" t="s">
        <v>103</v>
      </c>
      <c r="D88" s="42">
        <v>5</v>
      </c>
      <c r="E88" s="66">
        <v>8.856E-2</v>
      </c>
      <c r="F88" s="5">
        <v>6</v>
      </c>
      <c r="G88" s="66">
        <v>5.3560000000000003E-2</v>
      </c>
      <c r="H88" s="37">
        <v>4</v>
      </c>
      <c r="I88" s="77">
        <v>5.6500000000000002E-2</v>
      </c>
      <c r="J88" s="6">
        <v>0</v>
      </c>
      <c r="K88" s="78">
        <v>0</v>
      </c>
      <c r="M88" s="47"/>
      <c r="N88" s="47"/>
      <c r="O88" s="47"/>
      <c r="P88" s="47"/>
      <c r="Q88" s="47"/>
      <c r="R88" s="47"/>
      <c r="S88" s="47"/>
      <c r="T88" s="45"/>
      <c r="U88" s="47"/>
      <c r="V88" s="50"/>
      <c r="W88" s="47"/>
      <c r="X88" s="50"/>
      <c r="Y88" s="47"/>
      <c r="Z88" s="50"/>
      <c r="AA88" s="47"/>
      <c r="AB88" s="50"/>
    </row>
    <row r="89" spans="1:28" ht="15.75" x14ac:dyDescent="0.25">
      <c r="A89" s="5" t="s">
        <v>19</v>
      </c>
      <c r="B89" s="5">
        <v>2</v>
      </c>
      <c r="C89" s="58" t="s">
        <v>104</v>
      </c>
      <c r="D89" s="42">
        <v>1</v>
      </c>
      <c r="E89" s="66">
        <v>1.2E-2</v>
      </c>
      <c r="F89" s="5">
        <v>2</v>
      </c>
      <c r="G89" s="66">
        <v>2.7E-2</v>
      </c>
      <c r="H89" s="7">
        <f>1+1</f>
        <v>2</v>
      </c>
      <c r="I89" s="70">
        <v>0.05</v>
      </c>
      <c r="J89" s="6">
        <v>1</v>
      </c>
      <c r="K89" s="78">
        <v>8.0000000000000002E-3</v>
      </c>
      <c r="L89" s="41"/>
      <c r="M89" s="47"/>
      <c r="N89" s="47"/>
      <c r="O89" s="47"/>
      <c r="P89" s="47"/>
      <c r="Q89" s="47"/>
      <c r="R89" s="47"/>
      <c r="S89" s="47"/>
      <c r="T89" s="45"/>
      <c r="U89" s="47"/>
      <c r="V89" s="50"/>
      <c r="W89" s="47"/>
      <c r="X89" s="50"/>
      <c r="Y89" s="47"/>
      <c r="Z89" s="50"/>
      <c r="AA89" s="47"/>
      <c r="AB89" s="50"/>
    </row>
    <row r="90" spans="1:28" ht="15.75" x14ac:dyDescent="0.25">
      <c r="A90" s="5" t="s">
        <v>19</v>
      </c>
      <c r="B90" s="5">
        <f t="shared" ref="B90:B153" si="4">B89+1</f>
        <v>3</v>
      </c>
      <c r="C90" s="58" t="s">
        <v>105</v>
      </c>
      <c r="D90" s="42">
        <v>2</v>
      </c>
      <c r="E90" s="66">
        <v>1.6E-2</v>
      </c>
      <c r="F90" s="7">
        <v>1</v>
      </c>
      <c r="G90" s="66">
        <v>6.0000000000000001E-3</v>
      </c>
      <c r="H90" s="6">
        <v>0</v>
      </c>
      <c r="I90" s="78">
        <v>0</v>
      </c>
      <c r="J90" s="6">
        <v>0</v>
      </c>
      <c r="K90" s="78">
        <v>0</v>
      </c>
      <c r="L90" s="41"/>
      <c r="M90" s="47"/>
      <c r="N90" s="47"/>
      <c r="O90" s="47"/>
      <c r="P90" s="47"/>
      <c r="Q90" s="47"/>
      <c r="R90" s="47"/>
      <c r="S90" s="47"/>
      <c r="T90" s="45"/>
      <c r="U90" s="47"/>
      <c r="V90" s="50"/>
      <c r="W90" s="47"/>
      <c r="X90" s="50"/>
      <c r="Y90" s="47"/>
      <c r="Z90" s="50"/>
      <c r="AA90" s="47"/>
      <c r="AB90" s="50"/>
    </row>
    <row r="91" spans="1:28" ht="15.75" x14ac:dyDescent="0.25">
      <c r="A91" s="5" t="s">
        <v>19</v>
      </c>
      <c r="B91" s="5">
        <f t="shared" si="4"/>
        <v>4</v>
      </c>
      <c r="C91" s="58" t="s">
        <v>106</v>
      </c>
      <c r="D91" s="42">
        <v>1</v>
      </c>
      <c r="E91" s="66">
        <v>8.0000000000000002E-3</v>
      </c>
      <c r="F91" s="5">
        <v>1</v>
      </c>
      <c r="G91" s="66">
        <v>8.0000000000000002E-3</v>
      </c>
      <c r="H91" s="5">
        <v>1</v>
      </c>
      <c r="I91" s="70">
        <v>1.4999999999999999E-2</v>
      </c>
      <c r="J91" s="6">
        <v>0</v>
      </c>
      <c r="K91" s="78">
        <v>0</v>
      </c>
      <c r="L91" s="41"/>
      <c r="M91" s="47"/>
      <c r="N91" s="47"/>
      <c r="O91" s="47"/>
      <c r="P91" s="47"/>
      <c r="Q91" s="47"/>
      <c r="R91" s="47"/>
      <c r="S91" s="47"/>
      <c r="T91" s="45"/>
      <c r="U91" s="47"/>
      <c r="V91" s="50"/>
      <c r="W91" s="47"/>
      <c r="X91" s="50"/>
      <c r="Y91" s="47"/>
      <c r="Z91" s="50"/>
      <c r="AA91" s="47"/>
      <c r="AB91" s="50"/>
    </row>
    <row r="92" spans="1:28" ht="15.75" x14ac:dyDescent="0.25">
      <c r="A92" s="5" t="s">
        <v>19</v>
      </c>
      <c r="B92" s="5">
        <f t="shared" si="4"/>
        <v>5</v>
      </c>
      <c r="C92" s="58" t="s">
        <v>107</v>
      </c>
      <c r="D92" s="42">
        <v>0</v>
      </c>
      <c r="E92" s="66">
        <v>0</v>
      </c>
      <c r="F92" s="7">
        <v>1</v>
      </c>
      <c r="G92" s="66">
        <v>5.0000000000000001E-3</v>
      </c>
      <c r="H92" s="38">
        <v>0</v>
      </c>
      <c r="I92" s="69">
        <v>0</v>
      </c>
      <c r="J92" s="6">
        <v>0</v>
      </c>
      <c r="K92" s="69">
        <v>0</v>
      </c>
      <c r="L92" s="41"/>
      <c r="M92" s="47"/>
      <c r="N92" s="47"/>
      <c r="O92" s="47"/>
      <c r="P92" s="47"/>
      <c r="Q92" s="47"/>
      <c r="R92" s="47"/>
      <c r="S92" s="47"/>
      <c r="T92" s="44"/>
      <c r="U92" s="47"/>
      <c r="V92" s="50"/>
      <c r="W92" s="47"/>
      <c r="X92" s="50"/>
      <c r="Y92" s="47"/>
      <c r="Z92" s="50"/>
      <c r="AA92" s="47"/>
      <c r="AB92" s="50"/>
    </row>
    <row r="93" spans="1:28" ht="31.5" x14ac:dyDescent="0.25">
      <c r="A93" s="5" t="s">
        <v>19</v>
      </c>
      <c r="B93" s="5">
        <f t="shared" si="4"/>
        <v>6</v>
      </c>
      <c r="C93" s="58" t="s">
        <v>108</v>
      </c>
      <c r="D93" s="42">
        <v>2</v>
      </c>
      <c r="E93" s="66">
        <v>2.3E-2</v>
      </c>
      <c r="F93" s="5">
        <v>3</v>
      </c>
      <c r="G93" s="73">
        <v>3.5000000000000003E-2</v>
      </c>
      <c r="H93" s="6">
        <v>2</v>
      </c>
      <c r="I93" s="69">
        <v>0.03</v>
      </c>
      <c r="J93" s="6">
        <v>1</v>
      </c>
      <c r="K93" s="69">
        <v>1.4999999999999999E-2</v>
      </c>
      <c r="L93" s="41"/>
      <c r="M93" s="47"/>
      <c r="N93" s="47"/>
      <c r="O93" s="47"/>
      <c r="P93" s="47"/>
      <c r="Q93" s="47"/>
      <c r="R93" s="47"/>
      <c r="S93" s="47"/>
      <c r="T93" s="49"/>
      <c r="U93" s="47"/>
      <c r="V93" s="50"/>
      <c r="W93" s="47"/>
      <c r="X93" s="50"/>
      <c r="Y93" s="47"/>
      <c r="Z93" s="50"/>
      <c r="AA93" s="47"/>
      <c r="AB93" s="50"/>
    </row>
    <row r="94" spans="1:28" ht="15.75" x14ac:dyDescent="0.25">
      <c r="A94" s="5" t="s">
        <v>19</v>
      </c>
      <c r="B94" s="5">
        <f t="shared" si="4"/>
        <v>7</v>
      </c>
      <c r="C94" s="58" t="s">
        <v>109</v>
      </c>
      <c r="D94" s="42">
        <f>1+1</f>
        <v>2</v>
      </c>
      <c r="E94" s="66">
        <v>1.2999999999999999E-2</v>
      </c>
      <c r="F94" s="7">
        <v>1</v>
      </c>
      <c r="G94" s="66">
        <v>7.0000000000000001E-3</v>
      </c>
      <c r="H94" s="6">
        <v>2</v>
      </c>
      <c r="I94" s="69">
        <v>1.7000000000000001E-2</v>
      </c>
      <c r="J94" s="6">
        <v>0</v>
      </c>
      <c r="K94" s="69">
        <v>0</v>
      </c>
      <c r="L94" s="41"/>
      <c r="M94" s="47"/>
      <c r="N94" s="47"/>
      <c r="O94" s="47"/>
      <c r="P94" s="47"/>
      <c r="Q94" s="47"/>
      <c r="R94" s="47"/>
      <c r="S94" s="47"/>
      <c r="T94" s="49"/>
      <c r="U94" s="47"/>
      <c r="V94" s="50"/>
      <c r="W94" s="47"/>
      <c r="X94" s="50"/>
      <c r="Y94" s="47"/>
      <c r="Z94" s="50"/>
      <c r="AA94" s="47"/>
      <c r="AB94" s="50"/>
    </row>
    <row r="95" spans="1:28" ht="15.75" x14ac:dyDescent="0.25">
      <c r="A95" s="5" t="s">
        <v>19</v>
      </c>
      <c r="B95" s="5">
        <f t="shared" si="4"/>
        <v>8</v>
      </c>
      <c r="C95" s="58" t="s">
        <v>110</v>
      </c>
      <c r="D95" s="42">
        <v>1</v>
      </c>
      <c r="E95" s="66">
        <v>4.8000000000000001E-2</v>
      </c>
      <c r="F95" s="7">
        <v>2</v>
      </c>
      <c r="G95" s="66">
        <v>5.3999999999999999E-2</v>
      </c>
      <c r="H95" s="7">
        <v>1</v>
      </c>
      <c r="I95" s="70">
        <v>1.4999999999999999E-2</v>
      </c>
      <c r="J95" s="7">
        <v>0</v>
      </c>
      <c r="K95" s="70">
        <v>0</v>
      </c>
      <c r="L95" s="41"/>
      <c r="M95" s="47"/>
      <c r="N95" s="47"/>
      <c r="O95" s="47"/>
      <c r="P95" s="47"/>
      <c r="Q95" s="47"/>
      <c r="R95" s="47"/>
      <c r="S95" s="47"/>
      <c r="T95" s="43"/>
      <c r="U95" s="47"/>
      <c r="V95" s="50"/>
      <c r="W95" s="47"/>
      <c r="X95" s="50"/>
      <c r="Y95" s="47"/>
      <c r="Z95" s="50"/>
      <c r="AA95" s="47"/>
      <c r="AB95" s="50"/>
    </row>
    <row r="96" spans="1:28" ht="15.75" x14ac:dyDescent="0.25">
      <c r="A96" s="5" t="s">
        <v>19</v>
      </c>
      <c r="B96" s="5">
        <f t="shared" si="4"/>
        <v>9</v>
      </c>
      <c r="C96" s="58" t="s">
        <v>111</v>
      </c>
      <c r="D96" s="42">
        <v>2</v>
      </c>
      <c r="E96" s="66">
        <v>2.5000000000000001E-2</v>
      </c>
      <c r="F96" s="5">
        <v>5</v>
      </c>
      <c r="G96" s="66">
        <v>5.7000000000000002E-2</v>
      </c>
      <c r="H96" s="38">
        <v>4</v>
      </c>
      <c r="I96" s="69">
        <v>4.7E-2</v>
      </c>
      <c r="J96" s="6">
        <v>0</v>
      </c>
      <c r="K96" s="78">
        <v>0</v>
      </c>
      <c r="M96" s="47"/>
      <c r="N96" s="47"/>
      <c r="O96" s="47"/>
      <c r="P96" s="47"/>
      <c r="Q96" s="47"/>
      <c r="R96" s="47"/>
      <c r="S96" s="47"/>
      <c r="T96" s="45"/>
      <c r="U96" s="47"/>
      <c r="V96" s="50"/>
      <c r="W96" s="47"/>
      <c r="X96" s="50"/>
      <c r="Y96" s="47"/>
      <c r="Z96" s="50"/>
      <c r="AA96" s="47"/>
      <c r="AB96" s="50"/>
    </row>
    <row r="97" spans="1:28" ht="15.75" x14ac:dyDescent="0.25">
      <c r="A97" s="5" t="s">
        <v>19</v>
      </c>
      <c r="B97" s="5">
        <f t="shared" si="4"/>
        <v>10</v>
      </c>
      <c r="C97" s="58" t="s">
        <v>112</v>
      </c>
      <c r="D97" s="42">
        <v>0</v>
      </c>
      <c r="E97" s="66">
        <v>0</v>
      </c>
      <c r="F97" s="7">
        <v>3</v>
      </c>
      <c r="G97" s="66">
        <v>3.7999999999999999E-2</v>
      </c>
      <c r="H97" s="38">
        <v>6</v>
      </c>
      <c r="I97" s="69">
        <v>8.3000000000000004E-2</v>
      </c>
      <c r="J97" s="6">
        <v>0</v>
      </c>
      <c r="K97" s="78">
        <v>0</v>
      </c>
      <c r="M97" s="47"/>
      <c r="N97" s="47"/>
      <c r="O97" s="47"/>
      <c r="P97" s="47"/>
      <c r="Q97" s="47"/>
      <c r="R97" s="47"/>
      <c r="S97" s="47"/>
      <c r="T97" s="45"/>
      <c r="U97" s="47"/>
      <c r="V97" s="50"/>
      <c r="W97" s="47"/>
      <c r="X97" s="50"/>
      <c r="Y97" s="47"/>
      <c r="Z97" s="50"/>
      <c r="AA97" s="47"/>
      <c r="AB97" s="50"/>
    </row>
    <row r="98" spans="1:28" ht="15.75" x14ac:dyDescent="0.25">
      <c r="A98" s="5" t="s">
        <v>19</v>
      </c>
      <c r="B98" s="5">
        <f t="shared" si="4"/>
        <v>11</v>
      </c>
      <c r="C98" s="58" t="s">
        <v>113</v>
      </c>
      <c r="D98" s="42">
        <v>1</v>
      </c>
      <c r="E98" s="66">
        <v>0.12</v>
      </c>
      <c r="F98" s="7">
        <v>1</v>
      </c>
      <c r="G98" s="66">
        <v>1.2E-2</v>
      </c>
      <c r="H98" s="38">
        <v>0</v>
      </c>
      <c r="I98" s="69">
        <v>0</v>
      </c>
      <c r="J98" s="6">
        <v>1</v>
      </c>
      <c r="K98" s="78">
        <v>0.23250000000000001</v>
      </c>
      <c r="M98" s="47"/>
      <c r="N98" s="47"/>
      <c r="O98" s="47"/>
      <c r="P98" s="47"/>
      <c r="Q98" s="47"/>
      <c r="R98" s="47"/>
      <c r="S98" s="47"/>
      <c r="T98" s="45"/>
      <c r="U98" s="47"/>
      <c r="V98" s="50"/>
      <c r="W98" s="47"/>
      <c r="X98" s="50"/>
      <c r="Y98" s="47"/>
      <c r="Z98" s="50"/>
      <c r="AA98" s="47"/>
      <c r="AB98" s="50"/>
    </row>
    <row r="99" spans="1:28" ht="15.75" x14ac:dyDescent="0.25">
      <c r="A99" s="5" t="s">
        <v>19</v>
      </c>
      <c r="B99" s="5">
        <f t="shared" si="4"/>
        <v>12</v>
      </c>
      <c r="C99" s="58" t="s">
        <v>114</v>
      </c>
      <c r="D99" s="42">
        <f>1+5</f>
        <v>6</v>
      </c>
      <c r="E99" s="66">
        <v>0.13200000000000001</v>
      </c>
      <c r="F99" s="7">
        <v>6</v>
      </c>
      <c r="G99" s="66">
        <v>6.7000000000000004E-2</v>
      </c>
      <c r="H99" s="38">
        <v>5</v>
      </c>
      <c r="I99" s="68">
        <v>0.154</v>
      </c>
      <c r="J99" s="6">
        <v>0</v>
      </c>
      <c r="K99" s="78">
        <v>0</v>
      </c>
      <c r="M99" s="47"/>
      <c r="N99" s="47"/>
      <c r="O99" s="47"/>
      <c r="P99" s="47"/>
      <c r="Q99" s="47"/>
      <c r="R99" s="47"/>
      <c r="S99" s="47"/>
      <c r="T99" s="45"/>
      <c r="U99" s="47"/>
      <c r="V99" s="50"/>
      <c r="W99" s="47"/>
      <c r="X99" s="50"/>
      <c r="Y99" s="47"/>
      <c r="Z99" s="50"/>
      <c r="AA99" s="47"/>
      <c r="AB99" s="50"/>
    </row>
    <row r="100" spans="1:28" ht="15.75" x14ac:dyDescent="0.25">
      <c r="A100" s="5" t="s">
        <v>19</v>
      </c>
      <c r="B100" s="5">
        <f t="shared" si="4"/>
        <v>13</v>
      </c>
      <c r="C100" s="58" t="s">
        <v>115</v>
      </c>
      <c r="D100" s="42">
        <v>1</v>
      </c>
      <c r="E100" s="66">
        <v>1.4999999999999999E-2</v>
      </c>
      <c r="F100" s="7">
        <v>1</v>
      </c>
      <c r="G100" s="66">
        <v>1.4999999999999999E-2</v>
      </c>
      <c r="H100" s="7">
        <v>1</v>
      </c>
      <c r="I100" s="70">
        <v>1.4999999999999999E-2</v>
      </c>
      <c r="J100" s="7">
        <v>0</v>
      </c>
      <c r="K100" s="70">
        <v>0</v>
      </c>
      <c r="M100" s="47"/>
      <c r="N100" s="47"/>
      <c r="O100" s="47"/>
      <c r="P100" s="47"/>
      <c r="Q100" s="47"/>
      <c r="R100" s="47"/>
      <c r="S100" s="47"/>
      <c r="T100" s="43"/>
      <c r="U100" s="47"/>
      <c r="V100" s="50"/>
      <c r="W100" s="47"/>
      <c r="X100" s="50"/>
      <c r="Y100" s="47"/>
      <c r="Z100" s="50"/>
      <c r="AA100" s="47"/>
      <c r="AB100" s="50"/>
    </row>
    <row r="101" spans="1:28" ht="15.75" x14ac:dyDescent="0.25">
      <c r="A101" s="5" t="s">
        <v>19</v>
      </c>
      <c r="B101" s="5">
        <f t="shared" si="4"/>
        <v>14</v>
      </c>
      <c r="C101" s="58" t="s">
        <v>116</v>
      </c>
      <c r="D101" s="42">
        <v>6</v>
      </c>
      <c r="E101" s="66">
        <v>4.2500000000000003E-2</v>
      </c>
      <c r="F101" s="5">
        <v>5</v>
      </c>
      <c r="G101" s="66">
        <v>0.11225</v>
      </c>
      <c r="H101" s="6">
        <f>1+1+1</f>
        <v>3</v>
      </c>
      <c r="I101" s="78">
        <v>9.5000000000000001E-2</v>
      </c>
      <c r="J101" s="6">
        <v>0</v>
      </c>
      <c r="K101" s="78">
        <v>0</v>
      </c>
      <c r="M101" s="47"/>
      <c r="N101" s="47"/>
      <c r="O101" s="47"/>
      <c r="P101" s="47"/>
      <c r="Q101" s="47"/>
      <c r="R101" s="47"/>
      <c r="S101" s="47"/>
      <c r="T101" s="45"/>
      <c r="U101" s="47"/>
      <c r="V101" s="50"/>
      <c r="W101" s="47"/>
      <c r="X101" s="50"/>
      <c r="Y101" s="47"/>
      <c r="Z101" s="50"/>
      <c r="AA101" s="47"/>
      <c r="AB101" s="50"/>
    </row>
    <row r="102" spans="1:28" ht="15.75" x14ac:dyDescent="0.25">
      <c r="A102" s="5" t="s">
        <v>19</v>
      </c>
      <c r="B102" s="5">
        <f t="shared" si="4"/>
        <v>15</v>
      </c>
      <c r="C102" s="58" t="s">
        <v>117</v>
      </c>
      <c r="D102" s="42">
        <v>2</v>
      </c>
      <c r="E102" s="66">
        <v>2.5000000000000001E-2</v>
      </c>
      <c r="F102" s="7">
        <v>4</v>
      </c>
      <c r="G102" s="66">
        <v>5.5E-2</v>
      </c>
      <c r="H102" s="6">
        <v>1</v>
      </c>
      <c r="I102" s="78">
        <v>7.0000000000000001E-3</v>
      </c>
      <c r="J102" s="6">
        <v>0</v>
      </c>
      <c r="K102" s="78">
        <v>0</v>
      </c>
      <c r="M102" s="47"/>
      <c r="N102" s="47"/>
      <c r="O102" s="47"/>
      <c r="P102" s="47"/>
      <c r="Q102" s="47"/>
      <c r="R102" s="47"/>
      <c r="S102" s="47"/>
      <c r="T102" s="45"/>
      <c r="U102" s="47"/>
      <c r="V102" s="50"/>
      <c r="W102" s="47"/>
      <c r="X102" s="50"/>
      <c r="Y102" s="47"/>
      <c r="Z102" s="50"/>
      <c r="AA102" s="47"/>
      <c r="AB102" s="50"/>
    </row>
    <row r="103" spans="1:28" s="24" customFormat="1" ht="15.75" x14ac:dyDescent="0.25">
      <c r="A103" s="5" t="s">
        <v>19</v>
      </c>
      <c r="B103" s="5">
        <f t="shared" si="4"/>
        <v>16</v>
      </c>
      <c r="C103" s="58" t="s">
        <v>118</v>
      </c>
      <c r="D103" s="42">
        <v>0</v>
      </c>
      <c r="E103" s="66">
        <v>0</v>
      </c>
      <c r="F103" s="5">
        <v>1</v>
      </c>
      <c r="G103" s="66">
        <v>1.2E-2</v>
      </c>
      <c r="H103" s="6">
        <v>0</v>
      </c>
      <c r="I103" s="78">
        <v>0</v>
      </c>
      <c r="J103" s="6">
        <v>0</v>
      </c>
      <c r="K103" s="69">
        <v>0</v>
      </c>
      <c r="M103" s="47"/>
      <c r="N103" s="47"/>
      <c r="O103" s="47"/>
      <c r="P103" s="47"/>
      <c r="Q103" s="47"/>
      <c r="R103" s="47"/>
      <c r="S103" s="47"/>
      <c r="T103" s="44"/>
      <c r="U103" s="47"/>
      <c r="V103" s="50"/>
      <c r="W103" s="47"/>
      <c r="X103" s="50"/>
      <c r="Y103" s="47"/>
      <c r="Z103" s="50"/>
      <c r="AA103" s="47"/>
      <c r="AB103" s="50"/>
    </row>
    <row r="104" spans="1:28" s="24" customFormat="1" ht="15.75" x14ac:dyDescent="0.25">
      <c r="A104" s="5" t="s">
        <v>19</v>
      </c>
      <c r="B104" s="5">
        <f t="shared" si="4"/>
        <v>17</v>
      </c>
      <c r="C104" s="58" t="s">
        <v>119</v>
      </c>
      <c r="D104" s="42">
        <v>2</v>
      </c>
      <c r="E104" s="66">
        <v>2.3E-2</v>
      </c>
      <c r="F104" s="5">
        <v>3</v>
      </c>
      <c r="G104" s="66">
        <v>3.7999999999999999E-2</v>
      </c>
      <c r="H104" s="7">
        <v>1</v>
      </c>
      <c r="I104" s="70">
        <v>1.4999999999999999E-2</v>
      </c>
      <c r="J104" s="6">
        <v>0</v>
      </c>
      <c r="K104" s="78">
        <v>0</v>
      </c>
      <c r="M104" s="47"/>
      <c r="N104" s="47"/>
      <c r="O104" s="47"/>
      <c r="P104" s="47"/>
      <c r="Q104" s="47"/>
      <c r="R104" s="47"/>
      <c r="S104" s="47"/>
      <c r="T104" s="45"/>
      <c r="U104" s="47"/>
      <c r="V104" s="50"/>
      <c r="W104" s="47"/>
      <c r="X104" s="50"/>
      <c r="Y104" s="47"/>
      <c r="Z104" s="50"/>
      <c r="AA104" s="47"/>
      <c r="AB104" s="50"/>
    </row>
    <row r="105" spans="1:28" ht="15.75" x14ac:dyDescent="0.25">
      <c r="A105" s="5" t="s">
        <v>19</v>
      </c>
      <c r="B105" s="5">
        <f t="shared" si="4"/>
        <v>18</v>
      </c>
      <c r="C105" s="58" t="s">
        <v>120</v>
      </c>
      <c r="D105" s="42">
        <v>11</v>
      </c>
      <c r="E105" s="66">
        <v>0.30184</v>
      </c>
      <c r="F105" s="42">
        <v>8</v>
      </c>
      <c r="G105" s="66">
        <v>4.2840000000000003E-2</v>
      </c>
      <c r="H105" s="7">
        <v>8</v>
      </c>
      <c r="I105" s="70">
        <v>0.09</v>
      </c>
      <c r="J105" s="6">
        <f>1+2</f>
        <v>3</v>
      </c>
      <c r="K105" s="78">
        <v>1.2682800000000001</v>
      </c>
      <c r="M105" s="47"/>
      <c r="N105" s="47"/>
      <c r="O105" s="47"/>
      <c r="P105" s="47"/>
      <c r="Q105" s="47"/>
      <c r="R105" s="47"/>
      <c r="S105" s="47"/>
      <c r="T105" s="45"/>
      <c r="U105" s="47"/>
      <c r="V105" s="50"/>
      <c r="W105" s="47"/>
      <c r="X105" s="50"/>
      <c r="Y105" s="47"/>
      <c r="Z105" s="50"/>
      <c r="AA105" s="47"/>
      <c r="AB105" s="50"/>
    </row>
    <row r="106" spans="1:28" ht="15.75" x14ac:dyDescent="0.25">
      <c r="A106" s="5" t="s">
        <v>19</v>
      </c>
      <c r="B106" s="5">
        <f t="shared" si="4"/>
        <v>19</v>
      </c>
      <c r="C106" s="58" t="s">
        <v>121</v>
      </c>
      <c r="D106" s="7">
        <v>26</v>
      </c>
      <c r="E106" s="66">
        <v>36.532499999999999</v>
      </c>
      <c r="F106" s="7">
        <v>20</v>
      </c>
      <c r="G106" s="70">
        <v>0.57799999999999996</v>
      </c>
      <c r="H106" s="7">
        <v>22</v>
      </c>
      <c r="I106" s="70">
        <v>0.216</v>
      </c>
      <c r="J106" s="6">
        <v>1</v>
      </c>
      <c r="K106" s="78">
        <v>0.32</v>
      </c>
      <c r="M106" s="47"/>
      <c r="N106" s="47"/>
      <c r="O106" s="47"/>
      <c r="P106" s="47"/>
      <c r="Q106" s="47"/>
      <c r="R106" s="47"/>
      <c r="S106" s="47"/>
      <c r="T106" s="45"/>
      <c r="U106" s="47"/>
      <c r="V106" s="50"/>
      <c r="W106" s="47"/>
      <c r="X106" s="50"/>
      <c r="Y106" s="47"/>
      <c r="Z106" s="50"/>
      <c r="AA106" s="47"/>
      <c r="AB106" s="50"/>
    </row>
    <row r="107" spans="1:28" ht="15.75" x14ac:dyDescent="0.25">
      <c r="A107" s="5" t="s">
        <v>19</v>
      </c>
      <c r="B107" s="5">
        <f t="shared" si="4"/>
        <v>20</v>
      </c>
      <c r="C107" s="58" t="s">
        <v>122</v>
      </c>
      <c r="D107" s="7">
        <v>2</v>
      </c>
      <c r="E107" s="66">
        <v>1.7000000000000001E-2</v>
      </c>
      <c r="F107" s="7">
        <v>2</v>
      </c>
      <c r="G107" s="70">
        <v>1.7000000000000001E-2</v>
      </c>
      <c r="H107" s="7">
        <v>0</v>
      </c>
      <c r="I107" s="70">
        <v>0</v>
      </c>
      <c r="J107" s="6">
        <v>0</v>
      </c>
      <c r="K107" s="78">
        <v>0</v>
      </c>
      <c r="M107" s="47"/>
      <c r="N107" s="47"/>
      <c r="O107" s="47"/>
      <c r="P107" s="47"/>
      <c r="Q107" s="47"/>
      <c r="R107" s="47"/>
      <c r="S107" s="47"/>
      <c r="T107" s="45"/>
      <c r="U107" s="47"/>
      <c r="V107" s="50"/>
      <c r="W107" s="47"/>
      <c r="X107" s="50"/>
      <c r="Y107" s="47"/>
      <c r="Z107" s="50"/>
      <c r="AA107" s="47"/>
      <c r="AB107" s="50"/>
    </row>
    <row r="108" spans="1:28" ht="15.75" x14ac:dyDescent="0.25">
      <c r="A108" s="5" t="s">
        <v>19</v>
      </c>
      <c r="B108" s="5">
        <f t="shared" si="4"/>
        <v>21</v>
      </c>
      <c r="C108" s="58" t="s">
        <v>123</v>
      </c>
      <c r="D108" s="7">
        <v>28</v>
      </c>
      <c r="E108" s="66">
        <v>0.39289999999999997</v>
      </c>
      <c r="F108" s="7">
        <v>18</v>
      </c>
      <c r="G108" s="70">
        <v>0.252</v>
      </c>
      <c r="H108" s="7">
        <v>2</v>
      </c>
      <c r="I108" s="70">
        <v>2.9899999999999999E-2</v>
      </c>
      <c r="J108" s="6">
        <v>1</v>
      </c>
      <c r="K108" s="78">
        <v>1.4999999999999999E-2</v>
      </c>
      <c r="M108" s="47"/>
      <c r="N108" s="47"/>
      <c r="O108" s="47"/>
      <c r="P108" s="47"/>
      <c r="Q108" s="47"/>
      <c r="R108" s="47"/>
      <c r="S108" s="47"/>
      <c r="T108" s="45"/>
      <c r="U108" s="47"/>
      <c r="V108" s="50"/>
      <c r="W108" s="47"/>
      <c r="X108" s="50"/>
      <c r="Y108" s="47"/>
      <c r="Z108" s="50"/>
      <c r="AA108" s="47"/>
      <c r="AB108" s="50"/>
    </row>
    <row r="109" spans="1:28" ht="15.75" x14ac:dyDescent="0.25">
      <c r="A109" s="5" t="s">
        <v>19</v>
      </c>
      <c r="B109" s="5">
        <f t="shared" si="4"/>
        <v>22</v>
      </c>
      <c r="C109" s="58" t="s">
        <v>124</v>
      </c>
      <c r="D109" s="7">
        <v>1</v>
      </c>
      <c r="E109" s="66">
        <v>4.4999999999999997E-3</v>
      </c>
      <c r="F109" s="7">
        <v>2</v>
      </c>
      <c r="G109" s="68">
        <v>1.95E-2</v>
      </c>
      <c r="H109" s="7">
        <v>1</v>
      </c>
      <c r="I109" s="70">
        <v>4.4999999999999997E-3</v>
      </c>
      <c r="J109" s="6">
        <v>0</v>
      </c>
      <c r="K109" s="78">
        <v>0</v>
      </c>
      <c r="M109" s="47"/>
      <c r="N109" s="47"/>
      <c r="O109" s="47"/>
      <c r="P109" s="47"/>
      <c r="Q109" s="47"/>
      <c r="R109" s="47"/>
      <c r="S109" s="47"/>
      <c r="T109" s="45"/>
      <c r="U109" s="47"/>
      <c r="V109" s="50"/>
      <c r="W109" s="47"/>
      <c r="X109" s="50"/>
      <c r="Y109" s="47"/>
      <c r="Z109" s="50"/>
      <c r="AA109" s="47"/>
      <c r="AB109" s="50"/>
    </row>
    <row r="110" spans="1:28" ht="15.75" x14ac:dyDescent="0.25">
      <c r="A110" s="5" t="s">
        <v>19</v>
      </c>
      <c r="B110" s="5">
        <f t="shared" si="4"/>
        <v>23</v>
      </c>
      <c r="C110" s="58" t="s">
        <v>125</v>
      </c>
      <c r="D110" s="7">
        <v>1</v>
      </c>
      <c r="E110" s="66">
        <v>0.01</v>
      </c>
      <c r="F110" s="6">
        <v>1</v>
      </c>
      <c r="G110" s="69">
        <v>0.01</v>
      </c>
      <c r="H110" s="7">
        <v>1</v>
      </c>
      <c r="I110" s="70">
        <v>6.0000000000000001E-3</v>
      </c>
      <c r="J110" s="6">
        <v>0</v>
      </c>
      <c r="K110" s="78">
        <v>0</v>
      </c>
      <c r="M110" s="47"/>
      <c r="N110" s="47"/>
      <c r="O110" s="47"/>
      <c r="P110" s="47"/>
      <c r="Q110" s="47"/>
      <c r="R110" s="47"/>
      <c r="S110" s="47"/>
      <c r="T110" s="45"/>
      <c r="U110" s="47"/>
      <c r="V110" s="50"/>
      <c r="W110" s="47"/>
      <c r="X110" s="50"/>
      <c r="Y110" s="47"/>
      <c r="Z110" s="50"/>
      <c r="AA110" s="47"/>
      <c r="AB110" s="50"/>
    </row>
    <row r="111" spans="1:28" ht="15.75" x14ac:dyDescent="0.25">
      <c r="A111" s="5" t="s">
        <v>19</v>
      </c>
      <c r="B111" s="5">
        <f t="shared" si="4"/>
        <v>24</v>
      </c>
      <c r="C111" s="58" t="s">
        <v>126</v>
      </c>
      <c r="D111" s="5">
        <v>4</v>
      </c>
      <c r="E111" s="66">
        <v>7.0999999999999994E-2</v>
      </c>
      <c r="F111" s="7">
        <v>2</v>
      </c>
      <c r="G111" s="70">
        <v>2.9000000000000001E-2</v>
      </c>
      <c r="H111" s="7">
        <v>1</v>
      </c>
      <c r="I111" s="70">
        <v>1.4E-2</v>
      </c>
      <c r="J111" s="6">
        <v>0</v>
      </c>
      <c r="K111" s="78">
        <v>0</v>
      </c>
      <c r="M111" s="47"/>
      <c r="N111" s="47"/>
      <c r="O111" s="47"/>
      <c r="P111" s="47"/>
      <c r="Q111" s="47"/>
      <c r="R111" s="47"/>
      <c r="S111" s="47"/>
      <c r="T111" s="45"/>
      <c r="U111" s="47"/>
      <c r="V111" s="50"/>
      <c r="W111" s="47"/>
      <c r="X111" s="50"/>
      <c r="Y111" s="47"/>
      <c r="Z111" s="50"/>
      <c r="AA111" s="47"/>
      <c r="AB111" s="50"/>
    </row>
    <row r="112" spans="1:28" ht="15" customHeight="1" x14ac:dyDescent="0.25">
      <c r="A112" s="5" t="s">
        <v>19</v>
      </c>
      <c r="B112" s="5">
        <f t="shared" si="4"/>
        <v>25</v>
      </c>
      <c r="C112" s="58" t="s">
        <v>127</v>
      </c>
      <c r="D112" s="5">
        <v>7</v>
      </c>
      <c r="E112" s="66">
        <v>3.2500000000000001E-2</v>
      </c>
      <c r="F112" s="7">
        <v>3</v>
      </c>
      <c r="G112" s="70">
        <v>2.5000000000000001E-2</v>
      </c>
      <c r="H112" s="7">
        <v>1</v>
      </c>
      <c r="I112" s="70">
        <v>3.0000000000000001E-3</v>
      </c>
      <c r="J112" s="6">
        <v>1</v>
      </c>
      <c r="K112" s="78">
        <v>1.4999999999999999E-2</v>
      </c>
      <c r="M112" s="47"/>
      <c r="N112" s="47"/>
      <c r="O112" s="47"/>
      <c r="P112" s="47"/>
      <c r="Q112" s="47"/>
      <c r="R112" s="47"/>
      <c r="S112" s="47"/>
      <c r="T112" s="45"/>
      <c r="U112" s="47"/>
      <c r="V112" s="50"/>
      <c r="W112" s="47"/>
      <c r="X112" s="50"/>
      <c r="Y112" s="47"/>
      <c r="Z112" s="50"/>
      <c r="AA112" s="47"/>
      <c r="AB112" s="50"/>
    </row>
    <row r="113" spans="1:28" s="4" customFormat="1" ht="15.75" x14ac:dyDescent="0.25">
      <c r="A113" s="5" t="s">
        <v>19</v>
      </c>
      <c r="B113" s="5">
        <f t="shared" si="4"/>
        <v>26</v>
      </c>
      <c r="C113" s="58" t="s">
        <v>128</v>
      </c>
      <c r="D113" s="5">
        <v>7</v>
      </c>
      <c r="E113" s="66">
        <v>7.2999999999999995E-2</v>
      </c>
      <c r="F113" s="6">
        <v>10</v>
      </c>
      <c r="G113" s="69">
        <v>0.112</v>
      </c>
      <c r="H113" s="38">
        <v>21</v>
      </c>
      <c r="I113" s="69">
        <v>0.23200000000000001</v>
      </c>
      <c r="J113" s="6">
        <v>1</v>
      </c>
      <c r="K113" s="78">
        <v>1.4999999999999999E-2</v>
      </c>
      <c r="M113" s="47"/>
      <c r="N113" s="47"/>
      <c r="O113" s="47"/>
      <c r="P113" s="47"/>
      <c r="Q113" s="47"/>
      <c r="R113" s="47"/>
      <c r="S113" s="47"/>
      <c r="T113" s="45"/>
      <c r="U113" s="47"/>
      <c r="V113" s="50"/>
      <c r="W113" s="47"/>
      <c r="X113" s="50"/>
      <c r="Y113" s="47"/>
      <c r="Z113" s="50"/>
      <c r="AA113" s="47"/>
      <c r="AB113" s="50"/>
    </row>
    <row r="114" spans="1:28" s="4" customFormat="1" ht="15.75" x14ac:dyDescent="0.25">
      <c r="A114" s="5" t="s">
        <v>19</v>
      </c>
      <c r="B114" s="5">
        <f t="shared" si="4"/>
        <v>27</v>
      </c>
      <c r="C114" s="58" t="s">
        <v>129</v>
      </c>
      <c r="D114" s="5">
        <v>1</v>
      </c>
      <c r="E114" s="66">
        <v>8.0000000000000002E-3</v>
      </c>
      <c r="F114" s="6">
        <v>2</v>
      </c>
      <c r="G114" s="69">
        <v>1.6E-2</v>
      </c>
      <c r="H114" s="7">
        <v>8</v>
      </c>
      <c r="I114" s="70">
        <v>0.113</v>
      </c>
      <c r="J114" s="6">
        <v>0</v>
      </c>
      <c r="K114" s="78">
        <v>0</v>
      </c>
      <c r="M114" s="47"/>
      <c r="N114" s="47"/>
      <c r="O114" s="47"/>
      <c r="P114" s="47"/>
      <c r="Q114" s="47"/>
      <c r="R114" s="47"/>
      <c r="S114" s="47"/>
      <c r="T114" s="45"/>
      <c r="U114" s="47"/>
      <c r="V114" s="50"/>
      <c r="W114" s="47"/>
      <c r="X114" s="50"/>
      <c r="Y114" s="47"/>
      <c r="Z114" s="50"/>
      <c r="AA114" s="47"/>
      <c r="AB114" s="50"/>
    </row>
    <row r="115" spans="1:28" s="18" customFormat="1" ht="15.75" x14ac:dyDescent="0.25">
      <c r="A115" s="5" t="s">
        <v>19</v>
      </c>
      <c r="B115" s="5">
        <f t="shared" si="4"/>
        <v>28</v>
      </c>
      <c r="C115" s="58" t="s">
        <v>130</v>
      </c>
      <c r="D115" s="5">
        <v>2</v>
      </c>
      <c r="E115" s="66">
        <v>2.7E-2</v>
      </c>
      <c r="F115" s="17">
        <v>2</v>
      </c>
      <c r="G115" s="72">
        <v>2.7E-2</v>
      </c>
      <c r="H115" s="39">
        <v>2</v>
      </c>
      <c r="I115" s="72">
        <v>1.7000000000000001E-2</v>
      </c>
      <c r="J115" s="6">
        <v>0</v>
      </c>
      <c r="K115" s="78">
        <v>0</v>
      </c>
      <c r="M115" s="47"/>
      <c r="N115" s="47"/>
      <c r="O115" s="47"/>
      <c r="P115" s="47"/>
      <c r="Q115" s="47"/>
      <c r="R115" s="47"/>
      <c r="S115" s="47"/>
      <c r="T115" s="45"/>
      <c r="U115" s="47"/>
      <c r="V115" s="50"/>
      <c r="W115" s="47"/>
      <c r="X115" s="50"/>
      <c r="Y115" s="47"/>
      <c r="Z115" s="50"/>
      <c r="AA115" s="47"/>
      <c r="AB115" s="50"/>
    </row>
    <row r="116" spans="1:28" s="19" customFormat="1" ht="15.75" x14ac:dyDescent="0.25">
      <c r="A116" s="5" t="s">
        <v>19</v>
      </c>
      <c r="B116" s="5">
        <f t="shared" si="4"/>
        <v>29</v>
      </c>
      <c r="C116" s="58" t="s">
        <v>131</v>
      </c>
      <c r="D116" s="5">
        <v>0</v>
      </c>
      <c r="E116" s="66">
        <v>0</v>
      </c>
      <c r="F116" s="6">
        <v>2</v>
      </c>
      <c r="G116" s="69">
        <v>0.03</v>
      </c>
      <c r="H116" s="6">
        <v>0</v>
      </c>
      <c r="I116" s="78">
        <v>0</v>
      </c>
      <c r="J116" s="6">
        <v>0</v>
      </c>
      <c r="K116" s="78">
        <v>0</v>
      </c>
      <c r="M116" s="47"/>
      <c r="N116" s="47"/>
      <c r="O116" s="47"/>
      <c r="P116" s="47"/>
      <c r="Q116" s="47"/>
      <c r="R116" s="47"/>
      <c r="S116" s="47"/>
      <c r="T116" s="45"/>
      <c r="U116" s="47"/>
      <c r="V116" s="50"/>
      <c r="W116" s="47"/>
      <c r="X116" s="50"/>
      <c r="Y116" s="47"/>
      <c r="Z116" s="50"/>
      <c r="AA116" s="47"/>
      <c r="AB116" s="50"/>
    </row>
    <row r="117" spans="1:28" s="26" customFormat="1" ht="15.75" x14ac:dyDescent="0.25">
      <c r="A117" s="5" t="s">
        <v>19</v>
      </c>
      <c r="B117" s="5">
        <f t="shared" si="4"/>
        <v>30</v>
      </c>
      <c r="C117" s="58" t="s">
        <v>132</v>
      </c>
      <c r="D117" s="17">
        <v>8</v>
      </c>
      <c r="E117" s="66">
        <v>0.191</v>
      </c>
      <c r="F117" s="17">
        <v>9</v>
      </c>
      <c r="G117" s="72">
        <v>0.107386</v>
      </c>
      <c r="H117" s="39">
        <v>2</v>
      </c>
      <c r="I117" s="72">
        <v>1.2999999999999999E-2</v>
      </c>
      <c r="J117" s="6">
        <v>0</v>
      </c>
      <c r="K117" s="78">
        <v>0</v>
      </c>
      <c r="M117" s="47"/>
      <c r="N117" s="47"/>
      <c r="O117" s="47"/>
      <c r="P117" s="47"/>
      <c r="Q117" s="47"/>
      <c r="R117" s="47"/>
      <c r="S117" s="47"/>
      <c r="T117" s="45"/>
      <c r="U117" s="47"/>
      <c r="V117" s="50"/>
      <c r="W117" s="47"/>
      <c r="X117" s="50"/>
      <c r="Y117" s="47"/>
      <c r="Z117" s="50"/>
      <c r="AA117" s="47"/>
      <c r="AB117" s="50"/>
    </row>
    <row r="118" spans="1:28" s="26" customFormat="1" ht="15.75" x14ac:dyDescent="0.25">
      <c r="A118" s="5" t="s">
        <v>19</v>
      </c>
      <c r="B118" s="5">
        <f t="shared" si="4"/>
        <v>31</v>
      </c>
      <c r="C118" s="58" t="s">
        <v>133</v>
      </c>
      <c r="D118" s="17">
        <v>3</v>
      </c>
      <c r="E118" s="66">
        <v>3.5999999999999997E-2</v>
      </c>
      <c r="F118" s="17">
        <v>3</v>
      </c>
      <c r="G118" s="72">
        <v>3.5999999999999997E-2</v>
      </c>
      <c r="H118" s="6">
        <v>2</v>
      </c>
      <c r="I118" s="78">
        <v>2.4E-2</v>
      </c>
      <c r="J118" s="6">
        <v>0</v>
      </c>
      <c r="K118" s="78">
        <v>0</v>
      </c>
      <c r="M118" s="47"/>
      <c r="N118" s="47"/>
      <c r="O118" s="47"/>
      <c r="P118" s="47"/>
      <c r="Q118" s="47"/>
      <c r="R118" s="47"/>
      <c r="S118" s="47"/>
      <c r="T118" s="45"/>
      <c r="U118" s="47"/>
      <c r="V118" s="50"/>
      <c r="W118" s="47"/>
      <c r="X118" s="50"/>
      <c r="Y118" s="47"/>
      <c r="Z118" s="50"/>
      <c r="AA118" s="47"/>
      <c r="AB118" s="50"/>
    </row>
    <row r="119" spans="1:28" s="26" customFormat="1" ht="15.75" x14ac:dyDescent="0.25">
      <c r="A119" s="5" t="s">
        <v>19</v>
      </c>
      <c r="B119" s="5">
        <f t="shared" si="4"/>
        <v>32</v>
      </c>
      <c r="C119" s="58" t="s">
        <v>134</v>
      </c>
      <c r="D119" s="5">
        <v>0</v>
      </c>
      <c r="E119" s="66">
        <v>0</v>
      </c>
      <c r="F119" s="6">
        <v>1</v>
      </c>
      <c r="G119" s="69">
        <v>1.0500000000000001E-2</v>
      </c>
      <c r="H119" s="6">
        <v>1</v>
      </c>
      <c r="I119" s="69">
        <v>1.4999999999999999E-2</v>
      </c>
      <c r="J119" s="6">
        <v>0</v>
      </c>
      <c r="K119" s="78">
        <v>0</v>
      </c>
      <c r="M119" s="47"/>
      <c r="N119" s="47"/>
      <c r="O119" s="47"/>
      <c r="P119" s="47"/>
      <c r="Q119" s="47"/>
      <c r="R119" s="47"/>
      <c r="S119" s="47"/>
      <c r="T119" s="45"/>
      <c r="U119" s="47"/>
      <c r="V119" s="50"/>
      <c r="W119" s="47"/>
      <c r="X119" s="50"/>
      <c r="Y119" s="47"/>
      <c r="Z119" s="50"/>
      <c r="AA119" s="47"/>
      <c r="AB119" s="50"/>
    </row>
    <row r="120" spans="1:28" s="26" customFormat="1" ht="15.75" x14ac:dyDescent="0.25">
      <c r="A120" s="5" t="s">
        <v>19</v>
      </c>
      <c r="B120" s="5">
        <f t="shared" si="4"/>
        <v>33</v>
      </c>
      <c r="C120" s="58" t="s">
        <v>135</v>
      </c>
      <c r="D120" s="5">
        <v>5</v>
      </c>
      <c r="E120" s="66">
        <v>6.0999999999999999E-2</v>
      </c>
      <c r="F120" s="17">
        <v>3</v>
      </c>
      <c r="G120" s="72">
        <v>3.5999999999999997E-2</v>
      </c>
      <c r="H120" s="6">
        <v>1</v>
      </c>
      <c r="I120" s="78">
        <v>1.4999999999999999E-2</v>
      </c>
      <c r="J120" s="6">
        <v>0</v>
      </c>
      <c r="K120" s="78">
        <v>0</v>
      </c>
      <c r="M120" s="47"/>
      <c r="N120" s="47"/>
      <c r="O120" s="47"/>
      <c r="P120" s="47"/>
      <c r="Q120" s="47"/>
      <c r="R120" s="47"/>
      <c r="S120" s="47"/>
      <c r="T120" s="45"/>
      <c r="U120" s="47"/>
      <c r="V120" s="50"/>
      <c r="W120" s="47"/>
      <c r="X120" s="50"/>
      <c r="Y120" s="47"/>
      <c r="Z120" s="50"/>
      <c r="AA120" s="47"/>
      <c r="AB120" s="50"/>
    </row>
    <row r="121" spans="1:28" s="25" customFormat="1" ht="15.75" x14ac:dyDescent="0.25">
      <c r="A121" s="5" t="s">
        <v>19</v>
      </c>
      <c r="B121" s="5">
        <f t="shared" si="4"/>
        <v>34</v>
      </c>
      <c r="C121" s="58" t="s">
        <v>136</v>
      </c>
      <c r="D121" s="17">
        <v>3</v>
      </c>
      <c r="E121" s="66">
        <v>3.7999999999999999E-2</v>
      </c>
      <c r="F121" s="17">
        <v>4</v>
      </c>
      <c r="G121" s="72">
        <v>3.95E-2</v>
      </c>
      <c r="H121" s="6">
        <v>1</v>
      </c>
      <c r="I121" s="78">
        <v>0.54</v>
      </c>
      <c r="J121" s="6">
        <v>0</v>
      </c>
      <c r="K121" s="78">
        <v>0</v>
      </c>
      <c r="M121" s="47"/>
      <c r="N121" s="47"/>
      <c r="O121" s="47"/>
      <c r="P121" s="47"/>
      <c r="Q121" s="47"/>
      <c r="R121" s="47"/>
      <c r="S121" s="47"/>
      <c r="T121" s="45"/>
      <c r="U121" s="47"/>
      <c r="V121" s="50"/>
      <c r="W121" s="47"/>
      <c r="X121" s="50"/>
      <c r="Y121" s="47"/>
      <c r="Z121" s="50"/>
      <c r="AA121" s="47"/>
      <c r="AB121" s="50"/>
    </row>
    <row r="122" spans="1:28" s="22" customFormat="1" ht="15.75" x14ac:dyDescent="0.25">
      <c r="A122" s="5" t="s">
        <v>19</v>
      </c>
      <c r="B122" s="5">
        <f t="shared" si="4"/>
        <v>35</v>
      </c>
      <c r="C122" s="58" t="s">
        <v>137</v>
      </c>
      <c r="D122" s="17">
        <v>1</v>
      </c>
      <c r="E122" s="66">
        <v>8.0000000000000002E-3</v>
      </c>
      <c r="F122" s="17">
        <v>1</v>
      </c>
      <c r="G122" s="72">
        <v>1.4999999999999999E-2</v>
      </c>
      <c r="H122" s="6">
        <f>3+1</f>
        <v>4</v>
      </c>
      <c r="I122" s="78">
        <v>3.9E-2</v>
      </c>
      <c r="J122" s="6">
        <v>0</v>
      </c>
      <c r="K122" s="78">
        <v>0</v>
      </c>
      <c r="M122" s="47"/>
      <c r="N122" s="47"/>
      <c r="O122" s="47"/>
      <c r="P122" s="47"/>
      <c r="Q122" s="47"/>
      <c r="R122" s="47"/>
      <c r="S122" s="47"/>
      <c r="T122" s="45"/>
      <c r="U122" s="47"/>
      <c r="V122" s="50"/>
      <c r="W122" s="47"/>
      <c r="X122" s="50"/>
      <c r="Y122" s="47"/>
      <c r="Z122" s="50"/>
      <c r="AA122" s="47"/>
      <c r="AB122" s="50"/>
    </row>
    <row r="123" spans="1:28" s="32" customFormat="1" ht="15.75" x14ac:dyDescent="0.25">
      <c r="A123" s="5" t="s">
        <v>19</v>
      </c>
      <c r="B123" s="5">
        <f t="shared" si="4"/>
        <v>36</v>
      </c>
      <c r="C123" s="58" t="s">
        <v>138</v>
      </c>
      <c r="D123" s="17">
        <v>1</v>
      </c>
      <c r="E123" s="66">
        <v>1.0999999999999999E-2</v>
      </c>
      <c r="F123" s="17">
        <v>1</v>
      </c>
      <c r="G123" s="72">
        <v>1.0999999999999999E-2</v>
      </c>
      <c r="H123" s="6">
        <v>0</v>
      </c>
      <c r="I123" s="78">
        <v>0</v>
      </c>
      <c r="J123" s="6">
        <v>0</v>
      </c>
      <c r="K123" s="78">
        <v>0</v>
      </c>
      <c r="M123" s="47"/>
      <c r="N123" s="47"/>
      <c r="O123" s="47"/>
      <c r="P123" s="47"/>
      <c r="Q123" s="47"/>
      <c r="R123" s="47"/>
      <c r="S123" s="47"/>
      <c r="T123" s="45"/>
      <c r="U123" s="47"/>
      <c r="V123" s="50"/>
      <c r="W123" s="47"/>
      <c r="X123" s="50"/>
      <c r="Y123" s="47"/>
      <c r="Z123" s="50"/>
      <c r="AA123" s="47"/>
      <c r="AB123" s="50"/>
    </row>
    <row r="124" spans="1:28" s="32" customFormat="1" ht="15.75" x14ac:dyDescent="0.25">
      <c r="A124" s="5" t="s">
        <v>19</v>
      </c>
      <c r="B124" s="5">
        <f t="shared" si="4"/>
        <v>37</v>
      </c>
      <c r="C124" s="58" t="s">
        <v>139</v>
      </c>
      <c r="D124" s="17">
        <v>3</v>
      </c>
      <c r="E124" s="66">
        <v>6.9000000000000006E-2</v>
      </c>
      <c r="F124" s="17">
        <v>2</v>
      </c>
      <c r="G124" s="72">
        <v>2.3E-2</v>
      </c>
      <c r="H124" s="6">
        <v>0</v>
      </c>
      <c r="I124" s="78">
        <v>0</v>
      </c>
      <c r="J124" s="6">
        <f>1+1</f>
        <v>2</v>
      </c>
      <c r="K124" s="78">
        <v>7.2999999999999995E-2</v>
      </c>
      <c r="M124" s="47"/>
      <c r="N124" s="47"/>
      <c r="O124" s="47"/>
      <c r="P124" s="47"/>
      <c r="Q124" s="47"/>
      <c r="R124" s="47"/>
      <c r="S124" s="47"/>
      <c r="T124" s="45"/>
      <c r="U124" s="47"/>
      <c r="V124" s="50"/>
      <c r="W124" s="47"/>
      <c r="X124" s="50"/>
      <c r="Y124" s="47"/>
      <c r="Z124" s="50"/>
      <c r="AA124" s="47"/>
      <c r="AB124" s="50"/>
    </row>
    <row r="125" spans="1:28" s="32" customFormat="1" ht="15.75" x14ac:dyDescent="0.25">
      <c r="A125" s="5" t="s">
        <v>19</v>
      </c>
      <c r="B125" s="5">
        <f t="shared" si="4"/>
        <v>38</v>
      </c>
      <c r="C125" s="58" t="s">
        <v>140</v>
      </c>
      <c r="D125" s="17">
        <v>1</v>
      </c>
      <c r="E125" s="66">
        <v>7.0000000000000007E-2</v>
      </c>
      <c r="F125" s="17">
        <v>1</v>
      </c>
      <c r="G125" s="72">
        <v>7.0000000000000007E-2</v>
      </c>
      <c r="H125" s="6">
        <v>0</v>
      </c>
      <c r="I125" s="78">
        <v>0</v>
      </c>
      <c r="J125" s="6">
        <v>0</v>
      </c>
      <c r="K125" s="78">
        <v>0</v>
      </c>
      <c r="M125" s="47"/>
      <c r="N125" s="47"/>
      <c r="O125" s="47"/>
      <c r="P125" s="47"/>
      <c r="Q125" s="47"/>
      <c r="R125" s="47"/>
      <c r="S125" s="47"/>
      <c r="T125" s="45"/>
      <c r="U125" s="47"/>
      <c r="V125" s="50"/>
      <c r="W125" s="47"/>
      <c r="X125" s="50"/>
      <c r="Y125" s="47"/>
      <c r="Z125" s="50"/>
      <c r="AA125" s="47"/>
      <c r="AB125" s="50"/>
    </row>
    <row r="126" spans="1:28" s="33" customFormat="1" ht="15.75" x14ac:dyDescent="0.25">
      <c r="A126" s="5" t="s">
        <v>19</v>
      </c>
      <c r="B126" s="5">
        <f t="shared" si="4"/>
        <v>39</v>
      </c>
      <c r="C126" s="58" t="s">
        <v>141</v>
      </c>
      <c r="D126" s="17">
        <v>1</v>
      </c>
      <c r="E126" s="66">
        <v>8.0000000000000002E-3</v>
      </c>
      <c r="F126" s="17">
        <v>1</v>
      </c>
      <c r="G126" s="72">
        <v>8.0000000000000002E-3</v>
      </c>
      <c r="H126" s="6">
        <v>0</v>
      </c>
      <c r="I126" s="78">
        <v>0</v>
      </c>
      <c r="J126" s="6">
        <v>0</v>
      </c>
      <c r="K126" s="69">
        <v>0</v>
      </c>
      <c r="M126" s="47"/>
      <c r="N126" s="47"/>
      <c r="O126" s="47"/>
      <c r="P126" s="47"/>
      <c r="Q126" s="47"/>
      <c r="R126" s="47"/>
      <c r="S126" s="47"/>
      <c r="T126" s="44"/>
      <c r="U126" s="47"/>
      <c r="V126" s="50"/>
      <c r="W126" s="47"/>
      <c r="X126" s="50"/>
      <c r="Y126" s="47"/>
      <c r="Z126" s="50"/>
      <c r="AA126" s="47"/>
      <c r="AB126" s="50"/>
    </row>
    <row r="127" spans="1:28" s="33" customFormat="1" ht="15.75" x14ac:dyDescent="0.25">
      <c r="A127" s="5" t="s">
        <v>19</v>
      </c>
      <c r="B127" s="5">
        <f t="shared" si="4"/>
        <v>40</v>
      </c>
      <c r="C127" s="58" t="s">
        <v>142</v>
      </c>
      <c r="D127" s="17">
        <v>1</v>
      </c>
      <c r="E127" s="66">
        <v>5.0000000000000001E-3</v>
      </c>
      <c r="F127" s="17">
        <v>1</v>
      </c>
      <c r="G127" s="72">
        <v>5.0000000000000001E-3</v>
      </c>
      <c r="H127" s="17">
        <v>0</v>
      </c>
      <c r="I127" s="72">
        <v>0</v>
      </c>
      <c r="J127" s="6">
        <v>0</v>
      </c>
      <c r="K127" s="69">
        <v>0</v>
      </c>
      <c r="M127" s="47"/>
      <c r="N127" s="47"/>
      <c r="O127" s="47"/>
      <c r="P127" s="47"/>
      <c r="Q127" s="47"/>
      <c r="R127" s="47"/>
      <c r="S127" s="47"/>
      <c r="T127" s="44"/>
      <c r="U127" s="47"/>
      <c r="V127" s="50"/>
      <c r="W127" s="47"/>
      <c r="X127" s="50"/>
      <c r="Y127" s="47"/>
      <c r="Z127" s="50"/>
      <c r="AA127" s="47"/>
      <c r="AB127" s="50"/>
    </row>
    <row r="128" spans="1:28" s="35" customFormat="1" ht="15.75" x14ac:dyDescent="0.25">
      <c r="A128" s="5" t="s">
        <v>19</v>
      </c>
      <c r="B128" s="5">
        <f t="shared" si="4"/>
        <v>41</v>
      </c>
      <c r="C128" s="58" t="s">
        <v>143</v>
      </c>
      <c r="D128" s="17">
        <v>4</v>
      </c>
      <c r="E128" s="66">
        <v>0.6552</v>
      </c>
      <c r="F128" s="17">
        <v>3</v>
      </c>
      <c r="G128" s="72">
        <v>4.4999999999999998E-2</v>
      </c>
      <c r="H128" s="6">
        <v>3</v>
      </c>
      <c r="I128" s="78">
        <v>7.5220000000000002</v>
      </c>
      <c r="J128" s="6">
        <v>1</v>
      </c>
      <c r="K128" s="69">
        <v>0.13150000000000001</v>
      </c>
      <c r="M128" s="47"/>
      <c r="N128" s="47"/>
      <c r="O128" s="47"/>
      <c r="P128" s="47"/>
      <c r="Q128" s="47"/>
      <c r="R128" s="47"/>
      <c r="S128" s="47"/>
      <c r="T128" s="44"/>
      <c r="U128" s="47"/>
      <c r="V128" s="50"/>
      <c r="W128" s="47"/>
      <c r="X128" s="50"/>
      <c r="Y128" s="47"/>
      <c r="Z128" s="50"/>
      <c r="AA128" s="47"/>
      <c r="AB128" s="50"/>
    </row>
    <row r="129" spans="1:28" s="35" customFormat="1" ht="15.75" x14ac:dyDescent="0.25">
      <c r="A129" s="5" t="s">
        <v>19</v>
      </c>
      <c r="B129" s="5">
        <f t="shared" si="4"/>
        <v>42</v>
      </c>
      <c r="C129" s="58" t="s">
        <v>144</v>
      </c>
      <c r="D129" s="17">
        <v>1</v>
      </c>
      <c r="E129" s="66">
        <v>1.2E-2</v>
      </c>
      <c r="F129" s="17">
        <v>1</v>
      </c>
      <c r="G129" s="72">
        <v>1.2E-2</v>
      </c>
      <c r="H129" s="6">
        <v>0</v>
      </c>
      <c r="I129" s="78">
        <v>0</v>
      </c>
      <c r="J129" s="6">
        <v>0</v>
      </c>
      <c r="K129" s="69">
        <v>0</v>
      </c>
      <c r="M129" s="47"/>
      <c r="N129" s="47"/>
      <c r="O129" s="47"/>
      <c r="P129" s="47"/>
      <c r="Q129" s="47"/>
      <c r="R129" s="47"/>
      <c r="S129" s="47"/>
      <c r="T129" s="44"/>
      <c r="U129" s="47"/>
      <c r="V129" s="50"/>
      <c r="W129" s="47"/>
      <c r="X129" s="50"/>
      <c r="Y129" s="47"/>
      <c r="Z129" s="50"/>
      <c r="AA129" s="47"/>
      <c r="AB129" s="50"/>
    </row>
    <row r="130" spans="1:28" s="35" customFormat="1" ht="15.75" x14ac:dyDescent="0.25">
      <c r="A130" s="5" t="s">
        <v>19</v>
      </c>
      <c r="B130" s="5">
        <f t="shared" si="4"/>
        <v>43</v>
      </c>
      <c r="C130" s="58" t="s">
        <v>145</v>
      </c>
      <c r="D130" s="17">
        <v>1</v>
      </c>
      <c r="E130" s="66">
        <v>1.4999999999999999E-2</v>
      </c>
      <c r="F130" s="17">
        <v>1</v>
      </c>
      <c r="G130" s="72">
        <v>1.4999999999999999E-2</v>
      </c>
      <c r="H130" s="6">
        <v>1</v>
      </c>
      <c r="I130" s="78">
        <v>1.2E-2</v>
      </c>
      <c r="J130" s="6">
        <v>0</v>
      </c>
      <c r="K130" s="69">
        <v>0</v>
      </c>
      <c r="M130" s="47"/>
      <c r="N130" s="47"/>
      <c r="O130" s="47"/>
      <c r="P130" s="47"/>
      <c r="Q130" s="47"/>
      <c r="R130" s="47"/>
      <c r="S130" s="47"/>
      <c r="T130" s="44"/>
      <c r="U130" s="47"/>
      <c r="V130" s="50"/>
      <c r="W130" s="47"/>
      <c r="X130" s="50"/>
      <c r="Y130" s="47"/>
      <c r="Z130" s="50"/>
      <c r="AA130" s="47"/>
      <c r="AB130" s="50"/>
    </row>
    <row r="131" spans="1:28" s="35" customFormat="1" ht="15.75" x14ac:dyDescent="0.25">
      <c r="A131" s="5" t="s">
        <v>19</v>
      </c>
      <c r="B131" s="5">
        <f t="shared" si="4"/>
        <v>44</v>
      </c>
      <c r="C131" s="58" t="s">
        <v>146</v>
      </c>
      <c r="D131" s="17">
        <f>1+6</f>
        <v>7</v>
      </c>
      <c r="E131" s="66">
        <v>1.373</v>
      </c>
      <c r="F131" s="17">
        <v>6</v>
      </c>
      <c r="G131" s="72">
        <v>7.9000000000000001E-2</v>
      </c>
      <c r="H131" s="6">
        <v>0</v>
      </c>
      <c r="I131" s="78">
        <v>0</v>
      </c>
      <c r="J131" s="6">
        <v>0</v>
      </c>
      <c r="K131" s="69">
        <v>0</v>
      </c>
      <c r="M131" s="47"/>
      <c r="N131" s="47"/>
      <c r="O131" s="47"/>
      <c r="P131" s="47"/>
      <c r="Q131" s="47"/>
      <c r="R131" s="47"/>
      <c r="S131" s="47"/>
      <c r="T131" s="44"/>
      <c r="U131" s="47"/>
      <c r="V131" s="50"/>
      <c r="W131" s="47"/>
      <c r="X131" s="50"/>
      <c r="Y131" s="47"/>
      <c r="Z131" s="50"/>
      <c r="AA131" s="47"/>
      <c r="AB131" s="50"/>
    </row>
    <row r="132" spans="1:28" s="35" customFormat="1" ht="15.75" x14ac:dyDescent="0.25">
      <c r="A132" s="5" t="s">
        <v>19</v>
      </c>
      <c r="B132" s="5">
        <f t="shared" si="4"/>
        <v>45</v>
      </c>
      <c r="C132" s="58" t="s">
        <v>147</v>
      </c>
      <c r="D132" s="17">
        <v>5</v>
      </c>
      <c r="E132" s="66">
        <v>7.2499999999999995E-2</v>
      </c>
      <c r="F132" s="17">
        <v>7</v>
      </c>
      <c r="G132" s="72">
        <v>9.8500000000000004E-2</v>
      </c>
      <c r="H132" s="6">
        <v>13</v>
      </c>
      <c r="I132" s="78">
        <v>0.16619999999999999</v>
      </c>
      <c r="J132" s="6">
        <v>0</v>
      </c>
      <c r="K132" s="78">
        <v>0</v>
      </c>
      <c r="M132" s="47"/>
      <c r="N132" s="47"/>
      <c r="O132" s="47"/>
      <c r="P132" s="47"/>
      <c r="Q132" s="47"/>
      <c r="R132" s="47"/>
      <c r="S132" s="47"/>
      <c r="T132" s="45"/>
      <c r="U132" s="47"/>
      <c r="V132" s="50"/>
      <c r="W132" s="47"/>
      <c r="X132" s="50"/>
      <c r="Y132" s="47"/>
      <c r="Z132" s="50"/>
      <c r="AA132" s="47"/>
      <c r="AB132" s="50"/>
    </row>
    <row r="133" spans="1:28" s="35" customFormat="1" ht="15.75" x14ac:dyDescent="0.25">
      <c r="A133" s="5" t="s">
        <v>19</v>
      </c>
      <c r="B133" s="5">
        <f t="shared" si="4"/>
        <v>46</v>
      </c>
      <c r="C133" s="58" t="s">
        <v>148</v>
      </c>
      <c r="D133" s="17">
        <v>1</v>
      </c>
      <c r="E133" s="66">
        <v>8.0000000000000002E-3</v>
      </c>
      <c r="F133" s="17">
        <v>2</v>
      </c>
      <c r="G133" s="72">
        <v>1.6E-2</v>
      </c>
      <c r="H133" s="6">
        <v>3</v>
      </c>
      <c r="I133" s="78">
        <v>3.1E-2</v>
      </c>
      <c r="J133" s="6">
        <v>0</v>
      </c>
      <c r="K133" s="78">
        <v>0</v>
      </c>
      <c r="M133" s="47"/>
      <c r="N133" s="47"/>
      <c r="O133" s="47"/>
      <c r="P133" s="47"/>
      <c r="Q133" s="47"/>
      <c r="R133" s="47"/>
      <c r="S133" s="47"/>
      <c r="T133" s="45"/>
      <c r="U133" s="47"/>
      <c r="V133" s="50"/>
      <c r="W133" s="47"/>
      <c r="X133" s="50"/>
      <c r="Y133" s="47"/>
      <c r="Z133" s="50"/>
      <c r="AA133" s="47"/>
      <c r="AB133" s="50"/>
    </row>
    <row r="134" spans="1:28" s="35" customFormat="1" ht="15.75" x14ac:dyDescent="0.25">
      <c r="A134" s="5" t="s">
        <v>19</v>
      </c>
      <c r="B134" s="5">
        <f t="shared" si="4"/>
        <v>47</v>
      </c>
      <c r="C134" s="58" t="s">
        <v>149</v>
      </c>
      <c r="D134" s="17">
        <v>1</v>
      </c>
      <c r="E134" s="66">
        <v>1.4999999999999999E-2</v>
      </c>
      <c r="F134" s="17">
        <v>1</v>
      </c>
      <c r="G134" s="72">
        <v>1.4999999999999999E-2</v>
      </c>
      <c r="H134" s="6">
        <v>0</v>
      </c>
      <c r="I134" s="69">
        <v>0</v>
      </c>
      <c r="J134" s="6">
        <v>0</v>
      </c>
      <c r="K134" s="69">
        <v>0</v>
      </c>
      <c r="M134" s="47"/>
      <c r="N134" s="47"/>
      <c r="O134" s="47"/>
      <c r="P134" s="47"/>
      <c r="Q134" s="47"/>
      <c r="R134" s="47"/>
      <c r="S134" s="47"/>
      <c r="T134" s="49"/>
      <c r="U134" s="47"/>
      <c r="V134" s="50"/>
      <c r="W134" s="47"/>
      <c r="X134" s="50"/>
      <c r="Y134" s="47"/>
      <c r="Z134" s="50"/>
      <c r="AA134" s="47"/>
      <c r="AB134" s="50"/>
    </row>
    <row r="135" spans="1:28" s="35" customFormat="1" ht="15.75" x14ac:dyDescent="0.25">
      <c r="A135" s="5" t="s">
        <v>19</v>
      </c>
      <c r="B135" s="5">
        <f t="shared" si="4"/>
        <v>48</v>
      </c>
      <c r="C135" s="58" t="s">
        <v>150</v>
      </c>
      <c r="D135" s="17">
        <v>3</v>
      </c>
      <c r="E135" s="66">
        <v>2.1999999999999999E-2</v>
      </c>
      <c r="F135" s="17">
        <v>3</v>
      </c>
      <c r="G135" s="72">
        <v>0.03</v>
      </c>
      <c r="H135" s="6">
        <v>0</v>
      </c>
      <c r="I135" s="69">
        <v>0</v>
      </c>
      <c r="J135" s="6">
        <v>0</v>
      </c>
      <c r="K135" s="69">
        <v>0</v>
      </c>
      <c r="M135" s="47"/>
      <c r="N135" s="47"/>
      <c r="O135" s="47"/>
      <c r="P135" s="47"/>
      <c r="Q135" s="47"/>
      <c r="R135" s="47"/>
      <c r="S135" s="47"/>
      <c r="T135" s="49"/>
      <c r="U135" s="47"/>
      <c r="V135" s="50"/>
      <c r="W135" s="47"/>
      <c r="X135" s="50"/>
      <c r="Y135" s="47"/>
      <c r="Z135" s="50"/>
      <c r="AA135" s="47"/>
      <c r="AB135" s="50"/>
    </row>
    <row r="136" spans="1:28" s="35" customFormat="1" ht="18.75" customHeight="1" x14ac:dyDescent="0.25">
      <c r="A136" s="5" t="s">
        <v>19</v>
      </c>
      <c r="B136" s="5">
        <f t="shared" si="4"/>
        <v>49</v>
      </c>
      <c r="C136" s="58" t="s">
        <v>151</v>
      </c>
      <c r="D136" s="17">
        <v>3</v>
      </c>
      <c r="E136" s="66">
        <v>0.16200000000000001</v>
      </c>
      <c r="F136" s="42">
        <v>2</v>
      </c>
      <c r="G136" s="66">
        <v>2.1000000000000001E-2</v>
      </c>
      <c r="H136" s="6">
        <v>3</v>
      </c>
      <c r="I136" s="69">
        <v>3.6999999999999998E-2</v>
      </c>
      <c r="J136" s="6">
        <v>0</v>
      </c>
      <c r="K136" s="69">
        <v>0</v>
      </c>
      <c r="M136" s="47"/>
      <c r="N136" s="47"/>
      <c r="O136" s="47"/>
      <c r="P136" s="47"/>
      <c r="Q136" s="47"/>
      <c r="R136" s="47"/>
      <c r="S136" s="47"/>
      <c r="T136" s="49"/>
      <c r="U136" s="47"/>
      <c r="V136" s="50"/>
      <c r="W136" s="47"/>
      <c r="X136" s="50"/>
      <c r="Y136" s="47"/>
      <c r="Z136" s="50"/>
      <c r="AA136" s="47"/>
      <c r="AB136" s="50"/>
    </row>
    <row r="137" spans="1:28" s="35" customFormat="1" ht="15.75" x14ac:dyDescent="0.25">
      <c r="A137" s="5" t="s">
        <v>19</v>
      </c>
      <c r="B137" s="5">
        <f t="shared" si="4"/>
        <v>50</v>
      </c>
      <c r="C137" s="58" t="s">
        <v>152</v>
      </c>
      <c r="D137" s="17">
        <v>0</v>
      </c>
      <c r="E137" s="66">
        <v>0</v>
      </c>
      <c r="F137" s="17">
        <v>2</v>
      </c>
      <c r="G137" s="72">
        <v>2.5000000000000001E-2</v>
      </c>
      <c r="H137" s="6">
        <v>1</v>
      </c>
      <c r="I137" s="69">
        <v>8.0000000000000002E-3</v>
      </c>
      <c r="J137" s="6">
        <v>1</v>
      </c>
      <c r="K137" s="69">
        <v>0.03</v>
      </c>
      <c r="M137" s="47"/>
      <c r="N137" s="47"/>
      <c r="O137" s="47"/>
      <c r="P137" s="47"/>
      <c r="Q137" s="47"/>
      <c r="R137" s="47"/>
      <c r="S137" s="47"/>
      <c r="T137" s="49"/>
      <c r="U137" s="47"/>
      <c r="V137" s="50"/>
      <c r="W137" s="47"/>
      <c r="X137" s="50"/>
      <c r="Y137" s="47"/>
      <c r="Z137" s="50"/>
      <c r="AA137" s="47"/>
      <c r="AB137" s="50"/>
    </row>
    <row r="138" spans="1:28" s="35" customFormat="1" ht="15.75" x14ac:dyDescent="0.25">
      <c r="A138" s="5" t="s">
        <v>19</v>
      </c>
      <c r="B138" s="5">
        <f t="shared" si="4"/>
        <v>51</v>
      </c>
      <c r="C138" s="58" t="s">
        <v>153</v>
      </c>
      <c r="D138" s="17">
        <v>2</v>
      </c>
      <c r="E138" s="66">
        <v>1.2E-2</v>
      </c>
      <c r="F138" s="42">
        <v>1</v>
      </c>
      <c r="G138" s="66">
        <v>1.4999999999999999E-2</v>
      </c>
      <c r="H138" s="6">
        <v>5</v>
      </c>
      <c r="I138" s="69">
        <v>6.4899999999999999E-2</v>
      </c>
      <c r="J138" s="6">
        <v>0</v>
      </c>
      <c r="K138" s="69">
        <v>0</v>
      </c>
      <c r="M138" s="47"/>
      <c r="N138" s="47"/>
      <c r="O138" s="47"/>
      <c r="P138" s="47"/>
      <c r="Q138" s="47"/>
      <c r="R138" s="47"/>
      <c r="S138" s="47"/>
      <c r="T138" s="49"/>
      <c r="U138" s="47"/>
      <c r="V138" s="50"/>
      <c r="W138" s="47"/>
      <c r="X138" s="50"/>
      <c r="Y138" s="47"/>
      <c r="Z138" s="50"/>
      <c r="AA138" s="47"/>
      <c r="AB138" s="50"/>
    </row>
    <row r="139" spans="1:28" s="35" customFormat="1" ht="15.75" x14ac:dyDescent="0.25">
      <c r="A139" s="5" t="s">
        <v>19</v>
      </c>
      <c r="B139" s="5">
        <f t="shared" si="4"/>
        <v>52</v>
      </c>
      <c r="C139" s="58" t="s">
        <v>154</v>
      </c>
      <c r="D139" s="17">
        <f>1+2</f>
        <v>3</v>
      </c>
      <c r="E139" s="66">
        <v>0.42</v>
      </c>
      <c r="F139" s="42">
        <v>3</v>
      </c>
      <c r="G139" s="66">
        <v>0.27</v>
      </c>
      <c r="H139" s="6">
        <v>6</v>
      </c>
      <c r="I139" s="78">
        <v>0.1</v>
      </c>
      <c r="J139" s="6">
        <v>0</v>
      </c>
      <c r="K139" s="69">
        <v>0</v>
      </c>
      <c r="M139" s="47"/>
      <c r="N139" s="47"/>
      <c r="O139" s="47"/>
      <c r="P139" s="47"/>
      <c r="Q139" s="47"/>
      <c r="R139" s="47"/>
      <c r="S139" s="47"/>
      <c r="T139" s="49"/>
      <c r="U139" s="47"/>
      <c r="V139" s="50"/>
      <c r="W139" s="47"/>
      <c r="X139" s="50"/>
      <c r="Y139" s="47"/>
      <c r="Z139" s="50"/>
      <c r="AA139" s="47"/>
      <c r="AB139" s="50"/>
    </row>
    <row r="140" spans="1:28" s="35" customFormat="1" ht="15.75" x14ac:dyDescent="0.25">
      <c r="A140" s="5" t="s">
        <v>19</v>
      </c>
      <c r="B140" s="5">
        <f t="shared" si="4"/>
        <v>53</v>
      </c>
      <c r="C140" s="58" t="s">
        <v>155</v>
      </c>
      <c r="D140" s="17">
        <v>18</v>
      </c>
      <c r="E140" s="66">
        <v>1.0329999999999999</v>
      </c>
      <c r="F140" s="42">
        <v>20</v>
      </c>
      <c r="G140" s="66">
        <v>0.94574999999999998</v>
      </c>
      <c r="H140" s="17">
        <v>29</v>
      </c>
      <c r="I140" s="72">
        <v>0.63800000000000001</v>
      </c>
      <c r="J140" s="6">
        <f>1+2</f>
        <v>3</v>
      </c>
      <c r="K140" s="69">
        <v>0.16400000000000001</v>
      </c>
      <c r="M140" s="47"/>
      <c r="N140" s="47"/>
      <c r="O140" s="47"/>
      <c r="P140" s="47"/>
      <c r="Q140" s="47"/>
      <c r="R140" s="47"/>
      <c r="S140" s="47"/>
      <c r="T140" s="49"/>
      <c r="U140" s="47"/>
      <c r="V140" s="50"/>
      <c r="W140" s="47"/>
      <c r="X140" s="50"/>
      <c r="Y140" s="47"/>
      <c r="Z140" s="50"/>
      <c r="AA140" s="47"/>
      <c r="AB140" s="50"/>
    </row>
    <row r="141" spans="1:28" s="35" customFormat="1" ht="15.75" x14ac:dyDescent="0.25">
      <c r="A141" s="5" t="s">
        <v>19</v>
      </c>
      <c r="B141" s="5">
        <f t="shared" si="4"/>
        <v>54</v>
      </c>
      <c r="C141" s="58" t="s">
        <v>156</v>
      </c>
      <c r="D141" s="17">
        <v>15</v>
      </c>
      <c r="E141" s="66">
        <v>0.255</v>
      </c>
      <c r="F141" s="42">
        <v>15</v>
      </c>
      <c r="G141" s="66">
        <v>0.17399999999999999</v>
      </c>
      <c r="H141" s="17">
        <v>24</v>
      </c>
      <c r="I141" s="72">
        <v>0.22</v>
      </c>
      <c r="J141" s="6">
        <v>2</v>
      </c>
      <c r="K141" s="69">
        <v>0.112</v>
      </c>
      <c r="M141" s="47"/>
      <c r="N141" s="47"/>
      <c r="O141" s="47"/>
      <c r="P141" s="47"/>
      <c r="Q141" s="47"/>
      <c r="R141" s="47"/>
      <c r="S141" s="47"/>
      <c r="T141" s="49"/>
      <c r="U141" s="47"/>
      <c r="V141" s="50"/>
      <c r="W141" s="47"/>
      <c r="X141" s="50"/>
      <c r="Y141" s="47"/>
      <c r="Z141" s="50"/>
      <c r="AA141" s="47"/>
      <c r="AB141" s="50"/>
    </row>
    <row r="142" spans="1:28" s="46" customFormat="1" ht="16.5" customHeight="1" x14ac:dyDescent="0.25">
      <c r="A142" s="5" t="s">
        <v>19</v>
      </c>
      <c r="B142" s="5">
        <f t="shared" si="4"/>
        <v>55</v>
      </c>
      <c r="C142" s="58" t="s">
        <v>157</v>
      </c>
      <c r="D142" s="17">
        <v>3</v>
      </c>
      <c r="E142" s="66">
        <v>0.185</v>
      </c>
      <c r="F142" s="42">
        <v>3</v>
      </c>
      <c r="G142" s="66">
        <v>0.18099999999999999</v>
      </c>
      <c r="H142" s="17">
        <v>3</v>
      </c>
      <c r="I142" s="72">
        <v>3.2000000000000001E-2</v>
      </c>
      <c r="J142" s="6">
        <v>1</v>
      </c>
      <c r="K142" s="69">
        <v>0.155</v>
      </c>
      <c r="M142" s="47"/>
      <c r="N142" s="47"/>
      <c r="O142" s="47"/>
      <c r="P142" s="47"/>
      <c r="Q142" s="47"/>
      <c r="R142" s="47"/>
      <c r="S142" s="47"/>
      <c r="T142" s="49"/>
      <c r="U142" s="47"/>
      <c r="V142" s="50"/>
      <c r="W142" s="47"/>
      <c r="X142" s="50"/>
      <c r="Y142" s="47"/>
      <c r="Z142" s="50"/>
      <c r="AA142" s="47"/>
      <c r="AB142" s="50"/>
    </row>
    <row r="143" spans="1:28" s="46" customFormat="1" ht="15.75" x14ac:dyDescent="0.25">
      <c r="A143" s="5" t="s">
        <v>19</v>
      </c>
      <c r="B143" s="5">
        <f t="shared" si="4"/>
        <v>56</v>
      </c>
      <c r="C143" s="58" t="s">
        <v>158</v>
      </c>
      <c r="D143" s="17">
        <v>5</v>
      </c>
      <c r="E143" s="66">
        <v>0.69399999999999995</v>
      </c>
      <c r="F143" s="42">
        <v>6</v>
      </c>
      <c r="G143" s="66">
        <v>0.41299999999999998</v>
      </c>
      <c r="H143" s="17">
        <f>1+3</f>
        <v>4</v>
      </c>
      <c r="I143" s="72">
        <v>0.11700000000000001</v>
      </c>
      <c r="J143" s="6">
        <f>1+1</f>
        <v>2</v>
      </c>
      <c r="K143" s="69">
        <v>1.494</v>
      </c>
      <c r="M143" s="47"/>
      <c r="N143" s="47"/>
      <c r="O143" s="47"/>
      <c r="P143" s="47"/>
      <c r="Q143" s="47"/>
      <c r="R143" s="47"/>
      <c r="S143" s="47"/>
      <c r="T143" s="49"/>
      <c r="U143" s="47"/>
      <c r="V143" s="50"/>
      <c r="W143" s="47"/>
      <c r="X143" s="50"/>
      <c r="Y143" s="47"/>
      <c r="Z143" s="50"/>
      <c r="AA143" s="47"/>
      <c r="AB143" s="50"/>
    </row>
    <row r="144" spans="1:28" s="54" customFormat="1" ht="15.75" x14ac:dyDescent="0.25">
      <c r="A144" s="5" t="s">
        <v>19</v>
      </c>
      <c r="B144" s="5">
        <f t="shared" si="4"/>
        <v>57</v>
      </c>
      <c r="C144" s="58" t="s">
        <v>159</v>
      </c>
      <c r="D144" s="17">
        <v>0</v>
      </c>
      <c r="E144" s="66">
        <v>0</v>
      </c>
      <c r="F144" s="42">
        <v>1</v>
      </c>
      <c r="G144" s="66">
        <v>0.01</v>
      </c>
      <c r="H144" s="17">
        <v>2</v>
      </c>
      <c r="I144" s="72">
        <v>0.23</v>
      </c>
      <c r="J144" s="6">
        <v>0</v>
      </c>
      <c r="K144" s="69">
        <v>0</v>
      </c>
      <c r="M144" s="47"/>
      <c r="N144" s="47"/>
      <c r="O144" s="47"/>
      <c r="P144" s="47"/>
      <c r="Q144" s="47"/>
      <c r="R144" s="47"/>
      <c r="S144" s="47"/>
      <c r="T144" s="49"/>
      <c r="U144" s="47"/>
      <c r="V144" s="50"/>
      <c r="W144" s="47"/>
      <c r="X144" s="50"/>
      <c r="Y144" s="47"/>
      <c r="Z144" s="50"/>
      <c r="AA144" s="47"/>
      <c r="AB144" s="50"/>
    </row>
    <row r="145" spans="1:28" s="46" customFormat="1" ht="15.75" x14ac:dyDescent="0.25">
      <c r="A145" s="5" t="s">
        <v>19</v>
      </c>
      <c r="B145" s="5">
        <f t="shared" si="4"/>
        <v>58</v>
      </c>
      <c r="C145" s="58" t="s">
        <v>160</v>
      </c>
      <c r="D145" s="17">
        <v>1</v>
      </c>
      <c r="E145" s="66">
        <v>4.4000000000000003E-3</v>
      </c>
      <c r="F145" s="42">
        <v>0</v>
      </c>
      <c r="G145" s="66">
        <v>0</v>
      </c>
      <c r="H145" s="17">
        <v>4</v>
      </c>
      <c r="I145" s="72">
        <v>2.8799999999999999E-2</v>
      </c>
      <c r="J145" s="6">
        <v>0</v>
      </c>
      <c r="K145" s="69">
        <v>0</v>
      </c>
      <c r="M145" s="47"/>
      <c r="N145" s="47"/>
      <c r="O145" s="47"/>
      <c r="P145" s="47"/>
      <c r="Q145" s="47"/>
      <c r="R145" s="47"/>
      <c r="S145" s="47"/>
      <c r="T145" s="49"/>
      <c r="U145" s="47"/>
      <c r="V145" s="50"/>
      <c r="W145" s="47"/>
      <c r="X145" s="50"/>
      <c r="Y145" s="47"/>
      <c r="Z145" s="50"/>
      <c r="AA145" s="47"/>
      <c r="AB145" s="50"/>
    </row>
    <row r="146" spans="1:28" s="55" customFormat="1" ht="15.75" x14ac:dyDescent="0.25">
      <c r="A146" s="5" t="s">
        <v>19</v>
      </c>
      <c r="B146" s="5">
        <f t="shared" si="4"/>
        <v>59</v>
      </c>
      <c r="C146" s="58" t="s">
        <v>161</v>
      </c>
      <c r="D146" s="17">
        <v>2</v>
      </c>
      <c r="E146" s="66">
        <v>8.2500000000000004E-3</v>
      </c>
      <c r="F146" s="42">
        <v>0</v>
      </c>
      <c r="G146" s="66">
        <v>0</v>
      </c>
      <c r="H146" s="17">
        <v>4</v>
      </c>
      <c r="I146" s="72">
        <v>4.2999999999999997E-2</v>
      </c>
      <c r="J146" s="6">
        <v>0</v>
      </c>
      <c r="K146" s="69">
        <v>0</v>
      </c>
      <c r="M146" s="47"/>
      <c r="N146" s="47"/>
      <c r="O146" s="47"/>
      <c r="P146" s="47"/>
      <c r="Q146" s="47"/>
      <c r="R146" s="47"/>
      <c r="S146" s="47"/>
      <c r="T146" s="49"/>
      <c r="U146" s="47"/>
      <c r="V146" s="50"/>
      <c r="W146" s="47"/>
      <c r="X146" s="50"/>
      <c r="Y146" s="47"/>
      <c r="Z146" s="50"/>
      <c r="AA146" s="47"/>
      <c r="AB146" s="50"/>
    </row>
    <row r="147" spans="1:28" s="55" customFormat="1" ht="15.75" x14ac:dyDescent="0.25">
      <c r="A147" s="5" t="s">
        <v>19</v>
      </c>
      <c r="B147" s="5">
        <f t="shared" si="4"/>
        <v>60</v>
      </c>
      <c r="C147" s="58" t="s">
        <v>162</v>
      </c>
      <c r="D147" s="17">
        <v>1</v>
      </c>
      <c r="E147" s="66">
        <v>7.0000000000000001E-3</v>
      </c>
      <c r="F147" s="42">
        <v>0</v>
      </c>
      <c r="G147" s="66">
        <v>0</v>
      </c>
      <c r="H147" s="17">
        <v>1</v>
      </c>
      <c r="I147" s="72">
        <v>3.5999999999999997E-2</v>
      </c>
      <c r="J147" s="6">
        <v>0</v>
      </c>
      <c r="K147" s="69">
        <v>0</v>
      </c>
      <c r="M147" s="47"/>
      <c r="N147" s="47"/>
      <c r="O147" s="47"/>
      <c r="P147" s="47"/>
      <c r="Q147" s="47"/>
      <c r="R147" s="47"/>
      <c r="S147" s="47"/>
      <c r="T147" s="49"/>
      <c r="U147" s="47"/>
      <c r="V147" s="50"/>
      <c r="W147" s="47"/>
      <c r="X147" s="50"/>
      <c r="Y147" s="47"/>
      <c r="Z147" s="50"/>
      <c r="AA147" s="47"/>
      <c r="AB147" s="50"/>
    </row>
    <row r="148" spans="1:28" s="55" customFormat="1" ht="15.75" x14ac:dyDescent="0.25">
      <c r="A148" s="5" t="s">
        <v>19</v>
      </c>
      <c r="B148" s="5">
        <f t="shared" si="4"/>
        <v>61</v>
      </c>
      <c r="C148" s="58" t="s">
        <v>163</v>
      </c>
      <c r="D148" s="17">
        <v>1</v>
      </c>
      <c r="E148" s="66">
        <v>1.4999999999999999E-2</v>
      </c>
      <c r="F148" s="42">
        <v>0</v>
      </c>
      <c r="G148" s="66">
        <v>0</v>
      </c>
      <c r="H148" s="17">
        <v>4</v>
      </c>
      <c r="I148" s="72">
        <v>3.3000000000000002E-2</v>
      </c>
      <c r="J148" s="6">
        <v>0</v>
      </c>
      <c r="K148" s="69">
        <v>0</v>
      </c>
      <c r="M148" s="47"/>
      <c r="N148" s="47"/>
      <c r="O148" s="47"/>
      <c r="P148" s="47"/>
      <c r="Q148" s="47"/>
      <c r="R148" s="47"/>
      <c r="S148" s="47"/>
      <c r="T148" s="49"/>
      <c r="U148" s="47"/>
      <c r="V148" s="50"/>
      <c r="W148" s="47"/>
      <c r="X148" s="50"/>
      <c r="Y148" s="47"/>
      <c r="Z148" s="50"/>
      <c r="AA148" s="47"/>
      <c r="AB148" s="50"/>
    </row>
    <row r="149" spans="1:28" s="54" customFormat="1" ht="15.75" x14ac:dyDescent="0.25">
      <c r="A149" s="5" t="s">
        <v>19</v>
      </c>
      <c r="B149" s="5">
        <f t="shared" si="4"/>
        <v>62</v>
      </c>
      <c r="C149" s="58" t="s">
        <v>164</v>
      </c>
      <c r="D149" s="17">
        <v>1</v>
      </c>
      <c r="E149" s="66">
        <v>5.0000000000000001E-3</v>
      </c>
      <c r="F149" s="42">
        <v>0</v>
      </c>
      <c r="G149" s="66">
        <v>0</v>
      </c>
      <c r="H149" s="17">
        <v>2</v>
      </c>
      <c r="I149" s="72">
        <v>0.03</v>
      </c>
      <c r="J149" s="6">
        <v>0</v>
      </c>
      <c r="K149" s="69">
        <v>0</v>
      </c>
      <c r="M149" s="47"/>
      <c r="N149" s="47"/>
      <c r="O149" s="47"/>
      <c r="P149" s="47"/>
      <c r="Q149" s="47"/>
      <c r="R149" s="47"/>
      <c r="S149" s="47"/>
      <c r="T149" s="49"/>
      <c r="U149" s="47"/>
      <c r="V149" s="50"/>
      <c r="W149" s="47"/>
      <c r="X149" s="50"/>
      <c r="Y149" s="47"/>
      <c r="Z149" s="50"/>
      <c r="AA149" s="47"/>
      <c r="AB149" s="50"/>
    </row>
    <row r="150" spans="1:28" s="56" customFormat="1" ht="15.75" x14ac:dyDescent="0.25">
      <c r="A150" s="5" t="s">
        <v>19</v>
      </c>
      <c r="B150" s="5">
        <f t="shared" si="4"/>
        <v>63</v>
      </c>
      <c r="C150" s="52" t="s">
        <v>165</v>
      </c>
      <c r="D150" s="17">
        <v>0</v>
      </c>
      <c r="E150" s="66">
        <v>0</v>
      </c>
      <c r="F150" s="42">
        <v>0</v>
      </c>
      <c r="G150" s="66">
        <v>0</v>
      </c>
      <c r="H150" s="17">
        <v>1</v>
      </c>
      <c r="I150" s="72">
        <v>1.4999999999999999E-2</v>
      </c>
      <c r="J150" s="6">
        <v>0</v>
      </c>
      <c r="K150" s="69">
        <v>0</v>
      </c>
      <c r="M150" s="47"/>
      <c r="N150" s="47"/>
      <c r="O150" s="47"/>
      <c r="P150" s="47"/>
      <c r="Q150" s="47"/>
      <c r="R150" s="47"/>
      <c r="S150" s="47"/>
      <c r="T150" s="49"/>
      <c r="U150" s="47"/>
      <c r="V150" s="50"/>
      <c r="W150" s="47"/>
      <c r="X150" s="50"/>
      <c r="Y150" s="47"/>
      <c r="Z150" s="50"/>
      <c r="AA150" s="47"/>
      <c r="AB150" s="50"/>
    </row>
    <row r="151" spans="1:28" s="56" customFormat="1" ht="15.75" x14ac:dyDescent="0.25">
      <c r="A151" s="5" t="s">
        <v>19</v>
      </c>
      <c r="B151" s="5">
        <f t="shared" si="4"/>
        <v>64</v>
      </c>
      <c r="C151" s="52" t="s">
        <v>166</v>
      </c>
      <c r="D151" s="17">
        <v>0</v>
      </c>
      <c r="E151" s="66">
        <v>0</v>
      </c>
      <c r="F151" s="42">
        <v>0</v>
      </c>
      <c r="G151" s="66">
        <v>0</v>
      </c>
      <c r="H151" s="17">
        <v>1</v>
      </c>
      <c r="I151" s="72">
        <v>7.0000000000000001E-3</v>
      </c>
      <c r="J151" s="6">
        <v>0</v>
      </c>
      <c r="K151" s="69">
        <v>0</v>
      </c>
      <c r="M151" s="47"/>
      <c r="N151" s="47"/>
      <c r="O151" s="47"/>
      <c r="P151" s="47"/>
      <c r="Q151" s="47"/>
      <c r="R151" s="47"/>
      <c r="S151" s="47"/>
      <c r="T151" s="49"/>
      <c r="U151" s="47"/>
      <c r="V151" s="50"/>
      <c r="W151" s="47"/>
      <c r="X151" s="50"/>
      <c r="Y151" s="47"/>
      <c r="Z151" s="50"/>
      <c r="AA151" s="47"/>
      <c r="AB151" s="50"/>
    </row>
    <row r="152" spans="1:28" s="56" customFormat="1" ht="15.75" x14ac:dyDescent="0.25">
      <c r="A152" s="5" t="s">
        <v>19</v>
      </c>
      <c r="B152" s="5">
        <f t="shared" si="4"/>
        <v>65</v>
      </c>
      <c r="C152" s="52" t="s">
        <v>167</v>
      </c>
      <c r="D152" s="17">
        <v>0</v>
      </c>
      <c r="E152" s="66">
        <v>0</v>
      </c>
      <c r="F152" s="42">
        <v>0</v>
      </c>
      <c r="G152" s="66">
        <v>0</v>
      </c>
      <c r="H152" s="17">
        <f>1+1</f>
        <v>2</v>
      </c>
      <c r="I152" s="72">
        <v>8.9999999999999993E-3</v>
      </c>
      <c r="J152" s="6">
        <v>0</v>
      </c>
      <c r="K152" s="69">
        <v>0</v>
      </c>
      <c r="M152" s="47"/>
      <c r="N152" s="47"/>
      <c r="O152" s="47"/>
      <c r="P152" s="47"/>
      <c r="Q152" s="47"/>
      <c r="R152" s="47"/>
      <c r="S152" s="47"/>
      <c r="T152" s="49"/>
      <c r="U152" s="47"/>
      <c r="V152" s="50"/>
      <c r="W152" s="47"/>
      <c r="X152" s="50"/>
      <c r="Y152" s="47"/>
      <c r="Z152" s="50"/>
      <c r="AA152" s="47"/>
      <c r="AB152" s="50"/>
    </row>
    <row r="153" spans="1:28" s="56" customFormat="1" ht="15.75" x14ac:dyDescent="0.25">
      <c r="A153" s="5" t="s">
        <v>19</v>
      </c>
      <c r="B153" s="5">
        <f t="shared" si="4"/>
        <v>66</v>
      </c>
      <c r="C153" s="52" t="s">
        <v>168</v>
      </c>
      <c r="D153" s="17">
        <v>0</v>
      </c>
      <c r="E153" s="66">
        <v>0</v>
      </c>
      <c r="F153" s="42">
        <v>0</v>
      </c>
      <c r="G153" s="66">
        <v>0</v>
      </c>
      <c r="H153" s="17">
        <v>1</v>
      </c>
      <c r="I153" s="72">
        <v>8.9999999999999993E-3</v>
      </c>
      <c r="J153" s="6">
        <v>0</v>
      </c>
      <c r="K153" s="69">
        <v>0</v>
      </c>
      <c r="M153" s="47"/>
      <c r="N153" s="47"/>
      <c r="O153" s="47"/>
      <c r="P153" s="47"/>
      <c r="Q153" s="47"/>
      <c r="R153" s="47"/>
      <c r="S153" s="47"/>
      <c r="T153" s="49"/>
      <c r="U153" s="47"/>
      <c r="V153" s="50"/>
      <c r="W153" s="47"/>
      <c r="X153" s="50"/>
      <c r="Y153" s="47"/>
      <c r="Z153" s="50"/>
      <c r="AA153" s="47"/>
      <c r="AB153" s="50"/>
    </row>
    <row r="154" spans="1:28" s="56" customFormat="1" ht="15.75" x14ac:dyDescent="0.25">
      <c r="A154" s="5" t="s">
        <v>19</v>
      </c>
      <c r="B154" s="5">
        <f t="shared" ref="B154:B155" si="5">B153+1</f>
        <v>67</v>
      </c>
      <c r="C154" s="52" t="s">
        <v>169</v>
      </c>
      <c r="D154" s="17">
        <v>0</v>
      </c>
      <c r="E154" s="66">
        <v>0</v>
      </c>
      <c r="F154" s="42">
        <v>0</v>
      </c>
      <c r="G154" s="66">
        <v>0</v>
      </c>
      <c r="H154" s="17">
        <v>3</v>
      </c>
      <c r="I154" s="72">
        <v>4.4999999999999998E-2</v>
      </c>
      <c r="J154" s="6">
        <v>0</v>
      </c>
      <c r="K154" s="69">
        <v>0</v>
      </c>
      <c r="M154" s="47"/>
      <c r="N154" s="47"/>
      <c r="O154" s="47"/>
      <c r="P154" s="47"/>
      <c r="Q154" s="47"/>
      <c r="R154" s="47"/>
      <c r="S154" s="47"/>
      <c r="T154" s="49"/>
      <c r="U154" s="47"/>
      <c r="V154" s="50"/>
      <c r="W154" s="47"/>
      <c r="X154" s="50"/>
      <c r="Y154" s="47"/>
      <c r="Z154" s="50"/>
      <c r="AA154" s="47"/>
      <c r="AB154" s="50"/>
    </row>
    <row r="155" spans="1:28" s="56" customFormat="1" ht="15.75" x14ac:dyDescent="0.25">
      <c r="A155" s="5" t="s">
        <v>19</v>
      </c>
      <c r="B155" s="5">
        <f t="shared" si="5"/>
        <v>68</v>
      </c>
      <c r="C155" s="52" t="s">
        <v>170</v>
      </c>
      <c r="D155" s="17">
        <v>0</v>
      </c>
      <c r="E155" s="66">
        <v>0</v>
      </c>
      <c r="F155" s="42">
        <v>0</v>
      </c>
      <c r="G155" s="66">
        <v>0</v>
      </c>
      <c r="H155" s="17">
        <v>1</v>
      </c>
      <c r="I155" s="72">
        <v>1.4999999999999999E-2</v>
      </c>
      <c r="J155" s="6">
        <v>1</v>
      </c>
      <c r="K155" s="69">
        <v>0.1125</v>
      </c>
      <c r="M155" s="47"/>
      <c r="N155" s="47"/>
      <c r="O155" s="47"/>
      <c r="P155" s="47"/>
      <c r="Q155" s="47"/>
      <c r="R155" s="47"/>
      <c r="S155" s="47"/>
      <c r="T155" s="49"/>
      <c r="U155" s="47"/>
      <c r="V155" s="50"/>
      <c r="W155" s="47"/>
      <c r="X155" s="50"/>
      <c r="Y155" s="47"/>
      <c r="Z155" s="50"/>
      <c r="AA155" s="47"/>
      <c r="AB155" s="50"/>
    </row>
    <row r="156" spans="1:28" s="3" customFormat="1" x14ac:dyDescent="0.25">
      <c r="A156" s="1"/>
      <c r="B156" s="1"/>
      <c r="C156" s="1"/>
      <c r="D156" s="1"/>
      <c r="E156" s="67"/>
      <c r="F156" s="14"/>
      <c r="G156" s="74"/>
      <c r="H156" s="15"/>
      <c r="I156" s="74"/>
      <c r="J156" s="14"/>
      <c r="K156" s="79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</row>
    <row r="157" spans="1:28" x14ac:dyDescent="0.25">
      <c r="F157" s="16"/>
      <c r="G157" s="75"/>
      <c r="H157" s="16"/>
      <c r="I157" s="75"/>
      <c r="J157" s="16"/>
      <c r="K157" s="75"/>
      <c r="N157" s="57"/>
      <c r="O157" s="57"/>
      <c r="P157" s="57"/>
      <c r="Q157" s="57"/>
      <c r="R157" s="57"/>
      <c r="S157" s="57"/>
    </row>
    <row r="158" spans="1:28" x14ac:dyDescent="0.25">
      <c r="F158" s="16"/>
      <c r="G158" s="75"/>
      <c r="H158" s="16"/>
      <c r="I158" s="75"/>
      <c r="J158" s="16"/>
      <c r="K158" s="75"/>
    </row>
    <row r="160" spans="1:28" x14ac:dyDescent="0.25">
      <c r="F160" s="16"/>
      <c r="G160" s="75"/>
      <c r="H160" s="16"/>
      <c r="I160" s="75"/>
      <c r="J160" s="16"/>
      <c r="K160" s="75"/>
    </row>
    <row r="161" spans="3:11" x14ac:dyDescent="0.25">
      <c r="F161" s="16"/>
      <c r="G161" s="76"/>
      <c r="H161" s="16"/>
      <c r="I161" s="76"/>
      <c r="J161" s="16"/>
      <c r="K161" s="75"/>
    </row>
    <row r="162" spans="3:11" x14ac:dyDescent="0.25">
      <c r="C162" s="11"/>
      <c r="F162" s="16"/>
      <c r="G162" s="75"/>
      <c r="H162" s="16"/>
      <c r="I162" s="75"/>
      <c r="J162" s="16"/>
      <c r="K162" s="75"/>
    </row>
    <row r="163" spans="3:11" x14ac:dyDescent="0.25">
      <c r="C163" s="11"/>
      <c r="F163" s="16"/>
      <c r="G163" s="75"/>
      <c r="H163" s="16"/>
      <c r="I163" s="75"/>
      <c r="J163" s="16"/>
      <c r="K163" s="75"/>
    </row>
    <row r="164" spans="3:11" x14ac:dyDescent="0.25">
      <c r="C164" s="11"/>
      <c r="F164" s="34"/>
      <c r="G164" s="75"/>
      <c r="H164" s="16"/>
      <c r="I164" s="75"/>
      <c r="J164" s="16"/>
      <c r="K164" s="75"/>
    </row>
    <row r="165" spans="3:11" x14ac:dyDescent="0.25">
      <c r="C165" s="11"/>
      <c r="F165" s="16"/>
      <c r="G165" s="75"/>
      <c r="H165" s="16"/>
      <c r="I165" s="75"/>
      <c r="J165" s="16"/>
      <c r="K165" s="75"/>
    </row>
    <row r="166" spans="3:11" x14ac:dyDescent="0.25">
      <c r="C166" s="11"/>
      <c r="F166" s="16"/>
      <c r="G166" s="75"/>
      <c r="H166" s="16"/>
      <c r="I166" s="75"/>
      <c r="J166" s="16"/>
      <c r="K166" s="75"/>
    </row>
    <row r="167" spans="3:11" x14ac:dyDescent="0.25">
      <c r="C167" s="11"/>
      <c r="F167" s="16"/>
      <c r="G167" s="75"/>
      <c r="H167" s="16"/>
      <c r="I167" s="75"/>
      <c r="J167" s="16"/>
      <c r="K167" s="75"/>
    </row>
    <row r="168" spans="3:11" x14ac:dyDescent="0.25">
      <c r="F168" s="16"/>
      <c r="G168" s="75"/>
      <c r="H168" s="16"/>
      <c r="I168" s="75"/>
      <c r="J168" s="16"/>
      <c r="K168" s="75"/>
    </row>
  </sheetData>
  <mergeCells count="9">
    <mergeCell ref="A1:K1"/>
    <mergeCell ref="A3:K3"/>
    <mergeCell ref="A2:K2"/>
    <mergeCell ref="J4:K5"/>
    <mergeCell ref="A4:A6"/>
    <mergeCell ref="C4:C6"/>
    <mergeCell ref="D4:E5"/>
    <mergeCell ref="F4:G5"/>
    <mergeCell ref="H4:I5"/>
  </mergeCells>
  <conditionalFormatting sqref="C136 C69:C77 C59 C130:C131 C8 C61:C66 C106:C128 C10:C15 C90:C103 C17:C55">
    <cfRule type="duplicateValues" dxfId="5" priority="12"/>
  </conditionalFormatting>
  <conditionalFormatting sqref="C89">
    <cfRule type="duplicateValues" dxfId="4" priority="4"/>
  </conditionalFormatting>
  <conditionalFormatting sqref="C89">
    <cfRule type="duplicateValues" dxfId="3" priority="3"/>
  </conditionalFormatting>
  <conditionalFormatting sqref="C88">
    <cfRule type="duplicateValues" dxfId="2" priority="2"/>
  </conditionalFormatting>
  <conditionalFormatting sqref="C90:C1048576 C8:C15 C17:C86">
    <cfRule type="duplicateValues" dxfId="1" priority="13"/>
  </conditionalFormatting>
  <pageMargins left="0.70866141732283472" right="0.15748031496062992" top="0.31496062992125984" bottom="0.27559055118110237" header="0.31496062992125984" footer="0.31496062992125984"/>
  <pageSetup paperSize="9" scale="8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523"/>
  <sheetViews>
    <sheetView tabSelected="1" view="pageBreakPreview" zoomScaleNormal="70" zoomScaleSheetLayoutView="100" workbookViewId="0">
      <pane ySplit="4" topLeftCell="A409" activePane="bottomLeft" state="frozen"/>
      <selection pane="bottomLeft" activeCell="C417" sqref="C417"/>
    </sheetView>
  </sheetViews>
  <sheetFormatPr defaultRowHeight="15.75" x14ac:dyDescent="0.25"/>
  <cols>
    <col min="1" max="1" width="19.42578125" style="12" customWidth="1"/>
    <col min="2" max="2" width="6.7109375" style="12" bestFit="1" customWidth="1"/>
    <col min="3" max="3" width="20.85546875" style="36" bestFit="1" customWidth="1"/>
    <col min="4" max="4" width="19.5703125" style="12" bestFit="1" customWidth="1"/>
    <col min="5" max="5" width="16.140625" style="12" bestFit="1" customWidth="1"/>
    <col min="6" max="6" width="21.85546875" style="12" bestFit="1" customWidth="1"/>
    <col min="7" max="7" width="25.85546875" style="12" customWidth="1"/>
    <col min="8" max="8" width="52.42578125" style="13" customWidth="1"/>
    <col min="9" max="16384" width="9.140625" style="12"/>
  </cols>
  <sheetData>
    <row r="1" spans="1:8" x14ac:dyDescent="0.25">
      <c r="A1" s="101" t="s">
        <v>18</v>
      </c>
      <c r="B1" s="101"/>
      <c r="C1" s="101"/>
      <c r="D1" s="101"/>
      <c r="E1" s="101"/>
      <c r="F1" s="101"/>
      <c r="G1" s="101"/>
      <c r="H1" s="101"/>
    </row>
    <row r="2" spans="1:8" ht="30" customHeight="1" thickBot="1" x14ac:dyDescent="0.3">
      <c r="A2" s="100" t="s">
        <v>176</v>
      </c>
      <c r="B2" s="100"/>
      <c r="C2" s="100"/>
      <c r="D2" s="100"/>
      <c r="E2" s="100"/>
      <c r="F2" s="100"/>
      <c r="G2" s="100"/>
      <c r="H2" s="100"/>
    </row>
    <row r="3" spans="1:8" ht="52.5" customHeight="1" x14ac:dyDescent="0.25">
      <c r="A3" s="80" t="s">
        <v>0</v>
      </c>
      <c r="B3" s="80" t="s">
        <v>1</v>
      </c>
      <c r="C3" s="80" t="s">
        <v>9</v>
      </c>
      <c r="D3" s="80" t="s">
        <v>10</v>
      </c>
      <c r="E3" s="80" t="s">
        <v>11</v>
      </c>
      <c r="F3" s="81" t="s">
        <v>12</v>
      </c>
      <c r="G3" s="81" t="s">
        <v>13</v>
      </c>
      <c r="H3" s="80" t="s">
        <v>20</v>
      </c>
    </row>
    <row r="4" spans="1:8" x14ac:dyDescent="0.25">
      <c r="A4" s="88">
        <v>1</v>
      </c>
      <c r="B4" s="89">
        <v>2</v>
      </c>
      <c r="C4" s="90">
        <v>3</v>
      </c>
      <c r="D4" s="91">
        <v>4</v>
      </c>
      <c r="E4" s="91">
        <v>5</v>
      </c>
      <c r="F4" s="91">
        <v>6</v>
      </c>
      <c r="G4" s="91">
        <v>7</v>
      </c>
      <c r="H4" s="92">
        <v>8</v>
      </c>
    </row>
    <row r="5" spans="1:8" s="36" customFormat="1" ht="20.100000000000001" customHeight="1" x14ac:dyDescent="0.25">
      <c r="A5" s="5" t="s">
        <v>19</v>
      </c>
      <c r="B5" s="5">
        <v>1</v>
      </c>
      <c r="C5" s="82">
        <v>40873557</v>
      </c>
      <c r="D5" s="83">
        <v>41824</v>
      </c>
      <c r="E5" s="84" t="s">
        <v>172</v>
      </c>
      <c r="F5" s="85">
        <v>121</v>
      </c>
      <c r="G5" s="86">
        <v>2253033.08</v>
      </c>
      <c r="H5" s="82" t="s">
        <v>78</v>
      </c>
    </row>
    <row r="6" spans="1:8" s="36" customFormat="1" ht="20.100000000000001" customHeight="1" x14ac:dyDescent="0.25">
      <c r="A6" s="5" t="s">
        <v>19</v>
      </c>
      <c r="B6" s="5">
        <v>2</v>
      </c>
      <c r="C6" s="87">
        <v>40903228</v>
      </c>
      <c r="D6" s="83">
        <v>41831</v>
      </c>
      <c r="E6" s="84" t="s">
        <v>172</v>
      </c>
      <c r="F6" s="85">
        <v>300</v>
      </c>
      <c r="G6" s="86">
        <v>18644.07</v>
      </c>
      <c r="H6" s="82" t="s">
        <v>63</v>
      </c>
    </row>
    <row r="7" spans="1:8" s="36" customFormat="1" ht="20.100000000000001" customHeight="1" x14ac:dyDescent="0.25">
      <c r="A7" s="5" t="s">
        <v>19</v>
      </c>
      <c r="B7" s="5">
        <v>3</v>
      </c>
      <c r="C7" s="87">
        <v>40904741</v>
      </c>
      <c r="D7" s="83">
        <v>41842</v>
      </c>
      <c r="E7" s="84" t="s">
        <v>172</v>
      </c>
      <c r="F7" s="85">
        <v>15</v>
      </c>
      <c r="G7" s="86">
        <v>466.1</v>
      </c>
      <c r="H7" s="82" t="s">
        <v>72</v>
      </c>
    </row>
    <row r="8" spans="1:8" s="36" customFormat="1" ht="20.100000000000001" customHeight="1" x14ac:dyDescent="0.25">
      <c r="A8" s="5" t="s">
        <v>19</v>
      </c>
      <c r="B8" s="5">
        <v>4</v>
      </c>
      <c r="C8" s="87">
        <v>40904805</v>
      </c>
      <c r="D8" s="83">
        <v>41842</v>
      </c>
      <c r="E8" s="84" t="s">
        <v>172</v>
      </c>
      <c r="F8" s="85">
        <v>15</v>
      </c>
      <c r="G8" s="86">
        <v>10935</v>
      </c>
      <c r="H8" s="82" t="s">
        <v>72</v>
      </c>
    </row>
    <row r="9" spans="1:8" s="36" customFormat="1" ht="20.100000000000001" customHeight="1" x14ac:dyDescent="0.25">
      <c r="A9" s="5" t="s">
        <v>19</v>
      </c>
      <c r="B9" s="5">
        <v>5</v>
      </c>
      <c r="C9" s="82">
        <v>40907916</v>
      </c>
      <c r="D9" s="83">
        <v>41848</v>
      </c>
      <c r="E9" s="84" t="s">
        <v>172</v>
      </c>
      <c r="F9" s="85">
        <v>1.5</v>
      </c>
      <c r="G9" s="86">
        <v>70826.8</v>
      </c>
      <c r="H9" s="82" t="s">
        <v>136</v>
      </c>
    </row>
    <row r="10" spans="1:8" s="36" customFormat="1" ht="20.100000000000001" customHeight="1" x14ac:dyDescent="0.25">
      <c r="A10" s="5" t="s">
        <v>19</v>
      </c>
      <c r="B10" s="5">
        <v>6</v>
      </c>
      <c r="C10" s="87">
        <v>40909189</v>
      </c>
      <c r="D10" s="83">
        <v>41837</v>
      </c>
      <c r="E10" s="84" t="s">
        <v>172</v>
      </c>
      <c r="F10" s="85">
        <v>5</v>
      </c>
      <c r="G10" s="86">
        <v>466.1</v>
      </c>
      <c r="H10" s="82" t="s">
        <v>155</v>
      </c>
    </row>
    <row r="11" spans="1:8" s="36" customFormat="1" ht="20.100000000000001" customHeight="1" x14ac:dyDescent="0.25">
      <c r="A11" s="5" t="s">
        <v>19</v>
      </c>
      <c r="B11" s="5">
        <v>7</v>
      </c>
      <c r="C11" s="87">
        <v>40909257</v>
      </c>
      <c r="D11" s="83">
        <v>41844</v>
      </c>
      <c r="E11" s="84" t="s">
        <v>172</v>
      </c>
      <c r="F11" s="85">
        <v>12</v>
      </c>
      <c r="G11" s="86">
        <v>466.1</v>
      </c>
      <c r="H11" s="82" t="s">
        <v>156</v>
      </c>
    </row>
    <row r="12" spans="1:8" s="36" customFormat="1" ht="20.100000000000001" customHeight="1" x14ac:dyDescent="0.25">
      <c r="A12" s="5" t="s">
        <v>19</v>
      </c>
      <c r="B12" s="5">
        <v>8</v>
      </c>
      <c r="C12" s="87">
        <v>40912156</v>
      </c>
      <c r="D12" s="83">
        <v>41821</v>
      </c>
      <c r="E12" s="84" t="s">
        <v>172</v>
      </c>
      <c r="F12" s="85">
        <v>10</v>
      </c>
      <c r="G12" s="86">
        <v>466.1</v>
      </c>
      <c r="H12" s="82" t="s">
        <v>55</v>
      </c>
    </row>
    <row r="13" spans="1:8" s="36" customFormat="1" ht="20.100000000000001" customHeight="1" x14ac:dyDescent="0.25">
      <c r="A13" s="5" t="s">
        <v>19</v>
      </c>
      <c r="B13" s="5">
        <v>9</v>
      </c>
      <c r="C13" s="87">
        <v>40912320</v>
      </c>
      <c r="D13" s="83">
        <v>41844</v>
      </c>
      <c r="E13" s="84" t="s">
        <v>172</v>
      </c>
      <c r="F13" s="85">
        <v>15</v>
      </c>
      <c r="G13" s="86">
        <v>466.1</v>
      </c>
      <c r="H13" s="82" t="s">
        <v>128</v>
      </c>
    </row>
    <row r="14" spans="1:8" s="36" customFormat="1" ht="20.100000000000001" customHeight="1" x14ac:dyDescent="0.25">
      <c r="A14" s="5" t="s">
        <v>19</v>
      </c>
      <c r="B14" s="5">
        <v>10</v>
      </c>
      <c r="C14" s="87">
        <v>40913924</v>
      </c>
      <c r="D14" s="83">
        <v>41844</v>
      </c>
      <c r="E14" s="84" t="s">
        <v>172</v>
      </c>
      <c r="F14" s="85">
        <v>10</v>
      </c>
      <c r="G14" s="86">
        <v>466.1</v>
      </c>
      <c r="H14" s="82" t="s">
        <v>41</v>
      </c>
    </row>
    <row r="15" spans="1:8" s="36" customFormat="1" ht="20.100000000000001" customHeight="1" x14ac:dyDescent="0.25">
      <c r="A15" s="5" t="s">
        <v>19</v>
      </c>
      <c r="B15" s="5">
        <v>11</v>
      </c>
      <c r="C15" s="87">
        <v>40921816</v>
      </c>
      <c r="D15" s="83">
        <v>41827</v>
      </c>
      <c r="E15" s="84" t="s">
        <v>172</v>
      </c>
      <c r="F15" s="85">
        <v>2.5</v>
      </c>
      <c r="G15" s="86">
        <v>466.1</v>
      </c>
      <c r="H15" s="82" t="s">
        <v>31</v>
      </c>
    </row>
    <row r="16" spans="1:8" s="36" customFormat="1" ht="20.100000000000001" customHeight="1" x14ac:dyDescent="0.25">
      <c r="A16" s="5" t="s">
        <v>19</v>
      </c>
      <c r="B16" s="5">
        <v>12</v>
      </c>
      <c r="C16" s="87">
        <v>40913911</v>
      </c>
      <c r="D16" s="83">
        <v>41824</v>
      </c>
      <c r="E16" s="84" t="s">
        <v>172</v>
      </c>
      <c r="F16" s="85">
        <v>120</v>
      </c>
      <c r="G16" s="86">
        <v>6720</v>
      </c>
      <c r="H16" s="82" t="s">
        <v>72</v>
      </c>
    </row>
    <row r="17" spans="1:8" s="36" customFormat="1" ht="20.100000000000001" customHeight="1" x14ac:dyDescent="0.25">
      <c r="A17" s="5" t="s">
        <v>19</v>
      </c>
      <c r="B17" s="5">
        <v>13</v>
      </c>
      <c r="C17" s="87">
        <v>40916610</v>
      </c>
      <c r="D17" s="83">
        <v>41830</v>
      </c>
      <c r="E17" s="84" t="s">
        <v>172</v>
      </c>
      <c r="F17" s="85">
        <v>5</v>
      </c>
      <c r="G17" s="86">
        <v>466.1</v>
      </c>
      <c r="H17" s="82" t="s">
        <v>107</v>
      </c>
    </row>
    <row r="18" spans="1:8" s="36" customFormat="1" ht="20.100000000000001" customHeight="1" x14ac:dyDescent="0.25">
      <c r="A18" s="5" t="s">
        <v>19</v>
      </c>
      <c r="B18" s="5">
        <v>14</v>
      </c>
      <c r="C18" s="87">
        <v>40916217</v>
      </c>
      <c r="D18" s="83">
        <v>41835</v>
      </c>
      <c r="E18" s="84" t="s">
        <v>172</v>
      </c>
      <c r="F18" s="85">
        <v>10</v>
      </c>
      <c r="G18" s="86">
        <v>466.1</v>
      </c>
      <c r="H18" s="82" t="s">
        <v>69</v>
      </c>
    </row>
    <row r="19" spans="1:8" s="36" customFormat="1" ht="20.100000000000001" customHeight="1" x14ac:dyDescent="0.25">
      <c r="A19" s="5" t="s">
        <v>19</v>
      </c>
      <c r="B19" s="5">
        <v>15</v>
      </c>
      <c r="C19" s="87">
        <v>40918734</v>
      </c>
      <c r="D19" s="83">
        <v>41824</v>
      </c>
      <c r="E19" s="84" t="s">
        <v>172</v>
      </c>
      <c r="F19" s="85">
        <v>15</v>
      </c>
      <c r="G19" s="86">
        <v>466.1</v>
      </c>
      <c r="H19" s="82" t="s">
        <v>28</v>
      </c>
    </row>
    <row r="20" spans="1:8" s="36" customFormat="1" ht="20.100000000000001" customHeight="1" x14ac:dyDescent="0.25">
      <c r="A20" s="5" t="s">
        <v>19</v>
      </c>
      <c r="B20" s="5">
        <v>16</v>
      </c>
      <c r="C20" s="87">
        <v>40921011</v>
      </c>
      <c r="D20" s="83">
        <v>41822</v>
      </c>
      <c r="E20" s="84" t="s">
        <v>171</v>
      </c>
      <c r="F20" s="85">
        <v>15</v>
      </c>
      <c r="G20" s="86">
        <v>466.1</v>
      </c>
      <c r="H20" s="82" t="s">
        <v>136</v>
      </c>
    </row>
    <row r="21" spans="1:8" s="36" customFormat="1" ht="20.100000000000001" customHeight="1" x14ac:dyDescent="0.25">
      <c r="A21" s="5" t="s">
        <v>19</v>
      </c>
      <c r="B21" s="5">
        <v>17</v>
      </c>
      <c r="C21" s="87">
        <v>40917449</v>
      </c>
      <c r="D21" s="83">
        <v>41835</v>
      </c>
      <c r="E21" s="84" t="s">
        <v>172</v>
      </c>
      <c r="F21" s="85">
        <v>15</v>
      </c>
      <c r="G21" s="86">
        <v>466.1</v>
      </c>
      <c r="H21" s="82" t="s">
        <v>46</v>
      </c>
    </row>
    <row r="22" spans="1:8" s="36" customFormat="1" ht="20.100000000000001" customHeight="1" x14ac:dyDescent="0.25">
      <c r="A22" s="5" t="s">
        <v>19</v>
      </c>
      <c r="B22" s="5">
        <v>18</v>
      </c>
      <c r="C22" s="87">
        <v>40922590</v>
      </c>
      <c r="D22" s="83">
        <v>41821</v>
      </c>
      <c r="E22" s="84" t="s">
        <v>172</v>
      </c>
      <c r="F22" s="85">
        <v>15</v>
      </c>
      <c r="G22" s="86">
        <v>466.1</v>
      </c>
      <c r="H22" s="82" t="s">
        <v>72</v>
      </c>
    </row>
    <row r="23" spans="1:8" s="36" customFormat="1" ht="20.100000000000001" customHeight="1" x14ac:dyDescent="0.25">
      <c r="A23" s="5" t="s">
        <v>19</v>
      </c>
      <c r="B23" s="5">
        <v>19</v>
      </c>
      <c r="C23" s="87">
        <v>40922735</v>
      </c>
      <c r="D23" s="83">
        <v>41829</v>
      </c>
      <c r="E23" s="84" t="s">
        <v>172</v>
      </c>
      <c r="F23" s="85">
        <v>5</v>
      </c>
      <c r="G23" s="86">
        <v>466.1</v>
      </c>
      <c r="H23" s="82" t="s">
        <v>63</v>
      </c>
    </row>
    <row r="24" spans="1:8" s="36" customFormat="1" ht="20.100000000000001" customHeight="1" x14ac:dyDescent="0.25">
      <c r="A24" s="5" t="s">
        <v>19</v>
      </c>
      <c r="B24" s="5">
        <v>20</v>
      </c>
      <c r="C24" s="87">
        <v>40922808</v>
      </c>
      <c r="D24" s="83">
        <v>41836</v>
      </c>
      <c r="E24" s="84" t="s">
        <v>172</v>
      </c>
      <c r="F24" s="85">
        <v>20</v>
      </c>
      <c r="G24" s="86">
        <v>932.2</v>
      </c>
      <c r="H24" s="82" t="s">
        <v>53</v>
      </c>
    </row>
    <row r="25" spans="1:8" s="36" customFormat="1" ht="20.100000000000001" customHeight="1" x14ac:dyDescent="0.25">
      <c r="A25" s="5" t="s">
        <v>19</v>
      </c>
      <c r="B25" s="5">
        <v>21</v>
      </c>
      <c r="C25" s="82">
        <v>40922463</v>
      </c>
      <c r="D25" s="83">
        <v>41822</v>
      </c>
      <c r="E25" s="84" t="s">
        <v>172</v>
      </c>
      <c r="F25" s="85">
        <v>28.386000000000003</v>
      </c>
      <c r="G25" s="86">
        <v>190242.97</v>
      </c>
      <c r="H25" s="82" t="s">
        <v>132</v>
      </c>
    </row>
    <row r="26" spans="1:8" s="36" customFormat="1" ht="20.100000000000001" customHeight="1" x14ac:dyDescent="0.25">
      <c r="A26" s="5" t="s">
        <v>19</v>
      </c>
      <c r="B26" s="5">
        <v>22</v>
      </c>
      <c r="C26" s="87">
        <v>40922893</v>
      </c>
      <c r="D26" s="83">
        <v>41829</v>
      </c>
      <c r="E26" s="84" t="s">
        <v>172</v>
      </c>
      <c r="F26" s="85">
        <v>10</v>
      </c>
      <c r="G26" s="86">
        <v>932.2</v>
      </c>
      <c r="H26" s="82" t="s">
        <v>78</v>
      </c>
    </row>
    <row r="27" spans="1:8" s="36" customFormat="1" ht="20.100000000000001" customHeight="1" x14ac:dyDescent="0.25">
      <c r="A27" s="5" t="s">
        <v>19</v>
      </c>
      <c r="B27" s="5">
        <v>23</v>
      </c>
      <c r="C27" s="87">
        <v>40922593</v>
      </c>
      <c r="D27" s="83">
        <v>41821</v>
      </c>
      <c r="E27" s="84" t="s">
        <v>172</v>
      </c>
      <c r="F27" s="85">
        <v>15</v>
      </c>
      <c r="G27" s="86">
        <v>466.1</v>
      </c>
      <c r="H27" s="82" t="s">
        <v>53</v>
      </c>
    </row>
    <row r="28" spans="1:8" s="36" customFormat="1" ht="20.100000000000001" customHeight="1" x14ac:dyDescent="0.25">
      <c r="A28" s="5" t="s">
        <v>19</v>
      </c>
      <c r="B28" s="5">
        <v>24</v>
      </c>
      <c r="C28" s="87">
        <v>40922857</v>
      </c>
      <c r="D28" s="83">
        <v>41823</v>
      </c>
      <c r="E28" s="84" t="s">
        <v>172</v>
      </c>
      <c r="F28" s="85">
        <v>15</v>
      </c>
      <c r="G28" s="86">
        <v>466.1</v>
      </c>
      <c r="H28" s="82" t="s">
        <v>63</v>
      </c>
    </row>
    <row r="29" spans="1:8" s="36" customFormat="1" ht="20.100000000000001" customHeight="1" x14ac:dyDescent="0.25">
      <c r="A29" s="5" t="s">
        <v>19</v>
      </c>
      <c r="B29" s="5">
        <v>25</v>
      </c>
      <c r="C29" s="87">
        <v>40921134</v>
      </c>
      <c r="D29" s="83">
        <v>41821</v>
      </c>
      <c r="E29" s="84" t="s">
        <v>172</v>
      </c>
      <c r="F29" s="85">
        <v>10</v>
      </c>
      <c r="G29" s="86">
        <v>466.1</v>
      </c>
      <c r="H29" s="82" t="s">
        <v>48</v>
      </c>
    </row>
    <row r="30" spans="1:8" s="36" customFormat="1" ht="20.100000000000001" customHeight="1" x14ac:dyDescent="0.25">
      <c r="A30" s="5" t="s">
        <v>19</v>
      </c>
      <c r="B30" s="5">
        <v>26</v>
      </c>
      <c r="C30" s="87">
        <v>40921765</v>
      </c>
      <c r="D30" s="83">
        <v>41821</v>
      </c>
      <c r="E30" s="84" t="s">
        <v>172</v>
      </c>
      <c r="F30" s="85">
        <v>10</v>
      </c>
      <c r="G30" s="86">
        <v>466.1</v>
      </c>
      <c r="H30" s="82" t="s">
        <v>48</v>
      </c>
    </row>
    <row r="31" spans="1:8" s="36" customFormat="1" ht="20.100000000000001" customHeight="1" x14ac:dyDescent="0.25">
      <c r="A31" s="5" t="s">
        <v>19</v>
      </c>
      <c r="B31" s="5">
        <v>27</v>
      </c>
      <c r="C31" s="87">
        <v>40921813</v>
      </c>
      <c r="D31" s="83">
        <v>41827</v>
      </c>
      <c r="E31" s="84" t="s">
        <v>172</v>
      </c>
      <c r="F31" s="85">
        <v>15</v>
      </c>
      <c r="G31" s="86">
        <v>466.1</v>
      </c>
      <c r="H31" s="82" t="s">
        <v>48</v>
      </c>
    </row>
    <row r="32" spans="1:8" s="36" customFormat="1" ht="20.100000000000001" customHeight="1" x14ac:dyDescent="0.25">
      <c r="A32" s="5" t="s">
        <v>19</v>
      </c>
      <c r="B32" s="5">
        <v>28</v>
      </c>
      <c r="C32" s="82">
        <v>40919694</v>
      </c>
      <c r="D32" s="83">
        <v>41829</v>
      </c>
      <c r="E32" s="84" t="s">
        <v>172</v>
      </c>
      <c r="F32" s="85">
        <v>7.5</v>
      </c>
      <c r="G32" s="86">
        <v>85147.5</v>
      </c>
      <c r="H32" s="82" t="s">
        <v>50</v>
      </c>
    </row>
    <row r="33" spans="1:8" s="36" customFormat="1" ht="20.100000000000001" customHeight="1" x14ac:dyDescent="0.25">
      <c r="A33" s="5" t="s">
        <v>19</v>
      </c>
      <c r="B33" s="5">
        <v>29</v>
      </c>
      <c r="C33" s="87">
        <v>40922439</v>
      </c>
      <c r="D33" s="83">
        <v>41821</v>
      </c>
      <c r="E33" s="84" t="s">
        <v>172</v>
      </c>
      <c r="F33" s="85">
        <v>15</v>
      </c>
      <c r="G33" s="86">
        <v>466.1</v>
      </c>
      <c r="H33" s="82" t="s">
        <v>57</v>
      </c>
    </row>
    <row r="34" spans="1:8" s="36" customFormat="1" ht="20.100000000000001" customHeight="1" x14ac:dyDescent="0.25">
      <c r="A34" s="5" t="s">
        <v>19</v>
      </c>
      <c r="B34" s="5">
        <v>30</v>
      </c>
      <c r="C34" s="87">
        <v>40922867</v>
      </c>
      <c r="D34" s="83">
        <v>41828</v>
      </c>
      <c r="E34" s="84" t="s">
        <v>172</v>
      </c>
      <c r="F34" s="85">
        <v>10</v>
      </c>
      <c r="G34" s="86">
        <v>466.1</v>
      </c>
      <c r="H34" s="82" t="s">
        <v>72</v>
      </c>
    </row>
    <row r="35" spans="1:8" s="36" customFormat="1" ht="20.100000000000001" customHeight="1" x14ac:dyDescent="0.25">
      <c r="A35" s="5" t="s">
        <v>19</v>
      </c>
      <c r="B35" s="5">
        <v>31</v>
      </c>
      <c r="C35" s="87">
        <v>40921802</v>
      </c>
      <c r="D35" s="83">
        <v>41822</v>
      </c>
      <c r="E35" s="84" t="s">
        <v>172</v>
      </c>
      <c r="F35" s="85">
        <v>10</v>
      </c>
      <c r="G35" s="86">
        <v>466.1</v>
      </c>
      <c r="H35" s="82" t="s">
        <v>48</v>
      </c>
    </row>
    <row r="36" spans="1:8" s="36" customFormat="1" ht="20.100000000000001" customHeight="1" x14ac:dyDescent="0.25">
      <c r="A36" s="5" t="s">
        <v>19</v>
      </c>
      <c r="B36" s="5">
        <v>32</v>
      </c>
      <c r="C36" s="87">
        <v>40922875</v>
      </c>
      <c r="D36" s="83">
        <v>41822</v>
      </c>
      <c r="E36" s="84" t="s">
        <v>172</v>
      </c>
      <c r="F36" s="85">
        <v>15</v>
      </c>
      <c r="G36" s="86">
        <v>466.1</v>
      </c>
      <c r="H36" s="82" t="s">
        <v>53</v>
      </c>
    </row>
    <row r="37" spans="1:8" s="36" customFormat="1" ht="20.100000000000001" customHeight="1" x14ac:dyDescent="0.25">
      <c r="A37" s="5" t="s">
        <v>19</v>
      </c>
      <c r="B37" s="5">
        <v>33</v>
      </c>
      <c r="C37" s="87">
        <v>40924473</v>
      </c>
      <c r="D37" s="83">
        <v>41823</v>
      </c>
      <c r="E37" s="84" t="s">
        <v>172</v>
      </c>
      <c r="F37" s="85">
        <v>10</v>
      </c>
      <c r="G37" s="86">
        <v>466.1</v>
      </c>
      <c r="H37" s="82" t="s">
        <v>41</v>
      </c>
    </row>
    <row r="38" spans="1:8" s="36" customFormat="1" ht="20.100000000000001" customHeight="1" x14ac:dyDescent="0.25">
      <c r="A38" s="5" t="s">
        <v>19</v>
      </c>
      <c r="B38" s="5">
        <v>34</v>
      </c>
      <c r="C38" s="87">
        <v>40921889</v>
      </c>
      <c r="D38" s="83">
        <v>41821</v>
      </c>
      <c r="E38" s="84" t="s">
        <v>172</v>
      </c>
      <c r="F38" s="85">
        <v>7</v>
      </c>
      <c r="G38" s="86">
        <v>466.1</v>
      </c>
      <c r="H38" s="82" t="s">
        <v>70</v>
      </c>
    </row>
    <row r="39" spans="1:8" s="36" customFormat="1" ht="20.100000000000001" customHeight="1" x14ac:dyDescent="0.25">
      <c r="A39" s="5" t="s">
        <v>19</v>
      </c>
      <c r="B39" s="5">
        <v>35</v>
      </c>
      <c r="C39" s="87">
        <v>40924812</v>
      </c>
      <c r="D39" s="83">
        <v>41827</v>
      </c>
      <c r="E39" s="84" t="s">
        <v>172</v>
      </c>
      <c r="F39" s="85">
        <v>12</v>
      </c>
      <c r="G39" s="86">
        <v>466.1</v>
      </c>
      <c r="H39" s="82" t="s">
        <v>78</v>
      </c>
    </row>
    <row r="40" spans="1:8" s="36" customFormat="1" ht="20.100000000000001" customHeight="1" x14ac:dyDescent="0.25">
      <c r="A40" s="5" t="s">
        <v>19</v>
      </c>
      <c r="B40" s="5">
        <v>36</v>
      </c>
      <c r="C40" s="87">
        <v>40924488</v>
      </c>
      <c r="D40" s="83">
        <v>41823</v>
      </c>
      <c r="E40" s="84" t="s">
        <v>172</v>
      </c>
      <c r="F40" s="85">
        <v>7</v>
      </c>
      <c r="G40" s="86">
        <v>466.1</v>
      </c>
      <c r="H40" s="82" t="s">
        <v>48</v>
      </c>
    </row>
    <row r="41" spans="1:8" s="36" customFormat="1" ht="20.100000000000001" customHeight="1" x14ac:dyDescent="0.25">
      <c r="A41" s="5" t="s">
        <v>19</v>
      </c>
      <c r="B41" s="5">
        <v>37</v>
      </c>
      <c r="C41" s="87">
        <v>40922944</v>
      </c>
      <c r="D41" s="83">
        <v>41822</v>
      </c>
      <c r="E41" s="84" t="s">
        <v>172</v>
      </c>
      <c r="F41" s="85">
        <v>7</v>
      </c>
      <c r="G41" s="86">
        <v>466.1</v>
      </c>
      <c r="H41" s="82" t="s">
        <v>132</v>
      </c>
    </row>
    <row r="42" spans="1:8" s="36" customFormat="1" ht="20.100000000000001" customHeight="1" x14ac:dyDescent="0.25">
      <c r="A42" s="5" t="s">
        <v>19</v>
      </c>
      <c r="B42" s="5">
        <v>38</v>
      </c>
      <c r="C42" s="87">
        <v>40922993</v>
      </c>
      <c r="D42" s="83">
        <v>41834</v>
      </c>
      <c r="E42" s="84" t="s">
        <v>173</v>
      </c>
      <c r="F42" s="85">
        <v>12</v>
      </c>
      <c r="G42" s="86">
        <v>466.1</v>
      </c>
      <c r="H42" s="82" t="s">
        <v>132</v>
      </c>
    </row>
    <row r="43" spans="1:8" s="36" customFormat="1" ht="20.100000000000001" customHeight="1" x14ac:dyDescent="0.25">
      <c r="A43" s="5" t="s">
        <v>19</v>
      </c>
      <c r="B43" s="5">
        <v>39</v>
      </c>
      <c r="C43" s="87">
        <v>40923015</v>
      </c>
      <c r="D43" s="83">
        <v>41834</v>
      </c>
      <c r="E43" s="84" t="s">
        <v>173</v>
      </c>
      <c r="F43" s="85">
        <v>12</v>
      </c>
      <c r="G43" s="86">
        <v>466.1</v>
      </c>
      <c r="H43" s="82" t="s">
        <v>132</v>
      </c>
    </row>
    <row r="44" spans="1:8" s="36" customFormat="1" ht="20.100000000000001" customHeight="1" x14ac:dyDescent="0.25">
      <c r="A44" s="5" t="s">
        <v>19</v>
      </c>
      <c r="B44" s="5">
        <v>40</v>
      </c>
      <c r="C44" s="87">
        <v>40923828</v>
      </c>
      <c r="D44" s="83">
        <v>41824</v>
      </c>
      <c r="E44" s="84" t="s">
        <v>172</v>
      </c>
      <c r="F44" s="85">
        <v>10</v>
      </c>
      <c r="G44" s="86">
        <v>466.1</v>
      </c>
      <c r="H44" s="82" t="s">
        <v>41</v>
      </c>
    </row>
    <row r="45" spans="1:8" s="36" customFormat="1" ht="20.100000000000001" customHeight="1" x14ac:dyDescent="0.25">
      <c r="A45" s="5" t="s">
        <v>19</v>
      </c>
      <c r="B45" s="5">
        <v>41</v>
      </c>
      <c r="C45" s="87">
        <v>40923161</v>
      </c>
      <c r="D45" s="83">
        <v>41824</v>
      </c>
      <c r="E45" s="84" t="s">
        <v>172</v>
      </c>
      <c r="F45" s="85">
        <v>15</v>
      </c>
      <c r="G45" s="86">
        <v>466.1</v>
      </c>
      <c r="H45" s="82" t="s">
        <v>48</v>
      </c>
    </row>
    <row r="46" spans="1:8" s="36" customFormat="1" ht="20.100000000000001" customHeight="1" x14ac:dyDescent="0.25">
      <c r="A46" s="5" t="s">
        <v>19</v>
      </c>
      <c r="B46" s="5">
        <v>42</v>
      </c>
      <c r="C46" s="87">
        <v>40924511</v>
      </c>
      <c r="D46" s="83">
        <v>41823</v>
      </c>
      <c r="E46" s="84" t="s">
        <v>172</v>
      </c>
      <c r="F46" s="85">
        <v>7</v>
      </c>
      <c r="G46" s="86">
        <v>466.1</v>
      </c>
      <c r="H46" s="82" t="s">
        <v>35</v>
      </c>
    </row>
    <row r="47" spans="1:8" s="36" customFormat="1" ht="20.100000000000001" customHeight="1" x14ac:dyDescent="0.25">
      <c r="A47" s="5" t="s">
        <v>19</v>
      </c>
      <c r="B47" s="5">
        <v>43</v>
      </c>
      <c r="C47" s="87">
        <v>40924544</v>
      </c>
      <c r="D47" s="83">
        <v>41823</v>
      </c>
      <c r="E47" s="84" t="s">
        <v>172</v>
      </c>
      <c r="F47" s="85">
        <v>10</v>
      </c>
      <c r="G47" s="86">
        <v>466.1</v>
      </c>
      <c r="H47" s="82" t="s">
        <v>53</v>
      </c>
    </row>
    <row r="48" spans="1:8" s="36" customFormat="1" ht="20.100000000000001" customHeight="1" x14ac:dyDescent="0.25">
      <c r="A48" s="5" t="s">
        <v>19</v>
      </c>
      <c r="B48" s="5">
        <v>44</v>
      </c>
      <c r="C48" s="87">
        <v>40923893</v>
      </c>
      <c r="D48" s="83">
        <v>41824</v>
      </c>
      <c r="E48" s="84" t="s">
        <v>172</v>
      </c>
      <c r="F48" s="85">
        <v>15</v>
      </c>
      <c r="G48" s="86">
        <v>466.1</v>
      </c>
      <c r="H48" s="82" t="s">
        <v>48</v>
      </c>
    </row>
    <row r="49" spans="1:8" s="36" customFormat="1" ht="20.100000000000001" customHeight="1" x14ac:dyDescent="0.25">
      <c r="A49" s="5" t="s">
        <v>19</v>
      </c>
      <c r="B49" s="5">
        <v>45</v>
      </c>
      <c r="C49" s="87">
        <v>40924594</v>
      </c>
      <c r="D49" s="83">
        <v>41843</v>
      </c>
      <c r="E49" s="84" t="s">
        <v>172</v>
      </c>
      <c r="F49" s="85">
        <v>7</v>
      </c>
      <c r="G49" s="86">
        <v>466.1</v>
      </c>
      <c r="H49" s="82" t="s">
        <v>72</v>
      </c>
    </row>
    <row r="50" spans="1:8" s="36" customFormat="1" ht="20.100000000000001" customHeight="1" x14ac:dyDescent="0.25">
      <c r="A50" s="5" t="s">
        <v>19</v>
      </c>
      <c r="B50" s="5">
        <v>46</v>
      </c>
      <c r="C50" s="87">
        <v>40924832</v>
      </c>
      <c r="D50" s="83">
        <v>41828</v>
      </c>
      <c r="E50" s="84" t="s">
        <v>172</v>
      </c>
      <c r="F50" s="85">
        <v>15</v>
      </c>
      <c r="G50" s="86">
        <v>466.1</v>
      </c>
      <c r="H50" s="82" t="s">
        <v>53</v>
      </c>
    </row>
    <row r="51" spans="1:8" s="36" customFormat="1" ht="20.100000000000001" customHeight="1" x14ac:dyDescent="0.25">
      <c r="A51" s="5" t="s">
        <v>19</v>
      </c>
      <c r="B51" s="5">
        <v>47</v>
      </c>
      <c r="C51" s="87">
        <v>40924645</v>
      </c>
      <c r="D51" s="83">
        <v>41823</v>
      </c>
      <c r="E51" s="84" t="s">
        <v>173</v>
      </c>
      <c r="F51" s="85">
        <v>15</v>
      </c>
      <c r="G51" s="86">
        <v>466.1</v>
      </c>
      <c r="H51" s="82" t="s">
        <v>78</v>
      </c>
    </row>
    <row r="52" spans="1:8" s="36" customFormat="1" ht="20.100000000000001" customHeight="1" x14ac:dyDescent="0.25">
      <c r="A52" s="5" t="s">
        <v>19</v>
      </c>
      <c r="B52" s="5">
        <v>48</v>
      </c>
      <c r="C52" s="87">
        <v>40924671</v>
      </c>
      <c r="D52" s="83">
        <v>41827</v>
      </c>
      <c r="E52" s="84" t="s">
        <v>172</v>
      </c>
      <c r="F52" s="85">
        <v>7</v>
      </c>
      <c r="G52" s="86">
        <v>466.1</v>
      </c>
      <c r="H52" s="82" t="s">
        <v>53</v>
      </c>
    </row>
    <row r="53" spans="1:8" s="36" customFormat="1" ht="20.100000000000001" customHeight="1" x14ac:dyDescent="0.25">
      <c r="A53" s="5" t="s">
        <v>19</v>
      </c>
      <c r="B53" s="5">
        <v>49</v>
      </c>
      <c r="C53" s="87">
        <v>40924517</v>
      </c>
      <c r="D53" s="83">
        <v>41828</v>
      </c>
      <c r="E53" s="84" t="s">
        <v>172</v>
      </c>
      <c r="F53" s="85">
        <v>15</v>
      </c>
      <c r="G53" s="86">
        <v>466.1</v>
      </c>
      <c r="H53" s="82" t="s">
        <v>75</v>
      </c>
    </row>
    <row r="54" spans="1:8" s="36" customFormat="1" ht="20.100000000000001" customHeight="1" x14ac:dyDescent="0.25">
      <c r="A54" s="5" t="s">
        <v>19</v>
      </c>
      <c r="B54" s="5">
        <v>50</v>
      </c>
      <c r="C54" s="87">
        <v>40924986</v>
      </c>
      <c r="D54" s="83">
        <v>41827</v>
      </c>
      <c r="E54" s="84" t="s">
        <v>172</v>
      </c>
      <c r="F54" s="85">
        <v>10</v>
      </c>
      <c r="G54" s="86">
        <v>466.1</v>
      </c>
      <c r="H54" s="82" t="s">
        <v>128</v>
      </c>
    </row>
    <row r="55" spans="1:8" s="36" customFormat="1" ht="20.100000000000001" customHeight="1" x14ac:dyDescent="0.25">
      <c r="A55" s="5" t="s">
        <v>19</v>
      </c>
      <c r="B55" s="5">
        <v>51</v>
      </c>
      <c r="C55" s="87">
        <v>40925411</v>
      </c>
      <c r="D55" s="83">
        <v>41828</v>
      </c>
      <c r="E55" s="84" t="s">
        <v>172</v>
      </c>
      <c r="F55" s="85">
        <v>10</v>
      </c>
      <c r="G55" s="86">
        <v>466.1</v>
      </c>
      <c r="H55" s="82" t="s">
        <v>35</v>
      </c>
    </row>
    <row r="56" spans="1:8" s="36" customFormat="1" ht="20.100000000000001" customHeight="1" x14ac:dyDescent="0.25">
      <c r="A56" s="5" t="s">
        <v>19</v>
      </c>
      <c r="B56" s="5">
        <v>52</v>
      </c>
      <c r="C56" s="87">
        <v>40925619</v>
      </c>
      <c r="D56" s="83">
        <v>41828</v>
      </c>
      <c r="E56" s="84" t="s">
        <v>172</v>
      </c>
      <c r="F56" s="85">
        <v>10</v>
      </c>
      <c r="G56" s="86">
        <v>466.1</v>
      </c>
      <c r="H56" s="82" t="s">
        <v>35</v>
      </c>
    </row>
    <row r="57" spans="1:8" s="36" customFormat="1" ht="20.100000000000001" customHeight="1" x14ac:dyDescent="0.25">
      <c r="A57" s="5" t="s">
        <v>19</v>
      </c>
      <c r="B57" s="5">
        <v>53</v>
      </c>
      <c r="C57" s="87">
        <v>40925367</v>
      </c>
      <c r="D57" s="83">
        <v>41828</v>
      </c>
      <c r="E57" s="84" t="s">
        <v>172</v>
      </c>
      <c r="F57" s="85">
        <v>10</v>
      </c>
      <c r="G57" s="86">
        <v>466.1</v>
      </c>
      <c r="H57" s="82" t="s">
        <v>53</v>
      </c>
    </row>
    <row r="58" spans="1:8" s="36" customFormat="1" ht="20.100000000000001" customHeight="1" x14ac:dyDescent="0.25">
      <c r="A58" s="5" t="s">
        <v>19</v>
      </c>
      <c r="B58" s="5">
        <v>54</v>
      </c>
      <c r="C58" s="87">
        <v>40925992</v>
      </c>
      <c r="D58" s="83">
        <v>41828</v>
      </c>
      <c r="E58" s="84" t="s">
        <v>172</v>
      </c>
      <c r="F58" s="85">
        <v>7</v>
      </c>
      <c r="G58" s="86">
        <v>466.1</v>
      </c>
      <c r="H58" s="82" t="s">
        <v>128</v>
      </c>
    </row>
    <row r="59" spans="1:8" s="36" customFormat="1" ht="20.100000000000001" customHeight="1" x14ac:dyDescent="0.25">
      <c r="A59" s="5" t="s">
        <v>19</v>
      </c>
      <c r="B59" s="5">
        <v>55</v>
      </c>
      <c r="C59" s="87">
        <v>40925408</v>
      </c>
      <c r="D59" s="83">
        <v>41827</v>
      </c>
      <c r="E59" s="84" t="s">
        <v>172</v>
      </c>
      <c r="F59" s="85">
        <v>15</v>
      </c>
      <c r="G59" s="86">
        <v>466.1</v>
      </c>
      <c r="H59" s="82" t="s">
        <v>78</v>
      </c>
    </row>
    <row r="60" spans="1:8" s="36" customFormat="1" ht="20.100000000000001" customHeight="1" x14ac:dyDescent="0.25">
      <c r="A60" s="5" t="s">
        <v>19</v>
      </c>
      <c r="B60" s="5">
        <v>56</v>
      </c>
      <c r="C60" s="87">
        <v>40925628</v>
      </c>
      <c r="D60" s="83">
        <v>41827</v>
      </c>
      <c r="E60" s="84" t="s">
        <v>172</v>
      </c>
      <c r="F60" s="85">
        <v>15</v>
      </c>
      <c r="G60" s="86">
        <v>466.1</v>
      </c>
      <c r="H60" s="82" t="s">
        <v>78</v>
      </c>
    </row>
    <row r="61" spans="1:8" s="36" customFormat="1" ht="20.100000000000001" customHeight="1" x14ac:dyDescent="0.25">
      <c r="A61" s="5" t="s">
        <v>19</v>
      </c>
      <c r="B61" s="5">
        <v>57</v>
      </c>
      <c r="C61" s="87">
        <v>40922793</v>
      </c>
      <c r="D61" s="83">
        <v>41849</v>
      </c>
      <c r="E61" s="84" t="s">
        <v>172</v>
      </c>
      <c r="F61" s="85">
        <v>7</v>
      </c>
      <c r="G61" s="86">
        <v>466.1</v>
      </c>
      <c r="H61" s="82" t="s">
        <v>63</v>
      </c>
    </row>
    <row r="62" spans="1:8" s="36" customFormat="1" ht="20.100000000000001" customHeight="1" x14ac:dyDescent="0.25">
      <c r="A62" s="5" t="s">
        <v>19</v>
      </c>
      <c r="B62" s="5">
        <v>58</v>
      </c>
      <c r="C62" s="87">
        <v>40925277</v>
      </c>
      <c r="D62" s="83">
        <v>41829</v>
      </c>
      <c r="E62" s="84" t="s">
        <v>172</v>
      </c>
      <c r="F62" s="85">
        <v>15</v>
      </c>
      <c r="G62" s="86">
        <v>10935</v>
      </c>
      <c r="H62" s="82" t="s">
        <v>150</v>
      </c>
    </row>
    <row r="63" spans="1:8" s="36" customFormat="1" ht="20.100000000000001" customHeight="1" x14ac:dyDescent="0.25">
      <c r="A63" s="5" t="s">
        <v>19</v>
      </c>
      <c r="B63" s="5">
        <v>59</v>
      </c>
      <c r="C63" s="87">
        <v>40925156</v>
      </c>
      <c r="D63" s="83">
        <v>41828</v>
      </c>
      <c r="E63" s="84" t="s">
        <v>172</v>
      </c>
      <c r="F63" s="85">
        <v>10</v>
      </c>
      <c r="G63" s="86">
        <v>7290</v>
      </c>
      <c r="H63" s="82" t="s">
        <v>72</v>
      </c>
    </row>
    <row r="64" spans="1:8" s="36" customFormat="1" ht="20.100000000000001" customHeight="1" x14ac:dyDescent="0.25">
      <c r="A64" s="5" t="s">
        <v>19</v>
      </c>
      <c r="B64" s="5">
        <v>60</v>
      </c>
      <c r="C64" s="87">
        <v>40926018</v>
      </c>
      <c r="D64" s="83">
        <v>41828</v>
      </c>
      <c r="E64" s="84" t="s">
        <v>172</v>
      </c>
      <c r="F64" s="85">
        <v>10</v>
      </c>
      <c r="G64" s="86">
        <v>466.1</v>
      </c>
      <c r="H64" s="82" t="s">
        <v>48</v>
      </c>
    </row>
    <row r="65" spans="1:8" s="36" customFormat="1" ht="20.100000000000001" customHeight="1" x14ac:dyDescent="0.25">
      <c r="A65" s="5" t="s">
        <v>19</v>
      </c>
      <c r="B65" s="5">
        <v>61</v>
      </c>
      <c r="C65" s="87">
        <v>40926081</v>
      </c>
      <c r="D65" s="83">
        <v>41828</v>
      </c>
      <c r="E65" s="84" t="s">
        <v>173</v>
      </c>
      <c r="F65" s="85">
        <v>10.5</v>
      </c>
      <c r="G65" s="86">
        <v>466.1</v>
      </c>
      <c r="H65" s="82" t="s">
        <v>134</v>
      </c>
    </row>
    <row r="66" spans="1:8" s="36" customFormat="1" ht="20.100000000000001" customHeight="1" x14ac:dyDescent="0.25">
      <c r="A66" s="5" t="s">
        <v>19</v>
      </c>
      <c r="B66" s="5">
        <v>62</v>
      </c>
      <c r="C66" s="87">
        <v>40926178</v>
      </c>
      <c r="D66" s="83">
        <v>41828</v>
      </c>
      <c r="E66" s="84" t="s">
        <v>173</v>
      </c>
      <c r="F66" s="85">
        <v>14</v>
      </c>
      <c r="G66" s="86">
        <v>466.1</v>
      </c>
      <c r="H66" s="82" t="s">
        <v>128</v>
      </c>
    </row>
    <row r="67" spans="1:8" s="36" customFormat="1" ht="20.100000000000001" customHeight="1" x14ac:dyDescent="0.25">
      <c r="A67" s="5" t="s">
        <v>19</v>
      </c>
      <c r="B67" s="5">
        <v>63</v>
      </c>
      <c r="C67" s="87">
        <v>40925051</v>
      </c>
      <c r="D67" s="83">
        <v>41824</v>
      </c>
      <c r="E67" s="84" t="s">
        <v>172</v>
      </c>
      <c r="F67" s="85">
        <v>7</v>
      </c>
      <c r="G67" s="86">
        <v>466.1</v>
      </c>
      <c r="H67" s="82" t="s">
        <v>132</v>
      </c>
    </row>
    <row r="68" spans="1:8" s="36" customFormat="1" ht="20.100000000000001" customHeight="1" x14ac:dyDescent="0.25">
      <c r="A68" s="5" t="s">
        <v>19</v>
      </c>
      <c r="B68" s="5">
        <v>64</v>
      </c>
      <c r="C68" s="87">
        <v>40926209</v>
      </c>
      <c r="D68" s="83">
        <v>41835</v>
      </c>
      <c r="E68" s="84" t="s">
        <v>173</v>
      </c>
      <c r="F68" s="85">
        <v>15</v>
      </c>
      <c r="G68" s="86">
        <v>466.1</v>
      </c>
      <c r="H68" s="82" t="s">
        <v>48</v>
      </c>
    </row>
    <row r="69" spans="1:8" s="36" customFormat="1" ht="20.100000000000001" customHeight="1" x14ac:dyDescent="0.25">
      <c r="A69" s="5" t="s">
        <v>19</v>
      </c>
      <c r="B69" s="5">
        <v>65</v>
      </c>
      <c r="C69" s="87">
        <v>40928358</v>
      </c>
      <c r="D69" s="83">
        <v>41844</v>
      </c>
      <c r="E69" s="84" t="s">
        <v>172</v>
      </c>
      <c r="F69" s="85">
        <v>125</v>
      </c>
      <c r="G69" s="86">
        <v>91125</v>
      </c>
      <c r="H69" s="82" t="s">
        <v>38</v>
      </c>
    </row>
    <row r="70" spans="1:8" s="36" customFormat="1" ht="20.100000000000001" customHeight="1" x14ac:dyDescent="0.25">
      <c r="A70" s="5" t="s">
        <v>19</v>
      </c>
      <c r="B70" s="5">
        <v>66</v>
      </c>
      <c r="C70" s="87">
        <v>40927383</v>
      </c>
      <c r="D70" s="83">
        <v>41831</v>
      </c>
      <c r="E70" s="84" t="s">
        <v>173</v>
      </c>
      <c r="F70" s="85">
        <v>15</v>
      </c>
      <c r="G70" s="86">
        <v>466.1</v>
      </c>
      <c r="H70" s="82" t="s">
        <v>78</v>
      </c>
    </row>
    <row r="71" spans="1:8" s="36" customFormat="1" ht="20.100000000000001" customHeight="1" x14ac:dyDescent="0.25">
      <c r="A71" s="5" t="s">
        <v>19</v>
      </c>
      <c r="B71" s="5">
        <v>67</v>
      </c>
      <c r="C71" s="87">
        <v>40926052</v>
      </c>
      <c r="D71" s="83">
        <v>41828</v>
      </c>
      <c r="E71" s="84" t="s">
        <v>172</v>
      </c>
      <c r="F71" s="85">
        <v>10</v>
      </c>
      <c r="G71" s="86">
        <v>466.1</v>
      </c>
      <c r="H71" s="82" t="s">
        <v>78</v>
      </c>
    </row>
    <row r="72" spans="1:8" s="36" customFormat="1" ht="20.100000000000001" customHeight="1" x14ac:dyDescent="0.25">
      <c r="A72" s="5" t="s">
        <v>19</v>
      </c>
      <c r="B72" s="5">
        <v>68</v>
      </c>
      <c r="C72" s="87">
        <v>40926570</v>
      </c>
      <c r="D72" s="83">
        <v>41828</v>
      </c>
      <c r="E72" s="84" t="s">
        <v>172</v>
      </c>
      <c r="F72" s="85">
        <v>15</v>
      </c>
      <c r="G72" s="86">
        <v>466.1</v>
      </c>
      <c r="H72" s="82" t="s">
        <v>156</v>
      </c>
    </row>
    <row r="73" spans="1:8" s="36" customFormat="1" ht="20.100000000000001" customHeight="1" x14ac:dyDescent="0.25">
      <c r="A73" s="5" t="s">
        <v>19</v>
      </c>
      <c r="B73" s="5">
        <v>69</v>
      </c>
      <c r="C73" s="87">
        <v>40926088</v>
      </c>
      <c r="D73" s="83">
        <v>41834</v>
      </c>
      <c r="E73" s="84" t="s">
        <v>172</v>
      </c>
      <c r="F73" s="85">
        <v>15</v>
      </c>
      <c r="G73" s="86">
        <v>466.1</v>
      </c>
      <c r="H73" s="82" t="s">
        <v>78</v>
      </c>
    </row>
    <row r="74" spans="1:8" s="36" customFormat="1" ht="20.100000000000001" customHeight="1" x14ac:dyDescent="0.25">
      <c r="A74" s="5" t="s">
        <v>19</v>
      </c>
      <c r="B74" s="5">
        <v>70</v>
      </c>
      <c r="C74" s="87">
        <v>40926650</v>
      </c>
      <c r="D74" s="83">
        <v>41835</v>
      </c>
      <c r="E74" s="84" t="s">
        <v>173</v>
      </c>
      <c r="F74" s="85">
        <v>15</v>
      </c>
      <c r="G74" s="86">
        <v>466.1</v>
      </c>
      <c r="H74" s="82" t="s">
        <v>48</v>
      </c>
    </row>
    <row r="75" spans="1:8" s="36" customFormat="1" ht="20.100000000000001" customHeight="1" x14ac:dyDescent="0.25">
      <c r="A75" s="5" t="s">
        <v>19</v>
      </c>
      <c r="B75" s="5">
        <v>71</v>
      </c>
      <c r="C75" s="87">
        <v>40926850</v>
      </c>
      <c r="D75" s="83">
        <v>41828</v>
      </c>
      <c r="E75" s="84" t="s">
        <v>172</v>
      </c>
      <c r="F75" s="85">
        <v>10</v>
      </c>
      <c r="G75" s="86">
        <v>466.1</v>
      </c>
      <c r="H75" s="82" t="s">
        <v>57</v>
      </c>
    </row>
    <row r="76" spans="1:8" s="36" customFormat="1" ht="20.100000000000001" customHeight="1" x14ac:dyDescent="0.25">
      <c r="A76" s="5" t="s">
        <v>19</v>
      </c>
      <c r="B76" s="5">
        <v>72</v>
      </c>
      <c r="C76" s="87">
        <v>40927431</v>
      </c>
      <c r="D76" s="83">
        <v>41834</v>
      </c>
      <c r="E76" s="84" t="s">
        <v>172</v>
      </c>
      <c r="F76" s="85">
        <v>7</v>
      </c>
      <c r="G76" s="86">
        <v>466.1</v>
      </c>
      <c r="H76" s="82" t="s">
        <v>48</v>
      </c>
    </row>
    <row r="77" spans="1:8" s="36" customFormat="1" ht="20.100000000000001" customHeight="1" x14ac:dyDescent="0.25">
      <c r="A77" s="5" t="s">
        <v>19</v>
      </c>
      <c r="B77" s="5">
        <v>73</v>
      </c>
      <c r="C77" s="87">
        <v>40928196</v>
      </c>
      <c r="D77" s="83">
        <v>41830</v>
      </c>
      <c r="E77" s="84" t="s">
        <v>173</v>
      </c>
      <c r="F77" s="85">
        <v>10.5</v>
      </c>
      <c r="G77" s="86">
        <v>466.1</v>
      </c>
      <c r="H77" s="82" t="s">
        <v>133</v>
      </c>
    </row>
    <row r="78" spans="1:8" s="36" customFormat="1" ht="20.100000000000001" customHeight="1" x14ac:dyDescent="0.25">
      <c r="A78" s="5" t="s">
        <v>19</v>
      </c>
      <c r="B78" s="5">
        <v>74</v>
      </c>
      <c r="C78" s="87">
        <v>40927455</v>
      </c>
      <c r="D78" s="83">
        <v>41831</v>
      </c>
      <c r="E78" s="84" t="s">
        <v>172</v>
      </c>
      <c r="F78" s="85">
        <v>12</v>
      </c>
      <c r="G78" s="86">
        <v>466.1</v>
      </c>
      <c r="H78" s="82" t="s">
        <v>135</v>
      </c>
    </row>
    <row r="79" spans="1:8" s="36" customFormat="1" ht="20.100000000000001" customHeight="1" x14ac:dyDescent="0.25">
      <c r="A79" s="5" t="s">
        <v>19</v>
      </c>
      <c r="B79" s="5">
        <v>75</v>
      </c>
      <c r="C79" s="87">
        <v>40927557</v>
      </c>
      <c r="D79" s="83">
        <v>41831</v>
      </c>
      <c r="E79" s="84" t="s">
        <v>172</v>
      </c>
      <c r="F79" s="85">
        <v>10</v>
      </c>
      <c r="G79" s="86">
        <v>466.1</v>
      </c>
      <c r="H79" s="82" t="s">
        <v>48</v>
      </c>
    </row>
    <row r="80" spans="1:8" s="36" customFormat="1" ht="20.100000000000001" customHeight="1" x14ac:dyDescent="0.25">
      <c r="A80" s="5" t="s">
        <v>19</v>
      </c>
      <c r="B80" s="5">
        <v>76</v>
      </c>
      <c r="C80" s="87">
        <v>40926888</v>
      </c>
      <c r="D80" s="83">
        <v>41828</v>
      </c>
      <c r="E80" s="84" t="s">
        <v>172</v>
      </c>
      <c r="F80" s="85">
        <v>15</v>
      </c>
      <c r="G80" s="86">
        <v>466.1</v>
      </c>
      <c r="H80" s="82" t="s">
        <v>78</v>
      </c>
    </row>
    <row r="81" spans="1:8" s="36" customFormat="1" ht="20.100000000000001" customHeight="1" x14ac:dyDescent="0.25">
      <c r="A81" s="5" t="s">
        <v>19</v>
      </c>
      <c r="B81" s="5">
        <v>77</v>
      </c>
      <c r="C81" s="87">
        <v>40927642</v>
      </c>
      <c r="D81" s="83">
        <v>41831</v>
      </c>
      <c r="E81" s="84" t="s">
        <v>172</v>
      </c>
      <c r="F81" s="85">
        <v>10</v>
      </c>
      <c r="G81" s="86">
        <v>466.1</v>
      </c>
      <c r="H81" s="82" t="s">
        <v>78</v>
      </c>
    </row>
    <row r="82" spans="1:8" s="36" customFormat="1" ht="20.100000000000001" customHeight="1" x14ac:dyDescent="0.25">
      <c r="A82" s="5" t="s">
        <v>19</v>
      </c>
      <c r="B82" s="5">
        <v>78</v>
      </c>
      <c r="C82" s="87">
        <v>40925014</v>
      </c>
      <c r="D82" s="83">
        <v>41827</v>
      </c>
      <c r="E82" s="84" t="s">
        <v>172</v>
      </c>
      <c r="F82" s="85">
        <v>7</v>
      </c>
      <c r="G82" s="86">
        <v>466.1</v>
      </c>
      <c r="H82" s="82" t="s">
        <v>132</v>
      </c>
    </row>
    <row r="83" spans="1:8" s="36" customFormat="1" ht="20.100000000000001" customHeight="1" x14ac:dyDescent="0.25">
      <c r="A83" s="5" t="s">
        <v>19</v>
      </c>
      <c r="B83" s="5">
        <v>79</v>
      </c>
      <c r="C83" s="87">
        <v>40927654</v>
      </c>
      <c r="D83" s="83">
        <v>41829</v>
      </c>
      <c r="E83" s="84" t="s">
        <v>172</v>
      </c>
      <c r="F83" s="85">
        <v>5</v>
      </c>
      <c r="G83" s="86">
        <v>466.1</v>
      </c>
      <c r="H83" s="82" t="s">
        <v>142</v>
      </c>
    </row>
    <row r="84" spans="1:8" s="36" customFormat="1" ht="20.100000000000001" customHeight="1" x14ac:dyDescent="0.25">
      <c r="A84" s="5" t="s">
        <v>19</v>
      </c>
      <c r="B84" s="5">
        <v>80</v>
      </c>
      <c r="C84" s="87">
        <v>40930677</v>
      </c>
      <c r="D84" s="83">
        <v>41835</v>
      </c>
      <c r="E84" s="84" t="s">
        <v>172</v>
      </c>
      <c r="F84" s="85">
        <v>15</v>
      </c>
      <c r="G84" s="86">
        <v>466.1</v>
      </c>
      <c r="H84" s="82" t="s">
        <v>133</v>
      </c>
    </row>
    <row r="85" spans="1:8" s="36" customFormat="1" ht="20.100000000000001" customHeight="1" x14ac:dyDescent="0.25">
      <c r="A85" s="5" t="s">
        <v>19</v>
      </c>
      <c r="B85" s="5">
        <v>81</v>
      </c>
      <c r="C85" s="87">
        <v>40928080</v>
      </c>
      <c r="D85" s="83">
        <v>41831</v>
      </c>
      <c r="E85" s="84" t="s">
        <v>172</v>
      </c>
      <c r="F85" s="85">
        <v>15</v>
      </c>
      <c r="G85" s="86">
        <v>466.1</v>
      </c>
      <c r="H85" s="82" t="s">
        <v>155</v>
      </c>
    </row>
    <row r="86" spans="1:8" s="36" customFormat="1" ht="20.100000000000001" customHeight="1" x14ac:dyDescent="0.25">
      <c r="A86" s="5" t="s">
        <v>19</v>
      </c>
      <c r="B86" s="5">
        <v>82</v>
      </c>
      <c r="C86" s="87">
        <v>40926878</v>
      </c>
      <c r="D86" s="83">
        <v>41835</v>
      </c>
      <c r="E86" s="84" t="s">
        <v>172</v>
      </c>
      <c r="F86" s="85">
        <v>128</v>
      </c>
      <c r="G86" s="86">
        <v>6991.53</v>
      </c>
      <c r="H86" s="82" t="s">
        <v>63</v>
      </c>
    </row>
    <row r="87" spans="1:8" s="36" customFormat="1" ht="20.100000000000001" customHeight="1" x14ac:dyDescent="0.25">
      <c r="A87" s="5" t="s">
        <v>19</v>
      </c>
      <c r="B87" s="5">
        <v>83</v>
      </c>
      <c r="C87" s="87">
        <v>40928395</v>
      </c>
      <c r="D87" s="83">
        <v>41830</v>
      </c>
      <c r="E87" s="84" t="s">
        <v>172</v>
      </c>
      <c r="F87" s="85">
        <v>10</v>
      </c>
      <c r="G87" s="86">
        <v>466.1</v>
      </c>
      <c r="H87" s="82" t="s">
        <v>41</v>
      </c>
    </row>
    <row r="88" spans="1:8" s="36" customFormat="1" ht="20.100000000000001" customHeight="1" x14ac:dyDescent="0.25">
      <c r="A88" s="5" t="s">
        <v>19</v>
      </c>
      <c r="B88" s="5">
        <v>84</v>
      </c>
      <c r="C88" s="87">
        <v>40928248</v>
      </c>
      <c r="D88" s="83">
        <v>41830</v>
      </c>
      <c r="E88" s="84" t="s">
        <v>172</v>
      </c>
      <c r="F88" s="85">
        <v>15</v>
      </c>
      <c r="G88" s="86">
        <v>466.1</v>
      </c>
      <c r="H88" s="82" t="s">
        <v>75</v>
      </c>
    </row>
    <row r="89" spans="1:8" s="36" customFormat="1" ht="20.100000000000001" customHeight="1" x14ac:dyDescent="0.25">
      <c r="A89" s="5" t="s">
        <v>19</v>
      </c>
      <c r="B89" s="5">
        <v>85</v>
      </c>
      <c r="C89" s="87">
        <v>40926738</v>
      </c>
      <c r="D89" s="83">
        <v>41828</v>
      </c>
      <c r="E89" s="84" t="s">
        <v>172</v>
      </c>
      <c r="F89" s="85">
        <v>7</v>
      </c>
      <c r="G89" s="86">
        <v>466.1</v>
      </c>
      <c r="H89" s="82" t="s">
        <v>122</v>
      </c>
    </row>
    <row r="90" spans="1:8" s="36" customFormat="1" ht="20.100000000000001" customHeight="1" x14ac:dyDescent="0.25">
      <c r="A90" s="5" t="s">
        <v>19</v>
      </c>
      <c r="B90" s="5">
        <v>86</v>
      </c>
      <c r="C90" s="87">
        <v>40928366</v>
      </c>
      <c r="D90" s="83">
        <v>41831</v>
      </c>
      <c r="E90" s="84" t="s">
        <v>172</v>
      </c>
      <c r="F90" s="85">
        <v>15</v>
      </c>
      <c r="G90" s="86">
        <v>466.1</v>
      </c>
      <c r="H90" s="82" t="s">
        <v>78</v>
      </c>
    </row>
    <row r="91" spans="1:8" s="36" customFormat="1" ht="20.100000000000001" customHeight="1" x14ac:dyDescent="0.25">
      <c r="A91" s="5" t="s">
        <v>19</v>
      </c>
      <c r="B91" s="5">
        <v>87</v>
      </c>
      <c r="C91" s="87">
        <v>40928403</v>
      </c>
      <c r="D91" s="83">
        <v>41831</v>
      </c>
      <c r="E91" s="84" t="s">
        <v>172</v>
      </c>
      <c r="F91" s="85">
        <v>15</v>
      </c>
      <c r="G91" s="86">
        <v>10935</v>
      </c>
      <c r="H91" s="82" t="s">
        <v>78</v>
      </c>
    </row>
    <row r="92" spans="1:8" s="36" customFormat="1" ht="20.100000000000001" customHeight="1" x14ac:dyDescent="0.25">
      <c r="A92" s="5" t="s">
        <v>19</v>
      </c>
      <c r="B92" s="5">
        <v>88</v>
      </c>
      <c r="C92" s="87">
        <v>40929134</v>
      </c>
      <c r="D92" s="83">
        <v>41835</v>
      </c>
      <c r="E92" s="84" t="s">
        <v>172</v>
      </c>
      <c r="F92" s="85">
        <v>5</v>
      </c>
      <c r="G92" s="86">
        <v>466.1</v>
      </c>
      <c r="H92" s="82" t="s">
        <v>53</v>
      </c>
    </row>
    <row r="93" spans="1:8" s="36" customFormat="1" ht="20.100000000000001" customHeight="1" x14ac:dyDescent="0.25">
      <c r="A93" s="5" t="s">
        <v>19</v>
      </c>
      <c r="B93" s="5">
        <v>89</v>
      </c>
      <c r="C93" s="87">
        <v>40929149</v>
      </c>
      <c r="D93" s="83">
        <v>41835</v>
      </c>
      <c r="E93" s="84" t="s">
        <v>172</v>
      </c>
      <c r="F93" s="85">
        <v>5</v>
      </c>
      <c r="G93" s="86">
        <v>466.1</v>
      </c>
      <c r="H93" s="82" t="s">
        <v>53</v>
      </c>
    </row>
    <row r="94" spans="1:8" s="36" customFormat="1" ht="20.100000000000001" customHeight="1" x14ac:dyDescent="0.25">
      <c r="A94" s="5" t="s">
        <v>19</v>
      </c>
      <c r="B94" s="5">
        <v>90</v>
      </c>
      <c r="C94" s="87">
        <v>40928453</v>
      </c>
      <c r="D94" s="83">
        <v>41831</v>
      </c>
      <c r="E94" s="84" t="s">
        <v>172</v>
      </c>
      <c r="F94" s="85">
        <v>12</v>
      </c>
      <c r="G94" s="86">
        <v>466.1</v>
      </c>
      <c r="H94" s="82" t="s">
        <v>132</v>
      </c>
    </row>
    <row r="95" spans="1:8" s="36" customFormat="1" ht="20.100000000000001" customHeight="1" x14ac:dyDescent="0.25">
      <c r="A95" s="5" t="s">
        <v>19</v>
      </c>
      <c r="B95" s="5">
        <v>91</v>
      </c>
      <c r="C95" s="87">
        <v>40927745</v>
      </c>
      <c r="D95" s="83">
        <v>41831</v>
      </c>
      <c r="E95" s="84" t="s">
        <v>173</v>
      </c>
      <c r="F95" s="85">
        <v>7</v>
      </c>
      <c r="G95" s="86">
        <v>466.1</v>
      </c>
      <c r="H95" s="82" t="s">
        <v>59</v>
      </c>
    </row>
    <row r="96" spans="1:8" s="36" customFormat="1" ht="20.100000000000001" customHeight="1" x14ac:dyDescent="0.25">
      <c r="A96" s="5" t="s">
        <v>19</v>
      </c>
      <c r="B96" s="5">
        <v>92</v>
      </c>
      <c r="C96" s="87">
        <v>40929280</v>
      </c>
      <c r="D96" s="83">
        <v>41835</v>
      </c>
      <c r="E96" s="84" t="s">
        <v>172</v>
      </c>
      <c r="F96" s="85">
        <v>15</v>
      </c>
      <c r="G96" s="86">
        <v>466.1</v>
      </c>
      <c r="H96" s="82" t="s">
        <v>48</v>
      </c>
    </row>
    <row r="97" spans="1:8" s="36" customFormat="1" ht="20.100000000000001" customHeight="1" x14ac:dyDescent="0.25">
      <c r="A97" s="5" t="s">
        <v>19</v>
      </c>
      <c r="B97" s="5">
        <v>93</v>
      </c>
      <c r="C97" s="87">
        <v>40930723</v>
      </c>
      <c r="D97" s="83">
        <v>41836</v>
      </c>
      <c r="E97" s="84" t="s">
        <v>172</v>
      </c>
      <c r="F97" s="85">
        <v>8</v>
      </c>
      <c r="G97" s="86">
        <v>466.1</v>
      </c>
      <c r="H97" s="82" t="s">
        <v>48</v>
      </c>
    </row>
    <row r="98" spans="1:8" s="36" customFormat="1" ht="20.100000000000001" customHeight="1" x14ac:dyDescent="0.25">
      <c r="A98" s="5" t="s">
        <v>19</v>
      </c>
      <c r="B98" s="5">
        <v>94</v>
      </c>
      <c r="C98" s="87">
        <v>40930739</v>
      </c>
      <c r="D98" s="83">
        <v>41841</v>
      </c>
      <c r="E98" s="84" t="s">
        <v>172</v>
      </c>
      <c r="F98" s="85">
        <v>5</v>
      </c>
      <c r="G98" s="86">
        <v>466.1</v>
      </c>
      <c r="H98" s="82" t="s">
        <v>155</v>
      </c>
    </row>
    <row r="99" spans="1:8" s="36" customFormat="1" ht="20.100000000000001" customHeight="1" x14ac:dyDescent="0.25">
      <c r="A99" s="5" t="s">
        <v>19</v>
      </c>
      <c r="B99" s="5">
        <v>95</v>
      </c>
      <c r="C99" s="87">
        <v>40929709</v>
      </c>
      <c r="D99" s="83">
        <v>41835</v>
      </c>
      <c r="E99" s="84" t="s">
        <v>172</v>
      </c>
      <c r="F99" s="85">
        <v>6</v>
      </c>
      <c r="G99" s="86">
        <v>466.1</v>
      </c>
      <c r="H99" s="82" t="s">
        <v>75</v>
      </c>
    </row>
    <row r="100" spans="1:8" s="36" customFormat="1" ht="20.100000000000001" customHeight="1" x14ac:dyDescent="0.25">
      <c r="A100" s="5" t="s">
        <v>19</v>
      </c>
      <c r="B100" s="5">
        <v>96</v>
      </c>
      <c r="C100" s="87">
        <v>40928933</v>
      </c>
      <c r="D100" s="83">
        <v>41838</v>
      </c>
      <c r="E100" s="84" t="s">
        <v>173</v>
      </c>
      <c r="F100" s="85">
        <v>10</v>
      </c>
      <c r="G100" s="86">
        <v>466.1</v>
      </c>
      <c r="H100" s="82" t="s">
        <v>78</v>
      </c>
    </row>
    <row r="101" spans="1:8" s="36" customFormat="1" ht="20.100000000000001" customHeight="1" x14ac:dyDescent="0.25">
      <c r="A101" s="5" t="s">
        <v>19</v>
      </c>
      <c r="B101" s="5">
        <v>97</v>
      </c>
      <c r="C101" s="87">
        <v>40929749</v>
      </c>
      <c r="D101" s="83">
        <v>41835</v>
      </c>
      <c r="E101" s="84" t="s">
        <v>172</v>
      </c>
      <c r="F101" s="85">
        <v>15</v>
      </c>
      <c r="G101" s="86">
        <v>466.1</v>
      </c>
      <c r="H101" s="82" t="s">
        <v>53</v>
      </c>
    </row>
    <row r="102" spans="1:8" s="36" customFormat="1" ht="20.100000000000001" customHeight="1" x14ac:dyDescent="0.25">
      <c r="A102" s="5" t="s">
        <v>19</v>
      </c>
      <c r="B102" s="5">
        <v>98</v>
      </c>
      <c r="C102" s="87">
        <v>40929087</v>
      </c>
      <c r="D102" s="83">
        <v>41835</v>
      </c>
      <c r="E102" s="84" t="s">
        <v>172</v>
      </c>
      <c r="F102" s="85">
        <v>5</v>
      </c>
      <c r="G102" s="86">
        <v>3645</v>
      </c>
      <c r="H102" s="82" t="s">
        <v>155</v>
      </c>
    </row>
    <row r="103" spans="1:8" s="36" customFormat="1" ht="20.100000000000001" customHeight="1" x14ac:dyDescent="0.25">
      <c r="A103" s="5" t="s">
        <v>19</v>
      </c>
      <c r="B103" s="5">
        <v>99</v>
      </c>
      <c r="C103" s="87">
        <v>40929987</v>
      </c>
      <c r="D103" s="83">
        <v>41836</v>
      </c>
      <c r="E103" s="84" t="s">
        <v>172</v>
      </c>
      <c r="F103" s="85">
        <v>7</v>
      </c>
      <c r="G103" s="86">
        <v>466.1</v>
      </c>
      <c r="H103" s="82" t="s">
        <v>57</v>
      </c>
    </row>
    <row r="104" spans="1:8" s="36" customFormat="1" ht="20.100000000000001" customHeight="1" x14ac:dyDescent="0.25">
      <c r="A104" s="5" t="s">
        <v>19</v>
      </c>
      <c r="B104" s="5">
        <v>100</v>
      </c>
      <c r="C104" s="87">
        <v>40929295</v>
      </c>
      <c r="D104" s="83">
        <v>41841</v>
      </c>
      <c r="E104" s="84" t="s">
        <v>172</v>
      </c>
      <c r="F104" s="85">
        <v>15</v>
      </c>
      <c r="G104" s="86">
        <v>466.1</v>
      </c>
      <c r="H104" s="82" t="s">
        <v>128</v>
      </c>
    </row>
    <row r="105" spans="1:8" s="36" customFormat="1" ht="20.100000000000001" customHeight="1" x14ac:dyDescent="0.25">
      <c r="A105" s="5" t="s">
        <v>19</v>
      </c>
      <c r="B105" s="5">
        <v>101</v>
      </c>
      <c r="C105" s="87">
        <v>40930756</v>
      </c>
      <c r="D105" s="83">
        <v>41836</v>
      </c>
      <c r="E105" s="84" t="s">
        <v>172</v>
      </c>
      <c r="F105" s="85">
        <v>7</v>
      </c>
      <c r="G105" s="86">
        <v>466.1</v>
      </c>
      <c r="H105" s="82" t="s">
        <v>35</v>
      </c>
    </row>
    <row r="106" spans="1:8" s="36" customFormat="1" ht="20.100000000000001" customHeight="1" x14ac:dyDescent="0.25">
      <c r="A106" s="5" t="s">
        <v>19</v>
      </c>
      <c r="B106" s="5">
        <v>102</v>
      </c>
      <c r="C106" s="87">
        <v>40927861</v>
      </c>
      <c r="D106" s="83">
        <v>41836</v>
      </c>
      <c r="E106" s="84" t="s">
        <v>172</v>
      </c>
      <c r="F106" s="85">
        <v>5</v>
      </c>
      <c r="G106" s="86">
        <v>466.1</v>
      </c>
      <c r="H106" s="82" t="s">
        <v>150</v>
      </c>
    </row>
    <row r="107" spans="1:8" s="36" customFormat="1" ht="20.100000000000001" customHeight="1" x14ac:dyDescent="0.25">
      <c r="A107" s="5" t="s">
        <v>19</v>
      </c>
      <c r="B107" s="5">
        <v>103</v>
      </c>
      <c r="C107" s="87">
        <v>40929897</v>
      </c>
      <c r="D107" s="83">
        <v>41836</v>
      </c>
      <c r="E107" s="84" t="s">
        <v>172</v>
      </c>
      <c r="F107" s="85">
        <v>10</v>
      </c>
      <c r="G107" s="86">
        <v>466.1</v>
      </c>
      <c r="H107" s="82" t="s">
        <v>128</v>
      </c>
    </row>
    <row r="108" spans="1:8" s="36" customFormat="1" ht="20.100000000000001" customHeight="1" x14ac:dyDescent="0.25">
      <c r="A108" s="5" t="s">
        <v>19</v>
      </c>
      <c r="B108" s="5">
        <v>104</v>
      </c>
      <c r="C108" s="87">
        <v>40929980</v>
      </c>
      <c r="D108" s="83">
        <v>41837</v>
      </c>
      <c r="E108" s="84" t="s">
        <v>172</v>
      </c>
      <c r="F108" s="85">
        <v>10</v>
      </c>
      <c r="G108" s="86">
        <v>466.1</v>
      </c>
      <c r="H108" s="82" t="s">
        <v>128</v>
      </c>
    </row>
    <row r="109" spans="1:8" s="36" customFormat="1" ht="20.100000000000001" customHeight="1" x14ac:dyDescent="0.25">
      <c r="A109" s="5" t="s">
        <v>19</v>
      </c>
      <c r="B109" s="5">
        <v>105</v>
      </c>
      <c r="C109" s="87">
        <v>40930493</v>
      </c>
      <c r="D109" s="83">
        <v>41837</v>
      </c>
      <c r="E109" s="84" t="s">
        <v>172</v>
      </c>
      <c r="F109" s="85">
        <v>35</v>
      </c>
      <c r="G109" s="86">
        <v>2796.61</v>
      </c>
      <c r="H109" s="82" t="s">
        <v>53</v>
      </c>
    </row>
    <row r="110" spans="1:8" s="36" customFormat="1" ht="20.100000000000001" customHeight="1" x14ac:dyDescent="0.25">
      <c r="A110" s="5" t="s">
        <v>19</v>
      </c>
      <c r="B110" s="5">
        <v>106</v>
      </c>
      <c r="C110" s="87">
        <v>40932114</v>
      </c>
      <c r="D110" s="83">
        <v>41838</v>
      </c>
      <c r="E110" s="84" t="s">
        <v>172</v>
      </c>
      <c r="F110" s="85">
        <v>15</v>
      </c>
      <c r="G110" s="86">
        <v>466.1</v>
      </c>
      <c r="H110" s="82" t="s">
        <v>128</v>
      </c>
    </row>
    <row r="111" spans="1:8" s="36" customFormat="1" ht="20.100000000000001" customHeight="1" x14ac:dyDescent="0.25">
      <c r="A111" s="5" t="s">
        <v>19</v>
      </c>
      <c r="B111" s="5">
        <v>107</v>
      </c>
      <c r="C111" s="87">
        <v>40932275</v>
      </c>
      <c r="D111" s="83">
        <v>41838</v>
      </c>
      <c r="E111" s="84" t="s">
        <v>172</v>
      </c>
      <c r="F111" s="85">
        <v>15</v>
      </c>
      <c r="G111" s="86">
        <v>10935</v>
      </c>
      <c r="H111" s="82" t="s">
        <v>75</v>
      </c>
    </row>
    <row r="112" spans="1:8" s="36" customFormat="1" ht="20.100000000000001" customHeight="1" x14ac:dyDescent="0.25">
      <c r="A112" s="5" t="s">
        <v>19</v>
      </c>
      <c r="B112" s="5">
        <v>108</v>
      </c>
      <c r="C112" s="87">
        <v>40932401</v>
      </c>
      <c r="D112" s="83">
        <v>41838</v>
      </c>
      <c r="E112" s="84" t="s">
        <v>172</v>
      </c>
      <c r="F112" s="85">
        <v>15</v>
      </c>
      <c r="G112" s="86">
        <v>10935</v>
      </c>
      <c r="H112" s="82" t="s">
        <v>75</v>
      </c>
    </row>
    <row r="113" spans="1:8" s="36" customFormat="1" ht="20.100000000000001" customHeight="1" x14ac:dyDescent="0.25">
      <c r="A113" s="5" t="s">
        <v>19</v>
      </c>
      <c r="B113" s="5">
        <v>109</v>
      </c>
      <c r="C113" s="87">
        <v>40932433</v>
      </c>
      <c r="D113" s="83">
        <v>41838</v>
      </c>
      <c r="E113" s="84" t="s">
        <v>172</v>
      </c>
      <c r="F113" s="85">
        <v>15</v>
      </c>
      <c r="G113" s="86">
        <v>10935</v>
      </c>
      <c r="H113" s="82" t="s">
        <v>75</v>
      </c>
    </row>
    <row r="114" spans="1:8" s="36" customFormat="1" ht="20.100000000000001" customHeight="1" x14ac:dyDescent="0.25">
      <c r="A114" s="5" t="s">
        <v>19</v>
      </c>
      <c r="B114" s="5">
        <v>110</v>
      </c>
      <c r="C114" s="87">
        <v>40932457</v>
      </c>
      <c r="D114" s="83">
        <v>41838</v>
      </c>
      <c r="E114" s="84" t="s">
        <v>172</v>
      </c>
      <c r="F114" s="85">
        <v>15</v>
      </c>
      <c r="G114" s="86">
        <v>10935</v>
      </c>
      <c r="H114" s="82" t="s">
        <v>75</v>
      </c>
    </row>
    <row r="115" spans="1:8" s="36" customFormat="1" ht="20.100000000000001" customHeight="1" x14ac:dyDescent="0.25">
      <c r="A115" s="5" t="s">
        <v>19</v>
      </c>
      <c r="B115" s="5">
        <v>111</v>
      </c>
      <c r="C115" s="87">
        <v>40928333</v>
      </c>
      <c r="D115" s="83">
        <v>41831</v>
      </c>
      <c r="E115" s="84" t="s">
        <v>172</v>
      </c>
      <c r="F115" s="85">
        <v>15</v>
      </c>
      <c r="G115" s="86">
        <v>466.1</v>
      </c>
      <c r="H115" s="82" t="s">
        <v>45</v>
      </c>
    </row>
    <row r="116" spans="1:8" s="36" customFormat="1" ht="20.100000000000001" customHeight="1" x14ac:dyDescent="0.25">
      <c r="A116" s="5" t="s">
        <v>19</v>
      </c>
      <c r="B116" s="5">
        <v>112</v>
      </c>
      <c r="C116" s="87">
        <v>40930609</v>
      </c>
      <c r="D116" s="83">
        <v>41837</v>
      </c>
      <c r="E116" s="84" t="s">
        <v>172</v>
      </c>
      <c r="F116" s="85">
        <v>75</v>
      </c>
      <c r="G116" s="86">
        <v>3728.81</v>
      </c>
      <c r="H116" s="82" t="s">
        <v>53</v>
      </c>
    </row>
    <row r="117" spans="1:8" s="36" customFormat="1" ht="20.100000000000001" customHeight="1" x14ac:dyDescent="0.25">
      <c r="A117" s="5" t="s">
        <v>19</v>
      </c>
      <c r="B117" s="5">
        <v>113</v>
      </c>
      <c r="C117" s="87">
        <v>40931566</v>
      </c>
      <c r="D117" s="83">
        <v>41837</v>
      </c>
      <c r="E117" s="84" t="s">
        <v>172</v>
      </c>
      <c r="F117" s="85">
        <v>7</v>
      </c>
      <c r="G117" s="86">
        <v>466.1</v>
      </c>
      <c r="H117" s="82" t="s">
        <v>57</v>
      </c>
    </row>
    <row r="118" spans="1:8" s="36" customFormat="1" ht="20.100000000000001" customHeight="1" x14ac:dyDescent="0.25">
      <c r="A118" s="5" t="s">
        <v>19</v>
      </c>
      <c r="B118" s="5">
        <v>114</v>
      </c>
      <c r="C118" s="87">
        <v>40932395</v>
      </c>
      <c r="D118" s="83">
        <v>41838</v>
      </c>
      <c r="E118" s="84" t="s">
        <v>172</v>
      </c>
      <c r="F118" s="85">
        <v>15</v>
      </c>
      <c r="G118" s="86">
        <v>466.1</v>
      </c>
      <c r="H118" s="82" t="s">
        <v>55</v>
      </c>
    </row>
    <row r="119" spans="1:8" s="36" customFormat="1" ht="20.100000000000001" customHeight="1" x14ac:dyDescent="0.25">
      <c r="A119" s="5" t="s">
        <v>19</v>
      </c>
      <c r="B119" s="5">
        <v>115</v>
      </c>
      <c r="C119" s="87">
        <v>40931507</v>
      </c>
      <c r="D119" s="83">
        <v>41837</v>
      </c>
      <c r="E119" s="84" t="s">
        <v>172</v>
      </c>
      <c r="F119" s="85">
        <v>7</v>
      </c>
      <c r="G119" s="86">
        <v>466.1</v>
      </c>
      <c r="H119" s="82" t="s">
        <v>63</v>
      </c>
    </row>
    <row r="120" spans="1:8" s="36" customFormat="1" ht="20.100000000000001" customHeight="1" x14ac:dyDescent="0.25">
      <c r="A120" s="5" t="s">
        <v>19</v>
      </c>
      <c r="B120" s="5">
        <v>116</v>
      </c>
      <c r="C120" s="87">
        <v>40933017</v>
      </c>
      <c r="D120" s="83">
        <v>41841</v>
      </c>
      <c r="E120" s="84" t="s">
        <v>173</v>
      </c>
      <c r="F120" s="85">
        <v>10</v>
      </c>
      <c r="G120" s="86">
        <v>466.1</v>
      </c>
      <c r="H120" s="82" t="s">
        <v>46</v>
      </c>
    </row>
    <row r="121" spans="1:8" s="36" customFormat="1" ht="20.100000000000001" customHeight="1" x14ac:dyDescent="0.25">
      <c r="A121" s="5" t="s">
        <v>19</v>
      </c>
      <c r="B121" s="5">
        <v>117</v>
      </c>
      <c r="C121" s="87">
        <v>40933064</v>
      </c>
      <c r="D121" s="83">
        <v>41841</v>
      </c>
      <c r="E121" s="84" t="s">
        <v>172</v>
      </c>
      <c r="F121" s="85">
        <v>10</v>
      </c>
      <c r="G121" s="86">
        <v>466.1</v>
      </c>
      <c r="H121" s="82" t="s">
        <v>48</v>
      </c>
    </row>
    <row r="122" spans="1:8" s="36" customFormat="1" ht="20.100000000000001" customHeight="1" x14ac:dyDescent="0.25">
      <c r="A122" s="5" t="s">
        <v>19</v>
      </c>
      <c r="B122" s="5">
        <v>118</v>
      </c>
      <c r="C122" s="87">
        <v>40931923</v>
      </c>
      <c r="D122" s="83">
        <v>41841</v>
      </c>
      <c r="E122" s="84" t="s">
        <v>172</v>
      </c>
      <c r="F122" s="85">
        <v>10</v>
      </c>
      <c r="G122" s="86">
        <v>466.1</v>
      </c>
      <c r="H122" s="82" t="s">
        <v>63</v>
      </c>
    </row>
    <row r="123" spans="1:8" s="36" customFormat="1" ht="20.100000000000001" customHeight="1" x14ac:dyDescent="0.25">
      <c r="A123" s="5" t="s">
        <v>19</v>
      </c>
      <c r="B123" s="5">
        <v>119</v>
      </c>
      <c r="C123" s="87">
        <v>40932289</v>
      </c>
      <c r="D123" s="83">
        <v>41838</v>
      </c>
      <c r="E123" s="84" t="s">
        <v>172</v>
      </c>
      <c r="F123" s="85">
        <v>10</v>
      </c>
      <c r="G123" s="86">
        <v>466.1</v>
      </c>
      <c r="H123" s="82" t="s">
        <v>35</v>
      </c>
    </row>
    <row r="124" spans="1:8" s="36" customFormat="1" ht="20.100000000000001" customHeight="1" x14ac:dyDescent="0.25">
      <c r="A124" s="5" t="s">
        <v>19</v>
      </c>
      <c r="B124" s="5">
        <v>120</v>
      </c>
      <c r="C124" s="87">
        <v>40933419</v>
      </c>
      <c r="D124" s="83">
        <v>41841</v>
      </c>
      <c r="E124" s="84" t="s">
        <v>172</v>
      </c>
      <c r="F124" s="85">
        <v>12</v>
      </c>
      <c r="G124" s="86">
        <v>466.1</v>
      </c>
      <c r="H124" s="82" t="s">
        <v>135</v>
      </c>
    </row>
    <row r="125" spans="1:8" s="36" customFormat="1" ht="20.100000000000001" customHeight="1" x14ac:dyDescent="0.25">
      <c r="A125" s="5" t="s">
        <v>19</v>
      </c>
      <c r="B125" s="5">
        <v>121</v>
      </c>
      <c r="C125" s="87">
        <v>40933118</v>
      </c>
      <c r="D125" s="83">
        <v>41838</v>
      </c>
      <c r="E125" s="84" t="s">
        <v>172</v>
      </c>
      <c r="F125" s="85">
        <v>10</v>
      </c>
      <c r="G125" s="86">
        <v>466.1</v>
      </c>
      <c r="H125" s="82" t="s">
        <v>55</v>
      </c>
    </row>
    <row r="126" spans="1:8" s="36" customFormat="1" ht="20.100000000000001" customHeight="1" x14ac:dyDescent="0.25">
      <c r="A126" s="5" t="s">
        <v>19</v>
      </c>
      <c r="B126" s="5">
        <v>122</v>
      </c>
      <c r="C126" s="87">
        <v>40932128</v>
      </c>
      <c r="D126" s="83">
        <v>41841</v>
      </c>
      <c r="E126" s="84" t="s">
        <v>173</v>
      </c>
      <c r="F126" s="85">
        <v>11.5</v>
      </c>
      <c r="G126" s="86">
        <v>466.1</v>
      </c>
      <c r="H126" s="82" t="s">
        <v>136</v>
      </c>
    </row>
    <row r="127" spans="1:8" s="36" customFormat="1" ht="20.100000000000001" customHeight="1" x14ac:dyDescent="0.25">
      <c r="A127" s="5" t="s">
        <v>19</v>
      </c>
      <c r="B127" s="5">
        <v>123</v>
      </c>
      <c r="C127" s="87">
        <v>40933470</v>
      </c>
      <c r="D127" s="83">
        <v>41845</v>
      </c>
      <c r="E127" s="84" t="s">
        <v>172</v>
      </c>
      <c r="F127" s="85">
        <v>10</v>
      </c>
      <c r="G127" s="86">
        <v>466.1</v>
      </c>
      <c r="H127" s="82" t="s">
        <v>75</v>
      </c>
    </row>
    <row r="128" spans="1:8" s="36" customFormat="1" ht="20.100000000000001" customHeight="1" x14ac:dyDescent="0.25">
      <c r="A128" s="5" t="s">
        <v>19</v>
      </c>
      <c r="B128" s="5">
        <v>124</v>
      </c>
      <c r="C128" s="87">
        <v>40932185</v>
      </c>
      <c r="D128" s="83">
        <v>41841</v>
      </c>
      <c r="E128" s="84" t="s">
        <v>173</v>
      </c>
      <c r="F128" s="85">
        <v>12</v>
      </c>
      <c r="G128" s="86">
        <v>466.1</v>
      </c>
      <c r="H128" s="82" t="s">
        <v>28</v>
      </c>
    </row>
    <row r="129" spans="1:8" s="36" customFormat="1" ht="20.100000000000001" customHeight="1" x14ac:dyDescent="0.25">
      <c r="A129" s="5" t="s">
        <v>19</v>
      </c>
      <c r="B129" s="5">
        <v>125</v>
      </c>
      <c r="C129" s="87">
        <v>40932080</v>
      </c>
      <c r="D129" s="83">
        <v>41841</v>
      </c>
      <c r="E129" s="84" t="s">
        <v>173</v>
      </c>
      <c r="F129" s="85">
        <v>11.5</v>
      </c>
      <c r="G129" s="86">
        <v>466.1</v>
      </c>
      <c r="H129" s="82" t="s">
        <v>136</v>
      </c>
    </row>
    <row r="130" spans="1:8" s="36" customFormat="1" ht="20.100000000000001" customHeight="1" x14ac:dyDescent="0.25">
      <c r="A130" s="5" t="s">
        <v>19</v>
      </c>
      <c r="B130" s="5">
        <v>126</v>
      </c>
      <c r="C130" s="87">
        <v>40933279</v>
      </c>
      <c r="D130" s="83">
        <v>41841</v>
      </c>
      <c r="E130" s="84" t="s">
        <v>172</v>
      </c>
      <c r="F130" s="85">
        <v>10</v>
      </c>
      <c r="G130" s="86">
        <v>466.1</v>
      </c>
      <c r="H130" s="82" t="s">
        <v>48</v>
      </c>
    </row>
    <row r="131" spans="1:8" s="36" customFormat="1" ht="20.100000000000001" customHeight="1" x14ac:dyDescent="0.25">
      <c r="A131" s="5" t="s">
        <v>19</v>
      </c>
      <c r="B131" s="5">
        <v>127</v>
      </c>
      <c r="C131" s="87">
        <v>40933305</v>
      </c>
      <c r="D131" s="83">
        <v>41838</v>
      </c>
      <c r="E131" s="84" t="s">
        <v>172</v>
      </c>
      <c r="F131" s="85">
        <v>15</v>
      </c>
      <c r="G131" s="86">
        <v>466.1</v>
      </c>
      <c r="H131" s="82" t="s">
        <v>64</v>
      </c>
    </row>
    <row r="132" spans="1:8" s="36" customFormat="1" ht="20.100000000000001" customHeight="1" x14ac:dyDescent="0.25">
      <c r="A132" s="5" t="s">
        <v>19</v>
      </c>
      <c r="B132" s="5">
        <v>128</v>
      </c>
      <c r="C132" s="87">
        <v>40934286</v>
      </c>
      <c r="D132" s="83">
        <v>41844</v>
      </c>
      <c r="E132" s="84" t="s">
        <v>173</v>
      </c>
      <c r="F132" s="85">
        <v>10.5</v>
      </c>
      <c r="G132" s="86">
        <v>466.1</v>
      </c>
      <c r="H132" s="82" t="s">
        <v>133</v>
      </c>
    </row>
    <row r="133" spans="1:8" s="36" customFormat="1" ht="20.100000000000001" customHeight="1" x14ac:dyDescent="0.25">
      <c r="A133" s="5" t="s">
        <v>19</v>
      </c>
      <c r="B133" s="5">
        <v>129</v>
      </c>
      <c r="C133" s="87">
        <v>40933244</v>
      </c>
      <c r="D133" s="83">
        <v>41838</v>
      </c>
      <c r="E133" s="84" t="s">
        <v>173</v>
      </c>
      <c r="F133" s="85">
        <v>8</v>
      </c>
      <c r="G133" s="86">
        <v>466.1</v>
      </c>
      <c r="H133" s="82" t="s">
        <v>34</v>
      </c>
    </row>
    <row r="134" spans="1:8" s="36" customFormat="1" ht="20.100000000000001" customHeight="1" x14ac:dyDescent="0.25">
      <c r="A134" s="5" t="s">
        <v>19</v>
      </c>
      <c r="B134" s="5">
        <v>130</v>
      </c>
      <c r="C134" s="87">
        <v>40936711</v>
      </c>
      <c r="D134" s="83">
        <v>41850</v>
      </c>
      <c r="E134" s="84" t="s">
        <v>172</v>
      </c>
      <c r="F134" s="85">
        <v>15</v>
      </c>
      <c r="G134" s="86">
        <v>466.1</v>
      </c>
      <c r="H134" s="82" t="s">
        <v>53</v>
      </c>
    </row>
    <row r="135" spans="1:8" s="36" customFormat="1" ht="20.100000000000001" customHeight="1" x14ac:dyDescent="0.25">
      <c r="A135" s="5" t="s">
        <v>19</v>
      </c>
      <c r="B135" s="5">
        <v>131</v>
      </c>
      <c r="C135" s="87">
        <v>40931677</v>
      </c>
      <c r="D135" s="83">
        <v>41837</v>
      </c>
      <c r="E135" s="84" t="s">
        <v>173</v>
      </c>
      <c r="F135" s="85">
        <v>10</v>
      </c>
      <c r="G135" s="86">
        <v>466.1</v>
      </c>
      <c r="H135" s="82" t="s">
        <v>122</v>
      </c>
    </row>
    <row r="136" spans="1:8" s="36" customFormat="1" ht="20.100000000000001" customHeight="1" x14ac:dyDescent="0.25">
      <c r="A136" s="5" t="s">
        <v>19</v>
      </c>
      <c r="B136" s="5">
        <v>132</v>
      </c>
      <c r="C136" s="87">
        <v>40936412</v>
      </c>
      <c r="D136" s="83">
        <v>41850</v>
      </c>
      <c r="E136" s="84" t="s">
        <v>172</v>
      </c>
      <c r="F136" s="85">
        <v>5</v>
      </c>
      <c r="G136" s="86">
        <v>466.1</v>
      </c>
      <c r="H136" s="82" t="s">
        <v>155</v>
      </c>
    </row>
    <row r="137" spans="1:8" s="36" customFormat="1" ht="20.100000000000001" customHeight="1" x14ac:dyDescent="0.25">
      <c r="A137" s="5" t="s">
        <v>19</v>
      </c>
      <c r="B137" s="5">
        <v>133</v>
      </c>
      <c r="C137" s="87">
        <v>40934319</v>
      </c>
      <c r="D137" s="83">
        <v>41844</v>
      </c>
      <c r="E137" s="84" t="s">
        <v>172</v>
      </c>
      <c r="F137" s="85">
        <v>15</v>
      </c>
      <c r="G137" s="86">
        <v>466.1</v>
      </c>
      <c r="H137" s="82" t="s">
        <v>57</v>
      </c>
    </row>
    <row r="138" spans="1:8" s="36" customFormat="1" ht="20.100000000000001" customHeight="1" x14ac:dyDescent="0.25">
      <c r="A138" s="5" t="s">
        <v>19</v>
      </c>
      <c r="B138" s="5">
        <v>134</v>
      </c>
      <c r="C138" s="82">
        <v>40935792</v>
      </c>
      <c r="D138" s="83">
        <v>41851</v>
      </c>
      <c r="E138" s="84" t="s">
        <v>171</v>
      </c>
      <c r="F138" s="85">
        <v>70</v>
      </c>
      <c r="G138" s="86">
        <v>395710</v>
      </c>
      <c r="H138" s="82" t="s">
        <v>140</v>
      </c>
    </row>
    <row r="139" spans="1:8" s="36" customFormat="1" ht="20.100000000000001" customHeight="1" x14ac:dyDescent="0.25">
      <c r="A139" s="5" t="s">
        <v>19</v>
      </c>
      <c r="B139" s="5">
        <v>135</v>
      </c>
      <c r="C139" s="87">
        <v>40932019</v>
      </c>
      <c r="D139" s="83">
        <v>41841</v>
      </c>
      <c r="E139" s="84" t="s">
        <v>172</v>
      </c>
      <c r="F139" s="85">
        <v>7</v>
      </c>
      <c r="G139" s="86">
        <v>466.1</v>
      </c>
      <c r="H139" s="82" t="s">
        <v>36</v>
      </c>
    </row>
    <row r="140" spans="1:8" s="36" customFormat="1" ht="20.100000000000001" customHeight="1" x14ac:dyDescent="0.25">
      <c r="A140" s="5" t="s">
        <v>19</v>
      </c>
      <c r="B140" s="5">
        <v>136</v>
      </c>
      <c r="C140" s="87">
        <v>40934325</v>
      </c>
      <c r="D140" s="83">
        <v>41845</v>
      </c>
      <c r="E140" s="84" t="s">
        <v>172</v>
      </c>
      <c r="F140" s="85">
        <v>7</v>
      </c>
      <c r="G140" s="86">
        <v>466.1</v>
      </c>
      <c r="H140" s="82" t="s">
        <v>78</v>
      </c>
    </row>
    <row r="141" spans="1:8" s="36" customFormat="1" ht="20.100000000000001" customHeight="1" x14ac:dyDescent="0.25">
      <c r="A141" s="5" t="s">
        <v>19</v>
      </c>
      <c r="B141" s="5">
        <v>137</v>
      </c>
      <c r="C141" s="87">
        <v>40934873</v>
      </c>
      <c r="D141" s="83">
        <v>41842</v>
      </c>
      <c r="E141" s="84" t="s">
        <v>172</v>
      </c>
      <c r="F141" s="85">
        <v>15</v>
      </c>
      <c r="G141" s="86">
        <v>466.1</v>
      </c>
      <c r="H141" s="82" t="s">
        <v>35</v>
      </c>
    </row>
    <row r="142" spans="1:8" s="36" customFormat="1" ht="20.100000000000001" customHeight="1" x14ac:dyDescent="0.25">
      <c r="A142" s="5" t="s">
        <v>19</v>
      </c>
      <c r="B142" s="5">
        <v>138</v>
      </c>
      <c r="C142" s="87">
        <v>40935569</v>
      </c>
      <c r="D142" s="83">
        <v>41848</v>
      </c>
      <c r="E142" s="84" t="s">
        <v>172</v>
      </c>
      <c r="F142" s="85">
        <v>15</v>
      </c>
      <c r="G142" s="86">
        <v>466.1</v>
      </c>
      <c r="H142" s="82" t="s">
        <v>48</v>
      </c>
    </row>
    <row r="143" spans="1:8" s="36" customFormat="1" ht="20.100000000000001" customHeight="1" x14ac:dyDescent="0.25">
      <c r="A143" s="5" t="s">
        <v>19</v>
      </c>
      <c r="B143" s="5">
        <v>139</v>
      </c>
      <c r="C143" s="87">
        <v>40935582</v>
      </c>
      <c r="D143" s="83">
        <v>41844</v>
      </c>
      <c r="E143" s="84" t="s">
        <v>173</v>
      </c>
      <c r="F143" s="85">
        <v>12</v>
      </c>
      <c r="G143" s="86">
        <v>466.1</v>
      </c>
      <c r="H143" s="82" t="s">
        <v>75</v>
      </c>
    </row>
    <row r="144" spans="1:8" s="36" customFormat="1" ht="20.100000000000001" customHeight="1" x14ac:dyDescent="0.25">
      <c r="A144" s="5" t="s">
        <v>19</v>
      </c>
      <c r="B144" s="5">
        <v>140</v>
      </c>
      <c r="C144" s="87">
        <v>40935589</v>
      </c>
      <c r="D144" s="83">
        <v>41849</v>
      </c>
      <c r="E144" s="84" t="s">
        <v>172</v>
      </c>
      <c r="F144" s="85">
        <v>15</v>
      </c>
      <c r="G144" s="86">
        <v>466.1</v>
      </c>
      <c r="H144" s="82" t="s">
        <v>78</v>
      </c>
    </row>
    <row r="145" spans="1:8" s="36" customFormat="1" ht="20.100000000000001" customHeight="1" x14ac:dyDescent="0.25">
      <c r="A145" s="5" t="s">
        <v>19</v>
      </c>
      <c r="B145" s="5">
        <v>141</v>
      </c>
      <c r="C145" s="87">
        <v>40936157</v>
      </c>
      <c r="D145" s="83">
        <v>41849</v>
      </c>
      <c r="E145" s="84" t="s">
        <v>172</v>
      </c>
      <c r="F145" s="85">
        <v>7</v>
      </c>
      <c r="G145" s="86">
        <v>466.1</v>
      </c>
      <c r="H145" s="82" t="s">
        <v>48</v>
      </c>
    </row>
    <row r="146" spans="1:8" s="36" customFormat="1" ht="20.100000000000001" customHeight="1" x14ac:dyDescent="0.25">
      <c r="A146" s="5" t="s">
        <v>19</v>
      </c>
      <c r="B146" s="5">
        <v>142</v>
      </c>
      <c r="C146" s="87">
        <v>40932957</v>
      </c>
      <c r="D146" s="83">
        <v>41837</v>
      </c>
      <c r="E146" s="84" t="s">
        <v>172</v>
      </c>
      <c r="F146" s="85">
        <v>10</v>
      </c>
      <c r="G146" s="86">
        <v>466.1</v>
      </c>
      <c r="H146" s="82" t="s">
        <v>150</v>
      </c>
    </row>
    <row r="147" spans="1:8" s="36" customFormat="1" ht="20.100000000000001" customHeight="1" x14ac:dyDescent="0.25">
      <c r="A147" s="5" t="s">
        <v>19</v>
      </c>
      <c r="B147" s="5">
        <v>143</v>
      </c>
      <c r="C147" s="87">
        <v>40936117</v>
      </c>
      <c r="D147" s="83">
        <v>41848</v>
      </c>
      <c r="E147" s="84" t="s">
        <v>172</v>
      </c>
      <c r="F147" s="85">
        <v>10</v>
      </c>
      <c r="G147" s="86">
        <v>466.1</v>
      </c>
      <c r="H147" s="82" t="s">
        <v>46</v>
      </c>
    </row>
    <row r="148" spans="1:8" s="36" customFormat="1" ht="20.100000000000001" customHeight="1" x14ac:dyDescent="0.25">
      <c r="A148" s="5" t="s">
        <v>19</v>
      </c>
      <c r="B148" s="5">
        <v>144</v>
      </c>
      <c r="C148" s="87">
        <v>40936352</v>
      </c>
      <c r="D148" s="83">
        <v>41849</v>
      </c>
      <c r="E148" s="84" t="s">
        <v>172</v>
      </c>
      <c r="F148" s="85">
        <v>12</v>
      </c>
      <c r="G148" s="86">
        <v>466.1</v>
      </c>
      <c r="H148" s="82" t="s">
        <v>135</v>
      </c>
    </row>
    <row r="149" spans="1:8" s="36" customFormat="1" ht="20.100000000000001" customHeight="1" x14ac:dyDescent="0.25">
      <c r="A149" s="5" t="s">
        <v>19</v>
      </c>
      <c r="B149" s="5">
        <v>145</v>
      </c>
      <c r="C149" s="87">
        <v>40936932</v>
      </c>
      <c r="D149" s="83">
        <v>41849</v>
      </c>
      <c r="E149" s="84" t="s">
        <v>172</v>
      </c>
      <c r="F149" s="85">
        <v>7</v>
      </c>
      <c r="G149" s="86">
        <v>466.1</v>
      </c>
      <c r="H149" s="82" t="s">
        <v>75</v>
      </c>
    </row>
    <row r="150" spans="1:8" s="36" customFormat="1" ht="20.100000000000001" customHeight="1" x14ac:dyDescent="0.25">
      <c r="A150" s="5" t="s">
        <v>19</v>
      </c>
      <c r="B150" s="5">
        <v>146</v>
      </c>
      <c r="C150" s="87">
        <v>40934274</v>
      </c>
      <c r="D150" s="83">
        <v>41850</v>
      </c>
      <c r="E150" s="84" t="s">
        <v>172</v>
      </c>
      <c r="F150" s="85">
        <v>7</v>
      </c>
      <c r="G150" s="86">
        <v>466.1</v>
      </c>
      <c r="H150" s="82" t="s">
        <v>132</v>
      </c>
    </row>
    <row r="151" spans="1:8" s="36" customFormat="1" ht="20.100000000000001" customHeight="1" x14ac:dyDescent="0.25">
      <c r="A151" s="5" t="s">
        <v>19</v>
      </c>
      <c r="B151" s="5">
        <v>147</v>
      </c>
      <c r="C151" s="87">
        <v>40935519</v>
      </c>
      <c r="D151" s="83">
        <v>41849</v>
      </c>
      <c r="E151" s="84" t="s">
        <v>172</v>
      </c>
      <c r="F151" s="85">
        <v>6</v>
      </c>
      <c r="G151" s="86">
        <v>466.1</v>
      </c>
      <c r="H151" s="82" t="s">
        <v>105</v>
      </c>
    </row>
    <row r="152" spans="1:8" s="36" customFormat="1" ht="20.100000000000001" customHeight="1" x14ac:dyDescent="0.25">
      <c r="A152" s="5" t="s">
        <v>19</v>
      </c>
      <c r="B152" s="5">
        <v>148</v>
      </c>
      <c r="C152" s="87">
        <v>40934303</v>
      </c>
      <c r="D152" s="83">
        <v>41841</v>
      </c>
      <c r="E152" s="84" t="s">
        <v>172</v>
      </c>
      <c r="F152" s="85">
        <v>5</v>
      </c>
      <c r="G152" s="86">
        <v>466.1</v>
      </c>
      <c r="H152" s="82" t="s">
        <v>34</v>
      </c>
    </row>
    <row r="153" spans="1:8" s="36" customFormat="1" ht="20.100000000000001" customHeight="1" x14ac:dyDescent="0.25">
      <c r="A153" s="5" t="s">
        <v>19</v>
      </c>
      <c r="B153" s="5">
        <v>149</v>
      </c>
      <c r="C153" s="87">
        <v>40937193</v>
      </c>
      <c r="D153" s="83">
        <v>41848</v>
      </c>
      <c r="E153" s="84" t="s">
        <v>172</v>
      </c>
      <c r="F153" s="85">
        <v>7</v>
      </c>
      <c r="G153" s="86">
        <v>466.1</v>
      </c>
      <c r="H153" s="82" t="s">
        <v>78</v>
      </c>
    </row>
    <row r="154" spans="1:8" s="36" customFormat="1" ht="20.100000000000001" customHeight="1" x14ac:dyDescent="0.25">
      <c r="A154" s="5" t="s">
        <v>19</v>
      </c>
      <c r="B154" s="5">
        <v>150</v>
      </c>
      <c r="C154" s="87">
        <v>40937582</v>
      </c>
      <c r="D154" s="83">
        <v>41848</v>
      </c>
      <c r="E154" s="84" t="s">
        <v>172</v>
      </c>
      <c r="F154" s="85">
        <v>10</v>
      </c>
      <c r="G154" s="86">
        <v>466.1</v>
      </c>
      <c r="H154" s="82" t="s">
        <v>57</v>
      </c>
    </row>
    <row r="155" spans="1:8" s="36" customFormat="1" ht="20.100000000000001" customHeight="1" x14ac:dyDescent="0.25">
      <c r="A155" s="5" t="s">
        <v>19</v>
      </c>
      <c r="B155" s="5">
        <v>151</v>
      </c>
      <c r="C155" s="87">
        <v>40938141</v>
      </c>
      <c r="D155" s="83">
        <v>41848</v>
      </c>
      <c r="E155" s="84" t="s">
        <v>173</v>
      </c>
      <c r="F155" s="85">
        <v>10</v>
      </c>
      <c r="G155" s="86">
        <v>466.1</v>
      </c>
      <c r="H155" s="82" t="s">
        <v>128</v>
      </c>
    </row>
    <row r="156" spans="1:8" s="36" customFormat="1" ht="20.100000000000001" customHeight="1" x14ac:dyDescent="0.25">
      <c r="A156" s="5" t="s">
        <v>19</v>
      </c>
      <c r="B156" s="5">
        <v>152</v>
      </c>
      <c r="C156" s="87">
        <v>40938242</v>
      </c>
      <c r="D156" s="83">
        <v>41849</v>
      </c>
      <c r="E156" s="84" t="s">
        <v>172</v>
      </c>
      <c r="F156" s="85">
        <v>7</v>
      </c>
      <c r="G156" s="86">
        <v>466.1</v>
      </c>
      <c r="H156" s="82" t="s">
        <v>75</v>
      </c>
    </row>
    <row r="157" spans="1:8" s="36" customFormat="1" ht="20.100000000000001" customHeight="1" x14ac:dyDescent="0.25">
      <c r="A157" s="5" t="s">
        <v>19</v>
      </c>
      <c r="B157" s="5">
        <v>153</v>
      </c>
      <c r="C157" s="87">
        <v>40938430</v>
      </c>
      <c r="D157" s="83">
        <v>41850</v>
      </c>
      <c r="E157" s="84" t="s">
        <v>172</v>
      </c>
      <c r="F157" s="85">
        <v>10</v>
      </c>
      <c r="G157" s="86">
        <v>466.1</v>
      </c>
      <c r="H157" s="82" t="s">
        <v>57</v>
      </c>
    </row>
    <row r="158" spans="1:8" s="36" customFormat="1" ht="20.100000000000001" customHeight="1" x14ac:dyDescent="0.25">
      <c r="A158" s="5" t="s">
        <v>19</v>
      </c>
      <c r="B158" s="5">
        <v>154</v>
      </c>
      <c r="C158" s="87">
        <v>40938536</v>
      </c>
      <c r="D158" s="83">
        <v>41848</v>
      </c>
      <c r="E158" s="84" t="s">
        <v>172</v>
      </c>
      <c r="F158" s="85">
        <v>12</v>
      </c>
      <c r="G158" s="86">
        <v>466.1</v>
      </c>
      <c r="H158" s="82" t="s">
        <v>35</v>
      </c>
    </row>
    <row r="159" spans="1:8" s="36" customFormat="1" ht="20.100000000000001" customHeight="1" x14ac:dyDescent="0.25">
      <c r="A159" s="5" t="s">
        <v>19</v>
      </c>
      <c r="B159" s="5">
        <v>155</v>
      </c>
      <c r="C159" s="87">
        <v>40938650</v>
      </c>
      <c r="D159" s="83">
        <v>41848</v>
      </c>
      <c r="E159" s="84" t="s">
        <v>173</v>
      </c>
      <c r="F159" s="85">
        <v>15</v>
      </c>
      <c r="G159" s="86">
        <v>466.1</v>
      </c>
      <c r="H159" s="82" t="s">
        <v>35</v>
      </c>
    </row>
    <row r="160" spans="1:8" s="36" customFormat="1" ht="20.100000000000001" customHeight="1" x14ac:dyDescent="0.25">
      <c r="A160" s="5" t="s">
        <v>19</v>
      </c>
      <c r="B160" s="5">
        <v>156</v>
      </c>
      <c r="C160" s="87">
        <v>40936847</v>
      </c>
      <c r="D160" s="83">
        <v>41849</v>
      </c>
      <c r="E160" s="84" t="s">
        <v>172</v>
      </c>
      <c r="F160" s="85">
        <v>15</v>
      </c>
      <c r="G160" s="86">
        <v>466.1</v>
      </c>
      <c r="H160" s="82" t="s">
        <v>78</v>
      </c>
    </row>
    <row r="161" spans="1:8" s="36" customFormat="1" ht="20.100000000000001" customHeight="1" x14ac:dyDescent="0.25">
      <c r="A161" s="5" t="s">
        <v>19</v>
      </c>
      <c r="B161" s="5">
        <v>157</v>
      </c>
      <c r="C161" s="87">
        <v>40938325</v>
      </c>
      <c r="D161" s="83">
        <v>41848</v>
      </c>
      <c r="E161" s="84" t="s">
        <v>172</v>
      </c>
      <c r="F161" s="85">
        <v>10</v>
      </c>
      <c r="G161" s="86">
        <v>466.1</v>
      </c>
      <c r="H161" s="82" t="s">
        <v>48</v>
      </c>
    </row>
    <row r="162" spans="1:8" s="36" customFormat="1" ht="20.100000000000001" customHeight="1" x14ac:dyDescent="0.25">
      <c r="A162" s="5" t="s">
        <v>19</v>
      </c>
      <c r="B162" s="5">
        <v>158</v>
      </c>
      <c r="C162" s="87">
        <v>40938311</v>
      </c>
      <c r="D162" s="83">
        <v>41851</v>
      </c>
      <c r="E162" s="84" t="s">
        <v>172</v>
      </c>
      <c r="F162" s="85">
        <v>10</v>
      </c>
      <c r="G162" s="86">
        <v>466.1</v>
      </c>
      <c r="H162" s="82" t="s">
        <v>63</v>
      </c>
    </row>
    <row r="163" spans="1:8" s="36" customFormat="1" ht="20.100000000000001" customHeight="1" x14ac:dyDescent="0.25">
      <c r="A163" s="5" t="s">
        <v>19</v>
      </c>
      <c r="B163" s="5">
        <v>159</v>
      </c>
      <c r="C163" s="87">
        <v>40938682</v>
      </c>
      <c r="D163" s="83">
        <v>41848</v>
      </c>
      <c r="E163" s="84" t="s">
        <v>172</v>
      </c>
      <c r="F163" s="85">
        <v>10</v>
      </c>
      <c r="G163" s="86">
        <v>466.1</v>
      </c>
      <c r="H163" s="82" t="s">
        <v>57</v>
      </c>
    </row>
    <row r="164" spans="1:8" s="36" customFormat="1" ht="20.100000000000001" customHeight="1" x14ac:dyDescent="0.25">
      <c r="A164" s="5" t="s">
        <v>19</v>
      </c>
      <c r="B164" s="5">
        <v>160</v>
      </c>
      <c r="C164" s="87">
        <v>40938750</v>
      </c>
      <c r="D164" s="83">
        <v>41848</v>
      </c>
      <c r="E164" s="84" t="s">
        <v>172</v>
      </c>
      <c r="F164" s="85">
        <v>10</v>
      </c>
      <c r="G164" s="86">
        <v>466.1</v>
      </c>
      <c r="H164" s="82" t="s">
        <v>63</v>
      </c>
    </row>
    <row r="165" spans="1:8" s="36" customFormat="1" ht="20.100000000000001" customHeight="1" x14ac:dyDescent="0.25">
      <c r="A165" s="5" t="s">
        <v>19</v>
      </c>
      <c r="B165" s="5">
        <v>161</v>
      </c>
      <c r="C165" s="87">
        <v>40939592</v>
      </c>
      <c r="D165" s="83">
        <v>41851</v>
      </c>
      <c r="E165" s="84" t="s">
        <v>172</v>
      </c>
      <c r="F165" s="85">
        <v>8</v>
      </c>
      <c r="G165" s="86">
        <v>466.1</v>
      </c>
      <c r="H165" s="82" t="s">
        <v>35</v>
      </c>
    </row>
    <row r="166" spans="1:8" s="36" customFormat="1" ht="20.100000000000001" customHeight="1" x14ac:dyDescent="0.25">
      <c r="A166" s="5" t="s">
        <v>19</v>
      </c>
      <c r="B166" s="5">
        <v>162</v>
      </c>
      <c r="C166" s="87">
        <v>40939527</v>
      </c>
      <c r="D166" s="83">
        <v>41851</v>
      </c>
      <c r="E166" s="84" t="s">
        <v>172</v>
      </c>
      <c r="F166" s="85">
        <v>12</v>
      </c>
      <c r="G166" s="86">
        <v>466.1</v>
      </c>
      <c r="H166" s="82" t="s">
        <v>72</v>
      </c>
    </row>
    <row r="167" spans="1:8" s="36" customFormat="1" ht="20.100000000000001" customHeight="1" x14ac:dyDescent="0.25">
      <c r="A167" s="5" t="s">
        <v>19</v>
      </c>
      <c r="B167" s="5">
        <v>163</v>
      </c>
      <c r="C167" s="87">
        <v>40938577</v>
      </c>
      <c r="D167" s="83">
        <v>41849</v>
      </c>
      <c r="E167" s="84" t="s">
        <v>172</v>
      </c>
      <c r="F167" s="85">
        <v>7</v>
      </c>
      <c r="G167" s="86">
        <v>466.1</v>
      </c>
      <c r="H167" s="82" t="s">
        <v>70</v>
      </c>
    </row>
    <row r="168" spans="1:8" s="36" customFormat="1" ht="20.100000000000001" customHeight="1" x14ac:dyDescent="0.25">
      <c r="A168" s="5" t="s">
        <v>19</v>
      </c>
      <c r="B168" s="5">
        <v>164</v>
      </c>
      <c r="C168" s="87">
        <v>40938840</v>
      </c>
      <c r="D168" s="83">
        <v>41849</v>
      </c>
      <c r="E168" s="84" t="s">
        <v>173</v>
      </c>
      <c r="F168" s="85">
        <v>15</v>
      </c>
      <c r="G168" s="86">
        <v>466.1</v>
      </c>
      <c r="H168" s="82" t="s">
        <v>132</v>
      </c>
    </row>
    <row r="169" spans="1:8" s="36" customFormat="1" ht="20.100000000000001" customHeight="1" x14ac:dyDescent="0.25">
      <c r="A169" s="5" t="s">
        <v>19</v>
      </c>
      <c r="B169" s="5">
        <v>165</v>
      </c>
      <c r="C169" s="87">
        <v>40913052</v>
      </c>
      <c r="D169" s="83">
        <v>41831</v>
      </c>
      <c r="E169" s="84" t="s">
        <v>172</v>
      </c>
      <c r="F169" s="85">
        <v>15</v>
      </c>
      <c r="G169" s="86">
        <v>466.1</v>
      </c>
      <c r="H169" s="82" t="s">
        <v>70</v>
      </c>
    </row>
    <row r="170" spans="1:8" s="36" customFormat="1" ht="20.100000000000001" customHeight="1" x14ac:dyDescent="0.25">
      <c r="A170" s="5" t="s">
        <v>19</v>
      </c>
      <c r="B170" s="5">
        <v>166</v>
      </c>
      <c r="C170" s="87">
        <v>40913193</v>
      </c>
      <c r="D170" s="83">
        <v>41837</v>
      </c>
      <c r="E170" s="84" t="s">
        <v>172</v>
      </c>
      <c r="F170" s="85">
        <v>12</v>
      </c>
      <c r="G170" s="86">
        <v>466.1</v>
      </c>
      <c r="H170" s="82" t="s">
        <v>114</v>
      </c>
    </row>
    <row r="171" spans="1:8" s="36" customFormat="1" ht="20.100000000000001" customHeight="1" x14ac:dyDescent="0.25">
      <c r="A171" s="5" t="s">
        <v>19</v>
      </c>
      <c r="B171" s="5">
        <v>167</v>
      </c>
      <c r="C171" s="87">
        <v>40914129</v>
      </c>
      <c r="D171" s="83">
        <v>41823</v>
      </c>
      <c r="E171" s="84" t="s">
        <v>172</v>
      </c>
      <c r="F171" s="85">
        <v>5</v>
      </c>
      <c r="G171" s="86">
        <v>466.1</v>
      </c>
      <c r="H171" s="82" t="s">
        <v>114</v>
      </c>
    </row>
    <row r="172" spans="1:8" s="36" customFormat="1" ht="20.100000000000001" customHeight="1" x14ac:dyDescent="0.25">
      <c r="A172" s="5" t="s">
        <v>19</v>
      </c>
      <c r="B172" s="5">
        <v>168</v>
      </c>
      <c r="C172" s="87">
        <v>40914140</v>
      </c>
      <c r="D172" s="83">
        <v>41827</v>
      </c>
      <c r="E172" s="84" t="s">
        <v>172</v>
      </c>
      <c r="F172" s="85">
        <v>12</v>
      </c>
      <c r="G172" s="86">
        <v>466.1</v>
      </c>
      <c r="H172" s="82" t="s">
        <v>114</v>
      </c>
    </row>
    <row r="173" spans="1:8" s="36" customFormat="1" ht="20.100000000000001" customHeight="1" x14ac:dyDescent="0.25">
      <c r="A173" s="5" t="s">
        <v>19</v>
      </c>
      <c r="B173" s="5">
        <v>169</v>
      </c>
      <c r="C173" s="87">
        <v>40919639</v>
      </c>
      <c r="D173" s="83">
        <v>41824</v>
      </c>
      <c r="E173" s="84" t="s">
        <v>172</v>
      </c>
      <c r="F173" s="85">
        <v>15</v>
      </c>
      <c r="G173" s="86">
        <v>466.1</v>
      </c>
      <c r="H173" s="82" t="s">
        <v>157</v>
      </c>
    </row>
    <row r="174" spans="1:8" s="36" customFormat="1" ht="20.100000000000001" customHeight="1" x14ac:dyDescent="0.25">
      <c r="A174" s="5" t="s">
        <v>19</v>
      </c>
      <c r="B174" s="5">
        <v>170</v>
      </c>
      <c r="C174" s="87">
        <v>40923115</v>
      </c>
      <c r="D174" s="83">
        <v>41828</v>
      </c>
      <c r="E174" s="84" t="s">
        <v>172</v>
      </c>
      <c r="F174" s="85">
        <v>15</v>
      </c>
      <c r="G174" s="86">
        <v>466.1</v>
      </c>
      <c r="H174" s="82" t="s">
        <v>51</v>
      </c>
    </row>
    <row r="175" spans="1:8" s="36" customFormat="1" x14ac:dyDescent="0.25">
      <c r="A175" s="5" t="s">
        <v>19</v>
      </c>
      <c r="B175" s="5">
        <v>171</v>
      </c>
      <c r="C175" s="87">
        <v>40923118</v>
      </c>
      <c r="D175" s="83">
        <v>41828</v>
      </c>
      <c r="E175" s="84" t="s">
        <v>172</v>
      </c>
      <c r="F175" s="85">
        <v>15</v>
      </c>
      <c r="G175" s="86">
        <v>466.1</v>
      </c>
      <c r="H175" s="82" t="s">
        <v>51</v>
      </c>
    </row>
    <row r="176" spans="1:8" s="36" customFormat="1" x14ac:dyDescent="0.25">
      <c r="A176" s="5" t="s">
        <v>19</v>
      </c>
      <c r="B176" s="5">
        <v>172</v>
      </c>
      <c r="C176" s="87">
        <v>40923138</v>
      </c>
      <c r="D176" s="83">
        <v>41828</v>
      </c>
      <c r="E176" s="84" t="s">
        <v>172</v>
      </c>
      <c r="F176" s="85">
        <v>15</v>
      </c>
      <c r="G176" s="86">
        <v>466.1</v>
      </c>
      <c r="H176" s="82" t="s">
        <v>51</v>
      </c>
    </row>
    <row r="177" spans="1:8" s="36" customFormat="1" x14ac:dyDescent="0.25">
      <c r="A177" s="5" t="s">
        <v>19</v>
      </c>
      <c r="B177" s="5">
        <v>173</v>
      </c>
      <c r="C177" s="87">
        <v>40923148</v>
      </c>
      <c r="D177" s="83">
        <v>41828</v>
      </c>
      <c r="E177" s="84" t="s">
        <v>172</v>
      </c>
      <c r="F177" s="85">
        <v>15</v>
      </c>
      <c r="G177" s="86">
        <v>466.1</v>
      </c>
      <c r="H177" s="82" t="s">
        <v>51</v>
      </c>
    </row>
    <row r="178" spans="1:8" s="36" customFormat="1" x14ac:dyDescent="0.25">
      <c r="A178" s="5" t="s">
        <v>19</v>
      </c>
      <c r="B178" s="5">
        <v>174</v>
      </c>
      <c r="C178" s="82">
        <v>40928450</v>
      </c>
      <c r="D178" s="83">
        <v>41841</v>
      </c>
      <c r="E178" s="84" t="s">
        <v>171</v>
      </c>
      <c r="F178" s="85">
        <v>151</v>
      </c>
      <c r="G178" s="86">
        <v>258879.68</v>
      </c>
      <c r="H178" s="82" t="s">
        <v>157</v>
      </c>
    </row>
    <row r="179" spans="1:8" x14ac:dyDescent="0.25">
      <c r="A179" s="5" t="s">
        <v>19</v>
      </c>
      <c r="B179" s="5">
        <v>175</v>
      </c>
      <c r="C179" s="87">
        <v>40922881</v>
      </c>
      <c r="D179" s="83">
        <v>41822</v>
      </c>
      <c r="E179" s="84" t="s">
        <v>172</v>
      </c>
      <c r="F179" s="85">
        <v>15</v>
      </c>
      <c r="G179" s="86">
        <v>466.1</v>
      </c>
      <c r="H179" s="82" t="s">
        <v>157</v>
      </c>
    </row>
    <row r="180" spans="1:8" x14ac:dyDescent="0.25">
      <c r="A180" s="5" t="s">
        <v>19</v>
      </c>
      <c r="B180" s="5">
        <v>176</v>
      </c>
      <c r="C180" s="87">
        <v>40922322</v>
      </c>
      <c r="D180" s="83">
        <v>41823</v>
      </c>
      <c r="E180" s="84" t="s">
        <v>172</v>
      </c>
      <c r="F180" s="85">
        <v>15</v>
      </c>
      <c r="G180" s="86">
        <v>466.1</v>
      </c>
      <c r="H180" s="82" t="s">
        <v>65</v>
      </c>
    </row>
    <row r="181" spans="1:8" x14ac:dyDescent="0.25">
      <c r="A181" s="5" t="s">
        <v>19</v>
      </c>
      <c r="B181" s="5">
        <v>177</v>
      </c>
      <c r="C181" s="87">
        <v>40924925</v>
      </c>
      <c r="D181" s="83">
        <v>41836</v>
      </c>
      <c r="E181" s="84" t="s">
        <v>172</v>
      </c>
      <c r="F181" s="85">
        <v>15</v>
      </c>
      <c r="G181" s="86">
        <v>466.1</v>
      </c>
      <c r="H181" s="82" t="s">
        <v>131</v>
      </c>
    </row>
    <row r="182" spans="1:8" x14ac:dyDescent="0.25">
      <c r="A182" s="5" t="s">
        <v>19</v>
      </c>
      <c r="B182" s="5">
        <v>178</v>
      </c>
      <c r="C182" s="87">
        <v>40924940</v>
      </c>
      <c r="D182" s="83">
        <v>41836</v>
      </c>
      <c r="E182" s="84" t="s">
        <v>172</v>
      </c>
      <c r="F182" s="85">
        <v>15</v>
      </c>
      <c r="G182" s="86">
        <v>466.1</v>
      </c>
      <c r="H182" s="82" t="s">
        <v>131</v>
      </c>
    </row>
    <row r="183" spans="1:8" x14ac:dyDescent="0.25">
      <c r="A183" s="5" t="s">
        <v>19</v>
      </c>
      <c r="B183" s="5">
        <v>179</v>
      </c>
      <c r="C183" s="87">
        <v>40924952</v>
      </c>
      <c r="D183" s="83">
        <v>41824</v>
      </c>
      <c r="E183" s="84" t="s">
        <v>172</v>
      </c>
      <c r="F183" s="85">
        <v>12</v>
      </c>
      <c r="G183" s="86">
        <v>466.1</v>
      </c>
      <c r="H183" s="82" t="s">
        <v>113</v>
      </c>
    </row>
    <row r="184" spans="1:8" x14ac:dyDescent="0.25">
      <c r="A184" s="5" t="s">
        <v>19</v>
      </c>
      <c r="B184" s="5">
        <v>180</v>
      </c>
      <c r="C184" s="87">
        <v>40927610</v>
      </c>
      <c r="D184" s="83">
        <v>41835</v>
      </c>
      <c r="E184" s="84" t="s">
        <v>173</v>
      </c>
      <c r="F184" s="85">
        <v>15</v>
      </c>
      <c r="G184" s="86">
        <v>466.1</v>
      </c>
      <c r="H184" s="82" t="s">
        <v>145</v>
      </c>
    </row>
    <row r="185" spans="1:8" x14ac:dyDescent="0.25">
      <c r="A185" s="5" t="s">
        <v>19</v>
      </c>
      <c r="B185" s="5">
        <v>181</v>
      </c>
      <c r="C185" s="87">
        <v>40926655</v>
      </c>
      <c r="D185" s="83">
        <v>41831</v>
      </c>
      <c r="E185" s="84" t="s">
        <v>172</v>
      </c>
      <c r="F185" s="85">
        <v>10</v>
      </c>
      <c r="G185" s="86">
        <v>466.1</v>
      </c>
      <c r="H185" s="82" t="s">
        <v>125</v>
      </c>
    </row>
    <row r="186" spans="1:8" x14ac:dyDescent="0.25">
      <c r="A186" s="5" t="s">
        <v>19</v>
      </c>
      <c r="B186" s="5">
        <v>182</v>
      </c>
      <c r="C186" s="87">
        <v>40928301</v>
      </c>
      <c r="D186" s="83">
        <v>41831</v>
      </c>
      <c r="E186" s="84" t="s">
        <v>172</v>
      </c>
      <c r="F186" s="85">
        <v>7</v>
      </c>
      <c r="G186" s="86">
        <v>466.1</v>
      </c>
      <c r="H186" s="82" t="s">
        <v>73</v>
      </c>
    </row>
    <row r="187" spans="1:8" x14ac:dyDescent="0.25">
      <c r="A187" s="5" t="s">
        <v>19</v>
      </c>
      <c r="B187" s="5">
        <v>183</v>
      </c>
      <c r="C187" s="87">
        <v>40928513</v>
      </c>
      <c r="D187" s="83">
        <v>41837</v>
      </c>
      <c r="E187" s="84" t="s">
        <v>173</v>
      </c>
      <c r="F187" s="85">
        <v>15</v>
      </c>
      <c r="G187" s="86">
        <v>466.1</v>
      </c>
      <c r="H187" s="82" t="s">
        <v>130</v>
      </c>
    </row>
    <row r="188" spans="1:8" x14ac:dyDescent="0.25">
      <c r="A188" s="5" t="s">
        <v>19</v>
      </c>
      <c r="B188" s="5">
        <v>184</v>
      </c>
      <c r="C188" s="87">
        <v>40928517</v>
      </c>
      <c r="D188" s="83">
        <v>41831</v>
      </c>
      <c r="E188" s="84" t="s">
        <v>172</v>
      </c>
      <c r="F188" s="85">
        <v>12</v>
      </c>
      <c r="G188" s="86">
        <v>466.1</v>
      </c>
      <c r="H188" s="82" t="s">
        <v>114</v>
      </c>
    </row>
    <row r="189" spans="1:8" x14ac:dyDescent="0.25">
      <c r="A189" s="5" t="s">
        <v>19</v>
      </c>
      <c r="B189" s="5">
        <v>185</v>
      </c>
      <c r="C189" s="87">
        <v>40928323</v>
      </c>
      <c r="D189" s="83">
        <v>41830</v>
      </c>
      <c r="E189" s="84" t="s">
        <v>173</v>
      </c>
      <c r="F189" s="85">
        <v>15</v>
      </c>
      <c r="G189" s="86">
        <v>466.1</v>
      </c>
      <c r="H189" s="82" t="s">
        <v>127</v>
      </c>
    </row>
    <row r="190" spans="1:8" x14ac:dyDescent="0.25">
      <c r="A190" s="5" t="s">
        <v>19</v>
      </c>
      <c r="B190" s="5">
        <v>186</v>
      </c>
      <c r="C190" s="87">
        <v>40929402</v>
      </c>
      <c r="D190" s="83">
        <v>41834</v>
      </c>
      <c r="E190" s="84" t="s">
        <v>173</v>
      </c>
      <c r="F190" s="85">
        <v>7</v>
      </c>
      <c r="G190" s="86">
        <v>466.1</v>
      </c>
      <c r="H190" s="82" t="s">
        <v>127</v>
      </c>
    </row>
    <row r="191" spans="1:8" x14ac:dyDescent="0.25">
      <c r="A191" s="5" t="s">
        <v>19</v>
      </c>
      <c r="B191" s="5">
        <v>187</v>
      </c>
      <c r="C191" s="87">
        <v>40931223</v>
      </c>
      <c r="D191" s="83">
        <v>41837</v>
      </c>
      <c r="E191" s="84" t="s">
        <v>173</v>
      </c>
      <c r="F191" s="85">
        <v>12</v>
      </c>
      <c r="G191" s="86">
        <v>466.1</v>
      </c>
      <c r="H191" s="82" t="s">
        <v>74</v>
      </c>
    </row>
    <row r="192" spans="1:8" x14ac:dyDescent="0.25">
      <c r="A192" s="5" t="s">
        <v>19</v>
      </c>
      <c r="B192" s="5">
        <v>188</v>
      </c>
      <c r="C192" s="87">
        <v>40932158</v>
      </c>
      <c r="D192" s="83">
        <v>41848</v>
      </c>
      <c r="E192" s="84" t="s">
        <v>173</v>
      </c>
      <c r="F192" s="85">
        <v>12</v>
      </c>
      <c r="G192" s="86">
        <v>466.1</v>
      </c>
      <c r="H192" s="82" t="s">
        <v>130</v>
      </c>
    </row>
    <row r="193" spans="1:8" x14ac:dyDescent="0.25">
      <c r="A193" s="5" t="s">
        <v>19</v>
      </c>
      <c r="B193" s="5">
        <v>189</v>
      </c>
      <c r="C193" s="87">
        <v>40933729</v>
      </c>
      <c r="D193" s="83">
        <v>41843</v>
      </c>
      <c r="E193" s="84" t="s">
        <v>172</v>
      </c>
      <c r="F193" s="85">
        <v>14</v>
      </c>
      <c r="G193" s="86">
        <v>466.1</v>
      </c>
      <c r="H193" s="82" t="s">
        <v>126</v>
      </c>
    </row>
    <row r="194" spans="1:8" x14ac:dyDescent="0.25">
      <c r="A194" s="5" t="s">
        <v>19</v>
      </c>
      <c r="B194" s="5">
        <v>190</v>
      </c>
      <c r="C194" s="87">
        <v>40934309</v>
      </c>
      <c r="D194" s="83">
        <v>41844</v>
      </c>
      <c r="E194" s="84" t="s">
        <v>172</v>
      </c>
      <c r="F194" s="85">
        <v>3</v>
      </c>
      <c r="G194" s="86">
        <v>466.1</v>
      </c>
      <c r="H194" s="82" t="s">
        <v>54</v>
      </c>
    </row>
    <row r="195" spans="1:8" x14ac:dyDescent="0.25">
      <c r="A195" s="5" t="s">
        <v>19</v>
      </c>
      <c r="B195" s="5">
        <v>191</v>
      </c>
      <c r="C195" s="87">
        <v>40933754</v>
      </c>
      <c r="D195" s="83">
        <v>41851</v>
      </c>
      <c r="E195" s="84" t="s">
        <v>172</v>
      </c>
      <c r="F195" s="85">
        <v>14</v>
      </c>
      <c r="G195" s="86">
        <v>466.1</v>
      </c>
      <c r="H195" s="82" t="s">
        <v>114</v>
      </c>
    </row>
    <row r="196" spans="1:8" x14ac:dyDescent="0.25">
      <c r="A196" s="5" t="s">
        <v>19</v>
      </c>
      <c r="B196" s="5">
        <v>192</v>
      </c>
      <c r="C196" s="87">
        <v>40936870</v>
      </c>
      <c r="D196" s="83">
        <v>41845</v>
      </c>
      <c r="E196" s="84" t="s">
        <v>172</v>
      </c>
      <c r="F196" s="85">
        <v>3</v>
      </c>
      <c r="G196" s="86">
        <v>466.1</v>
      </c>
      <c r="H196" s="82" t="s">
        <v>54</v>
      </c>
    </row>
    <row r="197" spans="1:8" x14ac:dyDescent="0.25">
      <c r="A197" s="5" t="s">
        <v>19</v>
      </c>
      <c r="B197" s="5">
        <v>193</v>
      </c>
      <c r="C197" s="87">
        <v>40936911</v>
      </c>
      <c r="D197" s="83">
        <v>41845</v>
      </c>
      <c r="E197" s="84" t="s">
        <v>172</v>
      </c>
      <c r="F197" s="85">
        <v>10</v>
      </c>
      <c r="G197" s="86">
        <v>466.1</v>
      </c>
      <c r="H197" s="82" t="s">
        <v>65</v>
      </c>
    </row>
    <row r="198" spans="1:8" x14ac:dyDescent="0.25">
      <c r="A198" s="5" t="s">
        <v>19</v>
      </c>
      <c r="B198" s="5">
        <v>194</v>
      </c>
      <c r="C198" s="87">
        <v>40939196</v>
      </c>
      <c r="D198" s="83">
        <v>41849</v>
      </c>
      <c r="E198" s="84" t="s">
        <v>172</v>
      </c>
      <c r="F198" s="85">
        <v>4</v>
      </c>
      <c r="G198" s="86">
        <v>466.1</v>
      </c>
      <c r="H198" s="82" t="s">
        <v>54</v>
      </c>
    </row>
    <row r="199" spans="1:8" x14ac:dyDescent="0.25">
      <c r="A199" s="5" t="s">
        <v>19</v>
      </c>
      <c r="B199" s="5">
        <v>195</v>
      </c>
      <c r="C199" s="87">
        <v>40938257</v>
      </c>
      <c r="D199" s="83">
        <v>41851</v>
      </c>
      <c r="E199" s="84" t="s">
        <v>172</v>
      </c>
      <c r="F199" s="85">
        <v>12</v>
      </c>
      <c r="G199" s="86">
        <v>466.1</v>
      </c>
      <c r="H199" s="82" t="s">
        <v>114</v>
      </c>
    </row>
    <row r="200" spans="1:8" x14ac:dyDescent="0.25">
      <c r="A200" s="5" t="s">
        <v>19</v>
      </c>
      <c r="B200" s="5">
        <v>196</v>
      </c>
      <c r="C200" s="87">
        <v>40939224</v>
      </c>
      <c r="D200" s="83">
        <v>41849</v>
      </c>
      <c r="E200" s="84" t="s">
        <v>172</v>
      </c>
      <c r="F200" s="85">
        <v>3</v>
      </c>
      <c r="G200" s="86">
        <v>2187</v>
      </c>
      <c r="H200" s="82" t="s">
        <v>127</v>
      </c>
    </row>
    <row r="201" spans="1:8" x14ac:dyDescent="0.25">
      <c r="A201" s="5" t="s">
        <v>19</v>
      </c>
      <c r="B201" s="5">
        <v>197</v>
      </c>
      <c r="C201" s="87">
        <v>40939391</v>
      </c>
      <c r="D201" s="83">
        <v>41850</v>
      </c>
      <c r="E201" s="84" t="s">
        <v>172</v>
      </c>
      <c r="F201" s="85">
        <v>15</v>
      </c>
      <c r="G201" s="86">
        <v>466.1</v>
      </c>
      <c r="H201" s="82" t="s">
        <v>126</v>
      </c>
    </row>
    <row r="202" spans="1:8" x14ac:dyDescent="0.25">
      <c r="A202" s="5" t="s">
        <v>19</v>
      </c>
      <c r="B202" s="5">
        <v>198</v>
      </c>
      <c r="C202" s="87">
        <v>40939878</v>
      </c>
      <c r="D202" s="83">
        <v>41849</v>
      </c>
      <c r="E202" s="84" t="s">
        <v>172</v>
      </c>
      <c r="F202" s="85">
        <v>5</v>
      </c>
      <c r="G202" s="86">
        <v>466.1</v>
      </c>
      <c r="H202" s="82" t="s">
        <v>54</v>
      </c>
    </row>
    <row r="203" spans="1:8" x14ac:dyDescent="0.25">
      <c r="A203" s="5" t="s">
        <v>19</v>
      </c>
      <c r="B203" s="5">
        <v>199</v>
      </c>
      <c r="C203" s="87">
        <v>40914985</v>
      </c>
      <c r="D203" s="83">
        <v>41823</v>
      </c>
      <c r="E203" s="84" t="s">
        <v>173</v>
      </c>
      <c r="F203" s="85">
        <v>10</v>
      </c>
      <c r="G203" s="86">
        <v>466.1</v>
      </c>
      <c r="H203" s="82" t="s">
        <v>58</v>
      </c>
    </row>
    <row r="204" spans="1:8" x14ac:dyDescent="0.25">
      <c r="A204" s="5" t="s">
        <v>19</v>
      </c>
      <c r="B204" s="5">
        <v>200</v>
      </c>
      <c r="C204" s="87">
        <v>40913201</v>
      </c>
      <c r="D204" s="83">
        <v>41823</v>
      </c>
      <c r="E204" s="84" t="s">
        <v>172</v>
      </c>
      <c r="F204" s="85">
        <v>14.9</v>
      </c>
      <c r="G204" s="86">
        <v>466.1</v>
      </c>
      <c r="H204" s="82" t="s">
        <v>33</v>
      </c>
    </row>
    <row r="205" spans="1:8" x14ac:dyDescent="0.25">
      <c r="A205" s="5" t="s">
        <v>19</v>
      </c>
      <c r="B205" s="5">
        <v>201</v>
      </c>
      <c r="C205" s="87">
        <v>40914398</v>
      </c>
      <c r="D205" s="83">
        <v>41823</v>
      </c>
      <c r="E205" s="84" t="s">
        <v>172</v>
      </c>
      <c r="F205" s="85">
        <v>15</v>
      </c>
      <c r="G205" s="86">
        <v>466.1</v>
      </c>
      <c r="H205" s="82" t="s">
        <v>153</v>
      </c>
    </row>
    <row r="206" spans="1:8" x14ac:dyDescent="0.25">
      <c r="A206" s="5" t="s">
        <v>19</v>
      </c>
      <c r="B206" s="5">
        <v>202</v>
      </c>
      <c r="C206" s="87">
        <v>40914111</v>
      </c>
      <c r="D206" s="83">
        <v>41827</v>
      </c>
      <c r="E206" s="84" t="s">
        <v>173</v>
      </c>
      <c r="F206" s="85">
        <v>14.9</v>
      </c>
      <c r="G206" s="86">
        <v>466.1</v>
      </c>
      <c r="H206" s="82" t="s">
        <v>33</v>
      </c>
    </row>
    <row r="207" spans="1:8" x14ac:dyDescent="0.25">
      <c r="A207" s="5" t="s">
        <v>19</v>
      </c>
      <c r="B207" s="5">
        <v>203</v>
      </c>
      <c r="C207" s="87">
        <v>40914791</v>
      </c>
      <c r="D207" s="83">
        <v>41824</v>
      </c>
      <c r="E207" s="84" t="s">
        <v>173</v>
      </c>
      <c r="F207" s="85">
        <v>15</v>
      </c>
      <c r="G207" s="86">
        <v>466.1</v>
      </c>
      <c r="H207" s="82" t="s">
        <v>43</v>
      </c>
    </row>
    <row r="208" spans="1:8" x14ac:dyDescent="0.25">
      <c r="A208" s="5" t="s">
        <v>19</v>
      </c>
      <c r="B208" s="5">
        <v>204</v>
      </c>
      <c r="C208" s="87">
        <v>40914962</v>
      </c>
      <c r="D208" s="83">
        <v>41824</v>
      </c>
      <c r="E208" s="84" t="s">
        <v>173</v>
      </c>
      <c r="F208" s="85">
        <v>15</v>
      </c>
      <c r="G208" s="86">
        <v>466.1</v>
      </c>
      <c r="H208" s="82" t="s">
        <v>43</v>
      </c>
    </row>
    <row r="209" spans="1:8" x14ac:dyDescent="0.25">
      <c r="A209" s="5" t="s">
        <v>19</v>
      </c>
      <c r="B209" s="5">
        <v>205</v>
      </c>
      <c r="C209" s="87">
        <v>40915276</v>
      </c>
      <c r="D209" s="83">
        <v>41842</v>
      </c>
      <c r="E209" s="84" t="s">
        <v>172</v>
      </c>
      <c r="F209" s="85">
        <v>15</v>
      </c>
      <c r="G209" s="86">
        <v>466.1</v>
      </c>
      <c r="H209" s="82" t="s">
        <v>115</v>
      </c>
    </row>
    <row r="210" spans="1:8" x14ac:dyDescent="0.25">
      <c r="A210" s="5" t="s">
        <v>19</v>
      </c>
      <c r="B210" s="5">
        <v>206</v>
      </c>
      <c r="C210" s="87">
        <v>40919082</v>
      </c>
      <c r="D210" s="83">
        <v>41823</v>
      </c>
      <c r="E210" s="84" t="s">
        <v>172</v>
      </c>
      <c r="F210" s="85">
        <v>6</v>
      </c>
      <c r="G210" s="86">
        <v>466.1</v>
      </c>
      <c r="H210" s="82" t="s">
        <v>43</v>
      </c>
    </row>
    <row r="211" spans="1:8" x14ac:dyDescent="0.25">
      <c r="A211" s="5" t="s">
        <v>19</v>
      </c>
      <c r="B211" s="5">
        <v>207</v>
      </c>
      <c r="C211" s="87">
        <v>40920355</v>
      </c>
      <c r="D211" s="83">
        <v>41827</v>
      </c>
      <c r="E211" s="84" t="s">
        <v>172</v>
      </c>
      <c r="F211" s="85">
        <v>14.9</v>
      </c>
      <c r="G211" s="86">
        <v>466.1</v>
      </c>
      <c r="H211" s="82" t="s">
        <v>30</v>
      </c>
    </row>
    <row r="212" spans="1:8" x14ac:dyDescent="0.25">
      <c r="A212" s="5" t="s">
        <v>19</v>
      </c>
      <c r="B212" s="5">
        <v>208</v>
      </c>
      <c r="C212" s="87">
        <v>40920751</v>
      </c>
      <c r="D212" s="83">
        <v>41823</v>
      </c>
      <c r="E212" s="84" t="s">
        <v>172</v>
      </c>
      <c r="F212" s="85">
        <v>6</v>
      </c>
      <c r="G212" s="86">
        <v>466.1</v>
      </c>
      <c r="H212" s="82" t="s">
        <v>33</v>
      </c>
    </row>
    <row r="213" spans="1:8" x14ac:dyDescent="0.25">
      <c r="A213" s="5" t="s">
        <v>19</v>
      </c>
      <c r="B213" s="5">
        <v>209</v>
      </c>
      <c r="C213" s="87">
        <v>40921326</v>
      </c>
      <c r="D213" s="83">
        <v>41828</v>
      </c>
      <c r="E213" s="84" t="s">
        <v>172</v>
      </c>
      <c r="F213" s="85">
        <v>6</v>
      </c>
      <c r="G213" s="86">
        <v>466.1</v>
      </c>
      <c r="H213" s="82" t="s">
        <v>77</v>
      </c>
    </row>
    <row r="214" spans="1:8" x14ac:dyDescent="0.25">
      <c r="A214" s="5" t="s">
        <v>19</v>
      </c>
      <c r="B214" s="5">
        <v>210</v>
      </c>
      <c r="C214" s="87">
        <v>40918212</v>
      </c>
      <c r="D214" s="83">
        <v>41824</v>
      </c>
      <c r="E214" s="84" t="s">
        <v>173</v>
      </c>
      <c r="F214" s="85">
        <v>14.9</v>
      </c>
      <c r="G214" s="86">
        <v>466.1</v>
      </c>
      <c r="H214" s="82" t="s">
        <v>58</v>
      </c>
    </row>
    <row r="215" spans="1:8" x14ac:dyDescent="0.25">
      <c r="A215" s="5" t="s">
        <v>19</v>
      </c>
      <c r="B215" s="5">
        <v>211</v>
      </c>
      <c r="C215" s="87">
        <v>40921722</v>
      </c>
      <c r="D215" s="83">
        <v>41831</v>
      </c>
      <c r="E215" s="84" t="s">
        <v>172</v>
      </c>
      <c r="F215" s="85">
        <v>15</v>
      </c>
      <c r="G215" s="86">
        <v>466.1</v>
      </c>
      <c r="H215" s="82" t="s">
        <v>151</v>
      </c>
    </row>
    <row r="216" spans="1:8" x14ac:dyDescent="0.25">
      <c r="A216" s="5" t="s">
        <v>19</v>
      </c>
      <c r="B216" s="5">
        <v>212</v>
      </c>
      <c r="C216" s="87">
        <v>40921796</v>
      </c>
      <c r="D216" s="83">
        <v>41824</v>
      </c>
      <c r="E216" s="84" t="s">
        <v>172</v>
      </c>
      <c r="F216" s="85">
        <v>6</v>
      </c>
      <c r="G216" s="86">
        <v>466.1</v>
      </c>
      <c r="H216" s="82" t="s">
        <v>43</v>
      </c>
    </row>
    <row r="217" spans="1:8" x14ac:dyDescent="0.25">
      <c r="A217" s="5" t="s">
        <v>19</v>
      </c>
      <c r="B217" s="5">
        <v>213</v>
      </c>
      <c r="C217" s="87">
        <v>40923340</v>
      </c>
      <c r="D217" s="83">
        <v>41827</v>
      </c>
      <c r="E217" s="84" t="s">
        <v>172</v>
      </c>
      <c r="F217" s="85">
        <v>12</v>
      </c>
      <c r="G217" s="86">
        <v>466.1</v>
      </c>
      <c r="H217" s="82" t="s">
        <v>118</v>
      </c>
    </row>
    <row r="218" spans="1:8" x14ac:dyDescent="0.25">
      <c r="A218" s="5" t="s">
        <v>19</v>
      </c>
      <c r="B218" s="5">
        <v>214</v>
      </c>
      <c r="C218" s="87">
        <v>40925096</v>
      </c>
      <c r="D218" s="83">
        <v>41844</v>
      </c>
      <c r="E218" s="84" t="s">
        <v>173</v>
      </c>
      <c r="F218" s="85">
        <v>6</v>
      </c>
      <c r="G218" s="86">
        <v>466.1</v>
      </c>
      <c r="H218" s="82" t="s">
        <v>43</v>
      </c>
    </row>
    <row r="219" spans="1:8" x14ac:dyDescent="0.25">
      <c r="A219" s="5" t="s">
        <v>19</v>
      </c>
      <c r="B219" s="5">
        <v>215</v>
      </c>
      <c r="C219" s="87">
        <v>40925873</v>
      </c>
      <c r="D219" s="83">
        <v>41830</v>
      </c>
      <c r="E219" s="84" t="s">
        <v>172</v>
      </c>
      <c r="F219" s="85">
        <v>6</v>
      </c>
      <c r="G219" s="86">
        <v>466.1</v>
      </c>
      <c r="H219" s="82" t="s">
        <v>71</v>
      </c>
    </row>
    <row r="220" spans="1:8" x14ac:dyDescent="0.25">
      <c r="A220" s="5" t="s">
        <v>19</v>
      </c>
      <c r="B220" s="5">
        <v>216</v>
      </c>
      <c r="C220" s="87">
        <v>40927744</v>
      </c>
      <c r="D220" s="83">
        <v>41851</v>
      </c>
      <c r="E220" s="84" t="s">
        <v>172</v>
      </c>
      <c r="F220" s="85">
        <v>15</v>
      </c>
      <c r="G220" s="86">
        <v>466.1</v>
      </c>
      <c r="H220" s="82" t="s">
        <v>123</v>
      </c>
    </row>
    <row r="221" spans="1:8" x14ac:dyDescent="0.25">
      <c r="A221" s="5" t="s">
        <v>19</v>
      </c>
      <c r="B221" s="5">
        <v>217</v>
      </c>
      <c r="C221" s="87">
        <v>40927748</v>
      </c>
      <c r="D221" s="83">
        <v>41850</v>
      </c>
      <c r="E221" s="84" t="s">
        <v>172</v>
      </c>
      <c r="F221" s="85">
        <v>15</v>
      </c>
      <c r="G221" s="86">
        <v>466.1</v>
      </c>
      <c r="H221" s="82" t="s">
        <v>123</v>
      </c>
    </row>
    <row r="222" spans="1:8" x14ac:dyDescent="0.25">
      <c r="A222" s="5" t="s">
        <v>19</v>
      </c>
      <c r="B222" s="5">
        <v>218</v>
      </c>
      <c r="C222" s="87">
        <v>40927120</v>
      </c>
      <c r="D222" s="83">
        <v>41848</v>
      </c>
      <c r="E222" s="84" t="s">
        <v>172</v>
      </c>
      <c r="F222" s="85">
        <v>15</v>
      </c>
      <c r="G222" s="86">
        <v>466.1</v>
      </c>
      <c r="H222" s="82" t="s">
        <v>79</v>
      </c>
    </row>
    <row r="223" spans="1:8" x14ac:dyDescent="0.25">
      <c r="A223" s="5" t="s">
        <v>19</v>
      </c>
      <c r="B223" s="5">
        <v>219</v>
      </c>
      <c r="C223" s="87">
        <v>40927756</v>
      </c>
      <c r="D223" s="83">
        <v>41849</v>
      </c>
      <c r="E223" s="84" t="s">
        <v>172</v>
      </c>
      <c r="F223" s="85">
        <v>15</v>
      </c>
      <c r="G223" s="86">
        <v>466.1</v>
      </c>
      <c r="H223" s="82" t="s">
        <v>123</v>
      </c>
    </row>
    <row r="224" spans="1:8" x14ac:dyDescent="0.25">
      <c r="A224" s="5" t="s">
        <v>19</v>
      </c>
      <c r="B224" s="5">
        <v>220</v>
      </c>
      <c r="C224" s="87">
        <v>40927752</v>
      </c>
      <c r="D224" s="83">
        <v>41849</v>
      </c>
      <c r="E224" s="84" t="s">
        <v>172</v>
      </c>
      <c r="F224" s="85">
        <v>15</v>
      </c>
      <c r="G224" s="86">
        <v>466.1</v>
      </c>
      <c r="H224" s="82" t="s">
        <v>123</v>
      </c>
    </row>
    <row r="225" spans="1:8" x14ac:dyDescent="0.25">
      <c r="A225" s="5" t="s">
        <v>19</v>
      </c>
      <c r="B225" s="5">
        <v>221</v>
      </c>
      <c r="C225" s="87">
        <v>40927759</v>
      </c>
      <c r="D225" s="83">
        <v>41849</v>
      </c>
      <c r="E225" s="84" t="s">
        <v>172</v>
      </c>
      <c r="F225" s="85">
        <v>15</v>
      </c>
      <c r="G225" s="86">
        <v>466.1</v>
      </c>
      <c r="H225" s="82" t="s">
        <v>123</v>
      </c>
    </row>
    <row r="226" spans="1:8" x14ac:dyDescent="0.25">
      <c r="A226" s="5" t="s">
        <v>19</v>
      </c>
      <c r="B226" s="5">
        <v>222</v>
      </c>
      <c r="C226" s="87">
        <v>40927774</v>
      </c>
      <c r="D226" s="83">
        <v>41850</v>
      </c>
      <c r="E226" s="84" t="s">
        <v>172</v>
      </c>
      <c r="F226" s="85">
        <v>15</v>
      </c>
      <c r="G226" s="86">
        <v>466.1</v>
      </c>
      <c r="H226" s="82" t="s">
        <v>123</v>
      </c>
    </row>
    <row r="227" spans="1:8" x14ac:dyDescent="0.25">
      <c r="A227" s="5" t="s">
        <v>19</v>
      </c>
      <c r="B227" s="5">
        <v>223</v>
      </c>
      <c r="C227" s="87">
        <v>40927777</v>
      </c>
      <c r="D227" s="83">
        <v>41849</v>
      </c>
      <c r="E227" s="84" t="s">
        <v>172</v>
      </c>
      <c r="F227" s="85">
        <v>15</v>
      </c>
      <c r="G227" s="86">
        <v>466.1</v>
      </c>
      <c r="H227" s="82" t="s">
        <v>123</v>
      </c>
    </row>
    <row r="228" spans="1:8" x14ac:dyDescent="0.25">
      <c r="A228" s="5" t="s">
        <v>19</v>
      </c>
      <c r="B228" s="5">
        <v>224</v>
      </c>
      <c r="C228" s="87">
        <v>40927781</v>
      </c>
      <c r="D228" s="83">
        <v>41850</v>
      </c>
      <c r="E228" s="84" t="s">
        <v>172</v>
      </c>
      <c r="F228" s="85">
        <v>15</v>
      </c>
      <c r="G228" s="86">
        <v>466.1</v>
      </c>
      <c r="H228" s="82" t="s">
        <v>123</v>
      </c>
    </row>
    <row r="229" spans="1:8" x14ac:dyDescent="0.25">
      <c r="A229" s="5" t="s">
        <v>19</v>
      </c>
      <c r="B229" s="5">
        <v>225</v>
      </c>
      <c r="C229" s="87">
        <v>40927281</v>
      </c>
      <c r="D229" s="83">
        <v>41829</v>
      </c>
      <c r="E229" s="84" t="s">
        <v>172</v>
      </c>
      <c r="F229" s="85">
        <v>12</v>
      </c>
      <c r="G229" s="86">
        <v>466.1</v>
      </c>
      <c r="H229" s="82" t="s">
        <v>144</v>
      </c>
    </row>
    <row r="230" spans="1:8" x14ac:dyDescent="0.25">
      <c r="A230" s="5" t="s">
        <v>19</v>
      </c>
      <c r="B230" s="5">
        <v>226</v>
      </c>
      <c r="C230" s="87">
        <v>40929456</v>
      </c>
      <c r="D230" s="83">
        <v>41845</v>
      </c>
      <c r="E230" s="84" t="s">
        <v>173</v>
      </c>
      <c r="F230" s="85">
        <v>15</v>
      </c>
      <c r="G230" s="86">
        <v>466.1</v>
      </c>
      <c r="H230" s="82" t="s">
        <v>43</v>
      </c>
    </row>
    <row r="231" spans="1:8" x14ac:dyDescent="0.25">
      <c r="A231" s="5" t="s">
        <v>19</v>
      </c>
      <c r="B231" s="5">
        <v>227</v>
      </c>
      <c r="C231" s="87">
        <v>40927804</v>
      </c>
      <c r="D231" s="83">
        <v>41849</v>
      </c>
      <c r="E231" s="84" t="s">
        <v>172</v>
      </c>
      <c r="F231" s="85">
        <v>15</v>
      </c>
      <c r="G231" s="86">
        <v>466.1</v>
      </c>
      <c r="H231" s="82" t="s">
        <v>123</v>
      </c>
    </row>
    <row r="232" spans="1:8" x14ac:dyDescent="0.25">
      <c r="A232" s="5" t="s">
        <v>19</v>
      </c>
      <c r="B232" s="5">
        <v>228</v>
      </c>
      <c r="C232" s="87">
        <v>40926945</v>
      </c>
      <c r="D232" s="83">
        <v>41849</v>
      </c>
      <c r="E232" s="84" t="s">
        <v>172</v>
      </c>
      <c r="F232" s="85">
        <v>15</v>
      </c>
      <c r="G232" s="86">
        <v>466.1</v>
      </c>
      <c r="H232" s="82" t="s">
        <v>123</v>
      </c>
    </row>
    <row r="233" spans="1:8" x14ac:dyDescent="0.25">
      <c r="A233" s="5" t="s">
        <v>19</v>
      </c>
      <c r="B233" s="5">
        <v>229</v>
      </c>
      <c r="C233" s="87">
        <v>40927796</v>
      </c>
      <c r="D233" s="83">
        <v>41851</v>
      </c>
      <c r="E233" s="84" t="s">
        <v>172</v>
      </c>
      <c r="F233" s="85">
        <v>15</v>
      </c>
      <c r="G233" s="86">
        <v>466.1</v>
      </c>
      <c r="H233" s="82" t="s">
        <v>123</v>
      </c>
    </row>
    <row r="234" spans="1:8" x14ac:dyDescent="0.25">
      <c r="A234" s="5" t="s">
        <v>19</v>
      </c>
      <c r="B234" s="5">
        <v>230</v>
      </c>
      <c r="C234" s="87">
        <v>40930049</v>
      </c>
      <c r="D234" s="83">
        <v>41850</v>
      </c>
      <c r="E234" s="84" t="s">
        <v>172</v>
      </c>
      <c r="F234" s="85">
        <v>15</v>
      </c>
      <c r="G234" s="86">
        <v>466.1</v>
      </c>
      <c r="H234" s="82" t="s">
        <v>123</v>
      </c>
    </row>
    <row r="235" spans="1:8" x14ac:dyDescent="0.25">
      <c r="A235" s="5" t="s">
        <v>19</v>
      </c>
      <c r="B235" s="5">
        <v>231</v>
      </c>
      <c r="C235" s="87">
        <v>40930054</v>
      </c>
      <c r="D235" s="83">
        <v>41849</v>
      </c>
      <c r="E235" s="84" t="s">
        <v>172</v>
      </c>
      <c r="F235" s="85">
        <v>15</v>
      </c>
      <c r="G235" s="86">
        <v>466.1</v>
      </c>
      <c r="H235" s="82" t="s">
        <v>123</v>
      </c>
    </row>
    <row r="236" spans="1:8" x14ac:dyDescent="0.25">
      <c r="A236" s="5" t="s">
        <v>19</v>
      </c>
      <c r="B236" s="5">
        <v>232</v>
      </c>
      <c r="C236" s="87">
        <v>40930043</v>
      </c>
      <c r="D236" s="83">
        <v>41850</v>
      </c>
      <c r="E236" s="84" t="s">
        <v>172</v>
      </c>
      <c r="F236" s="85">
        <v>15</v>
      </c>
      <c r="G236" s="86">
        <v>466.1</v>
      </c>
      <c r="H236" s="82" t="s">
        <v>123</v>
      </c>
    </row>
    <row r="237" spans="1:8" x14ac:dyDescent="0.25">
      <c r="A237" s="5" t="s">
        <v>19</v>
      </c>
      <c r="B237" s="5">
        <v>233</v>
      </c>
      <c r="C237" s="87">
        <v>40930067</v>
      </c>
      <c r="D237" s="83">
        <v>41850</v>
      </c>
      <c r="E237" s="84" t="s">
        <v>172</v>
      </c>
      <c r="F237" s="85">
        <v>15</v>
      </c>
      <c r="G237" s="86">
        <v>466.1</v>
      </c>
      <c r="H237" s="82" t="s">
        <v>33</v>
      </c>
    </row>
    <row r="238" spans="1:8" x14ac:dyDescent="0.25">
      <c r="A238" s="5" t="s">
        <v>19</v>
      </c>
      <c r="B238" s="5">
        <v>234</v>
      </c>
      <c r="C238" s="87">
        <v>40930073</v>
      </c>
      <c r="D238" s="83">
        <v>41849</v>
      </c>
      <c r="E238" s="84" t="s">
        <v>172</v>
      </c>
      <c r="F238" s="85">
        <v>15</v>
      </c>
      <c r="G238" s="86">
        <v>466.1</v>
      </c>
      <c r="H238" s="82" t="s">
        <v>123</v>
      </c>
    </row>
    <row r="239" spans="1:8" x14ac:dyDescent="0.25">
      <c r="A239" s="5" t="s">
        <v>19</v>
      </c>
      <c r="B239" s="5">
        <v>235</v>
      </c>
      <c r="C239" s="87">
        <v>40930077</v>
      </c>
      <c r="D239" s="83">
        <v>41850</v>
      </c>
      <c r="E239" s="84" t="s">
        <v>172</v>
      </c>
      <c r="F239" s="85">
        <v>15</v>
      </c>
      <c r="G239" s="86">
        <v>466.1</v>
      </c>
      <c r="H239" s="82" t="s">
        <v>123</v>
      </c>
    </row>
    <row r="240" spans="1:8" x14ac:dyDescent="0.25">
      <c r="A240" s="5" t="s">
        <v>19</v>
      </c>
      <c r="B240" s="5">
        <v>236</v>
      </c>
      <c r="C240" s="87">
        <v>40934653</v>
      </c>
      <c r="D240" s="83">
        <v>41850</v>
      </c>
      <c r="E240" s="84" t="s">
        <v>172</v>
      </c>
      <c r="F240" s="85">
        <v>6</v>
      </c>
      <c r="G240" s="86">
        <v>466.1</v>
      </c>
      <c r="H240" s="82" t="s">
        <v>151</v>
      </c>
    </row>
    <row r="241" spans="1:8" x14ac:dyDescent="0.25">
      <c r="A241" s="5" t="s">
        <v>19</v>
      </c>
      <c r="B241" s="5">
        <v>237</v>
      </c>
      <c r="C241" s="87">
        <v>40930762</v>
      </c>
      <c r="D241" s="83">
        <v>41848</v>
      </c>
      <c r="E241" s="84" t="s">
        <v>172</v>
      </c>
      <c r="F241" s="85">
        <v>6</v>
      </c>
      <c r="G241" s="86">
        <v>466.1</v>
      </c>
      <c r="H241" s="82" t="s">
        <v>123</v>
      </c>
    </row>
    <row r="242" spans="1:8" x14ac:dyDescent="0.25">
      <c r="A242" s="5" t="s">
        <v>19</v>
      </c>
      <c r="B242" s="5">
        <v>238</v>
      </c>
      <c r="C242" s="87">
        <v>40930765</v>
      </c>
      <c r="D242" s="83">
        <v>41850</v>
      </c>
      <c r="E242" s="84" t="s">
        <v>172</v>
      </c>
      <c r="F242" s="85">
        <v>6</v>
      </c>
      <c r="G242" s="86">
        <v>466.1</v>
      </c>
      <c r="H242" s="82" t="s">
        <v>123</v>
      </c>
    </row>
    <row r="243" spans="1:8" x14ac:dyDescent="0.25">
      <c r="A243" s="5" t="s">
        <v>19</v>
      </c>
      <c r="B243" s="5">
        <v>239</v>
      </c>
      <c r="C243" s="87">
        <v>40934849</v>
      </c>
      <c r="D243" s="83">
        <v>41851</v>
      </c>
      <c r="E243" s="84" t="s">
        <v>173</v>
      </c>
      <c r="F243" s="85">
        <v>6</v>
      </c>
      <c r="G243" s="86">
        <v>466.1</v>
      </c>
      <c r="H243" s="82" t="s">
        <v>33</v>
      </c>
    </row>
    <row r="244" spans="1:8" x14ac:dyDescent="0.25">
      <c r="A244" s="5" t="s">
        <v>19</v>
      </c>
      <c r="B244" s="5">
        <v>240</v>
      </c>
      <c r="C244" s="87">
        <v>40934880</v>
      </c>
      <c r="D244" s="83">
        <v>41842</v>
      </c>
      <c r="E244" s="84" t="s">
        <v>172</v>
      </c>
      <c r="F244" s="85">
        <v>15</v>
      </c>
      <c r="G244" s="86">
        <v>466.1</v>
      </c>
      <c r="H244" s="82" t="s">
        <v>149</v>
      </c>
    </row>
    <row r="245" spans="1:8" x14ac:dyDescent="0.25">
      <c r="A245" s="5" t="s">
        <v>19</v>
      </c>
      <c r="B245" s="5">
        <v>241</v>
      </c>
      <c r="C245" s="87">
        <v>40937704</v>
      </c>
      <c r="D245" s="83">
        <v>41844</v>
      </c>
      <c r="E245" s="84" t="s">
        <v>172</v>
      </c>
      <c r="F245" s="85">
        <v>11</v>
      </c>
      <c r="G245" s="86">
        <v>466.1</v>
      </c>
      <c r="H245" s="82" t="s">
        <v>138</v>
      </c>
    </row>
    <row r="246" spans="1:8" x14ac:dyDescent="0.25">
      <c r="A246" s="5" t="s">
        <v>19</v>
      </c>
      <c r="B246" s="5">
        <v>242</v>
      </c>
      <c r="C246" s="82">
        <v>40878929</v>
      </c>
      <c r="D246" s="83">
        <v>41827</v>
      </c>
      <c r="E246" s="84" t="s">
        <v>172</v>
      </c>
      <c r="F246" s="85">
        <v>320</v>
      </c>
      <c r="G246" s="86">
        <v>1593600</v>
      </c>
      <c r="H246" s="82" t="s">
        <v>121</v>
      </c>
    </row>
    <row r="247" spans="1:8" x14ac:dyDescent="0.25">
      <c r="A247" s="5" t="s">
        <v>19</v>
      </c>
      <c r="B247" s="5">
        <v>243</v>
      </c>
      <c r="C247" s="82">
        <v>40890555</v>
      </c>
      <c r="D247" s="83">
        <v>41845</v>
      </c>
      <c r="E247" s="84" t="s">
        <v>171</v>
      </c>
      <c r="F247" s="85">
        <v>550</v>
      </c>
      <c r="G247" s="86">
        <v>780738.59</v>
      </c>
      <c r="H247" s="82" t="s">
        <v>39</v>
      </c>
    </row>
    <row r="248" spans="1:8" x14ac:dyDescent="0.25">
      <c r="A248" s="5" t="s">
        <v>19</v>
      </c>
      <c r="B248" s="5">
        <v>244</v>
      </c>
      <c r="C248" s="87">
        <v>40904899</v>
      </c>
      <c r="D248" s="83">
        <v>41830</v>
      </c>
      <c r="E248" s="84" t="s">
        <v>172</v>
      </c>
      <c r="F248" s="85">
        <v>15</v>
      </c>
      <c r="G248" s="86">
        <v>466.1</v>
      </c>
      <c r="H248" s="82" t="s">
        <v>174</v>
      </c>
    </row>
    <row r="249" spans="1:8" x14ac:dyDescent="0.25">
      <c r="A249" s="5" t="s">
        <v>19</v>
      </c>
      <c r="B249" s="5">
        <v>245</v>
      </c>
      <c r="C249" s="87">
        <v>40907762</v>
      </c>
      <c r="D249" s="83">
        <v>41824</v>
      </c>
      <c r="E249" s="84" t="s">
        <v>173</v>
      </c>
      <c r="F249" s="85">
        <v>12</v>
      </c>
      <c r="G249" s="86">
        <v>466.1</v>
      </c>
      <c r="H249" s="82" t="s">
        <v>146</v>
      </c>
    </row>
    <row r="250" spans="1:8" x14ac:dyDescent="0.25">
      <c r="A250" s="5" t="s">
        <v>19</v>
      </c>
      <c r="B250" s="5">
        <v>246</v>
      </c>
      <c r="C250" s="87">
        <v>40913301</v>
      </c>
      <c r="D250" s="83">
        <v>41827</v>
      </c>
      <c r="E250" s="84" t="s">
        <v>172</v>
      </c>
      <c r="F250" s="85">
        <v>15</v>
      </c>
      <c r="G250" s="86">
        <v>466.1</v>
      </c>
      <c r="H250" s="82" t="s">
        <v>112</v>
      </c>
    </row>
    <row r="251" spans="1:8" x14ac:dyDescent="0.25">
      <c r="A251" s="5" t="s">
        <v>19</v>
      </c>
      <c r="B251" s="5">
        <v>247</v>
      </c>
      <c r="C251" s="87">
        <v>40914097</v>
      </c>
      <c r="D251" s="83">
        <v>41835</v>
      </c>
      <c r="E251" s="84" t="s">
        <v>173</v>
      </c>
      <c r="F251" s="85">
        <v>6</v>
      </c>
      <c r="G251" s="86">
        <v>466.1</v>
      </c>
      <c r="H251" s="82" t="s">
        <v>110</v>
      </c>
    </row>
    <row r="252" spans="1:8" x14ac:dyDescent="0.25">
      <c r="A252" s="5" t="s">
        <v>19</v>
      </c>
      <c r="B252" s="5">
        <v>248</v>
      </c>
      <c r="C252" s="87">
        <v>40914403</v>
      </c>
      <c r="D252" s="83">
        <v>41838</v>
      </c>
      <c r="E252" s="84" t="s">
        <v>172</v>
      </c>
      <c r="F252" s="85">
        <v>15</v>
      </c>
      <c r="G252" s="86">
        <v>466.1</v>
      </c>
      <c r="H252" s="82" t="s">
        <v>66</v>
      </c>
    </row>
    <row r="253" spans="1:8" x14ac:dyDescent="0.25">
      <c r="A253" s="5" t="s">
        <v>19</v>
      </c>
      <c r="B253" s="5">
        <v>249</v>
      </c>
      <c r="C253" s="87">
        <v>40914508</v>
      </c>
      <c r="D253" s="83">
        <v>41838</v>
      </c>
      <c r="E253" s="84" t="s">
        <v>172</v>
      </c>
      <c r="F253" s="85">
        <v>15</v>
      </c>
      <c r="G253" s="86">
        <v>10935</v>
      </c>
      <c r="H253" s="82" t="s">
        <v>66</v>
      </c>
    </row>
    <row r="254" spans="1:8" x14ac:dyDescent="0.25">
      <c r="A254" s="5" t="s">
        <v>19</v>
      </c>
      <c r="B254" s="5">
        <v>250</v>
      </c>
      <c r="C254" s="87">
        <v>40914272</v>
      </c>
      <c r="D254" s="83">
        <v>41822</v>
      </c>
      <c r="E254" s="84" t="s">
        <v>173</v>
      </c>
      <c r="F254" s="85">
        <v>15</v>
      </c>
      <c r="G254" s="86">
        <v>466.1</v>
      </c>
      <c r="H254" s="82" t="s">
        <v>124</v>
      </c>
    </row>
    <row r="255" spans="1:8" x14ac:dyDescent="0.25">
      <c r="A255" s="5" t="s">
        <v>19</v>
      </c>
      <c r="B255" s="5">
        <v>251</v>
      </c>
      <c r="C255" s="87">
        <v>40914613</v>
      </c>
      <c r="D255" s="83">
        <v>41821</v>
      </c>
      <c r="E255" s="84" t="s">
        <v>172</v>
      </c>
      <c r="F255" s="85">
        <v>7</v>
      </c>
      <c r="G255" s="86">
        <v>466.1</v>
      </c>
      <c r="H255" s="82" t="s">
        <v>111</v>
      </c>
    </row>
    <row r="256" spans="1:8" x14ac:dyDescent="0.25">
      <c r="A256" s="5" t="s">
        <v>19</v>
      </c>
      <c r="B256" s="5">
        <v>252</v>
      </c>
      <c r="C256" s="87">
        <v>40914914</v>
      </c>
      <c r="D256" s="83">
        <v>41821</v>
      </c>
      <c r="E256" s="84" t="s">
        <v>172</v>
      </c>
      <c r="F256" s="85">
        <v>10</v>
      </c>
      <c r="G256" s="86">
        <v>466.1</v>
      </c>
      <c r="H256" s="82" t="s">
        <v>111</v>
      </c>
    </row>
    <row r="257" spans="1:8" x14ac:dyDescent="0.25">
      <c r="A257" s="5" t="s">
        <v>19</v>
      </c>
      <c r="B257" s="5">
        <v>253</v>
      </c>
      <c r="C257" s="87">
        <v>40915982</v>
      </c>
      <c r="D257" s="83">
        <v>41834</v>
      </c>
      <c r="E257" s="84" t="s">
        <v>172</v>
      </c>
      <c r="F257" s="85">
        <v>8</v>
      </c>
      <c r="G257" s="86">
        <v>466.1</v>
      </c>
      <c r="H257" s="82" t="s">
        <v>40</v>
      </c>
    </row>
    <row r="258" spans="1:8" x14ac:dyDescent="0.25">
      <c r="A258" s="5" t="s">
        <v>19</v>
      </c>
      <c r="B258" s="5">
        <v>254</v>
      </c>
      <c r="C258" s="87">
        <v>40916213</v>
      </c>
      <c r="D258" s="83">
        <v>41824</v>
      </c>
      <c r="E258" s="84" t="s">
        <v>172</v>
      </c>
      <c r="F258" s="85">
        <v>8</v>
      </c>
      <c r="G258" s="86">
        <v>466.1</v>
      </c>
      <c r="H258" s="82" t="s">
        <v>139</v>
      </c>
    </row>
    <row r="259" spans="1:8" x14ac:dyDescent="0.25">
      <c r="A259" s="5" t="s">
        <v>19</v>
      </c>
      <c r="B259" s="5">
        <v>255</v>
      </c>
      <c r="C259" s="87">
        <v>40915281</v>
      </c>
      <c r="D259" s="83">
        <v>41838</v>
      </c>
      <c r="E259" s="84" t="s">
        <v>173</v>
      </c>
      <c r="F259" s="85">
        <v>8</v>
      </c>
      <c r="G259" s="86">
        <v>466.1</v>
      </c>
      <c r="H259" s="82" t="s">
        <v>25</v>
      </c>
    </row>
    <row r="260" spans="1:8" x14ac:dyDescent="0.25">
      <c r="A260" s="5" t="s">
        <v>19</v>
      </c>
      <c r="B260" s="5">
        <v>256</v>
      </c>
      <c r="C260" s="87">
        <v>40916656</v>
      </c>
      <c r="D260" s="83">
        <v>41828</v>
      </c>
      <c r="E260" s="84" t="s">
        <v>172</v>
      </c>
      <c r="F260" s="85">
        <v>15</v>
      </c>
      <c r="G260" s="86">
        <v>466.1</v>
      </c>
      <c r="H260" s="82" t="s">
        <v>111</v>
      </c>
    </row>
    <row r="261" spans="1:8" x14ac:dyDescent="0.25">
      <c r="A261" s="5" t="s">
        <v>19</v>
      </c>
      <c r="B261" s="5">
        <v>257</v>
      </c>
      <c r="C261" s="87">
        <v>40917969</v>
      </c>
      <c r="D261" s="83">
        <v>41828</v>
      </c>
      <c r="E261" s="84" t="s">
        <v>173</v>
      </c>
      <c r="F261" s="85">
        <v>12</v>
      </c>
      <c r="G261" s="86">
        <v>466.1</v>
      </c>
      <c r="H261" s="82" t="s">
        <v>68</v>
      </c>
    </row>
    <row r="262" spans="1:8" x14ac:dyDescent="0.25">
      <c r="A262" s="5" t="s">
        <v>19</v>
      </c>
      <c r="B262" s="5">
        <v>258</v>
      </c>
      <c r="C262" s="82">
        <v>40917275</v>
      </c>
      <c r="D262" s="83">
        <v>41830</v>
      </c>
      <c r="E262" s="84" t="s">
        <v>172</v>
      </c>
      <c r="F262" s="85">
        <v>25</v>
      </c>
      <c r="G262" s="86">
        <v>283825</v>
      </c>
      <c r="H262" s="82" t="s">
        <v>103</v>
      </c>
    </row>
    <row r="263" spans="1:8" x14ac:dyDescent="0.25">
      <c r="A263" s="5" t="s">
        <v>19</v>
      </c>
      <c r="B263" s="5">
        <v>259</v>
      </c>
      <c r="C263" s="87">
        <v>40918766</v>
      </c>
      <c r="D263" s="83">
        <v>41837</v>
      </c>
      <c r="E263" s="84" t="s">
        <v>172</v>
      </c>
      <c r="F263" s="85">
        <v>15</v>
      </c>
      <c r="G263" s="86">
        <v>466.1</v>
      </c>
      <c r="H263" s="82" t="s">
        <v>49</v>
      </c>
    </row>
    <row r="264" spans="1:8" x14ac:dyDescent="0.25">
      <c r="A264" s="5" t="s">
        <v>19</v>
      </c>
      <c r="B264" s="5">
        <v>260</v>
      </c>
      <c r="C264" s="87">
        <v>40918852</v>
      </c>
      <c r="D264" s="83">
        <v>41843</v>
      </c>
      <c r="E264" s="84" t="s">
        <v>172</v>
      </c>
      <c r="F264" s="85">
        <v>15</v>
      </c>
      <c r="G264" s="86">
        <v>466.1</v>
      </c>
      <c r="H264" s="82" t="s">
        <v>25</v>
      </c>
    </row>
    <row r="265" spans="1:8" x14ac:dyDescent="0.25">
      <c r="A265" s="5" t="s">
        <v>19</v>
      </c>
      <c r="B265" s="5">
        <v>261</v>
      </c>
      <c r="C265" s="87">
        <v>40920979</v>
      </c>
      <c r="D265" s="83">
        <v>41824</v>
      </c>
      <c r="E265" s="84" t="s">
        <v>172</v>
      </c>
      <c r="F265" s="85">
        <v>8</v>
      </c>
      <c r="G265" s="86">
        <v>466.1</v>
      </c>
      <c r="H265" s="82" t="s">
        <v>146</v>
      </c>
    </row>
    <row r="266" spans="1:8" x14ac:dyDescent="0.25">
      <c r="A266" s="5" t="s">
        <v>19</v>
      </c>
      <c r="B266" s="5">
        <v>262</v>
      </c>
      <c r="C266" s="87">
        <v>40921018</v>
      </c>
      <c r="D266" s="83">
        <v>41828</v>
      </c>
      <c r="E266" s="84" t="s">
        <v>172</v>
      </c>
      <c r="F266" s="85">
        <v>8</v>
      </c>
      <c r="G266" s="86">
        <v>466.1</v>
      </c>
      <c r="H266" s="82" t="s">
        <v>120</v>
      </c>
    </row>
    <row r="267" spans="1:8" x14ac:dyDescent="0.25">
      <c r="A267" s="5" t="s">
        <v>19</v>
      </c>
      <c r="B267" s="5">
        <v>263</v>
      </c>
      <c r="C267" s="87">
        <v>40921212</v>
      </c>
      <c r="D267" s="83">
        <v>41824</v>
      </c>
      <c r="E267" s="84" t="s">
        <v>173</v>
      </c>
      <c r="F267" s="85">
        <v>10</v>
      </c>
      <c r="G267" s="86">
        <v>466.1</v>
      </c>
      <c r="H267" s="82" t="s">
        <v>121</v>
      </c>
    </row>
    <row r="268" spans="1:8" x14ac:dyDescent="0.25">
      <c r="A268" s="5" t="s">
        <v>19</v>
      </c>
      <c r="B268" s="5">
        <v>264</v>
      </c>
      <c r="C268" s="87">
        <v>40921366</v>
      </c>
      <c r="D268" s="83">
        <v>41821</v>
      </c>
      <c r="E268" s="84" t="s">
        <v>172</v>
      </c>
      <c r="F268" s="85">
        <v>15</v>
      </c>
      <c r="G268" s="86">
        <v>466.1</v>
      </c>
      <c r="H268" s="82" t="s">
        <v>108</v>
      </c>
    </row>
    <row r="269" spans="1:8" x14ac:dyDescent="0.25">
      <c r="A269" s="5" t="s">
        <v>19</v>
      </c>
      <c r="B269" s="5">
        <v>265</v>
      </c>
      <c r="C269" s="87">
        <v>40921775</v>
      </c>
      <c r="D269" s="83">
        <v>41821</v>
      </c>
      <c r="E269" s="84" t="s">
        <v>172</v>
      </c>
      <c r="F269" s="85">
        <v>15</v>
      </c>
      <c r="G269" s="86">
        <v>466.1</v>
      </c>
      <c r="H269" s="82" t="s">
        <v>137</v>
      </c>
    </row>
    <row r="270" spans="1:8" x14ac:dyDescent="0.25">
      <c r="A270" s="5" t="s">
        <v>19</v>
      </c>
      <c r="B270" s="5">
        <v>266</v>
      </c>
      <c r="C270" s="87">
        <v>40923684</v>
      </c>
      <c r="D270" s="83">
        <v>41823</v>
      </c>
      <c r="E270" s="84" t="s">
        <v>172</v>
      </c>
      <c r="F270" s="85">
        <v>7</v>
      </c>
      <c r="G270" s="86">
        <v>5103</v>
      </c>
      <c r="H270" s="82" t="s">
        <v>39</v>
      </c>
    </row>
    <row r="271" spans="1:8" x14ac:dyDescent="0.25">
      <c r="A271" s="5" t="s">
        <v>19</v>
      </c>
      <c r="B271" s="5">
        <v>267</v>
      </c>
      <c r="C271" s="87">
        <v>40919735</v>
      </c>
      <c r="D271" s="83">
        <v>41830</v>
      </c>
      <c r="E271" s="84" t="s">
        <v>172</v>
      </c>
      <c r="F271" s="85">
        <v>15</v>
      </c>
      <c r="G271" s="86">
        <v>466.1</v>
      </c>
      <c r="H271" s="82" t="s">
        <v>44</v>
      </c>
    </row>
    <row r="272" spans="1:8" x14ac:dyDescent="0.25">
      <c r="A272" s="5" t="s">
        <v>19</v>
      </c>
      <c r="B272" s="5">
        <v>268</v>
      </c>
      <c r="C272" s="87">
        <v>40922128</v>
      </c>
      <c r="D272" s="83">
        <v>41836</v>
      </c>
      <c r="E272" s="84" t="s">
        <v>22</v>
      </c>
      <c r="F272" s="85">
        <v>5</v>
      </c>
      <c r="G272" s="86">
        <v>466.1</v>
      </c>
      <c r="H272" s="82" t="s">
        <v>62</v>
      </c>
    </row>
    <row r="273" spans="1:8" x14ac:dyDescent="0.25">
      <c r="A273" s="5" t="s">
        <v>19</v>
      </c>
      <c r="B273" s="5">
        <v>269</v>
      </c>
      <c r="C273" s="87">
        <v>40920425</v>
      </c>
      <c r="D273" s="83">
        <v>41828</v>
      </c>
      <c r="E273" s="84" t="s">
        <v>173</v>
      </c>
      <c r="F273" s="85">
        <v>12</v>
      </c>
      <c r="G273" s="86">
        <v>466.1</v>
      </c>
      <c r="H273" s="82" t="s">
        <v>108</v>
      </c>
    </row>
    <row r="274" spans="1:8" x14ac:dyDescent="0.25">
      <c r="A274" s="5" t="s">
        <v>19</v>
      </c>
      <c r="B274" s="5">
        <v>270</v>
      </c>
      <c r="C274" s="87">
        <v>40922185</v>
      </c>
      <c r="D274" s="83">
        <v>41824</v>
      </c>
      <c r="E274" s="84" t="s">
        <v>172</v>
      </c>
      <c r="F274" s="85">
        <v>4.5</v>
      </c>
      <c r="G274" s="86">
        <v>466.1</v>
      </c>
      <c r="H274" s="82" t="s">
        <v>62</v>
      </c>
    </row>
    <row r="275" spans="1:8" x14ac:dyDescent="0.25">
      <c r="A275" s="5" t="s">
        <v>19</v>
      </c>
      <c r="B275" s="5">
        <v>271</v>
      </c>
      <c r="C275" s="87">
        <v>40921016</v>
      </c>
      <c r="D275" s="83">
        <v>41836</v>
      </c>
      <c r="E275" s="84" t="s">
        <v>172</v>
      </c>
      <c r="F275" s="85">
        <v>8</v>
      </c>
      <c r="G275" s="86">
        <v>466.1</v>
      </c>
      <c r="H275" s="82" t="s">
        <v>25</v>
      </c>
    </row>
    <row r="276" spans="1:8" x14ac:dyDescent="0.25">
      <c r="A276" s="5" t="s">
        <v>19</v>
      </c>
      <c r="B276" s="5">
        <v>272</v>
      </c>
      <c r="C276" s="87">
        <v>40921403</v>
      </c>
      <c r="D276" s="83">
        <v>41821</v>
      </c>
      <c r="E276" s="84" t="s">
        <v>172</v>
      </c>
      <c r="F276" s="85">
        <v>15</v>
      </c>
      <c r="G276" s="86">
        <v>466.1</v>
      </c>
      <c r="H276" s="82" t="s">
        <v>143</v>
      </c>
    </row>
    <row r="277" spans="1:8" x14ac:dyDescent="0.25">
      <c r="A277" s="5" t="s">
        <v>19</v>
      </c>
      <c r="B277" s="5">
        <v>273</v>
      </c>
      <c r="C277" s="87">
        <v>40923388</v>
      </c>
      <c r="D277" s="83">
        <v>41822</v>
      </c>
      <c r="E277" s="84" t="s">
        <v>172</v>
      </c>
      <c r="F277" s="85">
        <v>8</v>
      </c>
      <c r="G277" s="86">
        <v>466.1</v>
      </c>
      <c r="H277" s="82" t="s">
        <v>108</v>
      </c>
    </row>
    <row r="278" spans="1:8" x14ac:dyDescent="0.25">
      <c r="A278" s="5" t="s">
        <v>19</v>
      </c>
      <c r="B278" s="5">
        <v>274</v>
      </c>
      <c r="C278" s="87">
        <v>40921945</v>
      </c>
      <c r="D278" s="83">
        <v>41822</v>
      </c>
      <c r="E278" s="84" t="s">
        <v>172</v>
      </c>
      <c r="F278" s="85">
        <v>8</v>
      </c>
      <c r="G278" s="86">
        <v>466.1</v>
      </c>
      <c r="H278" s="82" t="s">
        <v>52</v>
      </c>
    </row>
    <row r="279" spans="1:8" x14ac:dyDescent="0.25">
      <c r="A279" s="5" t="s">
        <v>19</v>
      </c>
      <c r="B279" s="5">
        <v>275</v>
      </c>
      <c r="C279" s="87">
        <v>40923548</v>
      </c>
      <c r="D279" s="83">
        <v>41828</v>
      </c>
      <c r="E279" s="84" t="s">
        <v>173</v>
      </c>
      <c r="F279" s="85">
        <v>15</v>
      </c>
      <c r="G279" s="86">
        <v>466.1</v>
      </c>
      <c r="H279" s="82" t="s">
        <v>121</v>
      </c>
    </row>
    <row r="280" spans="1:8" x14ac:dyDescent="0.25">
      <c r="A280" s="5" t="s">
        <v>19</v>
      </c>
      <c r="B280" s="5">
        <v>276</v>
      </c>
      <c r="C280" s="87">
        <v>40922353</v>
      </c>
      <c r="D280" s="83">
        <v>41821</v>
      </c>
      <c r="E280" s="84" t="s">
        <v>173</v>
      </c>
      <c r="F280" s="85">
        <v>14.5</v>
      </c>
      <c r="G280" s="86">
        <v>10570.5</v>
      </c>
      <c r="H280" s="82" t="s">
        <v>42</v>
      </c>
    </row>
    <row r="281" spans="1:8" x14ac:dyDescent="0.25">
      <c r="A281" s="5" t="s">
        <v>19</v>
      </c>
      <c r="B281" s="5">
        <v>277</v>
      </c>
      <c r="C281" s="87">
        <v>40922642</v>
      </c>
      <c r="D281" s="83">
        <v>41838</v>
      </c>
      <c r="E281" s="84" t="s">
        <v>172</v>
      </c>
      <c r="F281" s="85">
        <v>8</v>
      </c>
      <c r="G281" s="86">
        <v>466.1</v>
      </c>
      <c r="H281" s="82" t="s">
        <v>112</v>
      </c>
    </row>
    <row r="282" spans="1:8" x14ac:dyDescent="0.25">
      <c r="A282" s="5" t="s">
        <v>19</v>
      </c>
      <c r="B282" s="5">
        <v>278</v>
      </c>
      <c r="C282" s="87">
        <v>40922804</v>
      </c>
      <c r="D282" s="83">
        <v>41822</v>
      </c>
      <c r="E282" s="84" t="s">
        <v>173</v>
      </c>
      <c r="F282" s="85">
        <v>15</v>
      </c>
      <c r="G282" s="86">
        <v>466.1</v>
      </c>
      <c r="H282" s="82" t="s">
        <v>119</v>
      </c>
    </row>
    <row r="283" spans="1:8" x14ac:dyDescent="0.25">
      <c r="A283" s="5" t="s">
        <v>19</v>
      </c>
      <c r="B283" s="5">
        <v>279</v>
      </c>
      <c r="C283" s="87">
        <v>40922841</v>
      </c>
      <c r="D283" s="83">
        <v>41821</v>
      </c>
      <c r="E283" s="84" t="s">
        <v>172</v>
      </c>
      <c r="F283" s="85">
        <v>11.5</v>
      </c>
      <c r="G283" s="86">
        <v>466.1</v>
      </c>
      <c r="H283" s="82" t="s">
        <v>147</v>
      </c>
    </row>
    <row r="284" spans="1:8" x14ac:dyDescent="0.25">
      <c r="A284" s="5" t="s">
        <v>19</v>
      </c>
      <c r="B284" s="5">
        <v>280</v>
      </c>
      <c r="C284" s="87">
        <v>40922910</v>
      </c>
      <c r="D284" s="83">
        <v>41827</v>
      </c>
      <c r="E284" s="84" t="s">
        <v>173</v>
      </c>
      <c r="F284" s="85">
        <v>15</v>
      </c>
      <c r="G284" s="86">
        <v>466.1</v>
      </c>
      <c r="H284" s="82" t="s">
        <v>62</v>
      </c>
    </row>
    <row r="285" spans="1:8" x14ac:dyDescent="0.25">
      <c r="A285" s="5" t="s">
        <v>19</v>
      </c>
      <c r="B285" s="5">
        <v>281</v>
      </c>
      <c r="C285" s="87">
        <v>40922061</v>
      </c>
      <c r="D285" s="83">
        <v>41823</v>
      </c>
      <c r="E285" s="84" t="s">
        <v>172</v>
      </c>
      <c r="F285" s="85">
        <v>15</v>
      </c>
      <c r="G285" s="86">
        <v>466.1</v>
      </c>
      <c r="H285" s="82" t="s">
        <v>44</v>
      </c>
    </row>
    <row r="286" spans="1:8" x14ac:dyDescent="0.25">
      <c r="A286" s="5" t="s">
        <v>19</v>
      </c>
      <c r="B286" s="5">
        <v>282</v>
      </c>
      <c r="C286" s="87">
        <v>40924163</v>
      </c>
      <c r="D286" s="83">
        <v>41827</v>
      </c>
      <c r="E286" s="84" t="s">
        <v>172</v>
      </c>
      <c r="F286" s="85">
        <v>15</v>
      </c>
      <c r="G286" s="86">
        <v>466.1</v>
      </c>
      <c r="H286" s="82" t="s">
        <v>49</v>
      </c>
    </row>
    <row r="287" spans="1:8" x14ac:dyDescent="0.25">
      <c r="A287" s="5" t="s">
        <v>19</v>
      </c>
      <c r="B287" s="5">
        <v>283</v>
      </c>
      <c r="C287" s="87">
        <v>40922991</v>
      </c>
      <c r="D287" s="83">
        <v>41823</v>
      </c>
      <c r="E287" s="84" t="s">
        <v>172</v>
      </c>
      <c r="F287" s="85">
        <v>8</v>
      </c>
      <c r="G287" s="86">
        <v>466.1</v>
      </c>
      <c r="H287" s="82" t="s">
        <v>129</v>
      </c>
    </row>
    <row r="288" spans="1:8" x14ac:dyDescent="0.25">
      <c r="A288" s="5" t="s">
        <v>19</v>
      </c>
      <c r="B288" s="5">
        <v>284</v>
      </c>
      <c r="C288" s="87">
        <v>40923055</v>
      </c>
      <c r="D288" s="83">
        <v>41844</v>
      </c>
      <c r="E288" s="84" t="s">
        <v>172</v>
      </c>
      <c r="F288" s="85">
        <v>15</v>
      </c>
      <c r="G288" s="86">
        <v>466.1</v>
      </c>
      <c r="H288" s="82" t="s">
        <v>112</v>
      </c>
    </row>
    <row r="289" spans="1:8" x14ac:dyDescent="0.25">
      <c r="A289" s="5" t="s">
        <v>19</v>
      </c>
      <c r="B289" s="5">
        <v>285</v>
      </c>
      <c r="C289" s="87">
        <v>40923420</v>
      </c>
      <c r="D289" s="83">
        <v>41821</v>
      </c>
      <c r="E289" s="84" t="s">
        <v>172</v>
      </c>
      <c r="F289" s="85">
        <v>8</v>
      </c>
      <c r="G289" s="86">
        <v>466.1</v>
      </c>
      <c r="H289" s="82" t="s">
        <v>120</v>
      </c>
    </row>
    <row r="290" spans="1:8" x14ac:dyDescent="0.25">
      <c r="A290" s="5" t="s">
        <v>19</v>
      </c>
      <c r="B290" s="5">
        <v>286</v>
      </c>
      <c r="C290" s="87">
        <v>40923587</v>
      </c>
      <c r="D290" s="83">
        <v>41821</v>
      </c>
      <c r="E290" s="84" t="s">
        <v>173</v>
      </c>
      <c r="F290" s="85">
        <v>14.5</v>
      </c>
      <c r="G290" s="86">
        <v>466.1</v>
      </c>
      <c r="H290" s="82" t="s">
        <v>42</v>
      </c>
    </row>
    <row r="291" spans="1:8" x14ac:dyDescent="0.25">
      <c r="A291" s="5" t="s">
        <v>19</v>
      </c>
      <c r="B291" s="5">
        <v>287</v>
      </c>
      <c r="C291" s="87">
        <v>40923457</v>
      </c>
      <c r="D291" s="83">
        <v>41821</v>
      </c>
      <c r="E291" s="84" t="s">
        <v>172</v>
      </c>
      <c r="F291" s="85">
        <v>8</v>
      </c>
      <c r="G291" s="86">
        <v>466.1</v>
      </c>
      <c r="H291" s="82" t="s">
        <v>42</v>
      </c>
    </row>
    <row r="292" spans="1:8" x14ac:dyDescent="0.25">
      <c r="A292" s="5" t="s">
        <v>19</v>
      </c>
      <c r="B292" s="5">
        <v>288</v>
      </c>
      <c r="C292" s="87">
        <v>40924240</v>
      </c>
      <c r="D292" s="83">
        <v>41822</v>
      </c>
      <c r="E292" s="84" t="s">
        <v>172</v>
      </c>
      <c r="F292" s="85">
        <v>5</v>
      </c>
      <c r="G292" s="86">
        <v>466.1</v>
      </c>
      <c r="H292" s="82" t="s">
        <v>103</v>
      </c>
    </row>
    <row r="293" spans="1:8" x14ac:dyDescent="0.25">
      <c r="A293" s="5" t="s">
        <v>19</v>
      </c>
      <c r="B293" s="5">
        <v>289</v>
      </c>
      <c r="C293" s="87">
        <v>40925790</v>
      </c>
      <c r="D293" s="83">
        <v>41827</v>
      </c>
      <c r="E293" s="84" t="s">
        <v>173</v>
      </c>
      <c r="F293" s="85">
        <v>15</v>
      </c>
      <c r="G293" s="86">
        <v>466.1</v>
      </c>
      <c r="H293" s="82" t="s">
        <v>104</v>
      </c>
    </row>
    <row r="294" spans="1:8" x14ac:dyDescent="0.25">
      <c r="A294" s="5" t="s">
        <v>19</v>
      </c>
      <c r="B294" s="5">
        <v>290</v>
      </c>
      <c r="C294" s="87">
        <v>40924506</v>
      </c>
      <c r="D294" s="83">
        <v>41823</v>
      </c>
      <c r="E294" s="84" t="s">
        <v>172</v>
      </c>
      <c r="F294" s="85">
        <v>8</v>
      </c>
      <c r="G294" s="86">
        <v>466.1</v>
      </c>
      <c r="H294" s="82" t="s">
        <v>120</v>
      </c>
    </row>
    <row r="295" spans="1:8" x14ac:dyDescent="0.25">
      <c r="A295" s="5" t="s">
        <v>19</v>
      </c>
      <c r="B295" s="5">
        <v>291</v>
      </c>
      <c r="C295" s="87">
        <v>40925050</v>
      </c>
      <c r="D295" s="83">
        <v>41830</v>
      </c>
      <c r="E295" s="84" t="s">
        <v>172</v>
      </c>
      <c r="F295" s="85">
        <v>4.5</v>
      </c>
      <c r="G295" s="86">
        <v>466.1</v>
      </c>
      <c r="H295" s="82" t="s">
        <v>62</v>
      </c>
    </row>
    <row r="296" spans="1:8" x14ac:dyDescent="0.25">
      <c r="A296" s="5" t="s">
        <v>19</v>
      </c>
      <c r="B296" s="5">
        <v>292</v>
      </c>
      <c r="C296" s="87">
        <v>40925688</v>
      </c>
      <c r="D296" s="83">
        <v>41835</v>
      </c>
      <c r="E296" s="84" t="s">
        <v>172</v>
      </c>
      <c r="F296" s="85">
        <v>15</v>
      </c>
      <c r="G296" s="86">
        <v>466.1</v>
      </c>
      <c r="H296" s="82" t="s">
        <v>121</v>
      </c>
    </row>
    <row r="297" spans="1:8" x14ac:dyDescent="0.25">
      <c r="A297" s="5" t="s">
        <v>19</v>
      </c>
      <c r="B297" s="5">
        <v>293</v>
      </c>
      <c r="C297" s="87">
        <v>40925487</v>
      </c>
      <c r="D297" s="83">
        <v>41823</v>
      </c>
      <c r="E297" s="84" t="s">
        <v>172</v>
      </c>
      <c r="F297" s="85">
        <v>14.5</v>
      </c>
      <c r="G297" s="86">
        <v>466.1</v>
      </c>
      <c r="H297" s="82" t="s">
        <v>147</v>
      </c>
    </row>
    <row r="298" spans="1:8" x14ac:dyDescent="0.25">
      <c r="A298" s="5" t="s">
        <v>19</v>
      </c>
      <c r="B298" s="5">
        <v>294</v>
      </c>
      <c r="C298" s="87">
        <v>40924030</v>
      </c>
      <c r="D298" s="83">
        <v>41823</v>
      </c>
      <c r="E298" s="84" t="s">
        <v>22</v>
      </c>
      <c r="F298" s="85">
        <v>15</v>
      </c>
      <c r="G298" s="86">
        <v>466.1</v>
      </c>
      <c r="H298" s="82" t="s">
        <v>29</v>
      </c>
    </row>
    <row r="299" spans="1:8" x14ac:dyDescent="0.25">
      <c r="A299" s="5" t="s">
        <v>19</v>
      </c>
      <c r="B299" s="5">
        <v>295</v>
      </c>
      <c r="C299" s="87">
        <v>40925119</v>
      </c>
      <c r="D299" s="83">
        <v>41824</v>
      </c>
      <c r="E299" s="84" t="s">
        <v>172</v>
      </c>
      <c r="F299" s="85">
        <v>15</v>
      </c>
      <c r="G299" s="86">
        <v>466.1</v>
      </c>
      <c r="H299" s="82" t="s">
        <v>103</v>
      </c>
    </row>
    <row r="300" spans="1:8" x14ac:dyDescent="0.25">
      <c r="A300" s="5" t="s">
        <v>19</v>
      </c>
      <c r="B300" s="5">
        <v>296</v>
      </c>
      <c r="C300" s="87">
        <v>40926042</v>
      </c>
      <c r="D300" s="83">
        <v>41824</v>
      </c>
      <c r="E300" s="84" t="s">
        <v>172</v>
      </c>
      <c r="F300" s="85">
        <v>14.5</v>
      </c>
      <c r="G300" s="86">
        <v>466.1</v>
      </c>
      <c r="H300" s="82" t="s">
        <v>147</v>
      </c>
    </row>
    <row r="301" spans="1:8" x14ac:dyDescent="0.25">
      <c r="A301" s="5" t="s">
        <v>19</v>
      </c>
      <c r="B301" s="5">
        <v>297</v>
      </c>
      <c r="C301" s="87">
        <v>40926413</v>
      </c>
      <c r="D301" s="83">
        <v>41828</v>
      </c>
      <c r="E301" s="84" t="s">
        <v>172</v>
      </c>
      <c r="F301" s="85">
        <v>12</v>
      </c>
      <c r="G301" s="86">
        <v>466.1</v>
      </c>
      <c r="H301" s="82" t="s">
        <v>49</v>
      </c>
    </row>
    <row r="302" spans="1:8" x14ac:dyDescent="0.25">
      <c r="A302" s="5" t="s">
        <v>19</v>
      </c>
      <c r="B302" s="5">
        <v>298</v>
      </c>
      <c r="C302" s="87">
        <v>40924674</v>
      </c>
      <c r="D302" s="83">
        <v>41827</v>
      </c>
      <c r="E302" s="84" t="s">
        <v>172</v>
      </c>
      <c r="F302" s="85">
        <v>15</v>
      </c>
      <c r="G302" s="86">
        <v>466.1</v>
      </c>
      <c r="H302" s="82" t="s">
        <v>47</v>
      </c>
    </row>
    <row r="303" spans="1:8" x14ac:dyDescent="0.25">
      <c r="A303" s="5" t="s">
        <v>19</v>
      </c>
      <c r="B303" s="5">
        <v>299</v>
      </c>
      <c r="C303" s="87">
        <v>40927539</v>
      </c>
      <c r="D303" s="83">
        <v>41838</v>
      </c>
      <c r="E303" s="84" t="s">
        <v>172</v>
      </c>
      <c r="F303" s="85">
        <v>8</v>
      </c>
      <c r="G303" s="86">
        <v>466.1</v>
      </c>
      <c r="H303" s="82" t="s">
        <v>148</v>
      </c>
    </row>
    <row r="304" spans="1:8" x14ac:dyDescent="0.25">
      <c r="A304" s="5" t="s">
        <v>19</v>
      </c>
      <c r="B304" s="5">
        <v>300</v>
      </c>
      <c r="C304" s="87">
        <v>40927183</v>
      </c>
      <c r="D304" s="83">
        <v>41831</v>
      </c>
      <c r="E304" s="84" t="s">
        <v>173</v>
      </c>
      <c r="F304" s="85">
        <v>15</v>
      </c>
      <c r="G304" s="86">
        <v>466.1</v>
      </c>
      <c r="H304" s="82" t="s">
        <v>121</v>
      </c>
    </row>
    <row r="305" spans="1:8" x14ac:dyDescent="0.25">
      <c r="A305" s="5" t="s">
        <v>19</v>
      </c>
      <c r="B305" s="5">
        <v>301</v>
      </c>
      <c r="C305" s="87">
        <v>40926105</v>
      </c>
      <c r="D305" s="83">
        <v>41829</v>
      </c>
      <c r="E305" s="84" t="s">
        <v>172</v>
      </c>
      <c r="F305" s="85">
        <v>15</v>
      </c>
      <c r="G305" s="86">
        <v>466.1</v>
      </c>
      <c r="H305" s="82" t="s">
        <v>60</v>
      </c>
    </row>
    <row r="306" spans="1:8" x14ac:dyDescent="0.25">
      <c r="A306" s="5" t="s">
        <v>19</v>
      </c>
      <c r="B306" s="5">
        <v>302</v>
      </c>
      <c r="C306" s="87">
        <v>40926516</v>
      </c>
      <c r="D306" s="83">
        <v>41831</v>
      </c>
      <c r="E306" s="84" t="s">
        <v>172</v>
      </c>
      <c r="F306" s="85">
        <v>15</v>
      </c>
      <c r="G306" s="86">
        <v>466.1</v>
      </c>
      <c r="H306" s="82" t="s">
        <v>143</v>
      </c>
    </row>
    <row r="307" spans="1:8" x14ac:dyDescent="0.25">
      <c r="A307" s="5" t="s">
        <v>19</v>
      </c>
      <c r="B307" s="5">
        <v>303</v>
      </c>
      <c r="C307" s="87">
        <v>40926983</v>
      </c>
      <c r="D307" s="83">
        <v>41831</v>
      </c>
      <c r="E307" s="84" t="s">
        <v>172</v>
      </c>
      <c r="F307" s="85">
        <v>15</v>
      </c>
      <c r="G307" s="86">
        <v>466.1</v>
      </c>
      <c r="H307" s="82" t="s">
        <v>121</v>
      </c>
    </row>
    <row r="308" spans="1:8" x14ac:dyDescent="0.25">
      <c r="A308" s="5" t="s">
        <v>19</v>
      </c>
      <c r="B308" s="5">
        <v>304</v>
      </c>
      <c r="C308" s="87">
        <v>40926584</v>
      </c>
      <c r="D308" s="83">
        <v>41827</v>
      </c>
      <c r="E308" s="84" t="s">
        <v>172</v>
      </c>
      <c r="F308" s="85">
        <v>14.5</v>
      </c>
      <c r="G308" s="86">
        <v>466.1</v>
      </c>
      <c r="H308" s="82" t="s">
        <v>147</v>
      </c>
    </row>
    <row r="309" spans="1:8" x14ac:dyDescent="0.25">
      <c r="A309" s="5" t="s">
        <v>19</v>
      </c>
      <c r="B309" s="5">
        <v>305</v>
      </c>
      <c r="C309" s="87">
        <v>40927586</v>
      </c>
      <c r="D309" s="83">
        <v>41829</v>
      </c>
      <c r="E309" s="84" t="s">
        <v>172</v>
      </c>
      <c r="F309" s="85">
        <v>12</v>
      </c>
      <c r="G309" s="86">
        <v>466.1</v>
      </c>
      <c r="H309" s="82" t="s">
        <v>56</v>
      </c>
    </row>
    <row r="310" spans="1:8" x14ac:dyDescent="0.25">
      <c r="A310" s="5" t="s">
        <v>19</v>
      </c>
      <c r="B310" s="5">
        <v>306</v>
      </c>
      <c r="C310" s="87">
        <v>40927627</v>
      </c>
      <c r="D310" s="83">
        <v>41830</v>
      </c>
      <c r="E310" s="84" t="s">
        <v>172</v>
      </c>
      <c r="F310" s="85">
        <v>8</v>
      </c>
      <c r="G310" s="86">
        <v>466.1</v>
      </c>
      <c r="H310" s="82" t="s">
        <v>120</v>
      </c>
    </row>
    <row r="311" spans="1:8" x14ac:dyDescent="0.25">
      <c r="A311" s="5" t="s">
        <v>19</v>
      </c>
      <c r="B311" s="5">
        <v>307</v>
      </c>
      <c r="C311" s="87">
        <v>40927678</v>
      </c>
      <c r="D311" s="83">
        <v>41830</v>
      </c>
      <c r="E311" s="84" t="s">
        <v>172</v>
      </c>
      <c r="F311" s="85">
        <v>15</v>
      </c>
      <c r="G311" s="86">
        <v>466.1</v>
      </c>
      <c r="H311" s="82" t="s">
        <v>37</v>
      </c>
    </row>
    <row r="312" spans="1:8" x14ac:dyDescent="0.25">
      <c r="A312" s="5" t="s">
        <v>19</v>
      </c>
      <c r="B312" s="5">
        <v>308</v>
      </c>
      <c r="C312" s="87">
        <v>40927637</v>
      </c>
      <c r="D312" s="83">
        <v>41831</v>
      </c>
      <c r="E312" s="84" t="s">
        <v>172</v>
      </c>
      <c r="F312" s="85">
        <v>15</v>
      </c>
      <c r="G312" s="86">
        <v>466.1</v>
      </c>
      <c r="H312" s="82" t="s">
        <v>121</v>
      </c>
    </row>
    <row r="313" spans="1:8" x14ac:dyDescent="0.25">
      <c r="A313" s="5" t="s">
        <v>19</v>
      </c>
      <c r="B313" s="5">
        <v>309</v>
      </c>
      <c r="C313" s="87">
        <v>40927859</v>
      </c>
      <c r="D313" s="83">
        <v>41831</v>
      </c>
      <c r="E313" s="84" t="s">
        <v>172</v>
      </c>
      <c r="F313" s="85">
        <v>8</v>
      </c>
      <c r="G313" s="86">
        <v>466.1</v>
      </c>
      <c r="H313" s="82" t="s">
        <v>40</v>
      </c>
    </row>
    <row r="314" spans="1:8" x14ac:dyDescent="0.25">
      <c r="A314" s="5" t="s">
        <v>19</v>
      </c>
      <c r="B314" s="5">
        <v>310</v>
      </c>
      <c r="C314" s="87">
        <v>40928426</v>
      </c>
      <c r="D314" s="83">
        <v>41831</v>
      </c>
      <c r="E314" s="84" t="s">
        <v>172</v>
      </c>
      <c r="F314" s="85">
        <v>15</v>
      </c>
      <c r="G314" s="86">
        <v>466.1</v>
      </c>
      <c r="H314" s="82" t="s">
        <v>121</v>
      </c>
    </row>
    <row r="315" spans="1:8" x14ac:dyDescent="0.25">
      <c r="A315" s="5" t="s">
        <v>19</v>
      </c>
      <c r="B315" s="5">
        <v>311</v>
      </c>
      <c r="C315" s="87">
        <v>40927834</v>
      </c>
      <c r="D315" s="83">
        <v>41829</v>
      </c>
      <c r="E315" s="84" t="s">
        <v>172</v>
      </c>
      <c r="F315" s="85">
        <v>15</v>
      </c>
      <c r="G315" s="86">
        <v>466.1</v>
      </c>
      <c r="H315" s="82" t="s">
        <v>111</v>
      </c>
    </row>
    <row r="316" spans="1:8" x14ac:dyDescent="0.25">
      <c r="A316" s="5" t="s">
        <v>19</v>
      </c>
      <c r="B316" s="5">
        <v>312</v>
      </c>
      <c r="C316" s="87">
        <v>40929542</v>
      </c>
      <c r="D316" s="83">
        <v>41842</v>
      </c>
      <c r="E316" s="84" t="s">
        <v>173</v>
      </c>
      <c r="F316" s="85">
        <v>15</v>
      </c>
      <c r="G316" s="86">
        <v>466.1</v>
      </c>
      <c r="H316" s="82" t="s">
        <v>52</v>
      </c>
    </row>
    <row r="317" spans="1:8" x14ac:dyDescent="0.25">
      <c r="A317" s="5" t="s">
        <v>19</v>
      </c>
      <c r="B317" s="5">
        <v>313</v>
      </c>
      <c r="C317" s="87">
        <v>40929582</v>
      </c>
      <c r="D317" s="83">
        <v>41837</v>
      </c>
      <c r="E317" s="84" t="s">
        <v>172</v>
      </c>
      <c r="F317" s="85">
        <v>15</v>
      </c>
      <c r="G317" s="86">
        <v>466.1</v>
      </c>
      <c r="H317" s="82" t="s">
        <v>121</v>
      </c>
    </row>
    <row r="318" spans="1:8" x14ac:dyDescent="0.25">
      <c r="A318" s="5" t="s">
        <v>19</v>
      </c>
      <c r="B318" s="5">
        <v>314</v>
      </c>
      <c r="C318" s="87">
        <v>40928307</v>
      </c>
      <c r="D318" s="83">
        <v>41838</v>
      </c>
      <c r="E318" s="84" t="s">
        <v>172</v>
      </c>
      <c r="F318" s="85">
        <v>15</v>
      </c>
      <c r="G318" s="86">
        <v>10935</v>
      </c>
      <c r="H318" s="82" t="s">
        <v>66</v>
      </c>
    </row>
    <row r="319" spans="1:8" x14ac:dyDescent="0.25">
      <c r="A319" s="5" t="s">
        <v>19</v>
      </c>
      <c r="B319" s="5">
        <v>315</v>
      </c>
      <c r="C319" s="87">
        <v>40928981</v>
      </c>
      <c r="D319" s="83">
        <v>41831</v>
      </c>
      <c r="E319" s="84" t="s">
        <v>172</v>
      </c>
      <c r="F319" s="85">
        <v>8</v>
      </c>
      <c r="G319" s="86">
        <v>466.1</v>
      </c>
      <c r="H319" s="82" t="s">
        <v>32</v>
      </c>
    </row>
    <row r="320" spans="1:8" x14ac:dyDescent="0.25">
      <c r="A320" s="5" t="s">
        <v>19</v>
      </c>
      <c r="B320" s="5">
        <v>316</v>
      </c>
      <c r="C320" s="87">
        <v>40928363</v>
      </c>
      <c r="D320" s="83">
        <v>41837</v>
      </c>
      <c r="E320" s="84" t="s">
        <v>172</v>
      </c>
      <c r="F320" s="85">
        <v>12</v>
      </c>
      <c r="G320" s="86">
        <v>466.1</v>
      </c>
      <c r="H320" s="82" t="s">
        <v>37</v>
      </c>
    </row>
    <row r="321" spans="1:8" x14ac:dyDescent="0.25">
      <c r="A321" s="5" t="s">
        <v>19</v>
      </c>
      <c r="B321" s="5">
        <v>317</v>
      </c>
      <c r="C321" s="87">
        <v>40929343</v>
      </c>
      <c r="D321" s="83">
        <v>41837</v>
      </c>
      <c r="E321" s="84" t="s">
        <v>172</v>
      </c>
      <c r="F321" s="85">
        <v>15</v>
      </c>
      <c r="G321" s="86">
        <v>466.1</v>
      </c>
      <c r="H321" s="82" t="s">
        <v>49</v>
      </c>
    </row>
    <row r="322" spans="1:8" x14ac:dyDescent="0.25">
      <c r="A322" s="5" t="s">
        <v>19</v>
      </c>
      <c r="B322" s="5">
        <v>318</v>
      </c>
      <c r="C322" s="87">
        <v>40928216</v>
      </c>
      <c r="D322" s="83">
        <v>41830</v>
      </c>
      <c r="E322" s="84" t="s">
        <v>172</v>
      </c>
      <c r="F322" s="85">
        <v>8</v>
      </c>
      <c r="G322" s="86">
        <v>466.1</v>
      </c>
      <c r="H322" s="82" t="s">
        <v>141</v>
      </c>
    </row>
    <row r="323" spans="1:8" x14ac:dyDescent="0.25">
      <c r="A323" s="5" t="s">
        <v>19</v>
      </c>
      <c r="B323" s="5">
        <v>319</v>
      </c>
      <c r="C323" s="87">
        <v>40932520</v>
      </c>
      <c r="D323" s="83">
        <v>41841</v>
      </c>
      <c r="E323" s="84" t="s">
        <v>172</v>
      </c>
      <c r="F323" s="85">
        <v>14.5</v>
      </c>
      <c r="G323" s="86">
        <v>466.1</v>
      </c>
      <c r="H323" s="82" t="s">
        <v>147</v>
      </c>
    </row>
    <row r="324" spans="1:8" x14ac:dyDescent="0.25">
      <c r="A324" s="5" t="s">
        <v>19</v>
      </c>
      <c r="B324" s="5">
        <v>320</v>
      </c>
      <c r="C324" s="87">
        <v>40929694</v>
      </c>
      <c r="D324" s="83">
        <v>41838</v>
      </c>
      <c r="E324" s="84" t="s">
        <v>172</v>
      </c>
      <c r="F324" s="85">
        <v>14.5</v>
      </c>
      <c r="G324" s="86">
        <v>466.1</v>
      </c>
      <c r="H324" s="82" t="s">
        <v>27</v>
      </c>
    </row>
    <row r="325" spans="1:8" x14ac:dyDescent="0.25">
      <c r="A325" s="5" t="s">
        <v>19</v>
      </c>
      <c r="B325" s="5">
        <v>321</v>
      </c>
      <c r="C325" s="87">
        <v>40930331</v>
      </c>
      <c r="D325" s="83">
        <v>41835</v>
      </c>
      <c r="E325" s="84" t="s">
        <v>172</v>
      </c>
      <c r="F325" s="85">
        <v>8</v>
      </c>
      <c r="G325" s="86">
        <v>466.1</v>
      </c>
      <c r="H325" s="82" t="s">
        <v>47</v>
      </c>
    </row>
    <row r="326" spans="1:8" x14ac:dyDescent="0.25">
      <c r="A326" s="5" t="s">
        <v>19</v>
      </c>
      <c r="B326" s="5">
        <v>322</v>
      </c>
      <c r="C326" s="87">
        <v>40930528</v>
      </c>
      <c r="D326" s="83">
        <v>41835</v>
      </c>
      <c r="E326" s="84" t="s">
        <v>172</v>
      </c>
      <c r="F326" s="85">
        <v>8</v>
      </c>
      <c r="G326" s="86">
        <v>466.1</v>
      </c>
      <c r="H326" s="82" t="s">
        <v>47</v>
      </c>
    </row>
    <row r="327" spans="1:8" x14ac:dyDescent="0.25">
      <c r="A327" s="5" t="s">
        <v>19</v>
      </c>
      <c r="B327" s="5">
        <v>323</v>
      </c>
      <c r="C327" s="87">
        <v>40928419</v>
      </c>
      <c r="D327" s="83">
        <v>41834</v>
      </c>
      <c r="E327" s="84" t="s">
        <v>172</v>
      </c>
      <c r="F327" s="85">
        <v>15</v>
      </c>
      <c r="G327" s="86">
        <v>466.1</v>
      </c>
      <c r="H327" s="82" t="s">
        <v>24</v>
      </c>
    </row>
    <row r="328" spans="1:8" x14ac:dyDescent="0.25">
      <c r="A328" s="5" t="s">
        <v>19</v>
      </c>
      <c r="B328" s="5">
        <v>324</v>
      </c>
      <c r="C328" s="87">
        <v>40929293</v>
      </c>
      <c r="D328" s="83">
        <v>41842</v>
      </c>
      <c r="E328" s="84" t="s">
        <v>172</v>
      </c>
      <c r="F328" s="85">
        <v>15</v>
      </c>
      <c r="G328" s="86">
        <v>10935</v>
      </c>
      <c r="H328" s="82" t="s">
        <v>175</v>
      </c>
    </row>
    <row r="329" spans="1:8" x14ac:dyDescent="0.25">
      <c r="A329" s="5" t="s">
        <v>19</v>
      </c>
      <c r="B329" s="5">
        <v>325</v>
      </c>
      <c r="C329" s="87">
        <v>40930367</v>
      </c>
      <c r="D329" s="83">
        <v>41841</v>
      </c>
      <c r="E329" s="84" t="s">
        <v>172</v>
      </c>
      <c r="F329" s="85">
        <v>15</v>
      </c>
      <c r="G329" s="86">
        <v>466.1</v>
      </c>
      <c r="H329" s="82" t="s">
        <v>121</v>
      </c>
    </row>
    <row r="330" spans="1:8" x14ac:dyDescent="0.25">
      <c r="A330" s="5" t="s">
        <v>19</v>
      </c>
      <c r="B330" s="5">
        <v>326</v>
      </c>
      <c r="C330" s="87">
        <v>40929876</v>
      </c>
      <c r="D330" s="83">
        <v>41838</v>
      </c>
      <c r="E330" s="84" t="s">
        <v>172</v>
      </c>
      <c r="F330" s="85">
        <v>15</v>
      </c>
      <c r="G330" s="86">
        <v>466.1</v>
      </c>
      <c r="H330" s="82" t="s">
        <v>121</v>
      </c>
    </row>
    <row r="331" spans="1:8" x14ac:dyDescent="0.25">
      <c r="A331" s="5" t="s">
        <v>19</v>
      </c>
      <c r="B331" s="5">
        <v>327</v>
      </c>
      <c r="C331" s="87">
        <v>40929513</v>
      </c>
      <c r="D331" s="83">
        <v>41834</v>
      </c>
      <c r="E331" s="84" t="s">
        <v>172</v>
      </c>
      <c r="F331" s="85">
        <v>14</v>
      </c>
      <c r="G331" s="86">
        <v>466.1</v>
      </c>
      <c r="H331" s="82" t="s">
        <v>146</v>
      </c>
    </row>
    <row r="332" spans="1:8" x14ac:dyDescent="0.25">
      <c r="A332" s="5" t="s">
        <v>19</v>
      </c>
      <c r="B332" s="5">
        <v>328</v>
      </c>
      <c r="C332" s="87">
        <v>40930555</v>
      </c>
      <c r="D332" s="83">
        <v>41851</v>
      </c>
      <c r="E332" s="84" t="s">
        <v>172</v>
      </c>
      <c r="F332" s="85">
        <v>14</v>
      </c>
      <c r="G332" s="86">
        <v>466.1</v>
      </c>
      <c r="H332" s="82" t="s">
        <v>121</v>
      </c>
    </row>
    <row r="333" spans="1:8" x14ac:dyDescent="0.25">
      <c r="A333" s="5" t="s">
        <v>19</v>
      </c>
      <c r="B333" s="5">
        <v>329</v>
      </c>
      <c r="C333" s="87">
        <v>40929043</v>
      </c>
      <c r="D333" s="83">
        <v>41831</v>
      </c>
      <c r="E333" s="84" t="s">
        <v>172</v>
      </c>
      <c r="F333" s="85">
        <v>8</v>
      </c>
      <c r="G333" s="86">
        <v>466.1</v>
      </c>
      <c r="H333" s="82" t="s">
        <v>119</v>
      </c>
    </row>
    <row r="334" spans="1:8" x14ac:dyDescent="0.25">
      <c r="A334" s="5" t="s">
        <v>19</v>
      </c>
      <c r="B334" s="5">
        <v>330</v>
      </c>
      <c r="C334" s="87">
        <v>40933323</v>
      </c>
      <c r="D334" s="83">
        <v>41842</v>
      </c>
      <c r="E334" s="84" t="s">
        <v>173</v>
      </c>
      <c r="F334" s="85">
        <v>15</v>
      </c>
      <c r="G334" s="86">
        <v>466.1</v>
      </c>
      <c r="H334" s="82" t="s">
        <v>66</v>
      </c>
    </row>
    <row r="335" spans="1:8" x14ac:dyDescent="0.25">
      <c r="A335" s="5" t="s">
        <v>19</v>
      </c>
      <c r="B335" s="5">
        <v>331</v>
      </c>
      <c r="C335" s="87">
        <v>40933057</v>
      </c>
      <c r="D335" s="83">
        <v>41844</v>
      </c>
      <c r="E335" s="84" t="s">
        <v>172</v>
      </c>
      <c r="F335" s="85">
        <v>8</v>
      </c>
      <c r="G335" s="86">
        <v>466.1</v>
      </c>
      <c r="H335" s="82" t="s">
        <v>121</v>
      </c>
    </row>
    <row r="336" spans="1:8" x14ac:dyDescent="0.25">
      <c r="A336" s="5" t="s">
        <v>19</v>
      </c>
      <c r="B336" s="5">
        <v>332</v>
      </c>
      <c r="C336" s="87">
        <v>40933378</v>
      </c>
      <c r="D336" s="83">
        <v>41844</v>
      </c>
      <c r="E336" s="84" t="s">
        <v>173</v>
      </c>
      <c r="F336" s="85">
        <v>15</v>
      </c>
      <c r="G336" s="86">
        <v>466.1</v>
      </c>
      <c r="H336" s="82" t="s">
        <v>61</v>
      </c>
    </row>
    <row r="337" spans="1:8" x14ac:dyDescent="0.25">
      <c r="A337" s="5" t="s">
        <v>19</v>
      </c>
      <c r="B337" s="5">
        <v>333</v>
      </c>
      <c r="C337" s="87">
        <v>40930821</v>
      </c>
      <c r="D337" s="83">
        <v>41848</v>
      </c>
      <c r="E337" s="84" t="s">
        <v>172</v>
      </c>
      <c r="F337" s="85">
        <v>4.5</v>
      </c>
      <c r="G337" s="86">
        <v>466.1</v>
      </c>
      <c r="H337" s="82" t="s">
        <v>124</v>
      </c>
    </row>
    <row r="338" spans="1:8" x14ac:dyDescent="0.25">
      <c r="A338" s="5" t="s">
        <v>19</v>
      </c>
      <c r="B338" s="5">
        <v>334</v>
      </c>
      <c r="C338" s="87">
        <v>40933412</v>
      </c>
      <c r="D338" s="83">
        <v>41845</v>
      </c>
      <c r="E338" s="84" t="s">
        <v>173</v>
      </c>
      <c r="F338" s="85">
        <v>15</v>
      </c>
      <c r="G338" s="86">
        <v>466.1</v>
      </c>
      <c r="H338" s="82" t="s">
        <v>40</v>
      </c>
    </row>
    <row r="339" spans="1:8" x14ac:dyDescent="0.25">
      <c r="A339" s="5" t="s">
        <v>19</v>
      </c>
      <c r="B339" s="5">
        <v>335</v>
      </c>
      <c r="C339" s="87">
        <v>40934365</v>
      </c>
      <c r="D339" s="83">
        <v>41850</v>
      </c>
      <c r="E339" s="84" t="s">
        <v>172</v>
      </c>
      <c r="F339" s="85">
        <v>0.28000000000000003</v>
      </c>
      <c r="G339" s="86">
        <v>204.12</v>
      </c>
      <c r="H339" s="82" t="s">
        <v>120</v>
      </c>
    </row>
    <row r="340" spans="1:8" x14ac:dyDescent="0.25">
      <c r="A340" s="5" t="s">
        <v>19</v>
      </c>
      <c r="B340" s="5">
        <v>336</v>
      </c>
      <c r="C340" s="87">
        <v>40934420</v>
      </c>
      <c r="D340" s="83">
        <v>41850</v>
      </c>
      <c r="E340" s="84" t="s">
        <v>172</v>
      </c>
      <c r="F340" s="85">
        <v>0.28000000000000003</v>
      </c>
      <c r="G340" s="86">
        <v>204.12</v>
      </c>
      <c r="H340" s="82" t="s">
        <v>103</v>
      </c>
    </row>
    <row r="341" spans="1:8" x14ac:dyDescent="0.25">
      <c r="A341" s="5" t="s">
        <v>19</v>
      </c>
      <c r="B341" s="5">
        <v>337</v>
      </c>
      <c r="C341" s="87">
        <v>40934448</v>
      </c>
      <c r="D341" s="83">
        <v>41850</v>
      </c>
      <c r="E341" s="84" t="s">
        <v>172</v>
      </c>
      <c r="F341" s="85">
        <v>0.28000000000000003</v>
      </c>
      <c r="G341" s="86">
        <v>204.12</v>
      </c>
      <c r="H341" s="82" t="s">
        <v>120</v>
      </c>
    </row>
    <row r="342" spans="1:8" x14ac:dyDescent="0.25">
      <c r="A342" s="5" t="s">
        <v>19</v>
      </c>
      <c r="B342" s="5">
        <v>338</v>
      </c>
      <c r="C342" s="87">
        <v>40934487</v>
      </c>
      <c r="D342" s="83">
        <v>41850</v>
      </c>
      <c r="E342" s="84" t="s">
        <v>172</v>
      </c>
      <c r="F342" s="85">
        <v>0.28000000000000003</v>
      </c>
      <c r="G342" s="86">
        <v>204.12</v>
      </c>
      <c r="H342" s="82" t="s">
        <v>49</v>
      </c>
    </row>
    <row r="343" spans="1:8" x14ac:dyDescent="0.25">
      <c r="A343" s="5" t="s">
        <v>19</v>
      </c>
      <c r="B343" s="5">
        <v>339</v>
      </c>
      <c r="C343" s="87">
        <v>40931974</v>
      </c>
      <c r="D343" s="83">
        <v>41851</v>
      </c>
      <c r="E343" s="84" t="s">
        <v>172</v>
      </c>
      <c r="F343" s="85">
        <v>13</v>
      </c>
      <c r="G343" s="86">
        <v>466.1</v>
      </c>
      <c r="H343" s="82" t="s">
        <v>52</v>
      </c>
    </row>
    <row r="344" spans="1:8" x14ac:dyDescent="0.25">
      <c r="A344" s="5" t="s">
        <v>19</v>
      </c>
      <c r="B344" s="5">
        <v>340</v>
      </c>
      <c r="C344" s="87">
        <v>40932088</v>
      </c>
      <c r="D344" s="83">
        <v>41842</v>
      </c>
      <c r="E344" s="84" t="s">
        <v>172</v>
      </c>
      <c r="F344" s="85">
        <v>8</v>
      </c>
      <c r="G344" s="86">
        <v>466.1</v>
      </c>
      <c r="H344" s="82" t="s">
        <v>106</v>
      </c>
    </row>
    <row r="345" spans="1:8" x14ac:dyDescent="0.25">
      <c r="A345" s="5" t="s">
        <v>19</v>
      </c>
      <c r="B345" s="5">
        <v>341</v>
      </c>
      <c r="C345" s="87">
        <v>40934508</v>
      </c>
      <c r="D345" s="83">
        <v>41850</v>
      </c>
      <c r="E345" s="84" t="s">
        <v>172</v>
      </c>
      <c r="F345" s="85">
        <v>0.28000000000000003</v>
      </c>
      <c r="G345" s="86">
        <v>204.12</v>
      </c>
      <c r="H345" s="82" t="s">
        <v>103</v>
      </c>
    </row>
    <row r="346" spans="1:8" x14ac:dyDescent="0.25">
      <c r="A346" s="5" t="s">
        <v>19</v>
      </c>
      <c r="B346" s="5">
        <v>342</v>
      </c>
      <c r="C346" s="87">
        <v>40934567</v>
      </c>
      <c r="D346" s="83">
        <v>41850</v>
      </c>
      <c r="E346" s="84" t="s">
        <v>172</v>
      </c>
      <c r="F346" s="85">
        <v>0.28000000000000003</v>
      </c>
      <c r="G346" s="86">
        <v>204.12</v>
      </c>
      <c r="H346" s="82" t="s">
        <v>120</v>
      </c>
    </row>
    <row r="347" spans="1:8" x14ac:dyDescent="0.25">
      <c r="A347" s="5" t="s">
        <v>19</v>
      </c>
      <c r="B347" s="5">
        <v>343</v>
      </c>
      <c r="C347" s="87">
        <v>40935547</v>
      </c>
      <c r="D347" s="83">
        <v>41844</v>
      </c>
      <c r="E347" s="84" t="s">
        <v>172</v>
      </c>
      <c r="F347" s="85">
        <v>15</v>
      </c>
      <c r="G347" s="86">
        <v>466.1</v>
      </c>
      <c r="H347" s="82" t="s">
        <v>121</v>
      </c>
    </row>
    <row r="348" spans="1:8" x14ac:dyDescent="0.25">
      <c r="A348" s="5" t="s">
        <v>19</v>
      </c>
      <c r="B348" s="5">
        <v>344</v>
      </c>
      <c r="C348" s="87">
        <v>40935605</v>
      </c>
      <c r="D348" s="83">
        <v>41844</v>
      </c>
      <c r="E348" s="84" t="s">
        <v>172</v>
      </c>
      <c r="F348" s="85">
        <v>8</v>
      </c>
      <c r="G348" s="86">
        <v>466.1</v>
      </c>
      <c r="H348" s="82" t="s">
        <v>121</v>
      </c>
    </row>
    <row r="349" spans="1:8" x14ac:dyDescent="0.25">
      <c r="A349" s="5" t="s">
        <v>19</v>
      </c>
      <c r="B349" s="5">
        <v>345</v>
      </c>
      <c r="C349" s="87">
        <v>40935808</v>
      </c>
      <c r="D349" s="83">
        <v>41848</v>
      </c>
      <c r="E349" s="84" t="s">
        <v>173</v>
      </c>
      <c r="F349" s="85">
        <v>15</v>
      </c>
      <c r="G349" s="86">
        <v>466.1</v>
      </c>
      <c r="H349" s="82" t="s">
        <v>146</v>
      </c>
    </row>
    <row r="350" spans="1:8" x14ac:dyDescent="0.25">
      <c r="A350" s="5" t="s">
        <v>19</v>
      </c>
      <c r="B350" s="5">
        <v>346</v>
      </c>
      <c r="C350" s="87">
        <v>40935841</v>
      </c>
      <c r="D350" s="83">
        <v>41842</v>
      </c>
      <c r="E350" s="84" t="s">
        <v>172</v>
      </c>
      <c r="F350" s="85">
        <v>15</v>
      </c>
      <c r="G350" s="86">
        <v>466.1</v>
      </c>
      <c r="H350" s="82" t="s">
        <v>119</v>
      </c>
    </row>
    <row r="351" spans="1:8" x14ac:dyDescent="0.25">
      <c r="A351" s="5" t="s">
        <v>19</v>
      </c>
      <c r="B351" s="5">
        <v>347</v>
      </c>
      <c r="C351" s="87">
        <v>40935912</v>
      </c>
      <c r="D351" s="83">
        <v>41845</v>
      </c>
      <c r="E351" s="84" t="s">
        <v>172</v>
      </c>
      <c r="F351" s="85">
        <v>15</v>
      </c>
      <c r="G351" s="86">
        <v>466.1</v>
      </c>
      <c r="H351" s="82" t="s">
        <v>143</v>
      </c>
    </row>
    <row r="352" spans="1:8" x14ac:dyDescent="0.25">
      <c r="A352" s="5" t="s">
        <v>19</v>
      </c>
      <c r="B352" s="5">
        <v>348</v>
      </c>
      <c r="C352" s="87">
        <v>40936031</v>
      </c>
      <c r="D352" s="83">
        <v>41848</v>
      </c>
      <c r="E352" s="84" t="s">
        <v>172</v>
      </c>
      <c r="F352" s="85">
        <v>10</v>
      </c>
      <c r="G352" s="86">
        <v>466.1</v>
      </c>
      <c r="H352" s="82" t="s">
        <v>111</v>
      </c>
    </row>
    <row r="353" spans="1:8" x14ac:dyDescent="0.25">
      <c r="A353" s="5" t="s">
        <v>19</v>
      </c>
      <c r="B353" s="5">
        <v>349</v>
      </c>
      <c r="C353" s="87">
        <v>40936436</v>
      </c>
      <c r="D353" s="83">
        <v>41848</v>
      </c>
      <c r="E353" s="84" t="s">
        <v>172</v>
      </c>
      <c r="F353" s="85">
        <v>8</v>
      </c>
      <c r="G353" s="86">
        <v>466.1</v>
      </c>
      <c r="H353" s="82" t="s">
        <v>129</v>
      </c>
    </row>
    <row r="354" spans="1:8" x14ac:dyDescent="0.25">
      <c r="A354" s="5" t="s">
        <v>19</v>
      </c>
      <c r="B354" s="5">
        <v>350</v>
      </c>
      <c r="C354" s="87">
        <v>40936536</v>
      </c>
      <c r="D354" s="83">
        <v>41849</v>
      </c>
      <c r="E354" s="84" t="s">
        <v>172</v>
      </c>
      <c r="F354" s="85">
        <v>12</v>
      </c>
      <c r="G354" s="86">
        <v>8748</v>
      </c>
      <c r="H354" s="82" t="s">
        <v>104</v>
      </c>
    </row>
    <row r="355" spans="1:8" x14ac:dyDescent="0.25">
      <c r="A355" s="5" t="s">
        <v>19</v>
      </c>
      <c r="B355" s="5">
        <v>351</v>
      </c>
      <c r="C355" s="87">
        <v>40936686</v>
      </c>
      <c r="D355" s="83">
        <v>41844</v>
      </c>
      <c r="E355" s="84" t="s">
        <v>172</v>
      </c>
      <c r="F355" s="85">
        <v>14.5</v>
      </c>
      <c r="G355" s="86">
        <v>466.1</v>
      </c>
      <c r="H355" s="82" t="s">
        <v>147</v>
      </c>
    </row>
    <row r="356" spans="1:8" x14ac:dyDescent="0.25">
      <c r="A356" s="5" t="s">
        <v>19</v>
      </c>
      <c r="B356" s="5">
        <v>352</v>
      </c>
      <c r="C356" s="87">
        <v>40936735</v>
      </c>
      <c r="D356" s="83">
        <v>41849</v>
      </c>
      <c r="E356" s="84" t="s">
        <v>172</v>
      </c>
      <c r="F356" s="85">
        <v>15</v>
      </c>
      <c r="G356" s="86">
        <v>466.1</v>
      </c>
      <c r="H356" s="82" t="s">
        <v>121</v>
      </c>
    </row>
    <row r="357" spans="1:8" x14ac:dyDescent="0.25">
      <c r="A357" s="5" t="s">
        <v>19</v>
      </c>
      <c r="B357" s="5">
        <v>353</v>
      </c>
      <c r="C357" s="87">
        <v>40936789</v>
      </c>
      <c r="D357" s="83">
        <v>41844</v>
      </c>
      <c r="E357" s="84" t="s">
        <v>172</v>
      </c>
      <c r="F357" s="85">
        <v>8</v>
      </c>
      <c r="G357" s="86">
        <v>466.1</v>
      </c>
      <c r="H357" s="82" t="s">
        <v>67</v>
      </c>
    </row>
    <row r="358" spans="1:8" x14ac:dyDescent="0.25">
      <c r="A358" s="5" t="s">
        <v>19</v>
      </c>
      <c r="B358" s="5">
        <v>354</v>
      </c>
      <c r="C358" s="87">
        <v>40936845</v>
      </c>
      <c r="D358" s="83">
        <v>41848</v>
      </c>
      <c r="E358" s="84" t="s">
        <v>173</v>
      </c>
      <c r="F358" s="85">
        <v>10</v>
      </c>
      <c r="G358" s="86">
        <v>466.1</v>
      </c>
      <c r="H358" s="82" t="s">
        <v>120</v>
      </c>
    </row>
    <row r="359" spans="1:8" x14ac:dyDescent="0.25">
      <c r="A359" s="5" t="s">
        <v>19</v>
      </c>
      <c r="B359" s="5">
        <v>355</v>
      </c>
      <c r="C359" s="87">
        <v>40937027</v>
      </c>
      <c r="D359" s="83">
        <v>41848</v>
      </c>
      <c r="E359" s="84" t="s">
        <v>173</v>
      </c>
      <c r="F359" s="85">
        <v>15</v>
      </c>
      <c r="G359" s="86">
        <v>466.1</v>
      </c>
      <c r="H359" s="82" t="s">
        <v>146</v>
      </c>
    </row>
    <row r="360" spans="1:8" x14ac:dyDescent="0.25">
      <c r="A360" s="5" t="s">
        <v>19</v>
      </c>
      <c r="B360" s="5">
        <v>356</v>
      </c>
      <c r="C360" s="87">
        <v>40937152</v>
      </c>
      <c r="D360" s="83">
        <v>41851</v>
      </c>
      <c r="E360" s="84" t="s">
        <v>172</v>
      </c>
      <c r="F360" s="85">
        <v>15</v>
      </c>
      <c r="G360" s="86">
        <v>466.1</v>
      </c>
      <c r="H360" s="82" t="s">
        <v>121</v>
      </c>
    </row>
    <row r="361" spans="1:8" x14ac:dyDescent="0.25">
      <c r="A361" s="5" t="s">
        <v>19</v>
      </c>
      <c r="B361" s="5">
        <v>357</v>
      </c>
      <c r="C361" s="87">
        <v>40936517</v>
      </c>
      <c r="D361" s="83">
        <v>41849</v>
      </c>
      <c r="E361" s="84" t="s">
        <v>172</v>
      </c>
      <c r="F361" s="85">
        <v>48</v>
      </c>
      <c r="G361" s="86">
        <v>34992</v>
      </c>
      <c r="H361" s="82" t="s">
        <v>110</v>
      </c>
    </row>
    <row r="362" spans="1:8" x14ac:dyDescent="0.25">
      <c r="A362" s="5" t="s">
        <v>19</v>
      </c>
      <c r="B362" s="5">
        <v>358</v>
      </c>
      <c r="C362" s="87">
        <v>40937296</v>
      </c>
      <c r="D362" s="83">
        <v>41849</v>
      </c>
      <c r="E362" s="84" t="s">
        <v>173</v>
      </c>
      <c r="F362" s="85">
        <v>15</v>
      </c>
      <c r="G362" s="86">
        <v>466.1</v>
      </c>
      <c r="H362" s="82" t="s">
        <v>139</v>
      </c>
    </row>
    <row r="363" spans="1:8" x14ac:dyDescent="0.25">
      <c r="A363" s="5" t="s">
        <v>19</v>
      </c>
      <c r="B363" s="5">
        <v>359</v>
      </c>
      <c r="C363" s="87">
        <v>40938221</v>
      </c>
      <c r="D363" s="83">
        <v>41849</v>
      </c>
      <c r="E363" s="84" t="s">
        <v>172</v>
      </c>
      <c r="F363" s="85">
        <v>15</v>
      </c>
      <c r="G363" s="86">
        <v>466.1</v>
      </c>
      <c r="H363" s="82" t="s">
        <v>25</v>
      </c>
    </row>
    <row r="364" spans="1:8" x14ac:dyDescent="0.25">
      <c r="A364" s="5" t="s">
        <v>19</v>
      </c>
      <c r="B364" s="5">
        <v>360</v>
      </c>
      <c r="C364" s="87">
        <v>40938448</v>
      </c>
      <c r="D364" s="83">
        <v>41849</v>
      </c>
      <c r="E364" s="84" t="s">
        <v>172</v>
      </c>
      <c r="F364" s="85">
        <v>15</v>
      </c>
      <c r="G364" s="86">
        <v>466.1</v>
      </c>
      <c r="H364" s="82" t="s">
        <v>121</v>
      </c>
    </row>
    <row r="365" spans="1:8" x14ac:dyDescent="0.25">
      <c r="A365" s="5" t="s">
        <v>19</v>
      </c>
      <c r="B365" s="5">
        <v>361</v>
      </c>
      <c r="C365" s="87">
        <v>40938495</v>
      </c>
      <c r="D365" s="83">
        <v>41850</v>
      </c>
      <c r="E365" s="84" t="s">
        <v>172</v>
      </c>
      <c r="F365" s="85">
        <v>8</v>
      </c>
      <c r="G365" s="86">
        <v>466.1</v>
      </c>
      <c r="H365" s="82" t="s">
        <v>44</v>
      </c>
    </row>
    <row r="366" spans="1:8" x14ac:dyDescent="0.25">
      <c r="A366" s="5" t="s">
        <v>19</v>
      </c>
      <c r="B366" s="5">
        <v>362</v>
      </c>
      <c r="C366" s="87">
        <v>40938540</v>
      </c>
      <c r="D366" s="83">
        <v>41851</v>
      </c>
      <c r="E366" s="84" t="s">
        <v>172</v>
      </c>
      <c r="F366" s="85">
        <v>15</v>
      </c>
      <c r="G366" s="86">
        <v>466.1</v>
      </c>
      <c r="H366" s="82" t="s">
        <v>25</v>
      </c>
    </row>
    <row r="367" spans="1:8" x14ac:dyDescent="0.25">
      <c r="A367" s="5" t="s">
        <v>19</v>
      </c>
      <c r="B367" s="5">
        <v>363</v>
      </c>
      <c r="C367" s="87">
        <v>40938673</v>
      </c>
      <c r="D367" s="83">
        <v>41850</v>
      </c>
      <c r="E367" s="84" t="s">
        <v>172</v>
      </c>
      <c r="F367" s="85">
        <v>15</v>
      </c>
      <c r="G367" s="86">
        <v>466.1</v>
      </c>
      <c r="H367" s="82" t="s">
        <v>25</v>
      </c>
    </row>
    <row r="368" spans="1:8" x14ac:dyDescent="0.25">
      <c r="A368" s="5" t="s">
        <v>19</v>
      </c>
      <c r="B368" s="5">
        <v>364</v>
      </c>
      <c r="C368" s="87">
        <v>40938767</v>
      </c>
      <c r="D368" s="83">
        <v>41849</v>
      </c>
      <c r="E368" s="84" t="s">
        <v>172</v>
      </c>
      <c r="F368" s="85">
        <v>8</v>
      </c>
      <c r="G368" s="86">
        <v>466.1</v>
      </c>
      <c r="H368" s="82" t="s">
        <v>26</v>
      </c>
    </row>
    <row r="369" spans="1:8" x14ac:dyDescent="0.25">
      <c r="A369" s="5" t="s">
        <v>19</v>
      </c>
      <c r="B369" s="5">
        <v>365</v>
      </c>
      <c r="C369" s="87">
        <v>40935324</v>
      </c>
      <c r="D369" s="83">
        <v>41844</v>
      </c>
      <c r="E369" s="84" t="s">
        <v>173</v>
      </c>
      <c r="F369" s="85">
        <v>14.5</v>
      </c>
      <c r="G369" s="86">
        <v>466.1</v>
      </c>
      <c r="H369" s="82" t="s">
        <v>147</v>
      </c>
    </row>
    <row r="370" spans="1:8" x14ac:dyDescent="0.25">
      <c r="A370" s="5" t="s">
        <v>19</v>
      </c>
      <c r="B370" s="5">
        <v>366</v>
      </c>
      <c r="C370" s="87">
        <v>40938992</v>
      </c>
      <c r="D370" s="83">
        <v>41848</v>
      </c>
      <c r="E370" s="84" t="s">
        <v>172</v>
      </c>
      <c r="F370" s="85">
        <v>8</v>
      </c>
      <c r="G370" s="86">
        <v>466.1</v>
      </c>
      <c r="H370" s="82" t="s">
        <v>103</v>
      </c>
    </row>
    <row r="371" spans="1:8" x14ac:dyDescent="0.25">
      <c r="A371" s="5" t="s">
        <v>19</v>
      </c>
      <c r="B371" s="5">
        <v>367</v>
      </c>
      <c r="C371" s="87">
        <v>40939238</v>
      </c>
      <c r="D371" s="83">
        <v>41850</v>
      </c>
      <c r="E371" s="84" t="s">
        <v>172</v>
      </c>
      <c r="F371" s="85">
        <v>8</v>
      </c>
      <c r="G371" s="86">
        <v>466.1</v>
      </c>
      <c r="H371" s="82" t="s">
        <v>121</v>
      </c>
    </row>
    <row r="372" spans="1:8" x14ac:dyDescent="0.25">
      <c r="A372" s="5" t="s">
        <v>19</v>
      </c>
      <c r="B372" s="5">
        <v>368</v>
      </c>
      <c r="C372" s="87">
        <v>40939332</v>
      </c>
      <c r="D372" s="83">
        <v>41849</v>
      </c>
      <c r="E372" s="84" t="s">
        <v>172</v>
      </c>
      <c r="F372" s="85">
        <v>8</v>
      </c>
      <c r="G372" s="86">
        <v>466.1</v>
      </c>
      <c r="H372" s="82" t="s">
        <v>148</v>
      </c>
    </row>
    <row r="373" spans="1:8" x14ac:dyDescent="0.25">
      <c r="A373" s="5" t="s">
        <v>19</v>
      </c>
      <c r="B373" s="5">
        <v>369</v>
      </c>
      <c r="C373" s="87">
        <v>40940075</v>
      </c>
      <c r="D373" s="83">
        <v>41851</v>
      </c>
      <c r="E373" s="84" t="s">
        <v>172</v>
      </c>
      <c r="F373" s="85">
        <v>8</v>
      </c>
      <c r="G373" s="86">
        <v>466.1</v>
      </c>
      <c r="H373" s="82" t="s">
        <v>61</v>
      </c>
    </row>
    <row r="374" spans="1:8" x14ac:dyDescent="0.25">
      <c r="A374" s="5" t="s">
        <v>19</v>
      </c>
      <c r="B374" s="5">
        <v>370</v>
      </c>
      <c r="C374" s="87">
        <v>40941401</v>
      </c>
      <c r="D374" s="83">
        <v>41851</v>
      </c>
      <c r="E374" s="84" t="s">
        <v>172</v>
      </c>
      <c r="F374" s="85">
        <v>7</v>
      </c>
      <c r="G374" s="86">
        <v>466.1</v>
      </c>
      <c r="H374" s="82" t="s">
        <v>109</v>
      </c>
    </row>
    <row r="375" spans="1:8" x14ac:dyDescent="0.25">
      <c r="A375" s="5" t="s">
        <v>19</v>
      </c>
      <c r="B375" s="5">
        <v>371</v>
      </c>
      <c r="C375" s="87">
        <v>40877035</v>
      </c>
      <c r="D375" s="83">
        <v>41827</v>
      </c>
      <c r="E375" s="84" t="s">
        <v>172</v>
      </c>
      <c r="F375" s="85">
        <v>15</v>
      </c>
      <c r="G375" s="86">
        <v>466.1</v>
      </c>
      <c r="H375" s="82" t="s">
        <v>155</v>
      </c>
    </row>
    <row r="376" spans="1:8" x14ac:dyDescent="0.25">
      <c r="A376" s="5" t="s">
        <v>19</v>
      </c>
      <c r="B376" s="5">
        <v>372</v>
      </c>
      <c r="C376" s="87">
        <v>40882376</v>
      </c>
      <c r="D376" s="83">
        <v>41822</v>
      </c>
      <c r="E376" s="84" t="s">
        <v>172</v>
      </c>
      <c r="F376" s="85">
        <v>15</v>
      </c>
      <c r="G376" s="86">
        <v>466.1</v>
      </c>
      <c r="H376" s="82" t="s">
        <v>117</v>
      </c>
    </row>
    <row r="377" spans="1:8" x14ac:dyDescent="0.25">
      <c r="A377" s="5" t="s">
        <v>19</v>
      </c>
      <c r="B377" s="5">
        <v>373</v>
      </c>
      <c r="C377" s="87">
        <v>40891337</v>
      </c>
      <c r="D377" s="83">
        <v>41824</v>
      </c>
      <c r="E377" s="84" t="s">
        <v>172</v>
      </c>
      <c r="F377" s="85">
        <v>15</v>
      </c>
      <c r="G377" s="86">
        <v>10935</v>
      </c>
      <c r="H377" s="82" t="s">
        <v>155</v>
      </c>
    </row>
    <row r="378" spans="1:8" x14ac:dyDescent="0.25">
      <c r="A378" s="5" t="s">
        <v>19</v>
      </c>
      <c r="B378" s="5">
        <v>374</v>
      </c>
      <c r="C378" s="82">
        <v>40902549</v>
      </c>
      <c r="D378" s="83">
        <v>41835</v>
      </c>
      <c r="E378" s="84" t="s">
        <v>171</v>
      </c>
      <c r="F378" s="85">
        <v>200</v>
      </c>
      <c r="G378" s="86">
        <v>324229.60000000003</v>
      </c>
      <c r="H378" s="82" t="s">
        <v>155</v>
      </c>
    </row>
    <row r="379" spans="1:8" x14ac:dyDescent="0.25">
      <c r="A379" s="5" t="s">
        <v>19</v>
      </c>
      <c r="B379" s="5">
        <v>375</v>
      </c>
      <c r="C379" s="87">
        <v>40901322</v>
      </c>
      <c r="D379" s="83">
        <v>41850</v>
      </c>
      <c r="E379" s="84" t="s">
        <v>172</v>
      </c>
      <c r="F379" s="85">
        <v>60</v>
      </c>
      <c r="G379" s="86">
        <v>43740</v>
      </c>
      <c r="H379" s="82" t="s">
        <v>158</v>
      </c>
    </row>
    <row r="380" spans="1:8" x14ac:dyDescent="0.25">
      <c r="A380" s="5" t="s">
        <v>19</v>
      </c>
      <c r="B380" s="5">
        <v>376</v>
      </c>
      <c r="C380" s="87">
        <v>40903850</v>
      </c>
      <c r="D380" s="83">
        <v>41828</v>
      </c>
      <c r="E380" s="84" t="s">
        <v>172</v>
      </c>
      <c r="F380" s="85">
        <v>15</v>
      </c>
      <c r="G380" s="86">
        <v>466.1</v>
      </c>
      <c r="H380" s="82" t="s">
        <v>158</v>
      </c>
    </row>
    <row r="381" spans="1:8" x14ac:dyDescent="0.25">
      <c r="A381" s="5" t="s">
        <v>19</v>
      </c>
      <c r="B381" s="5">
        <v>377</v>
      </c>
      <c r="C381" s="87">
        <v>40907635</v>
      </c>
      <c r="D381" s="83">
        <v>41824</v>
      </c>
      <c r="E381" s="84" t="s">
        <v>173</v>
      </c>
      <c r="F381" s="85">
        <v>15</v>
      </c>
      <c r="G381" s="86">
        <v>466.1</v>
      </c>
      <c r="H381" s="82" t="s">
        <v>155</v>
      </c>
    </row>
    <row r="382" spans="1:8" x14ac:dyDescent="0.25">
      <c r="A382" s="5" t="s">
        <v>19</v>
      </c>
      <c r="B382" s="5">
        <v>378</v>
      </c>
      <c r="C382" s="87">
        <v>40910985</v>
      </c>
      <c r="D382" s="83">
        <v>41829</v>
      </c>
      <c r="E382" s="84" t="s">
        <v>172</v>
      </c>
      <c r="F382" s="85">
        <v>80</v>
      </c>
      <c r="G382" s="86">
        <v>58320</v>
      </c>
      <c r="H382" s="82" t="s">
        <v>116</v>
      </c>
    </row>
    <row r="383" spans="1:8" x14ac:dyDescent="0.25">
      <c r="A383" s="5" t="s">
        <v>19</v>
      </c>
      <c r="B383" s="5">
        <v>379</v>
      </c>
      <c r="C383" s="87">
        <v>40912385</v>
      </c>
      <c r="D383" s="83">
        <v>41823</v>
      </c>
      <c r="E383" s="84" t="s">
        <v>172</v>
      </c>
      <c r="F383" s="85">
        <v>15</v>
      </c>
      <c r="G383" s="86">
        <v>932.2</v>
      </c>
      <c r="H383" s="82" t="s">
        <v>156</v>
      </c>
    </row>
    <row r="384" spans="1:8" x14ac:dyDescent="0.25">
      <c r="A384" s="5" t="s">
        <v>19</v>
      </c>
      <c r="B384" s="5">
        <v>380</v>
      </c>
      <c r="C384" s="87">
        <v>40913888</v>
      </c>
      <c r="D384" s="83">
        <v>41823</v>
      </c>
      <c r="E384" s="84" t="s">
        <v>172</v>
      </c>
      <c r="F384" s="85">
        <v>15</v>
      </c>
      <c r="G384" s="86">
        <v>466.1</v>
      </c>
      <c r="H384" s="82" t="s">
        <v>155</v>
      </c>
    </row>
    <row r="385" spans="1:8" x14ac:dyDescent="0.25">
      <c r="A385" s="5" t="s">
        <v>19</v>
      </c>
      <c r="B385" s="5">
        <v>381</v>
      </c>
      <c r="C385" s="82">
        <v>40913855</v>
      </c>
      <c r="D385" s="83">
        <v>41829</v>
      </c>
      <c r="E385" s="84" t="s">
        <v>172</v>
      </c>
      <c r="F385" s="85">
        <v>150</v>
      </c>
      <c r="G385" s="86">
        <v>500637</v>
      </c>
      <c r="H385" s="82" t="s">
        <v>154</v>
      </c>
    </row>
    <row r="386" spans="1:8" x14ac:dyDescent="0.25">
      <c r="A386" s="5" t="s">
        <v>19</v>
      </c>
      <c r="B386" s="5">
        <v>382</v>
      </c>
      <c r="C386" s="82">
        <v>40914128</v>
      </c>
      <c r="D386" s="83">
        <v>41821</v>
      </c>
      <c r="E386" s="84" t="s">
        <v>171</v>
      </c>
      <c r="F386" s="85">
        <v>10</v>
      </c>
      <c r="G386" s="86">
        <v>230000</v>
      </c>
      <c r="H386" s="82" t="s">
        <v>159</v>
      </c>
    </row>
    <row r="387" spans="1:8" x14ac:dyDescent="0.25">
      <c r="A387" s="5" t="s">
        <v>19</v>
      </c>
      <c r="B387" s="5">
        <v>383</v>
      </c>
      <c r="C387" s="87">
        <v>40916196</v>
      </c>
      <c r="D387" s="83">
        <v>41821</v>
      </c>
      <c r="E387" s="84" t="s">
        <v>172</v>
      </c>
      <c r="F387" s="85">
        <v>30</v>
      </c>
      <c r="G387" s="86">
        <v>932.2</v>
      </c>
      <c r="H387" s="82" t="s">
        <v>158</v>
      </c>
    </row>
    <row r="388" spans="1:8" x14ac:dyDescent="0.25">
      <c r="A388" s="5" t="s">
        <v>19</v>
      </c>
      <c r="B388" s="5">
        <v>384</v>
      </c>
      <c r="C388" s="82">
        <v>40913210</v>
      </c>
      <c r="D388" s="83">
        <v>41822</v>
      </c>
      <c r="E388" s="84" t="s">
        <v>171</v>
      </c>
      <c r="F388" s="85">
        <v>560</v>
      </c>
      <c r="G388" s="86">
        <v>778142.26</v>
      </c>
      <c r="H388" s="82" t="s">
        <v>155</v>
      </c>
    </row>
    <row r="389" spans="1:8" x14ac:dyDescent="0.25">
      <c r="A389" s="5" t="s">
        <v>19</v>
      </c>
      <c r="B389" s="5">
        <v>385</v>
      </c>
      <c r="C389" s="82">
        <v>40915306</v>
      </c>
      <c r="D389" s="83">
        <v>41828</v>
      </c>
      <c r="E389" s="84" t="s">
        <v>171</v>
      </c>
      <c r="F389" s="85">
        <v>105</v>
      </c>
      <c r="G389" s="86">
        <v>467832</v>
      </c>
      <c r="H389" s="82" t="s">
        <v>154</v>
      </c>
    </row>
    <row r="390" spans="1:8" x14ac:dyDescent="0.25">
      <c r="A390" s="5" t="s">
        <v>19</v>
      </c>
      <c r="B390" s="5">
        <v>386</v>
      </c>
      <c r="C390" s="87">
        <v>40920344</v>
      </c>
      <c r="D390" s="83">
        <v>41823</v>
      </c>
      <c r="E390" s="84" t="s">
        <v>172</v>
      </c>
      <c r="F390" s="85">
        <v>290</v>
      </c>
      <c r="G390" s="86">
        <v>16240</v>
      </c>
      <c r="H390" s="82" t="s">
        <v>158</v>
      </c>
    </row>
    <row r="391" spans="1:8" x14ac:dyDescent="0.25">
      <c r="A391" s="5" t="s">
        <v>19</v>
      </c>
      <c r="B391" s="5">
        <v>387</v>
      </c>
      <c r="C391" s="87">
        <v>40918674</v>
      </c>
      <c r="D391" s="83">
        <v>41834</v>
      </c>
      <c r="E391" s="84" t="s">
        <v>172</v>
      </c>
      <c r="F391" s="85">
        <v>14</v>
      </c>
      <c r="G391" s="86">
        <v>466.1</v>
      </c>
      <c r="H391" s="82" t="s">
        <v>75</v>
      </c>
    </row>
    <row r="392" spans="1:8" x14ac:dyDescent="0.25">
      <c r="A392" s="5" t="s">
        <v>19</v>
      </c>
      <c r="B392" s="5">
        <v>388</v>
      </c>
      <c r="C392" s="87">
        <v>40917305</v>
      </c>
      <c r="D392" s="83">
        <v>41827</v>
      </c>
      <c r="E392" s="84" t="s">
        <v>172</v>
      </c>
      <c r="F392" s="85">
        <v>7</v>
      </c>
      <c r="G392" s="86">
        <v>5103</v>
      </c>
      <c r="H392" s="82" t="s">
        <v>75</v>
      </c>
    </row>
    <row r="393" spans="1:8" x14ac:dyDescent="0.25">
      <c r="A393" s="5" t="s">
        <v>19</v>
      </c>
      <c r="B393" s="5">
        <v>389</v>
      </c>
      <c r="C393" s="87">
        <v>40918733</v>
      </c>
      <c r="D393" s="83">
        <v>41837</v>
      </c>
      <c r="E393" s="84" t="s">
        <v>172</v>
      </c>
      <c r="F393" s="85">
        <v>15</v>
      </c>
      <c r="G393" s="86">
        <v>466.1</v>
      </c>
      <c r="H393" s="82" t="s">
        <v>70</v>
      </c>
    </row>
    <row r="394" spans="1:8" x14ac:dyDescent="0.25">
      <c r="A394" s="5" t="s">
        <v>19</v>
      </c>
      <c r="B394" s="5">
        <v>390</v>
      </c>
      <c r="C394" s="87">
        <v>40921719</v>
      </c>
      <c r="D394" s="83">
        <v>41828</v>
      </c>
      <c r="E394" s="84" t="s">
        <v>172</v>
      </c>
      <c r="F394" s="85">
        <v>15</v>
      </c>
      <c r="G394" s="86">
        <v>466.1</v>
      </c>
      <c r="H394" s="82" t="s">
        <v>152</v>
      </c>
    </row>
    <row r="395" spans="1:8" x14ac:dyDescent="0.25">
      <c r="A395" s="5" t="s">
        <v>19</v>
      </c>
      <c r="B395" s="5">
        <v>391</v>
      </c>
      <c r="C395" s="87">
        <v>40922355</v>
      </c>
      <c r="D395" s="83">
        <v>41821</v>
      </c>
      <c r="E395" s="84" t="s">
        <v>172</v>
      </c>
      <c r="F395" s="85">
        <v>14.9</v>
      </c>
      <c r="G395" s="86">
        <v>466.1</v>
      </c>
      <c r="H395" s="82" t="s">
        <v>70</v>
      </c>
    </row>
    <row r="396" spans="1:8" x14ac:dyDescent="0.25">
      <c r="A396" s="5" t="s">
        <v>19</v>
      </c>
      <c r="B396" s="5">
        <v>392</v>
      </c>
      <c r="C396" s="87">
        <v>40922393</v>
      </c>
      <c r="D396" s="83">
        <v>41829</v>
      </c>
      <c r="E396" s="84" t="s">
        <v>172</v>
      </c>
      <c r="F396" s="85">
        <v>5</v>
      </c>
      <c r="G396" s="86">
        <v>466.1</v>
      </c>
      <c r="H396" s="82" t="s">
        <v>156</v>
      </c>
    </row>
    <row r="397" spans="1:8" x14ac:dyDescent="0.25">
      <c r="A397" s="5" t="s">
        <v>19</v>
      </c>
      <c r="B397" s="5">
        <v>393</v>
      </c>
      <c r="C397" s="87">
        <v>40922421</v>
      </c>
      <c r="D397" s="83">
        <v>41827</v>
      </c>
      <c r="E397" s="84" t="s">
        <v>172</v>
      </c>
      <c r="F397" s="85">
        <v>15</v>
      </c>
      <c r="G397" s="86">
        <v>10935</v>
      </c>
      <c r="H397" s="82" t="s">
        <v>155</v>
      </c>
    </row>
    <row r="398" spans="1:8" x14ac:dyDescent="0.25">
      <c r="A398" s="5" t="s">
        <v>19</v>
      </c>
      <c r="B398" s="5">
        <v>394</v>
      </c>
      <c r="C398" s="87">
        <v>40922473</v>
      </c>
      <c r="D398" s="83">
        <v>41827</v>
      </c>
      <c r="E398" s="84" t="s">
        <v>172</v>
      </c>
      <c r="F398" s="85">
        <v>15</v>
      </c>
      <c r="G398" s="86">
        <v>10935</v>
      </c>
      <c r="H398" s="82" t="s">
        <v>155</v>
      </c>
    </row>
    <row r="399" spans="1:8" x14ac:dyDescent="0.25">
      <c r="A399" s="5" t="s">
        <v>19</v>
      </c>
      <c r="B399" s="5">
        <v>395</v>
      </c>
      <c r="C399" s="87">
        <v>40922522</v>
      </c>
      <c r="D399" s="83">
        <v>41834</v>
      </c>
      <c r="E399" s="84" t="s">
        <v>172</v>
      </c>
      <c r="F399" s="85">
        <v>10</v>
      </c>
      <c r="G399" s="86">
        <v>466.1</v>
      </c>
      <c r="H399" s="82" t="s">
        <v>152</v>
      </c>
    </row>
    <row r="400" spans="1:8" x14ac:dyDescent="0.25">
      <c r="A400" s="5" t="s">
        <v>19</v>
      </c>
      <c r="B400" s="5">
        <v>396</v>
      </c>
      <c r="C400" s="87">
        <v>40923766</v>
      </c>
      <c r="D400" s="83">
        <v>41828</v>
      </c>
      <c r="E400" s="84" t="s">
        <v>172</v>
      </c>
      <c r="F400" s="85">
        <v>10</v>
      </c>
      <c r="G400" s="86">
        <v>466.1</v>
      </c>
      <c r="H400" s="82" t="s">
        <v>156</v>
      </c>
    </row>
    <row r="401" spans="1:8" x14ac:dyDescent="0.25">
      <c r="A401" s="5" t="s">
        <v>19</v>
      </c>
      <c r="B401" s="5">
        <v>397</v>
      </c>
      <c r="C401" s="87">
        <v>40926002</v>
      </c>
      <c r="D401" s="83">
        <v>41829</v>
      </c>
      <c r="E401" s="84" t="s">
        <v>172</v>
      </c>
      <c r="F401" s="85">
        <v>10</v>
      </c>
      <c r="G401" s="86">
        <v>466.1</v>
      </c>
      <c r="H401" s="82" t="s">
        <v>155</v>
      </c>
    </row>
    <row r="402" spans="1:8" x14ac:dyDescent="0.25">
      <c r="A402" s="5" t="s">
        <v>19</v>
      </c>
      <c r="B402" s="5">
        <v>398</v>
      </c>
      <c r="C402" s="82">
        <v>40926620</v>
      </c>
      <c r="D402" s="83">
        <v>41841</v>
      </c>
      <c r="E402" s="84" t="s">
        <v>173</v>
      </c>
      <c r="F402" s="85">
        <v>0.5</v>
      </c>
      <c r="G402" s="86">
        <v>466.1</v>
      </c>
      <c r="H402" s="82" t="s">
        <v>75</v>
      </c>
    </row>
    <row r="403" spans="1:8" x14ac:dyDescent="0.25">
      <c r="A403" s="5" t="s">
        <v>19</v>
      </c>
      <c r="B403" s="5">
        <v>399</v>
      </c>
      <c r="C403" s="87">
        <v>40926033</v>
      </c>
      <c r="D403" s="83">
        <v>41841</v>
      </c>
      <c r="E403" s="84" t="s">
        <v>172</v>
      </c>
      <c r="F403" s="85">
        <v>0.75</v>
      </c>
      <c r="G403" s="86">
        <v>466.1</v>
      </c>
      <c r="H403" s="82" t="s">
        <v>155</v>
      </c>
    </row>
    <row r="404" spans="1:8" x14ac:dyDescent="0.25">
      <c r="A404" s="5" t="s">
        <v>19</v>
      </c>
      <c r="B404" s="5">
        <v>400</v>
      </c>
      <c r="C404" s="87">
        <v>40926632</v>
      </c>
      <c r="D404" s="83">
        <v>41836</v>
      </c>
      <c r="E404" s="84" t="s">
        <v>172</v>
      </c>
      <c r="F404" s="85">
        <v>15</v>
      </c>
      <c r="G404" s="86">
        <v>10935</v>
      </c>
      <c r="H404" s="82" t="s">
        <v>156</v>
      </c>
    </row>
    <row r="405" spans="1:8" x14ac:dyDescent="0.25">
      <c r="A405" s="5" t="s">
        <v>19</v>
      </c>
      <c r="B405" s="5">
        <v>401</v>
      </c>
      <c r="C405" s="87">
        <v>40925526</v>
      </c>
      <c r="D405" s="83">
        <v>41829</v>
      </c>
      <c r="E405" s="84" t="s">
        <v>172</v>
      </c>
      <c r="F405" s="85">
        <v>10</v>
      </c>
      <c r="G405" s="86">
        <v>466.1</v>
      </c>
      <c r="H405" s="82" t="s">
        <v>155</v>
      </c>
    </row>
    <row r="406" spans="1:8" x14ac:dyDescent="0.25">
      <c r="A406" s="5" t="s">
        <v>19</v>
      </c>
      <c r="B406" s="5">
        <v>402</v>
      </c>
      <c r="C406" s="87">
        <v>40928062</v>
      </c>
      <c r="D406" s="83">
        <v>41834</v>
      </c>
      <c r="E406" s="84" t="s">
        <v>172</v>
      </c>
      <c r="F406" s="85">
        <v>15</v>
      </c>
      <c r="G406" s="86">
        <v>466.1</v>
      </c>
      <c r="H406" s="82" t="s">
        <v>156</v>
      </c>
    </row>
    <row r="407" spans="1:8" x14ac:dyDescent="0.25">
      <c r="A407" s="5" t="s">
        <v>19</v>
      </c>
      <c r="B407" s="5">
        <v>403</v>
      </c>
      <c r="C407" s="87">
        <v>40928076</v>
      </c>
      <c r="D407" s="83">
        <v>41834</v>
      </c>
      <c r="E407" s="84" t="s">
        <v>172</v>
      </c>
      <c r="F407" s="85">
        <v>10</v>
      </c>
      <c r="G407" s="86">
        <v>466.1</v>
      </c>
      <c r="H407" s="82" t="s">
        <v>156</v>
      </c>
    </row>
    <row r="408" spans="1:8" x14ac:dyDescent="0.25">
      <c r="A408" s="5" t="s">
        <v>19</v>
      </c>
      <c r="B408" s="5">
        <v>404</v>
      </c>
      <c r="C408" s="87">
        <v>40928339</v>
      </c>
      <c r="D408" s="83">
        <v>41829</v>
      </c>
      <c r="E408" s="84" t="s">
        <v>173</v>
      </c>
      <c r="F408" s="85">
        <v>7</v>
      </c>
      <c r="G408" s="86">
        <v>466.1</v>
      </c>
      <c r="H408" s="82" t="s">
        <v>156</v>
      </c>
    </row>
    <row r="409" spans="1:8" x14ac:dyDescent="0.25">
      <c r="A409" s="5" t="s">
        <v>19</v>
      </c>
      <c r="B409" s="5">
        <v>405</v>
      </c>
      <c r="C409" s="87">
        <v>40928510</v>
      </c>
      <c r="D409" s="83">
        <v>41834</v>
      </c>
      <c r="E409" s="84" t="s">
        <v>172</v>
      </c>
      <c r="F409" s="85">
        <v>20</v>
      </c>
      <c r="G409" s="86">
        <v>14580</v>
      </c>
      <c r="H409" s="82" t="s">
        <v>117</v>
      </c>
    </row>
    <row r="410" spans="1:8" x14ac:dyDescent="0.25">
      <c r="A410" s="5" t="s">
        <v>19</v>
      </c>
      <c r="B410" s="5">
        <v>406</v>
      </c>
      <c r="C410" s="87">
        <v>40925904</v>
      </c>
      <c r="D410" s="83">
        <v>41828</v>
      </c>
      <c r="E410" s="84" t="s">
        <v>173</v>
      </c>
      <c r="F410" s="85">
        <v>12</v>
      </c>
      <c r="G410" s="86">
        <v>466.1</v>
      </c>
      <c r="H410" s="82" t="s">
        <v>156</v>
      </c>
    </row>
    <row r="411" spans="1:8" x14ac:dyDescent="0.25">
      <c r="A411" s="5" t="s">
        <v>19</v>
      </c>
      <c r="B411" s="5">
        <v>407</v>
      </c>
      <c r="C411" s="87">
        <v>40926014</v>
      </c>
      <c r="D411" s="83">
        <v>41845</v>
      </c>
      <c r="E411" s="84" t="s">
        <v>172</v>
      </c>
      <c r="F411" s="85">
        <v>15</v>
      </c>
      <c r="G411" s="86">
        <v>466.1</v>
      </c>
      <c r="H411" s="82" t="s">
        <v>117</v>
      </c>
    </row>
    <row r="412" spans="1:8" x14ac:dyDescent="0.25">
      <c r="A412" s="5" t="s">
        <v>19</v>
      </c>
      <c r="B412" s="5">
        <v>408</v>
      </c>
      <c r="C412" s="87">
        <v>40929307</v>
      </c>
      <c r="D412" s="83">
        <v>41843</v>
      </c>
      <c r="E412" s="84" t="s">
        <v>173</v>
      </c>
      <c r="F412" s="85">
        <v>12</v>
      </c>
      <c r="G412" s="86">
        <v>466.1</v>
      </c>
      <c r="H412" s="82" t="s">
        <v>156</v>
      </c>
    </row>
    <row r="413" spans="1:8" x14ac:dyDescent="0.25">
      <c r="A413" s="5" t="s">
        <v>19</v>
      </c>
      <c r="B413" s="5">
        <v>409</v>
      </c>
      <c r="C413" s="87">
        <v>40929316</v>
      </c>
      <c r="D413" s="83">
        <v>41837</v>
      </c>
      <c r="E413" s="84" t="s">
        <v>172</v>
      </c>
      <c r="F413" s="85">
        <v>15</v>
      </c>
      <c r="G413" s="86">
        <v>466.1</v>
      </c>
      <c r="H413" s="82" t="s">
        <v>155</v>
      </c>
    </row>
    <row r="414" spans="1:8" x14ac:dyDescent="0.25">
      <c r="A414" s="5" t="s">
        <v>19</v>
      </c>
      <c r="B414" s="5">
        <v>410</v>
      </c>
      <c r="C414" s="87">
        <v>40929326</v>
      </c>
      <c r="D414" s="83">
        <v>41835</v>
      </c>
      <c r="E414" s="84" t="s">
        <v>172</v>
      </c>
      <c r="F414" s="85">
        <v>10</v>
      </c>
      <c r="G414" s="86">
        <v>466.1</v>
      </c>
      <c r="H414" s="82" t="s">
        <v>155</v>
      </c>
    </row>
    <row r="415" spans="1:8" x14ac:dyDescent="0.25">
      <c r="A415" s="5" t="s">
        <v>19</v>
      </c>
      <c r="B415" s="5">
        <v>411</v>
      </c>
      <c r="C415" s="87">
        <v>40930792</v>
      </c>
      <c r="D415" s="83">
        <v>41836</v>
      </c>
      <c r="E415" s="84" t="s">
        <v>172</v>
      </c>
      <c r="F415" s="85">
        <v>7</v>
      </c>
      <c r="G415" s="86">
        <v>466.1</v>
      </c>
      <c r="H415" s="82" t="s">
        <v>76</v>
      </c>
    </row>
    <row r="416" spans="1:8" x14ac:dyDescent="0.25">
      <c r="A416" s="5" t="s">
        <v>19</v>
      </c>
      <c r="B416" s="5">
        <v>412</v>
      </c>
      <c r="C416" s="87">
        <v>40930805</v>
      </c>
      <c r="D416" s="83">
        <v>41836</v>
      </c>
      <c r="E416" s="84" t="s">
        <v>173</v>
      </c>
      <c r="F416" s="85">
        <v>15</v>
      </c>
      <c r="G416" s="86">
        <v>466.1</v>
      </c>
      <c r="H416" s="82" t="s">
        <v>154</v>
      </c>
    </row>
    <row r="417" spans="1:8" x14ac:dyDescent="0.25">
      <c r="A417" s="5" t="s">
        <v>19</v>
      </c>
      <c r="B417" s="5">
        <v>413</v>
      </c>
      <c r="C417" s="87">
        <v>40931799</v>
      </c>
      <c r="D417" s="83">
        <v>41841</v>
      </c>
      <c r="E417" s="84" t="s">
        <v>172</v>
      </c>
      <c r="F417" s="85">
        <v>5</v>
      </c>
      <c r="G417" s="86">
        <v>3645</v>
      </c>
      <c r="H417" s="82" t="s">
        <v>116</v>
      </c>
    </row>
    <row r="418" spans="1:8" x14ac:dyDescent="0.25">
      <c r="A418" s="5" t="s">
        <v>19</v>
      </c>
      <c r="B418" s="5">
        <v>414</v>
      </c>
      <c r="C418" s="87">
        <v>40931404</v>
      </c>
      <c r="D418" s="83">
        <v>41841</v>
      </c>
      <c r="E418" s="84" t="s">
        <v>172</v>
      </c>
      <c r="F418" s="85">
        <v>5</v>
      </c>
      <c r="G418" s="86">
        <v>3645</v>
      </c>
      <c r="H418" s="82" t="s">
        <v>155</v>
      </c>
    </row>
    <row r="419" spans="1:8" x14ac:dyDescent="0.25">
      <c r="A419" s="5" t="s">
        <v>19</v>
      </c>
      <c r="B419" s="5">
        <v>415</v>
      </c>
      <c r="C419" s="87">
        <v>40932939</v>
      </c>
      <c r="D419" s="83">
        <v>41848</v>
      </c>
      <c r="E419" s="84" t="s">
        <v>172</v>
      </c>
      <c r="F419" s="85">
        <v>0.25</v>
      </c>
      <c r="G419" s="86">
        <v>182.25</v>
      </c>
      <c r="H419" s="82" t="s">
        <v>116</v>
      </c>
    </row>
    <row r="420" spans="1:8" x14ac:dyDescent="0.25">
      <c r="A420" s="5" t="s">
        <v>19</v>
      </c>
      <c r="B420" s="5">
        <v>416</v>
      </c>
      <c r="C420" s="87">
        <v>40933370</v>
      </c>
      <c r="D420" s="83">
        <v>41849</v>
      </c>
      <c r="E420" s="84" t="s">
        <v>172</v>
      </c>
      <c r="F420" s="85">
        <v>12</v>
      </c>
      <c r="G420" s="86">
        <v>8748</v>
      </c>
      <c r="H420" s="82" t="s">
        <v>158</v>
      </c>
    </row>
    <row r="421" spans="1:8" x14ac:dyDescent="0.25">
      <c r="A421" s="5" t="s">
        <v>19</v>
      </c>
      <c r="B421" s="5">
        <v>417</v>
      </c>
      <c r="C421" s="87">
        <v>40930497</v>
      </c>
      <c r="D421" s="83">
        <v>41836</v>
      </c>
      <c r="E421" s="84" t="s">
        <v>172</v>
      </c>
      <c r="F421" s="85">
        <v>10</v>
      </c>
      <c r="G421" s="86">
        <v>466.1</v>
      </c>
      <c r="H421" s="82" t="s">
        <v>155</v>
      </c>
    </row>
    <row r="422" spans="1:8" x14ac:dyDescent="0.25">
      <c r="A422" s="5" t="s">
        <v>19</v>
      </c>
      <c r="B422" s="5">
        <v>418</v>
      </c>
      <c r="C422" s="87">
        <v>40936966</v>
      </c>
      <c r="D422" s="83">
        <v>41848</v>
      </c>
      <c r="E422" s="84" t="s">
        <v>172</v>
      </c>
      <c r="F422" s="85">
        <v>15</v>
      </c>
      <c r="G422" s="86">
        <v>466.1</v>
      </c>
      <c r="H422" s="82" t="s">
        <v>156</v>
      </c>
    </row>
    <row r="423" spans="1:8" x14ac:dyDescent="0.25">
      <c r="A423" s="5" t="s">
        <v>19</v>
      </c>
      <c r="B423" s="5">
        <v>419</v>
      </c>
      <c r="C423" s="87">
        <v>40937505</v>
      </c>
      <c r="D423" s="83">
        <v>41849</v>
      </c>
      <c r="E423" s="84" t="s">
        <v>172</v>
      </c>
      <c r="F423" s="85">
        <v>6</v>
      </c>
      <c r="G423" s="86">
        <v>466.1</v>
      </c>
      <c r="H423" s="82" t="s">
        <v>158</v>
      </c>
    </row>
    <row r="424" spans="1:8" x14ac:dyDescent="0.25">
      <c r="A424" s="5" t="s">
        <v>19</v>
      </c>
      <c r="B424" s="5">
        <v>420</v>
      </c>
      <c r="C424" s="87">
        <v>40937048</v>
      </c>
      <c r="D424" s="83">
        <v>41851</v>
      </c>
      <c r="E424" s="84" t="s">
        <v>172</v>
      </c>
      <c r="F424" s="85">
        <v>15</v>
      </c>
      <c r="G424" s="86">
        <v>466.1</v>
      </c>
      <c r="H424" s="82" t="s">
        <v>116</v>
      </c>
    </row>
    <row r="425" spans="1:8" x14ac:dyDescent="0.25">
      <c r="A425" s="5" t="s">
        <v>19</v>
      </c>
      <c r="B425" s="5">
        <v>421</v>
      </c>
      <c r="C425" s="87">
        <v>40937368</v>
      </c>
      <c r="D425" s="83">
        <v>41848</v>
      </c>
      <c r="E425" s="84" t="s">
        <v>173</v>
      </c>
      <c r="F425" s="85">
        <v>12</v>
      </c>
      <c r="G425" s="86">
        <v>466.1</v>
      </c>
      <c r="H425" s="82" t="s">
        <v>116</v>
      </c>
    </row>
    <row r="426" spans="1:8" x14ac:dyDescent="0.25">
      <c r="A426" s="5" t="s">
        <v>19</v>
      </c>
      <c r="B426" s="5">
        <v>422</v>
      </c>
      <c r="C426" s="87">
        <v>40937798</v>
      </c>
      <c r="D426" s="83">
        <v>41848</v>
      </c>
      <c r="E426" s="84" t="s">
        <v>172</v>
      </c>
      <c r="F426" s="85">
        <v>15</v>
      </c>
      <c r="G426" s="86">
        <v>466.1</v>
      </c>
      <c r="H426" s="82" t="s">
        <v>80</v>
      </c>
    </row>
    <row r="427" spans="1:8" x14ac:dyDescent="0.25">
      <c r="A427" s="5" t="s">
        <v>19</v>
      </c>
      <c r="B427" s="5">
        <v>423</v>
      </c>
      <c r="C427" s="87">
        <v>40937977</v>
      </c>
      <c r="D427" s="83">
        <v>41849</v>
      </c>
      <c r="E427" s="84" t="s">
        <v>173</v>
      </c>
      <c r="F427" s="85">
        <v>10</v>
      </c>
      <c r="G427" s="86">
        <v>466.1</v>
      </c>
      <c r="H427" s="82" t="s">
        <v>156</v>
      </c>
    </row>
    <row r="428" spans="1:8" x14ac:dyDescent="0.25">
      <c r="A428" s="5" t="s">
        <v>19</v>
      </c>
      <c r="B428" s="5">
        <v>424</v>
      </c>
      <c r="C428" s="87">
        <v>40925494</v>
      </c>
      <c r="D428" s="83">
        <v>41830</v>
      </c>
      <c r="E428" s="84" t="s">
        <v>172</v>
      </c>
      <c r="F428" s="85">
        <v>5</v>
      </c>
      <c r="G428" s="86">
        <v>3645</v>
      </c>
      <c r="H428" s="82" t="s">
        <v>72</v>
      </c>
    </row>
    <row r="429" spans="1:8" x14ac:dyDescent="0.25">
      <c r="A429" s="5" t="s">
        <v>19</v>
      </c>
      <c r="B429" s="5">
        <v>425</v>
      </c>
      <c r="C429" s="87">
        <v>40939922</v>
      </c>
      <c r="D429" s="83">
        <v>41850</v>
      </c>
      <c r="E429" s="84" t="s">
        <v>172</v>
      </c>
      <c r="F429" s="85">
        <v>5</v>
      </c>
      <c r="G429" s="86">
        <v>466.1</v>
      </c>
      <c r="H429" s="82" t="s">
        <v>117</v>
      </c>
    </row>
    <row r="430" spans="1:8" x14ac:dyDescent="0.25">
      <c r="A430" s="5" t="s">
        <v>19</v>
      </c>
      <c r="B430" s="5">
        <v>426</v>
      </c>
      <c r="C430" s="87">
        <v>40940595</v>
      </c>
      <c r="D430" s="83">
        <v>41850</v>
      </c>
      <c r="E430" s="84" t="s">
        <v>172</v>
      </c>
      <c r="F430" s="85">
        <v>10</v>
      </c>
      <c r="G430" s="86">
        <v>466.1</v>
      </c>
      <c r="H430" s="82" t="s">
        <v>76</v>
      </c>
    </row>
    <row r="431" spans="1:8" x14ac:dyDescent="0.25">
      <c r="A431" s="5" t="s">
        <v>19</v>
      </c>
      <c r="B431" s="5">
        <v>427</v>
      </c>
      <c r="C431" s="87">
        <v>40939405</v>
      </c>
      <c r="D431" s="83">
        <v>41850</v>
      </c>
      <c r="E431" s="84" t="s">
        <v>172</v>
      </c>
      <c r="F431" s="85">
        <v>15</v>
      </c>
      <c r="G431" s="86">
        <v>466.1</v>
      </c>
      <c r="H431" s="82" t="s">
        <v>156</v>
      </c>
    </row>
    <row r="432" spans="1:8" x14ac:dyDescent="0.25">
      <c r="A432" s="5" t="s">
        <v>19</v>
      </c>
      <c r="B432" s="5">
        <v>428</v>
      </c>
      <c r="C432" s="87">
        <v>40940163</v>
      </c>
      <c r="D432" s="83">
        <v>41850</v>
      </c>
      <c r="E432" s="84" t="s">
        <v>172</v>
      </c>
      <c r="F432" s="85">
        <v>6</v>
      </c>
      <c r="G432" s="86">
        <v>466.1</v>
      </c>
      <c r="H432" s="82" t="s">
        <v>156</v>
      </c>
    </row>
    <row r="433" spans="1:8" x14ac:dyDescent="0.25">
      <c r="A433" s="5" t="s">
        <v>19</v>
      </c>
      <c r="B433" s="5">
        <v>429</v>
      </c>
      <c r="C433" s="87">
        <v>40940266</v>
      </c>
      <c r="D433" s="83">
        <v>41850</v>
      </c>
      <c r="E433" s="84" t="s">
        <v>172</v>
      </c>
      <c r="F433" s="85">
        <v>6</v>
      </c>
      <c r="G433" s="86">
        <v>4374</v>
      </c>
      <c r="H433" s="82" t="s">
        <v>128</v>
      </c>
    </row>
    <row r="434" spans="1:8" x14ac:dyDescent="0.25">
      <c r="A434" s="53"/>
      <c r="B434" s="53"/>
    </row>
    <row r="435" spans="1:8" x14ac:dyDescent="0.25">
      <c r="A435" s="53"/>
      <c r="B435" s="53"/>
    </row>
    <row r="436" spans="1:8" x14ac:dyDescent="0.25">
      <c r="A436" s="53"/>
      <c r="B436" s="53"/>
    </row>
    <row r="437" spans="1:8" x14ac:dyDescent="0.25">
      <c r="A437" s="53"/>
      <c r="B437" s="53"/>
    </row>
    <row r="438" spans="1:8" x14ac:dyDescent="0.25">
      <c r="A438" s="53"/>
      <c r="B438" s="53"/>
    </row>
    <row r="439" spans="1:8" x14ac:dyDescent="0.25">
      <c r="A439" s="53"/>
      <c r="B439" s="53"/>
    </row>
    <row r="440" spans="1:8" x14ac:dyDescent="0.25">
      <c r="A440" s="53"/>
      <c r="B440" s="53"/>
    </row>
    <row r="441" spans="1:8" x14ac:dyDescent="0.25">
      <c r="A441" s="53"/>
      <c r="B441" s="53"/>
    </row>
    <row r="442" spans="1:8" x14ac:dyDescent="0.25">
      <c r="A442" s="53"/>
      <c r="B442" s="53"/>
    </row>
    <row r="443" spans="1:8" x14ac:dyDescent="0.25">
      <c r="A443" s="53"/>
      <c r="B443" s="53"/>
    </row>
    <row r="444" spans="1:8" x14ac:dyDescent="0.25">
      <c r="A444" s="53"/>
      <c r="B444" s="53"/>
    </row>
    <row r="445" spans="1:8" x14ac:dyDescent="0.25">
      <c r="A445" s="53"/>
      <c r="B445" s="53"/>
    </row>
    <row r="446" spans="1:8" x14ac:dyDescent="0.25">
      <c r="A446" s="53"/>
      <c r="B446" s="53"/>
    </row>
    <row r="447" spans="1:8" x14ac:dyDescent="0.25">
      <c r="A447" s="53"/>
      <c r="B447" s="53"/>
    </row>
    <row r="448" spans="1:8" x14ac:dyDescent="0.25">
      <c r="A448" s="53"/>
      <c r="B448" s="53"/>
    </row>
    <row r="449" spans="1:2" x14ac:dyDescent="0.25">
      <c r="A449" s="53"/>
      <c r="B449" s="53"/>
    </row>
    <row r="450" spans="1:2" x14ac:dyDescent="0.25">
      <c r="A450" s="53"/>
      <c r="B450" s="53"/>
    </row>
    <row r="451" spans="1:2" x14ac:dyDescent="0.25">
      <c r="A451" s="53"/>
      <c r="B451" s="53"/>
    </row>
    <row r="452" spans="1:2" x14ac:dyDescent="0.25">
      <c r="A452" s="53"/>
      <c r="B452" s="53"/>
    </row>
    <row r="453" spans="1:2" x14ac:dyDescent="0.25">
      <c r="A453" s="53"/>
      <c r="B453" s="53"/>
    </row>
    <row r="454" spans="1:2" x14ac:dyDescent="0.25">
      <c r="A454" s="53"/>
      <c r="B454" s="53"/>
    </row>
    <row r="455" spans="1:2" x14ac:dyDescent="0.25">
      <c r="A455" s="53"/>
      <c r="B455" s="53"/>
    </row>
    <row r="456" spans="1:2" x14ac:dyDescent="0.25">
      <c r="A456" s="53"/>
      <c r="B456" s="53"/>
    </row>
    <row r="457" spans="1:2" x14ac:dyDescent="0.25">
      <c r="A457" s="53"/>
      <c r="B457" s="53"/>
    </row>
    <row r="458" spans="1:2" x14ac:dyDescent="0.25">
      <c r="A458" s="53"/>
      <c r="B458" s="53"/>
    </row>
    <row r="459" spans="1:2" x14ac:dyDescent="0.25">
      <c r="A459" s="53"/>
      <c r="B459" s="53"/>
    </row>
    <row r="460" spans="1:2" x14ac:dyDescent="0.25">
      <c r="A460" s="53"/>
      <c r="B460" s="53"/>
    </row>
    <row r="461" spans="1:2" x14ac:dyDescent="0.25">
      <c r="A461" s="53"/>
      <c r="B461" s="53"/>
    </row>
    <row r="462" spans="1:2" x14ac:dyDescent="0.25">
      <c r="A462" s="53"/>
      <c r="B462" s="53"/>
    </row>
    <row r="463" spans="1:2" x14ac:dyDescent="0.25">
      <c r="A463" s="53"/>
      <c r="B463" s="53"/>
    </row>
    <row r="464" spans="1:2" x14ac:dyDescent="0.25">
      <c r="A464" s="53"/>
      <c r="B464" s="53"/>
    </row>
    <row r="465" spans="1:2" x14ac:dyDescent="0.25">
      <c r="A465" s="53"/>
      <c r="B465" s="53"/>
    </row>
    <row r="466" spans="1:2" x14ac:dyDescent="0.25">
      <c r="A466" s="53"/>
      <c r="B466" s="53"/>
    </row>
    <row r="467" spans="1:2" x14ac:dyDescent="0.25">
      <c r="A467" s="53"/>
      <c r="B467" s="53"/>
    </row>
    <row r="468" spans="1:2" x14ac:dyDescent="0.25">
      <c r="A468" s="53"/>
      <c r="B468" s="53"/>
    </row>
    <row r="469" spans="1:2" x14ac:dyDescent="0.25">
      <c r="A469" s="53"/>
      <c r="B469" s="53"/>
    </row>
    <row r="470" spans="1:2" x14ac:dyDescent="0.25">
      <c r="A470" s="53"/>
      <c r="B470" s="53"/>
    </row>
    <row r="471" spans="1:2" x14ac:dyDescent="0.25">
      <c r="A471" s="53"/>
      <c r="B471" s="53"/>
    </row>
    <row r="472" spans="1:2" x14ac:dyDescent="0.25">
      <c r="A472" s="53"/>
      <c r="B472" s="53"/>
    </row>
    <row r="473" spans="1:2" x14ac:dyDescent="0.25">
      <c r="A473" s="53"/>
      <c r="B473" s="53"/>
    </row>
    <row r="474" spans="1:2" x14ac:dyDescent="0.25">
      <c r="A474" s="53"/>
      <c r="B474" s="53"/>
    </row>
    <row r="475" spans="1:2" x14ac:dyDescent="0.25">
      <c r="A475" s="53"/>
      <c r="B475" s="53"/>
    </row>
    <row r="476" spans="1:2" x14ac:dyDescent="0.25">
      <c r="A476" s="53"/>
      <c r="B476" s="53"/>
    </row>
    <row r="477" spans="1:2" x14ac:dyDescent="0.25">
      <c r="A477" s="53"/>
      <c r="B477" s="53"/>
    </row>
    <row r="478" spans="1:2" x14ac:dyDescent="0.25">
      <c r="A478" s="53"/>
      <c r="B478" s="53"/>
    </row>
    <row r="479" spans="1:2" x14ac:dyDescent="0.25">
      <c r="A479" s="53"/>
      <c r="B479" s="53"/>
    </row>
    <row r="480" spans="1:2" x14ac:dyDescent="0.25">
      <c r="A480" s="53"/>
      <c r="B480" s="53"/>
    </row>
    <row r="481" spans="1:2" x14ac:dyDescent="0.25">
      <c r="A481" s="53"/>
      <c r="B481" s="53"/>
    </row>
    <row r="482" spans="1:2" x14ac:dyDescent="0.25">
      <c r="A482" s="53"/>
      <c r="B482" s="53"/>
    </row>
    <row r="483" spans="1:2" x14ac:dyDescent="0.25">
      <c r="A483" s="53"/>
      <c r="B483" s="53"/>
    </row>
    <row r="484" spans="1:2" x14ac:dyDescent="0.25">
      <c r="A484" s="53"/>
      <c r="B484" s="53"/>
    </row>
    <row r="485" spans="1:2" x14ac:dyDescent="0.25">
      <c r="A485" s="53"/>
      <c r="B485" s="53"/>
    </row>
    <row r="486" spans="1:2" x14ac:dyDescent="0.25">
      <c r="A486" s="53"/>
      <c r="B486" s="53"/>
    </row>
    <row r="487" spans="1:2" x14ac:dyDescent="0.25">
      <c r="A487" s="53"/>
      <c r="B487" s="53"/>
    </row>
    <row r="488" spans="1:2" x14ac:dyDescent="0.25">
      <c r="A488" s="53"/>
      <c r="B488" s="53"/>
    </row>
    <row r="489" spans="1:2" x14ac:dyDescent="0.25">
      <c r="A489" s="53"/>
      <c r="B489" s="53"/>
    </row>
    <row r="490" spans="1:2" x14ac:dyDescent="0.25">
      <c r="A490" s="53"/>
      <c r="B490" s="53"/>
    </row>
    <row r="491" spans="1:2" x14ac:dyDescent="0.25">
      <c r="A491" s="53"/>
      <c r="B491" s="53"/>
    </row>
    <row r="492" spans="1:2" x14ac:dyDescent="0.25">
      <c r="A492" s="53"/>
      <c r="B492" s="53"/>
    </row>
    <row r="493" spans="1:2" x14ac:dyDescent="0.25">
      <c r="A493" s="53"/>
      <c r="B493" s="53"/>
    </row>
    <row r="494" spans="1:2" x14ac:dyDescent="0.25">
      <c r="A494" s="53"/>
      <c r="B494" s="53"/>
    </row>
    <row r="495" spans="1:2" x14ac:dyDescent="0.25">
      <c r="A495" s="53"/>
      <c r="B495" s="53"/>
    </row>
    <row r="496" spans="1:2" x14ac:dyDescent="0.25">
      <c r="A496" s="53"/>
      <c r="B496" s="53"/>
    </row>
    <row r="497" spans="1:2" x14ac:dyDescent="0.25">
      <c r="A497" s="53"/>
      <c r="B497" s="53"/>
    </row>
    <row r="498" spans="1:2" x14ac:dyDescent="0.25">
      <c r="A498" s="53"/>
      <c r="B498" s="53"/>
    </row>
    <row r="499" spans="1:2" x14ac:dyDescent="0.25">
      <c r="A499" s="53"/>
      <c r="B499" s="53"/>
    </row>
    <row r="500" spans="1:2" x14ac:dyDescent="0.25">
      <c r="A500" s="53"/>
      <c r="B500" s="53"/>
    </row>
    <row r="501" spans="1:2" x14ac:dyDescent="0.25">
      <c r="A501" s="53"/>
      <c r="B501" s="53"/>
    </row>
    <row r="502" spans="1:2" x14ac:dyDescent="0.25">
      <c r="A502" s="53"/>
      <c r="B502" s="53"/>
    </row>
    <row r="503" spans="1:2" x14ac:dyDescent="0.25">
      <c r="A503" s="53"/>
      <c r="B503" s="53"/>
    </row>
    <row r="504" spans="1:2" x14ac:dyDescent="0.25">
      <c r="A504" s="53"/>
      <c r="B504" s="53"/>
    </row>
    <row r="505" spans="1:2" x14ac:dyDescent="0.25">
      <c r="A505" s="53"/>
      <c r="B505" s="53"/>
    </row>
    <row r="506" spans="1:2" x14ac:dyDescent="0.25">
      <c r="A506" s="53"/>
      <c r="B506" s="53"/>
    </row>
    <row r="507" spans="1:2" x14ac:dyDescent="0.25">
      <c r="A507" s="53"/>
      <c r="B507" s="53"/>
    </row>
    <row r="508" spans="1:2" x14ac:dyDescent="0.25">
      <c r="A508" s="53"/>
      <c r="B508" s="53"/>
    </row>
    <row r="509" spans="1:2" x14ac:dyDescent="0.25">
      <c r="A509" s="53"/>
      <c r="B509" s="53"/>
    </row>
    <row r="510" spans="1:2" x14ac:dyDescent="0.25">
      <c r="A510" s="53"/>
      <c r="B510" s="53"/>
    </row>
    <row r="511" spans="1:2" x14ac:dyDescent="0.25">
      <c r="A511" s="53"/>
      <c r="B511" s="53"/>
    </row>
    <row r="512" spans="1:2" x14ac:dyDescent="0.25">
      <c r="A512" s="53"/>
      <c r="B512" s="53"/>
    </row>
    <row r="513" spans="1:2" x14ac:dyDescent="0.25">
      <c r="A513" s="53"/>
      <c r="B513" s="53"/>
    </row>
    <row r="514" spans="1:2" x14ac:dyDescent="0.25">
      <c r="A514" s="53"/>
      <c r="B514" s="53"/>
    </row>
    <row r="515" spans="1:2" x14ac:dyDescent="0.25">
      <c r="A515" s="53"/>
      <c r="B515" s="53"/>
    </row>
    <row r="516" spans="1:2" x14ac:dyDescent="0.25">
      <c r="A516" s="53"/>
      <c r="B516" s="53"/>
    </row>
    <row r="517" spans="1:2" x14ac:dyDescent="0.25">
      <c r="A517" s="53"/>
      <c r="B517" s="53"/>
    </row>
    <row r="518" spans="1:2" x14ac:dyDescent="0.25">
      <c r="A518" s="53"/>
      <c r="B518" s="53"/>
    </row>
    <row r="519" spans="1:2" x14ac:dyDescent="0.25">
      <c r="A519" s="53"/>
      <c r="B519" s="53"/>
    </row>
    <row r="520" spans="1:2" x14ac:dyDescent="0.25">
      <c r="A520" s="53"/>
      <c r="B520" s="53"/>
    </row>
    <row r="521" spans="1:2" x14ac:dyDescent="0.25">
      <c r="A521" s="53"/>
      <c r="B521" s="53"/>
    </row>
    <row r="522" spans="1:2" x14ac:dyDescent="0.25">
      <c r="A522" s="53"/>
      <c r="B522" s="53"/>
    </row>
    <row r="523" spans="1:2" x14ac:dyDescent="0.25">
      <c r="A523" s="53"/>
      <c r="B523" s="53"/>
    </row>
  </sheetData>
  <autoFilter ref="A4:H865"/>
  <mergeCells count="2">
    <mergeCell ref="A2:H2"/>
    <mergeCell ref="A1:H1"/>
  </mergeCells>
  <conditionalFormatting sqref="C3:C1048576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71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2013-07-22T14:57:55Z</cp:lastPrinted>
  <dcterms:created xsi:type="dcterms:W3CDTF">2010-04-23T14:29:34Z</dcterms:created>
  <dcterms:modified xsi:type="dcterms:W3CDTF">2014-08-27T11:05:51Z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