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КУ\Корпоративные события\Раскрытие эмитентом информации\2017\РСБУ\3 квартал 2017\"/>
    </mc:Choice>
  </mc:AlternateContent>
  <bookViews>
    <workbookView xWindow="0" yWindow="0" windowWidth="18870" windowHeight="7815" tabRatio="940" activeTab="1"/>
  </bookViews>
  <sheets>
    <sheet name="F1" sheetId="40" r:id="rId1"/>
    <sheet name="F2" sheetId="39" r:id="rId2"/>
    <sheet name="2.1." sheetId="38" r:id="rId3"/>
    <sheet name="2.2." sheetId="37" r:id="rId4"/>
    <sheet name="2.3." sheetId="36" r:id="rId5"/>
    <sheet name="3.4." sheetId="32" r:id="rId6"/>
    <sheet name="5.11 " sheetId="28" r:id="rId7"/>
    <sheet name="Лист1" sheetId="44" r:id="rId8"/>
  </sheets>
  <definedNames>
    <definedName name="_xlnm.Print_Titles" localSheetId="6">'5.11 '!$4:$6</definedName>
    <definedName name="_xlnm.Print_Area" localSheetId="2">'2.1.'!$B$1:$AC$61</definedName>
    <definedName name="_xlnm.Print_Area" localSheetId="3">'2.2.'!$A$1:$AF$44</definedName>
    <definedName name="_xlnm.Print_Area" localSheetId="4">'2.3.'!$A$1:$E$36</definedName>
    <definedName name="_xlnm.Print_Area" localSheetId="5">'3.4.'!$B$1:$BW$42</definedName>
    <definedName name="_xlnm.Print_Area" localSheetId="6">'5.11 '!$A$1:$AC$102</definedName>
    <definedName name="_xlnm.Print_Area" localSheetId="0">'F1'!$B$1:$DL$150</definedName>
    <definedName name="_xlnm.Print_Area" localSheetId="1">'F2'!$B$1:$BU$73</definedName>
  </definedNames>
  <calcPr calcId="171027"/>
</workbook>
</file>

<file path=xl/calcChain.xml><?xml version="1.0" encoding="utf-8"?>
<calcChain xmlns="http://schemas.openxmlformats.org/spreadsheetml/2006/main">
  <c r="D24" i="36" l="1"/>
  <c r="D18" i="36"/>
  <c r="E16" i="36" l="1"/>
  <c r="DJ107" i="40"/>
  <c r="BT37" i="39"/>
  <c r="BT18" i="39"/>
  <c r="AB36" i="38"/>
  <c r="E19" i="36" l="1"/>
  <c r="BU49" i="39" l="1"/>
  <c r="BU55" i="39" s="1"/>
  <c r="BU29" i="39"/>
  <c r="D19" i="36"/>
  <c r="D12" i="36" s="1"/>
  <c r="AC7" i="38"/>
  <c r="AC23" i="38" s="1"/>
  <c r="AC28" i="38"/>
  <c r="AB7" i="38" l="1"/>
  <c r="AC44" i="28" l="1"/>
  <c r="DJ127" i="40" l="1"/>
  <c r="E24" i="36" l="1"/>
  <c r="DJ122" i="40" l="1"/>
  <c r="BV15" i="32" l="1"/>
  <c r="BU15" i="32" l="1"/>
  <c r="DK122" i="40" l="1"/>
  <c r="DK139" i="40" l="1"/>
  <c r="DK81" i="40"/>
  <c r="DK74" i="40"/>
  <c r="DK51" i="40"/>
  <c r="DL34" i="40"/>
  <c r="DL32" i="40" l="1"/>
  <c r="DJ32" i="40"/>
  <c r="J19" i="36" l="1"/>
  <c r="DJ56" i="40"/>
  <c r="DK32" i="40" l="1"/>
  <c r="BV14" i="32" s="1"/>
  <c r="AB44" i="28" l="1"/>
  <c r="AE44" i="28" s="1"/>
  <c r="AC7" i="28"/>
  <c r="AF7" i="28" s="1"/>
  <c r="AB7" i="28"/>
  <c r="AE7" i="28" s="1"/>
  <c r="AB32" i="37" l="1"/>
  <c r="AG32" i="37" s="1"/>
  <c r="AC32" i="37"/>
  <c r="AH32" i="37" s="1"/>
  <c r="BW23" i="32" l="1"/>
  <c r="CB23" i="32" s="1"/>
  <c r="BV23" i="32"/>
  <c r="CA23" i="32" s="1"/>
  <c r="BU23" i="32"/>
  <c r="BZ23" i="32" s="1"/>
  <c r="DJ110" i="40"/>
  <c r="DL107" i="40"/>
  <c r="DL110" i="40" s="1"/>
  <c r="DK107" i="40"/>
  <c r="DK110" i="40" s="1"/>
  <c r="AB108" i="28" l="1"/>
  <c r="AB107" i="28"/>
  <c r="AC107" i="28"/>
  <c r="BU18" i="32" l="1"/>
  <c r="BV18" i="32"/>
  <c r="BW18" i="32"/>
  <c r="BU31" i="32" l="1"/>
  <c r="BW20" i="32"/>
  <c r="BW13" i="32"/>
  <c r="BW12" i="32"/>
  <c r="BW11" i="32"/>
  <c r="BW10" i="32"/>
  <c r="BV20" i="32"/>
  <c r="BV13" i="32"/>
  <c r="BV12" i="32"/>
  <c r="BV11" i="32"/>
  <c r="BV10" i="32"/>
  <c r="BU10" i="32"/>
  <c r="BW14" i="32"/>
  <c r="AB28" i="38" l="1"/>
  <c r="AB15" i="38"/>
  <c r="DL122" i="40"/>
  <c r="BV30" i="32"/>
  <c r="BU30" i="32"/>
  <c r="DJ112" i="40"/>
  <c r="DL112" i="40"/>
  <c r="DK112" i="40"/>
  <c r="DL56" i="40"/>
  <c r="DK56" i="40"/>
  <c r="AB23" i="38" l="1"/>
  <c r="AF28" i="38"/>
  <c r="AE28" i="38"/>
  <c r="AE36" i="38"/>
  <c r="AF36" i="38"/>
  <c r="BU19" i="32"/>
  <c r="BV19" i="32"/>
  <c r="BW19" i="32"/>
  <c r="BV26" i="32"/>
  <c r="BW26" i="32"/>
  <c r="BU26" i="32"/>
  <c r="BW30" i="32"/>
  <c r="DJ121" i="40"/>
  <c r="DK121" i="40"/>
  <c r="DL121" i="40"/>
  <c r="DJ142" i="40"/>
  <c r="BT29" i="39" l="1"/>
  <c r="BU13" i="32"/>
  <c r="BU12" i="32"/>
  <c r="DJ44" i="40"/>
  <c r="DJ54" i="40" s="1"/>
  <c r="DK44" i="40"/>
  <c r="DK54" i="40" s="1"/>
  <c r="DL44" i="40"/>
  <c r="DL54" i="40" s="1"/>
  <c r="BW28" i="32"/>
  <c r="BV28" i="32"/>
  <c r="BU28" i="32"/>
  <c r="AE7" i="38" l="1"/>
  <c r="BT40" i="39"/>
  <c r="BT43" i="39" s="1"/>
  <c r="BW43" i="39" s="1"/>
  <c r="AF23" i="38"/>
  <c r="AF7" i="38"/>
  <c r="AE23" i="38"/>
  <c r="BW16" i="32"/>
  <c r="BV16" i="32"/>
  <c r="BT49" i="39" l="1"/>
  <c r="D6" i="36" s="1"/>
  <c r="D15" i="36" s="1"/>
  <c r="BT55" i="39" l="1"/>
  <c r="AB8" i="37" s="1"/>
  <c r="AB10" i="37" s="1"/>
  <c r="D17" i="36"/>
  <c r="G6" i="36"/>
  <c r="D16" i="36" l="1"/>
  <c r="BT64" i="39"/>
  <c r="AB14" i="37"/>
  <c r="BT65" i="39" s="1"/>
  <c r="DL127" i="40"/>
  <c r="DL142" i="40" s="1"/>
  <c r="DK127" i="40"/>
  <c r="DK142" i="40" s="1"/>
  <c r="DL85" i="40"/>
  <c r="DJ85" i="40"/>
  <c r="DL81" i="40"/>
  <c r="DJ81" i="40"/>
  <c r="DL73" i="40"/>
  <c r="DK73" i="40"/>
  <c r="DJ73" i="40"/>
  <c r="DK67" i="40"/>
  <c r="DJ67" i="40"/>
  <c r="DL67" i="40"/>
  <c r="DJ65" i="40" l="1"/>
  <c r="BU21" i="32" s="1"/>
  <c r="BZ21" i="32" s="1"/>
  <c r="AG14" i="37"/>
  <c r="E7" i="36"/>
  <c r="E6" i="36" s="1"/>
  <c r="DL65" i="40"/>
  <c r="BV17" i="32"/>
  <c r="BW17" i="32"/>
  <c r="BW22" i="32"/>
  <c r="DJ143" i="40"/>
  <c r="DK65" i="40"/>
  <c r="BV21" i="32" s="1"/>
  <c r="CA21" i="32" s="1"/>
  <c r="E18" i="36"/>
  <c r="DK85" i="40"/>
  <c r="BU17" i="32"/>
  <c r="BW31" i="32"/>
  <c r="BV31" i="32"/>
  <c r="BW29" i="32"/>
  <c r="BV29" i="32"/>
  <c r="BU29" i="32"/>
  <c r="BW27" i="32"/>
  <c r="BV27" i="32"/>
  <c r="BU27" i="32"/>
  <c r="BU22" i="32"/>
  <c r="BU20" i="32"/>
  <c r="BU16" i="32"/>
  <c r="BU14" i="32"/>
  <c r="BU11" i="32"/>
  <c r="E21" i="36"/>
  <c r="E23" i="36"/>
  <c r="D21" i="36"/>
  <c r="G24" i="36" s="1"/>
  <c r="D23" i="36"/>
  <c r="BU32" i="32"/>
  <c r="BV32" i="32"/>
  <c r="BW32" i="32"/>
  <c r="D20" i="36" l="1"/>
  <c r="K24" i="36"/>
  <c r="AC8" i="37"/>
  <c r="AC10" i="37" s="1"/>
  <c r="AC14" i="37" s="1"/>
  <c r="BU65" i="39" s="1"/>
  <c r="BU24" i="32"/>
  <c r="DL92" i="40"/>
  <c r="DL93" i="40" s="1"/>
  <c r="BW21" i="32"/>
  <c r="BV22" i="32"/>
  <c r="BV24" i="32" s="1"/>
  <c r="DK92" i="40"/>
  <c r="DK93" i="40" s="1"/>
  <c r="DJ92" i="40"/>
  <c r="DJ93" i="40" s="1"/>
  <c r="DM93" i="40" s="1"/>
  <c r="DL143" i="40"/>
  <c r="BW33" i="32"/>
  <c r="DK143" i="40"/>
  <c r="E20" i="36"/>
  <c r="BV33" i="32"/>
  <c r="BU33" i="32"/>
  <c r="BU64" i="39"/>
  <c r="AH14" i="37" l="1"/>
  <c r="DN93" i="40"/>
  <c r="E28" i="36"/>
  <c r="H28" i="36" s="1"/>
  <c r="BW24" i="32"/>
  <c r="BW34" i="32" s="1"/>
  <c r="CB21" i="32"/>
  <c r="D28" i="36"/>
  <c r="G28" i="36" s="1"/>
  <c r="BU34" i="32"/>
  <c r="H6" i="36"/>
  <c r="BV34" i="32"/>
  <c r="H24" i="36" l="1"/>
  <c r="AF44" i="28" l="1"/>
  <c r="AC108" i="28"/>
</calcChain>
</file>

<file path=xl/sharedStrings.xml><?xml version="1.0" encoding="utf-8"?>
<sst xmlns="http://schemas.openxmlformats.org/spreadsheetml/2006/main" count="830" uniqueCount="550">
  <si>
    <t>Х</t>
  </si>
  <si>
    <t>«</t>
  </si>
  <si>
    <t>»</t>
  </si>
  <si>
    <t>20</t>
  </si>
  <si>
    <t>(1)</t>
  </si>
  <si>
    <t>(2)</t>
  </si>
  <si>
    <t>(3)</t>
  </si>
  <si>
    <t>"</t>
  </si>
  <si>
    <t>8</t>
  </si>
  <si>
    <t>7</t>
  </si>
  <si>
    <t>6</t>
  </si>
  <si>
    <t>5</t>
  </si>
  <si>
    <t>4</t>
  </si>
  <si>
    <t>3</t>
  </si>
  <si>
    <t>2</t>
  </si>
  <si>
    <t>1</t>
  </si>
  <si>
    <t>21.</t>
  </si>
  <si>
    <t>1550</t>
  </si>
  <si>
    <t>20.</t>
  </si>
  <si>
    <t>1540</t>
  </si>
  <si>
    <t>19.</t>
  </si>
  <si>
    <t>1520</t>
  </si>
  <si>
    <t>18.</t>
  </si>
  <si>
    <t>1510</t>
  </si>
  <si>
    <t>17.</t>
  </si>
  <si>
    <t>1450</t>
  </si>
  <si>
    <t>16.</t>
  </si>
  <si>
    <t>1430</t>
  </si>
  <si>
    <t>15.</t>
  </si>
  <si>
    <t>1420</t>
  </si>
  <si>
    <t>14.</t>
  </si>
  <si>
    <t>1410</t>
  </si>
  <si>
    <t>13.</t>
  </si>
  <si>
    <t>II.</t>
  </si>
  <si>
    <t>12.</t>
  </si>
  <si>
    <t>1260</t>
  </si>
  <si>
    <t>11.</t>
  </si>
  <si>
    <t>1250</t>
  </si>
  <si>
    <t>10.</t>
  </si>
  <si>
    <t>1230</t>
  </si>
  <si>
    <t>9.</t>
  </si>
  <si>
    <t>1220</t>
  </si>
  <si>
    <t>8.</t>
  </si>
  <si>
    <t>1210</t>
  </si>
  <si>
    <t>7.</t>
  </si>
  <si>
    <t>6.</t>
  </si>
  <si>
    <t>5.</t>
  </si>
  <si>
    <t>1140</t>
  </si>
  <si>
    <t>4.</t>
  </si>
  <si>
    <t>1130</t>
  </si>
  <si>
    <t>3.</t>
  </si>
  <si>
    <t>1120</t>
  </si>
  <si>
    <t>2.</t>
  </si>
  <si>
    <t>1110</t>
  </si>
  <si>
    <t>1.</t>
  </si>
  <si>
    <t xml:space="preserve">I. </t>
  </si>
  <si>
    <t>2.2.</t>
  </si>
  <si>
    <t>3.2.</t>
  </si>
  <si>
    <t>5.1.1.
5.3.1.</t>
  </si>
  <si>
    <t>2.3.</t>
  </si>
  <si>
    <t>5.11.</t>
  </si>
  <si>
    <t>2.1.</t>
  </si>
  <si>
    <t xml:space="preserve">384 </t>
  </si>
  <si>
    <t>0710002</t>
  </si>
  <si>
    <t>1700</t>
  </si>
  <si>
    <t>1500</t>
  </si>
  <si>
    <t>5.7.1.</t>
  </si>
  <si>
    <t>1530</t>
  </si>
  <si>
    <t>1528</t>
  </si>
  <si>
    <t>1527</t>
  </si>
  <si>
    <t>1526</t>
  </si>
  <si>
    <t>1525</t>
  </si>
  <si>
    <t>1524</t>
  </si>
  <si>
    <t>1523</t>
  </si>
  <si>
    <t>1522</t>
  </si>
  <si>
    <t>1521</t>
  </si>
  <si>
    <t>5.6.7.-5.6.8.</t>
  </si>
  <si>
    <t>1400</t>
  </si>
  <si>
    <t>5.7.2.</t>
  </si>
  <si>
    <t>1300</t>
  </si>
  <si>
    <t>1372</t>
  </si>
  <si>
    <t>1371</t>
  </si>
  <si>
    <t>1370</t>
  </si>
  <si>
    <t>3.1.</t>
  </si>
  <si>
    <t>1360</t>
  </si>
  <si>
    <t>1350</t>
  </si>
  <si>
    <t>1340</t>
  </si>
  <si>
    <t>1320</t>
  </si>
  <si>
    <t>1310</t>
  </si>
  <si>
    <t>1600</t>
  </si>
  <si>
    <t>1200</t>
  </si>
  <si>
    <t>1254</t>
  </si>
  <si>
    <t>1253</t>
  </si>
  <si>
    <t>1252</t>
  </si>
  <si>
    <t>1251</t>
  </si>
  <si>
    <t>1242</t>
  </si>
  <si>
    <t>1241</t>
  </si>
  <si>
    <t>1240</t>
  </si>
  <si>
    <t>5.4.1-5.4.3.</t>
  </si>
  <si>
    <t>123206</t>
  </si>
  <si>
    <t>123205</t>
  </si>
  <si>
    <t>123204</t>
  </si>
  <si>
    <t>123203</t>
  </si>
  <si>
    <t>123202</t>
  </si>
  <si>
    <t>123201</t>
  </si>
  <si>
    <t>1232</t>
  </si>
  <si>
    <t>123104</t>
  </si>
  <si>
    <t>123103</t>
  </si>
  <si>
    <t>123102</t>
  </si>
  <si>
    <t>123101</t>
  </si>
  <si>
    <t>1231</t>
  </si>
  <si>
    <t>1215</t>
  </si>
  <si>
    <t>1214</t>
  </si>
  <si>
    <t>1213</t>
  </si>
  <si>
    <t>1211</t>
  </si>
  <si>
    <t>1100</t>
  </si>
  <si>
    <t>1170</t>
  </si>
  <si>
    <t>1160</t>
  </si>
  <si>
    <t>1155</t>
  </si>
  <si>
    <t>1154</t>
  </si>
  <si>
    <t>1153</t>
  </si>
  <si>
    <t>1152</t>
  </si>
  <si>
    <t>1151</t>
  </si>
  <si>
    <t>1150</t>
  </si>
  <si>
    <t>5.3.1.</t>
  </si>
  <si>
    <t>5.3.5.</t>
  </si>
  <si>
    <t>1121</t>
  </si>
  <si>
    <t>5.2.2.</t>
  </si>
  <si>
    <t>5.2.1.-5.2.2.</t>
  </si>
  <si>
    <t>1111</t>
  </si>
  <si>
    <t>384</t>
  </si>
  <si>
    <t>0710001</t>
  </si>
  <si>
    <t>5.1.1.-5.2.2.</t>
  </si>
  <si>
    <t>5.4.1.-5.4.3.</t>
  </si>
  <si>
    <t>5.5.1-5.5.2.</t>
  </si>
  <si>
    <t>5.6.1.-5.6.4.</t>
  </si>
  <si>
    <t>5.3.1.,5.1.1.</t>
  </si>
  <si>
    <t>5.6.5.-5.6.6.</t>
  </si>
  <si>
    <t>fix_beg</t>
  </si>
  <si>
    <t>end</t>
  </si>
  <si>
    <t>1430+1540</t>
  </si>
  <si>
    <t>5.3.6.</t>
  </si>
  <si>
    <t>1212</t>
  </si>
  <si>
    <t>5.3.1.-5.3.6.</t>
  </si>
  <si>
    <t>1161</t>
  </si>
  <si>
    <t>1162</t>
  </si>
  <si>
    <t>1171</t>
  </si>
  <si>
    <t>1172</t>
  </si>
  <si>
    <t>1173</t>
  </si>
  <si>
    <t>1174</t>
  </si>
  <si>
    <t>1175</t>
  </si>
  <si>
    <t>1180</t>
  </si>
  <si>
    <t>1190</t>
  </si>
  <si>
    <t>22.</t>
  </si>
  <si>
    <t>23.</t>
  </si>
  <si>
    <t>1170 + 1240</t>
  </si>
  <si>
    <t>1180+1190</t>
  </si>
  <si>
    <t>1156</t>
  </si>
  <si>
    <t>1311</t>
  </si>
  <si>
    <t>-</t>
  </si>
  <si>
    <t>1157</t>
  </si>
  <si>
    <t>75720657</t>
  </si>
  <si>
    <t>6901067107</t>
  </si>
  <si>
    <t>35.12</t>
  </si>
  <si>
    <t xml:space="preserve">         12247      |            41          |</t>
  </si>
  <si>
    <t xml:space="preserve">   12247      |            41      </t>
  </si>
  <si>
    <t>17</t>
  </si>
  <si>
    <t>30.09.2017</t>
  </si>
  <si>
    <t>30  |    09     |  2017</t>
  </si>
  <si>
    <t>27</t>
  </si>
  <si>
    <t>3 485 081 239,37</t>
  </si>
  <si>
    <t>F.4</t>
  </si>
  <si>
    <t>Balance Sheet</t>
  </si>
  <si>
    <t>as at</t>
  </si>
  <si>
    <t xml:space="preserve"> </t>
  </si>
  <si>
    <t>Codes</t>
  </si>
  <si>
    <t xml:space="preserve">                                                       Form under ARCMD</t>
  </si>
  <si>
    <t>Date (year, month, day)</t>
  </si>
  <si>
    <t>Company</t>
  </si>
  <si>
    <t>IDGC of Centre, PJSC</t>
  </si>
  <si>
    <t>under ARCBO</t>
  </si>
  <si>
    <t>Id. tax payer number</t>
  </si>
  <si>
    <t>TIN</t>
  </si>
  <si>
    <t>Type of</t>
  </si>
  <si>
    <t>under</t>
  </si>
  <si>
    <t>activity</t>
  </si>
  <si>
    <t>Electric power transmission</t>
  </si>
  <si>
    <t>ADCEA</t>
  </si>
  <si>
    <t>Business legal structure/Form of ownership</t>
  </si>
  <si>
    <t>PJSC/private</t>
  </si>
  <si>
    <t>under ARCFI\ARCFO</t>
  </si>
  <si>
    <t>Measurement unit: thousand RUB</t>
  </si>
  <si>
    <t>under ARCM</t>
  </si>
  <si>
    <t>Location (Address)</t>
  </si>
  <si>
    <t xml:space="preserve"> 127018, Moscow, Russia, 2nd Yamskaya, 4</t>
  </si>
  <si>
    <t>30 September</t>
  </si>
  <si>
    <t>As at 30 September</t>
  </si>
  <si>
    <t>As at 31 December</t>
  </si>
  <si>
    <t>Note</t>
  </si>
  <si>
    <t xml:space="preserve">Indicator </t>
  </si>
  <si>
    <t>Line code</t>
  </si>
  <si>
    <t>ASSETS</t>
  </si>
  <si>
    <t>I. NON-CURRENT ASSETS</t>
  </si>
  <si>
    <t>Intangible assets</t>
  </si>
  <si>
    <t>including pending transactions to acquire intangible assets</t>
  </si>
  <si>
    <t>R&amp;D results</t>
  </si>
  <si>
    <t>including expenses for R&amp;D in progress</t>
  </si>
  <si>
    <t>Intangible exploratory assets</t>
  </si>
  <si>
    <t>Tangible exploratory assets</t>
  </si>
  <si>
    <t>Fixed assets</t>
  </si>
  <si>
    <t>land plots and environmental facilities</t>
  </si>
  <si>
    <t>buildings, machinery and equipment, constructions</t>
  </si>
  <si>
    <t xml:space="preserve">other types of fixed assets                                                     </t>
  </si>
  <si>
    <t>construction in progress</t>
  </si>
  <si>
    <t>advances made for capital construction and acquisition of fixed assets</t>
  </si>
  <si>
    <t>raw materials for use in the creation of fixed assets*</t>
  </si>
  <si>
    <t>Profitable investments in tangible assets</t>
  </si>
  <si>
    <t xml:space="preserve">  property for leasing                                             </t>
  </si>
  <si>
    <t xml:space="preserve">  property on tenancy contract basis            </t>
  </si>
  <si>
    <t>Financial investments</t>
  </si>
  <si>
    <t xml:space="preserve">investments in subsidiaries    </t>
  </si>
  <si>
    <t>investments in affiliates</t>
  </si>
  <si>
    <t>investments in other companies</t>
  </si>
  <si>
    <t xml:space="preserve">loans granted to companies for more than 12 months period        </t>
  </si>
  <si>
    <t xml:space="preserve">other long-term financial investments        </t>
  </si>
  <si>
    <t>Deferred tax assets</t>
  </si>
  <si>
    <t>Other non-current assets</t>
  </si>
  <si>
    <t>TOTAL for section I</t>
  </si>
  <si>
    <t>II. CURRENT ASSETS</t>
  </si>
  <si>
    <t>Supplies</t>
  </si>
  <si>
    <t>raw material, materials and other analogous values</t>
  </si>
  <si>
    <t>construction in progress costs</t>
  </si>
  <si>
    <t>finished products and goods for resale</t>
  </si>
  <si>
    <t>shipped goods</t>
  </si>
  <si>
    <t>other supplies and expenses</t>
  </si>
  <si>
    <t>Value added tax according to purchased valuables</t>
  </si>
  <si>
    <t xml:space="preserve">Accounts receivable </t>
  </si>
  <si>
    <t xml:space="preserve">Payments on which are expected more than 12 months after accounting date    </t>
  </si>
  <si>
    <t xml:space="preserve">  buyers and customers</t>
  </si>
  <si>
    <t xml:space="preserve">  bills receivable</t>
  </si>
  <si>
    <t xml:space="preserve">  advances made</t>
  </si>
  <si>
    <t xml:space="preserve">  other accounts receivable</t>
  </si>
  <si>
    <t xml:space="preserve">Payments on which are expected within 12 months after accounting date    </t>
  </si>
  <si>
    <t xml:space="preserve">  debts of subsidiaries and affiliates on dividends             </t>
  </si>
  <si>
    <t xml:space="preserve">  debts of participators (founders) according to contributions in the authorised capital</t>
  </si>
  <si>
    <t>Financial investments (excluding money equivalents)</t>
  </si>
  <si>
    <t xml:space="preserve">loans granted to organisations for less than 12 months period </t>
  </si>
  <si>
    <t>other short-term financial investments</t>
  </si>
  <si>
    <t>Monetary funds and money equivalents</t>
  </si>
  <si>
    <t xml:space="preserve">cashier’s desk                                                                                                             </t>
  </si>
  <si>
    <t xml:space="preserve">settlement accounts                                                                                        </t>
  </si>
  <si>
    <t xml:space="preserve">foreign exchange accounts                                                                                         </t>
  </si>
  <si>
    <t xml:space="preserve">other monetary funds                                       </t>
  </si>
  <si>
    <t>Other currents assets</t>
  </si>
  <si>
    <t>TOTAL for section II</t>
  </si>
  <si>
    <t>BALANCE</t>
  </si>
  <si>
    <t>LIABILITIES</t>
  </si>
  <si>
    <t>III. CAPITAL AND RESERVES</t>
  </si>
  <si>
    <t xml:space="preserve"> Share capital (joint-stock capital, authorised capital, limited partner contributions)</t>
  </si>
  <si>
    <t xml:space="preserve"> Capital (before registration of changes)</t>
  </si>
  <si>
    <t>Own shares repurchased from shareholders</t>
  </si>
  <si>
    <t>Revaluation of non-current assets</t>
  </si>
  <si>
    <t>Additional capital (without revaluation)</t>
  </si>
  <si>
    <t>Reserve capital</t>
  </si>
  <si>
    <t>Retained profit (uncovered loss)</t>
  </si>
  <si>
    <t>of past years</t>
  </si>
  <si>
    <t>of the reporting period</t>
  </si>
  <si>
    <t>TOTAL for section III</t>
  </si>
  <si>
    <t>IV. LONG-TERM LIABILITIES</t>
  </si>
  <si>
    <t>Loans and credits</t>
  </si>
  <si>
    <t xml:space="preserve">bank credits subject to payment more than within 12 months after the reporting date                       </t>
  </si>
  <si>
    <t xml:space="preserve">loans subject to payment more than within 12 monthsafter the reporting date                                                                                                   </t>
  </si>
  <si>
    <t>Deferred tax liabilities</t>
  </si>
  <si>
    <t>Estimated liabilities</t>
  </si>
  <si>
    <t>Other liabilities</t>
  </si>
  <si>
    <t>TOTAL for section IV</t>
  </si>
  <si>
    <t>V. SHORT-TERM LIABILITIES</t>
  </si>
  <si>
    <t xml:space="preserve">bank credits subject to payment within 12 months after the reporting date                                                      </t>
  </si>
  <si>
    <t xml:space="preserve">loans subject to payment within 12 months after the reporting date     </t>
  </si>
  <si>
    <t>Accounts payable</t>
  </si>
  <si>
    <t>suppliers and contractors</t>
  </si>
  <si>
    <t>bills payable</t>
  </si>
  <si>
    <t xml:space="preserve">debt to personnel relating to labour payment         </t>
  </si>
  <si>
    <t>debt to governmental extra-budgetary funds</t>
  </si>
  <si>
    <t>taxes and levies payable</t>
  </si>
  <si>
    <t>advances received</t>
  </si>
  <si>
    <t xml:space="preserve">debts to participators (founders) according to income payment                                                                                                   </t>
  </si>
  <si>
    <t>other accounts payable</t>
  </si>
  <si>
    <t>Deferred income</t>
  </si>
  <si>
    <t>TOTAL for section V</t>
  </si>
  <si>
    <t>(1) - specifies the reporting date of the accounting period</t>
  </si>
  <si>
    <t>(2) - specifies the previous year</t>
  </si>
  <si>
    <t>(3) - specifies the year prior the previous one</t>
  </si>
  <si>
    <t xml:space="preserve"> O.Y. Isaev</t>
  </si>
  <si>
    <t>O.Y. Isaev</t>
  </si>
  <si>
    <t>Head</t>
  </si>
  <si>
    <t>(signature)</t>
  </si>
  <si>
    <t>Chief Accountant</t>
  </si>
  <si>
    <t>L.A. Sklyarova</t>
  </si>
  <si>
    <t>(print full name)</t>
  </si>
  <si>
    <t>October</t>
  </si>
  <si>
    <t>Profit and Loss Statement</t>
  </si>
  <si>
    <t>for</t>
  </si>
  <si>
    <t>Form under ARCMD</t>
  </si>
  <si>
    <t>January-September</t>
  </si>
  <si>
    <t>For January-September</t>
  </si>
  <si>
    <t>Code</t>
  </si>
  <si>
    <t>Revenue</t>
  </si>
  <si>
    <t>including</t>
  </si>
  <si>
    <t>revenue from electricity transmission</t>
  </si>
  <si>
    <t>revenue from grid connection</t>
  </si>
  <si>
    <t xml:space="preserve">revenue from functioning organisation and development of UES of Russia in terms of electric distribution grid </t>
  </si>
  <si>
    <t xml:space="preserve">revenue from resale of electric energy and power </t>
  </si>
  <si>
    <t>income from participation in other organisations</t>
  </si>
  <si>
    <t>lease income</t>
  </si>
  <si>
    <t xml:space="preserve">revenue from sale of other goods, products, works, services of industrial nature </t>
  </si>
  <si>
    <t>revenue from sale of other goods, products, works, services of non-industrial nature</t>
  </si>
  <si>
    <t>Cost of sales</t>
  </si>
  <si>
    <t>electricity transmission</t>
  </si>
  <si>
    <t>grid connection</t>
  </si>
  <si>
    <t xml:space="preserve">functioning organisation and development of UES of Russia in terms of electric distribution grid </t>
  </si>
  <si>
    <t xml:space="preserve">resale of electric energy and power </t>
  </si>
  <si>
    <t>participation in other organisations</t>
  </si>
  <si>
    <t>lease</t>
  </si>
  <si>
    <t>other goods, products, works, services of industrial nature</t>
  </si>
  <si>
    <t>other goods, products, works, services of non-industrial nature</t>
  </si>
  <si>
    <t>Gross profit (loss)</t>
  </si>
  <si>
    <t>Commercial expenses</t>
  </si>
  <si>
    <t>Management expenses</t>
  </si>
  <si>
    <t>Profit (loss) from sales</t>
  </si>
  <si>
    <t>Profit from participation in other organisations</t>
  </si>
  <si>
    <t>Interest receivable</t>
  </si>
  <si>
    <t xml:space="preserve">Interest payable </t>
  </si>
  <si>
    <t xml:space="preserve">Other profit </t>
  </si>
  <si>
    <t>Other expenses</t>
  </si>
  <si>
    <t>Profit (loss) before taxation</t>
  </si>
  <si>
    <t>Current profit tax</t>
  </si>
  <si>
    <t>including constant tax liabilities (assets)</t>
  </si>
  <si>
    <t>Change in deferred tax liabilities</t>
  </si>
  <si>
    <t>Change in deferred tax assets</t>
  </si>
  <si>
    <t>Other</t>
  </si>
  <si>
    <t>Net profit (loss)</t>
  </si>
  <si>
    <t>Indicator</t>
  </si>
  <si>
    <t>FOR REFERENCE</t>
  </si>
  <si>
    <t>Result from the revaluation of fixed assets, not included in net income (loss) for the period</t>
  </si>
  <si>
    <t>Result from other transactions not included in net income (loss) for the period</t>
  </si>
  <si>
    <t>Aggregate financial result of the period</t>
  </si>
  <si>
    <t>Basic earnings (loss) per share</t>
  </si>
  <si>
    <t>Diluted earnings (loss) per share</t>
  </si>
  <si>
    <t>(2) - specifies the period of the previous year, the same accounting period</t>
  </si>
  <si>
    <t>Control value:</t>
  </si>
  <si>
    <t xml:space="preserve">for 2017 </t>
  </si>
  <si>
    <t xml:space="preserve">for 2016 </t>
  </si>
  <si>
    <t>Name</t>
  </si>
  <si>
    <t xml:space="preserve">2.1. Cost of sold goods, works, services in elements of costs </t>
  </si>
  <si>
    <t>Production costs</t>
  </si>
  <si>
    <t>materials cost</t>
  </si>
  <si>
    <t>payroll</t>
  </si>
  <si>
    <t>deductions on social needs</t>
  </si>
  <si>
    <t>depreciation</t>
  </si>
  <si>
    <t>other costs</t>
  </si>
  <si>
    <t>For reference: Change of stocks and reserves
(gain [+], reduction [–]):</t>
  </si>
  <si>
    <t>work in progress</t>
  </si>
  <si>
    <t>finished goods</t>
  </si>
  <si>
    <t>purchased goods</t>
  </si>
  <si>
    <t>goods shipped</t>
  </si>
  <si>
    <t xml:space="preserve">    auxiliary raw</t>
  </si>
  <si>
    <t>Total cost of sold products (goods, works, services)</t>
  </si>
  <si>
    <t>including:</t>
  </si>
  <si>
    <t xml:space="preserve">     cost of sold goods</t>
  </si>
  <si>
    <t xml:space="preserve">     management services to third parties</t>
  </si>
  <si>
    <t>Administrative expenses</t>
  </si>
  <si>
    <t>For reference:</t>
  </si>
  <si>
    <t>rental cost of electric grid facilities</t>
  </si>
  <si>
    <t>taxes and fees (including land rent)</t>
  </si>
  <si>
    <t>insurance premiums</t>
  </si>
  <si>
    <t>cost of services of infrastructure organizations (OJSC "ATS", CJSC "CFR")</t>
  </si>
  <si>
    <t>cost of purchased electricity to compensate for losses taking into account the estimated reserves</t>
  </si>
  <si>
    <t>cost of services rendered by the organizations performing the regulatory activity taking into account the estimated reserves</t>
  </si>
  <si>
    <t>2.2. Profit per one stock, diluted profit per stock</t>
  </si>
  <si>
    <t>Net profit (uncovered loss) of the reporting period</t>
  </si>
  <si>
    <r>
      <t>Dividends on preference stocks</t>
    </r>
    <r>
      <rPr>
        <vertAlign val="superscript"/>
        <sz val="9"/>
        <rFont val="Algerian"/>
        <family val="5"/>
      </rPr>
      <t>3</t>
    </r>
  </si>
  <si>
    <t>Base profit (loss) of the accounting period</t>
  </si>
  <si>
    <t>Average quantity of the ordinary</t>
  </si>
  <si>
    <t>stocks which are in circulation during</t>
  </si>
  <si>
    <t>the accounting year.</t>
  </si>
  <si>
    <t>Base profit (loss) per one stock</t>
  </si>
  <si>
    <t>Average market value of one</t>
  </si>
  <si>
    <t>common stock</t>
  </si>
  <si>
    <t>Possible gain of profit and average</t>
  </si>
  <si>
    <t>quantities of stocks in circulation</t>
  </si>
  <si>
    <t>As a result of converting of the preference</t>
  </si>
  <si>
    <t>stocks into common stocks</t>
  </si>
  <si>
    <t xml:space="preserve">possible gain of profit </t>
  </si>
  <si>
    <t>additional quantity of stocks</t>
  </si>
  <si>
    <t>As a result of converting bonds into</t>
  </si>
  <si>
    <t>common stocks</t>
  </si>
  <si>
    <t>As a result of execution of contracts of purchase and sale</t>
  </si>
  <si>
    <t xml:space="preserve"> of stocks at the price below the market</t>
  </si>
  <si>
    <t>negotiated price of acquisition</t>
  </si>
  <si>
    <t>Diluted profit per one stock</t>
  </si>
  <si>
    <t>adjusted size of base profit</t>
  </si>
  <si>
    <t>adjusted size of the average</t>
  </si>
  <si>
    <t>quantity of stocks in circulation</t>
  </si>
  <si>
    <t>(3) - the given indicator includes dividends on the cumulative stocks for the previous reporting
        periods which have been paid or declared within the accounting year</t>
  </si>
  <si>
    <t>2.3. Profit taxation</t>
  </si>
  <si>
    <t>Profit (loss) to the taxation</t>
  </si>
  <si>
    <t>including assessed under the rate of:</t>
  </si>
  <si>
    <t>other rates</t>
  </si>
  <si>
    <t>not taxed</t>
  </si>
  <si>
    <t>Permanent differences</t>
  </si>
  <si>
    <t>For reference: permanent differences, corresponding with time differences</t>
  </si>
  <si>
    <t>Change of temporary deductible differences</t>
  </si>
  <si>
    <t>Change of temporary taxable differences</t>
  </si>
  <si>
    <t>Tax base</t>
  </si>
  <si>
    <t>Expense (income) on the profits tax</t>
  </si>
  <si>
    <t>Conditional expense (income) on the profits tax</t>
  </si>
  <si>
    <t>Permanent tax obligation (assets)</t>
  </si>
  <si>
    <t>For reference: the change of the deferred taxes carried on profit and losses</t>
  </si>
  <si>
    <t>Expense (income) on the deferred taxes</t>
  </si>
  <si>
    <t>Change of the deferred tax asset</t>
  </si>
  <si>
    <t>Change of the deferred tax obligation</t>
  </si>
  <si>
    <t>Current profits tax</t>
  </si>
  <si>
    <t>Specification of the sums of the profits tax for last tax periods</t>
  </si>
  <si>
    <t>Other fiscal charges and sanctions from profit</t>
  </si>
  <si>
    <t>including under essential articles</t>
  </si>
  <si>
    <t>Profit (loss) on ordinary activity</t>
  </si>
  <si>
    <t>3.4. Calculation of cost estimation</t>
  </si>
  <si>
    <t xml:space="preserve">of net assets of joint stock company </t>
  </si>
  <si>
    <t>Line code of the balance sheet</t>
  </si>
  <si>
    <t>To be checked!</t>
  </si>
  <si>
    <t>Assets</t>
  </si>
  <si>
    <t>Results of researches and developments</t>
  </si>
  <si>
    <t>Machinery and equipment, structures and transmission devices under the concession agreement</t>
  </si>
  <si>
    <t>Profitable investments in material assets</t>
  </si>
  <si>
    <t xml:space="preserve">Long-term and short-term financial investments </t>
  </si>
  <si>
    <r>
      <t xml:space="preserve">Other non-current assets </t>
    </r>
    <r>
      <rPr>
        <vertAlign val="superscript"/>
        <sz val="10"/>
        <rFont val="Arial"/>
        <family val="2"/>
        <charset val="204"/>
      </rPr>
      <t>2</t>
    </r>
  </si>
  <si>
    <t>The value-added tax on the acquired values</t>
  </si>
  <si>
    <r>
      <t xml:space="preserve">Accounts receivable </t>
    </r>
    <r>
      <rPr>
        <vertAlign val="superscript"/>
        <sz val="10"/>
        <rFont val="Arial"/>
        <family val="2"/>
        <charset val="204"/>
      </rPr>
      <t>3</t>
    </r>
  </si>
  <si>
    <t>Money funds and money equivalents</t>
  </si>
  <si>
    <r>
      <t>Other circulating assets</t>
    </r>
    <r>
      <rPr>
        <vertAlign val="superscript"/>
        <sz val="10"/>
        <rFont val="Arial"/>
        <family val="2"/>
        <charset val="204"/>
      </rPr>
      <t xml:space="preserve"> 1</t>
    </r>
  </si>
  <si>
    <t>Total the assets accepted to calculation (the sum of points 1 - 13)</t>
  </si>
  <si>
    <t>Liabilities</t>
  </si>
  <si>
    <t>Long-term borrowed funds</t>
  </si>
  <si>
    <t>Other long-term liabilities</t>
  </si>
  <si>
    <t>Short-term borrowed funds</t>
  </si>
  <si>
    <r>
      <t>Accounts payable</t>
    </r>
    <r>
      <rPr>
        <vertAlign val="superscript"/>
        <sz val="10"/>
        <rFont val="Arial"/>
        <family val="2"/>
        <charset val="204"/>
      </rPr>
      <t>4</t>
    </r>
  </si>
  <si>
    <r>
      <t>Other short-term liabilities</t>
    </r>
    <r>
      <rPr>
        <vertAlign val="superscript"/>
        <sz val="10"/>
        <rFont val="Arial"/>
        <family val="2"/>
        <charset val="204"/>
      </rPr>
      <t xml:space="preserve"> 5</t>
    </r>
  </si>
  <si>
    <t>Total the liabilities accepted to calculation (the sum of points 15 - 21)</t>
  </si>
  <si>
    <t>Joint stock company net assets value (total assets accepted to calculation (line 14) minus total liabilities accepted to calculation (line 22))</t>
  </si>
  <si>
    <t>Except for actual costs under the redemption of own stocks from shareholders.</t>
  </si>
  <si>
    <t>Including size of the deferred tax assets.</t>
  </si>
  <si>
    <t>Except for indebtedness of participants (founders) on instalments in authorised capital.</t>
  </si>
  <si>
    <t>Including size of indebtedness to participants on payment of incomes</t>
  </si>
  <si>
    <t>In the data about size of other long-term and short-term liabilities the sums are shown of the created in 
the established order reserves in connection with contingent liabilities and with the activity termination</t>
  </si>
  <si>
    <t>specifies the year prior to the previous one</t>
  </si>
  <si>
    <t>specifies the previous year</t>
  </si>
  <si>
    <t>specifies the reporting date of the accounting period</t>
  </si>
  <si>
    <t>5.11. Other income and expenses</t>
  </si>
  <si>
    <t>Other income total</t>
  </si>
  <si>
    <t xml:space="preserve">  From sale of fixed assets, except apartments</t>
  </si>
  <si>
    <t xml:space="preserve">  From sale of apartments</t>
  </si>
  <si>
    <t xml:space="preserve">  From sale of stocks</t>
  </si>
  <si>
    <t xml:space="preserve">  From sale of currencies</t>
  </si>
  <si>
    <t xml:space="preserve">  From sale of intangible assets</t>
  </si>
  <si>
    <t xml:space="preserve">  From sale of securities</t>
  </si>
  <si>
    <t xml:space="preserve">  From sale of other assets</t>
  </si>
  <si>
    <t xml:space="preserve">  From joint activity</t>
  </si>
  <si>
    <t xml:space="preserve">  Profit of 2016, revealed in the accounting period</t>
  </si>
  <si>
    <t xml:space="preserve">  Profit of 2015, revealed in the accounting period</t>
  </si>
  <si>
    <t xml:space="preserve">  Profit of 2014, revealed in the accounting period</t>
  </si>
  <si>
    <t xml:space="preserve">  Profit before 01.01.2014, revealed in the accounting period</t>
  </si>
  <si>
    <t xml:space="preserve">  Penalty fee, fines and liquidated damages recognised or on which  judgements of court (arbitration court) are received on their collection   </t>
  </si>
  <si>
    <t xml:space="preserve">  Accounts payable, on which term of limitation of actions
  has expired (more than three years)</t>
  </si>
  <si>
    <t xml:space="preserve">  Exchange rate differences</t>
  </si>
  <si>
    <t xml:space="preserve">  Property which has appeared in surplus on results of inventory</t>
  </si>
  <si>
    <t xml:space="preserve">  Gratuitously received assets, except FA and Intangible Assets</t>
  </si>
  <si>
    <t xml:space="preserve"> Income from gratuitously received FA, determined in the established order</t>
  </si>
  <si>
    <t xml:space="preserve">  Cost of tangible assets remaining from write-off of unsuitable to restoration and further use of assets</t>
  </si>
  <si>
    <t xml:space="preserve">  Revaluation of financial investments on the current market
  value</t>
  </si>
  <si>
    <t xml:space="preserve">  Income from reduction (write-off) of a reserve on doubtful debts</t>
  </si>
  <si>
    <t xml:space="preserve">  Income from reduction (write-off) of a reserve under estimated liabilities</t>
  </si>
  <si>
    <t xml:space="preserve">  Income from reduction (write-off) of a reserve under decrease of supplies value</t>
  </si>
  <si>
    <t xml:space="preserve">  Income under contracts of a concession of the right of the requirement</t>
  </si>
  <si>
    <t xml:space="preserve">  Income from revealed non-contract electricity 
  consumption </t>
  </si>
  <si>
    <t xml:space="preserve">  Insurance payments receivable</t>
  </si>
  <si>
    <t xml:space="preserve">  Income connected with participation in AC of other organisations</t>
  </si>
  <si>
    <t xml:space="preserve">  Restoration of the before written off accounts receivable</t>
  </si>
  <si>
    <t xml:space="preserve">  Discount under bills</t>
  </si>
  <si>
    <t xml:space="preserve">  Compensation for a difference in tariffs (budgetary financing)</t>
  </si>
  <si>
    <t xml:space="preserve">  Income from reduction (write-off) of a reserve under depreciation of financial investments</t>
  </si>
  <si>
    <t xml:space="preserve">  Revaluation surplus of FA items</t>
  </si>
  <si>
    <t xml:space="preserve">  Income from revaluation surplus of previously discounted FA items</t>
  </si>
  <si>
    <t xml:space="preserve">  Income from collection of a note</t>
  </si>
  <si>
    <t xml:space="preserve">  Other</t>
  </si>
  <si>
    <t>Other expenses total</t>
  </si>
  <si>
    <t xml:space="preserve">   From sale of fixed assets, except apartments</t>
  </si>
  <si>
    <t xml:space="preserve">   From sale of apartments</t>
  </si>
  <si>
    <t xml:space="preserve">   From sale of stocks</t>
  </si>
  <si>
    <t xml:space="preserve">   From sale of currencies</t>
  </si>
  <si>
    <t xml:space="preserve">   From sale of intangible assets</t>
  </si>
  <si>
    <t xml:space="preserve">   From sale of securities</t>
  </si>
  <si>
    <t xml:space="preserve">   From sale of other assets</t>
  </si>
  <si>
    <t xml:space="preserve">   Other taxes</t>
  </si>
  <si>
    <t xml:space="preserve">   Expenses on bank fees</t>
  </si>
  <si>
    <t xml:space="preserve">   Expenses on servicing financial investments</t>
  </si>
  <si>
    <t xml:space="preserve">   Reserve on doubtful debts</t>
  </si>
  <si>
    <t xml:space="preserve">   Reserve under depreciation of financial investments</t>
  </si>
  <si>
    <t xml:space="preserve">   Reserve under decrease in value of tangible assets</t>
  </si>
  <si>
    <t xml:space="preserve">   Reserve on discontinuing operation</t>
  </si>
  <si>
    <t xml:space="preserve">   Reserve under estimated liabilities</t>
  </si>
  <si>
    <t xml:space="preserve">   Asset retirement without income</t>
  </si>
  <si>
    <t xml:space="preserve">   VAT on gratuitously transferred property</t>
  </si>
  <si>
    <t xml:space="preserve">    Loss of 2016, revealed in the accounting period</t>
  </si>
  <si>
    <t xml:space="preserve">    Loss of 2015, revealed in the accounting period</t>
  </si>
  <si>
    <t xml:space="preserve">    Loss of 2014, revealed in the accounting period</t>
  </si>
  <si>
    <t xml:space="preserve">    Loss before 01.01.2014, revealed in the accounting period</t>
  </si>
  <si>
    <t xml:space="preserve">   State duties under economic contracts</t>
  </si>
  <si>
    <t xml:space="preserve">   Revaluation of financial investments on the current market
   value</t>
  </si>
  <si>
    <t xml:space="preserve">   Discount under bills</t>
  </si>
  <si>
    <t xml:space="preserve">   Expenses under assignment of receivables contracts </t>
  </si>
  <si>
    <t xml:space="preserve">   Unreimbursable VAT </t>
  </si>
  <si>
    <t xml:space="preserve">   Expenses on revealed non-contract electricity 
   consumption</t>
  </si>
  <si>
    <t xml:space="preserve">   Instalments in associations and funds</t>
  </si>
  <si>
    <t xml:space="preserve">   Debt receivable, on which term of limitation of actions
   has expired (more than three years) </t>
  </si>
  <si>
    <t xml:space="preserve">   Exchange rate differences</t>
  </si>
  <si>
    <t xml:space="preserve">   Legal costs</t>
  </si>
  <si>
    <t xml:space="preserve">   Plunders, shortage</t>
  </si>
  <si>
    <t xml:space="preserve">   Expenses for executive production</t>
  </si>
  <si>
    <t xml:space="preserve">   Repayment of cost of apartments of employees</t>
  </si>
  <si>
    <t xml:space="preserve">   Other material (financial) assistance and other payments
   to employees </t>
  </si>
  <si>
    <t xml:space="preserve">   Material aid to pensioners (including non-recurring payments, compensation of utility bills)</t>
  </si>
  <si>
    <t xml:space="preserve">   Expenses on holding sports events</t>
  </si>
  <si>
    <t xml:space="preserve">   Expenses on holding cultural and educational events</t>
  </si>
  <si>
    <t xml:space="preserve">   Expenses on charity</t>
  </si>
  <si>
    <t xml:space="preserve">   Cost of retired bills</t>
  </si>
  <si>
    <t xml:space="preserve">   Interest expense on long-term bonds</t>
  </si>
  <si>
    <t xml:space="preserve">   Net book value of fixed assets written off</t>
  </si>
  <si>
    <t xml:space="preserve">   Depreciation of FA items</t>
  </si>
  <si>
    <t xml:space="preserve">   Other</t>
  </si>
  <si>
    <t>taxes and charges on other expenses</t>
  </si>
  <si>
    <t>reserve for estimated liabilities</t>
  </si>
  <si>
    <t>(for services of grid companies for electricity transmission and purchased electricity for compensation of losses)</t>
  </si>
  <si>
    <t xml:space="preserve">For January-September 2017 
2017 </t>
  </si>
  <si>
    <t xml:space="preserve">For January-September 2016 
2016 </t>
  </si>
  <si>
    <t>As at 30 September 
2017 
(8)</t>
  </si>
  <si>
    <t>As at 31 December
2016 
(7)</t>
  </si>
  <si>
    <t>As at 31 December
2015
(6)</t>
  </si>
  <si>
    <t>For January-September  2017  (1)</t>
  </si>
  <si>
    <t>For January-September 2016 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</si>
</sst>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#,##0;\(#,##0\);\-"/>
    <numFmt numFmtId="166" formatCode="#,##0.0000"/>
    <numFmt numFmtId="167" formatCode="0.0000"/>
    <numFmt numFmtId="168" formatCode="0.0000000"/>
    <numFmt numFmtId="169" formatCode="#,##0.00000"/>
    <numFmt numFmtId="170" formatCode="#,##0.0000000"/>
  </numFmts>
  <fonts count="4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sz val="11"/>
      <name val="Arial"/>
      <family val="2"/>
      <charset val="204"/>
    </font>
    <font>
      <sz val="3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12"/>
      <name val="Arial"/>
      <family val="2"/>
      <charset val="204"/>
    </font>
    <font>
      <sz val="6"/>
      <name val="Arial Cyr"/>
      <charset val="204"/>
    </font>
    <font>
      <b/>
      <sz val="8"/>
      <name val="Arial Cyr"/>
      <charset val="204"/>
    </font>
    <font>
      <vertAlign val="superscript"/>
      <sz val="10"/>
      <name val="Arial"/>
      <family val="2"/>
      <charset val="204"/>
    </font>
    <font>
      <vertAlign val="superscript"/>
      <sz val="9"/>
      <name val="Algerian"/>
      <family val="5"/>
    </font>
    <font>
      <b/>
      <i/>
      <sz val="10"/>
      <name val="Arial Cyr"/>
      <charset val="204"/>
    </font>
    <font>
      <b/>
      <i/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8.5"/>
      <name val="Arial Cyr"/>
      <charset val="204"/>
    </font>
    <font>
      <b/>
      <sz val="8.5"/>
      <name val="Arial Cyr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Helv"/>
      <charset val="204"/>
    </font>
    <font>
      <sz val="12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sz val="8"/>
      <color theme="1"/>
      <name val="Arial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sz val="9"/>
      <color indexed="10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 Cyr"/>
      <charset val="204"/>
    </font>
    <font>
      <sz val="12"/>
      <name val="Arial"/>
      <family val="2"/>
      <charset val="204"/>
    </font>
    <font>
      <sz val="7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916">
    <xf numFmtId="0" fontId="0" fillId="0" borderId="0"/>
    <xf numFmtId="0" fontId="4" fillId="0" borderId="0"/>
    <xf numFmtId="0" fontId="4" fillId="0" borderId="0"/>
    <xf numFmtId="0" fontId="28" fillId="0" borderId="0"/>
    <xf numFmtId="0" fontId="3" fillId="0" borderId="0"/>
    <xf numFmtId="0" fontId="4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11" fillId="0" borderId="0"/>
    <xf numFmtId="0" fontId="11" fillId="0" borderId="0"/>
    <xf numFmtId="0" fontId="5" fillId="0" borderId="0">
      <alignment horizontal="left"/>
    </xf>
    <xf numFmtId="164" fontId="11" fillId="0" borderId="0" applyFont="0" applyFill="0" applyBorder="0" applyAlignment="0" applyProtection="0"/>
    <xf numFmtId="0" fontId="2" fillId="0" borderId="0"/>
    <xf numFmtId="0" fontId="3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962">
    <xf numFmtId="0" fontId="0" fillId="0" borderId="0" xfId="0"/>
    <xf numFmtId="0" fontId="7" fillId="0" borderId="0" xfId="0" applyFont="1" applyProtection="1"/>
    <xf numFmtId="0" fontId="11" fillId="0" borderId="0" xfId="0" applyFont="1" applyProtection="1"/>
    <xf numFmtId="0" fontId="5" fillId="0" borderId="0" xfId="0" applyFont="1" applyProtection="1"/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/>
    </xf>
    <xf numFmtId="0" fontId="10" fillId="0" borderId="0" xfId="0" applyFont="1" applyBorder="1" applyAlignment="1" applyProtection="1"/>
    <xf numFmtId="0" fontId="10" fillId="0" borderId="0" xfId="0" applyFont="1" applyAlignment="1" applyProtection="1">
      <alignment horizontal="center"/>
    </xf>
    <xf numFmtId="0" fontId="9" fillId="0" borderId="0" xfId="0" applyFont="1" applyFill="1" applyProtection="1"/>
    <xf numFmtId="0" fontId="10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/>
    <xf numFmtId="0" fontId="14" fillId="0" borderId="0" xfId="0" applyFont="1" applyBorder="1" applyAlignment="1" applyProtection="1">
      <alignment horizontal="center" wrapText="1"/>
      <protection locked="0"/>
    </xf>
    <xf numFmtId="0" fontId="7" fillId="0" borderId="10" xfId="0" applyFont="1" applyBorder="1" applyProtection="1"/>
    <xf numFmtId="0" fontId="7" fillId="0" borderId="20" xfId="0" applyFont="1" applyBorder="1" applyProtection="1"/>
    <xf numFmtId="0" fontId="7" fillId="0" borderId="21" xfId="0" applyFont="1" applyBorder="1" applyAlignment="1" applyProtection="1">
      <alignment vertical="center"/>
    </xf>
    <xf numFmtId="0" fontId="7" fillId="0" borderId="20" xfId="0" applyFont="1" applyFill="1" applyBorder="1" applyProtection="1"/>
    <xf numFmtId="0" fontId="7" fillId="0" borderId="10" xfId="0" applyFont="1" applyFill="1" applyBorder="1" applyProtection="1"/>
    <xf numFmtId="0" fontId="7" fillId="0" borderId="6" xfId="0" applyFont="1" applyFill="1" applyBorder="1" applyProtection="1"/>
    <xf numFmtId="0" fontId="7" fillId="0" borderId="45" xfId="0" applyFont="1" applyFill="1" applyBorder="1" applyAlignment="1" applyProtection="1">
      <alignment vertical="center"/>
    </xf>
    <xf numFmtId="0" fontId="7" fillId="2" borderId="0" xfId="0" applyFont="1" applyFill="1" applyProtection="1"/>
    <xf numFmtId="0" fontId="6" fillId="0" borderId="0" xfId="0" applyFont="1" applyProtection="1"/>
    <xf numFmtId="0" fontId="9" fillId="2" borderId="0" xfId="0" applyFont="1" applyFill="1" applyProtection="1"/>
    <xf numFmtId="0" fontId="5" fillId="2" borderId="0" xfId="0" applyFont="1" applyFill="1" applyProtection="1"/>
    <xf numFmtId="0" fontId="7" fillId="0" borderId="6" xfId="0" applyFont="1" applyFill="1" applyBorder="1" applyAlignment="1" applyProtection="1">
      <alignment vertical="center"/>
    </xf>
    <xf numFmtId="0" fontId="7" fillId="0" borderId="1" xfId="0" applyFont="1" applyBorder="1" applyProtection="1"/>
    <xf numFmtId="0" fontId="9" fillId="0" borderId="0" xfId="0" applyFont="1" applyProtection="1"/>
    <xf numFmtId="0" fontId="8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7" fillId="0" borderId="25" xfId="0" applyFont="1" applyBorder="1" applyAlignment="1" applyProtection="1">
      <alignment vertical="center"/>
    </xf>
    <xf numFmtId="49" fontId="9" fillId="0" borderId="38" xfId="0" applyNumberFormat="1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8" fillId="0" borderId="7" xfId="0" applyFont="1" applyBorder="1" applyAlignment="1" applyProtection="1">
      <alignment vertical="center"/>
    </xf>
    <xf numFmtId="0" fontId="8" fillId="0" borderId="9" xfId="0" applyFont="1" applyBorder="1" applyAlignment="1" applyProtection="1">
      <alignment vertical="center"/>
    </xf>
    <xf numFmtId="0" fontId="5" fillId="0" borderId="55" xfId="0" applyFont="1" applyBorder="1" applyAlignment="1" applyProtection="1">
      <alignment horizontal="center" vertical="center"/>
    </xf>
    <xf numFmtId="0" fontId="0" fillId="0" borderId="0" xfId="0" applyFill="1" applyBorder="1" applyProtection="1"/>
    <xf numFmtId="0" fontId="6" fillId="0" borderId="0" xfId="0" applyFont="1" applyBorder="1" applyAlignment="1" applyProtection="1">
      <alignment horizontal="center"/>
    </xf>
    <xf numFmtId="0" fontId="6" fillId="2" borderId="0" xfId="0" applyFont="1" applyFill="1" applyProtection="1"/>
    <xf numFmtId="0" fontId="9" fillId="0" borderId="0" xfId="0" applyFont="1" applyAlignment="1" applyProtection="1">
      <alignment horizontal="right"/>
    </xf>
    <xf numFmtId="0" fontId="9" fillId="0" borderId="0" xfId="0" applyFont="1" applyFill="1" applyAlignment="1" applyProtection="1">
      <alignment horizontal="right"/>
    </xf>
    <xf numFmtId="0" fontId="7" fillId="0" borderId="61" xfId="0" applyFont="1" applyBorder="1" applyAlignment="1" applyProtection="1">
      <alignment horizontal="center"/>
    </xf>
    <xf numFmtId="49" fontId="7" fillId="0" borderId="60" xfId="0" applyNumberFormat="1" applyFont="1" applyBorder="1" applyAlignment="1" applyProtection="1">
      <alignment horizontal="center"/>
    </xf>
    <xf numFmtId="0" fontId="7" fillId="2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Border="1" applyProtection="1"/>
    <xf numFmtId="0" fontId="10" fillId="2" borderId="0" xfId="0" applyFont="1" applyFill="1" applyProtection="1"/>
    <xf numFmtId="0" fontId="10" fillId="0" borderId="0" xfId="0" applyFont="1" applyProtection="1"/>
    <xf numFmtId="0" fontId="10" fillId="0" borderId="4" xfId="0" applyFont="1" applyBorder="1" applyAlignment="1" applyProtection="1">
      <alignment horizontal="center"/>
    </xf>
    <xf numFmtId="49" fontId="9" fillId="0" borderId="0" xfId="0" applyNumberFormat="1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49" fontId="9" fillId="0" borderId="0" xfId="0" applyNumberFormat="1" applyFont="1" applyBorder="1" applyAlignment="1" applyProtection="1">
      <alignment horizontal="left"/>
    </xf>
    <xf numFmtId="49" fontId="9" fillId="0" borderId="66" xfId="0" applyNumberFormat="1" applyFont="1" applyBorder="1" applyAlignment="1" applyProtection="1">
      <alignment horizontal="center"/>
    </xf>
    <xf numFmtId="49" fontId="9" fillId="0" borderId="65" xfId="0" applyNumberFormat="1" applyFont="1" applyFill="1" applyBorder="1" applyAlignment="1" applyProtection="1">
      <alignment horizontal="center"/>
    </xf>
    <xf numFmtId="0" fontId="7" fillId="0" borderId="64" xfId="0" applyFont="1" applyBorder="1" applyAlignment="1" applyProtection="1">
      <alignment horizontal="center"/>
    </xf>
    <xf numFmtId="0" fontId="25" fillId="0" borderId="0" xfId="0" applyFont="1" applyProtection="1"/>
    <xf numFmtId="0" fontId="25" fillId="0" borderId="0" xfId="0" applyFont="1" applyAlignment="1" applyProtection="1">
      <alignment vertical="center"/>
    </xf>
    <xf numFmtId="0" fontId="9" fillId="0" borderId="0" xfId="0" applyFont="1" applyFill="1" applyAlignment="1" applyProtection="1">
      <alignment horizontal="center"/>
    </xf>
    <xf numFmtId="0" fontId="0" fillId="2" borderId="0" xfId="0" applyFill="1" applyProtection="1"/>
    <xf numFmtId="0" fontId="7" fillId="0" borderId="0" xfId="0" applyFont="1" applyBorder="1" applyAlignment="1" applyProtection="1">
      <alignment horizontal="left" indent="1"/>
    </xf>
    <xf numFmtId="0" fontId="7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/>
    </xf>
    <xf numFmtId="0" fontId="0" fillId="0" borderId="0" xfId="0" applyProtection="1"/>
    <xf numFmtId="0" fontId="5" fillId="0" borderId="0" xfId="0" applyFont="1" applyAlignment="1" applyProtection="1">
      <alignment horizontal="center"/>
    </xf>
    <xf numFmtId="0" fontId="17" fillId="0" borderId="0" xfId="0" applyFont="1" applyAlignment="1" applyProtection="1">
      <alignment horizontal="center"/>
    </xf>
    <xf numFmtId="0" fontId="17" fillId="2" borderId="0" xfId="0" applyFont="1" applyFill="1" applyProtection="1"/>
    <xf numFmtId="0" fontId="5" fillId="0" borderId="33" xfId="0" applyFont="1" applyBorder="1" applyAlignment="1" applyProtection="1">
      <alignment horizontal="center" vertical="center"/>
    </xf>
    <xf numFmtId="0" fontId="17" fillId="0" borderId="0" xfId="0" applyFont="1" applyProtection="1"/>
    <xf numFmtId="0" fontId="7" fillId="0" borderId="0" xfId="0" applyFont="1" applyBorder="1" applyAlignment="1" applyProtection="1">
      <alignment horizontal="center" wrapText="1"/>
    </xf>
    <xf numFmtId="0" fontId="7" fillId="0" borderId="0" xfId="0" applyNumberFormat="1" applyFont="1" applyFill="1" applyBorder="1" applyAlignment="1" applyProtection="1">
      <alignment horizontal="center"/>
    </xf>
    <xf numFmtId="0" fontId="0" fillId="0" borderId="0" xfId="0" applyFill="1" applyProtection="1"/>
    <xf numFmtId="0" fontId="20" fillId="0" borderId="0" xfId="0" applyFont="1" applyAlignment="1" applyProtection="1">
      <alignment horizontal="left"/>
    </xf>
    <xf numFmtId="0" fontId="9" fillId="0" borderId="0" xfId="0" applyFont="1" applyFill="1" applyAlignment="1" applyProtection="1">
      <alignment horizontal="left"/>
    </xf>
    <xf numFmtId="0" fontId="9" fillId="0" borderId="0" xfId="0" applyFont="1" applyFill="1" applyAlignment="1" applyProtection="1">
      <alignment horizontal="left" wrapText="1"/>
    </xf>
    <xf numFmtId="0" fontId="10" fillId="0" borderId="0" xfId="0" applyFont="1" applyFill="1" applyAlignment="1" applyProtection="1">
      <alignment horizontal="center" wrapText="1"/>
    </xf>
    <xf numFmtId="0" fontId="5" fillId="0" borderId="0" xfId="0" applyFont="1" applyFill="1" applyAlignment="1" applyProtection="1">
      <alignment wrapText="1"/>
    </xf>
    <xf numFmtId="0" fontId="5" fillId="0" borderId="0" xfId="0" applyFont="1" applyFill="1" applyProtection="1"/>
    <xf numFmtId="0" fontId="12" fillId="0" borderId="0" xfId="0" applyFont="1" applyFill="1" applyAlignment="1" applyProtection="1">
      <alignment wrapText="1"/>
    </xf>
    <xf numFmtId="0" fontId="12" fillId="0" borderId="0" xfId="0" applyFont="1" applyFill="1" applyProtection="1"/>
    <xf numFmtId="0" fontId="12" fillId="0" borderId="0" xfId="0" applyFont="1" applyProtection="1"/>
    <xf numFmtId="0" fontId="9" fillId="0" borderId="0" xfId="0" applyFont="1" applyFill="1" applyAlignment="1" applyProtection="1">
      <alignment horizontal="right" wrapText="1"/>
    </xf>
    <xf numFmtId="0" fontId="9" fillId="0" borderId="0" xfId="0" applyFont="1" applyFill="1" applyAlignment="1" applyProtection="1">
      <alignment wrapText="1"/>
    </xf>
    <xf numFmtId="0" fontId="6" fillId="0" borderId="0" xfId="0" applyFont="1" applyAlignment="1" applyProtection="1"/>
    <xf numFmtId="0" fontId="9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5" fillId="0" borderId="53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/>
    </xf>
    <xf numFmtId="0" fontId="15" fillId="0" borderId="0" xfId="0" applyFont="1" applyAlignment="1" applyProtection="1">
      <alignment horizontal="left"/>
    </xf>
    <xf numFmtId="49" fontId="9" fillId="0" borderId="0" xfId="0" applyNumberFormat="1" applyFont="1" applyAlignment="1" applyProtection="1">
      <alignment horizontal="right"/>
    </xf>
    <xf numFmtId="0" fontId="17" fillId="2" borderId="0" xfId="0" applyFont="1" applyFill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5" fillId="0" borderId="32" xfId="0" applyFont="1" applyBorder="1" applyAlignment="1" applyProtection="1">
      <alignment horizontal="center" vertical="center" wrapText="1"/>
    </xf>
    <xf numFmtId="0" fontId="5" fillId="0" borderId="41" xfId="0" applyFont="1" applyBorder="1" applyAlignment="1" applyProtection="1">
      <alignment horizontal="center" vertical="center" wrapText="1"/>
    </xf>
    <xf numFmtId="0" fontId="5" fillId="0" borderId="33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wrapText="1"/>
    </xf>
    <xf numFmtId="0" fontId="14" fillId="0" borderId="0" xfId="0" applyFont="1" applyBorder="1" applyAlignment="1" applyProtection="1">
      <alignment horizontal="center" wrapText="1"/>
    </xf>
    <xf numFmtId="0" fontId="18" fillId="0" borderId="0" xfId="0" applyFont="1" applyBorder="1" applyAlignment="1" applyProtection="1">
      <alignment horizontal="center" wrapText="1"/>
    </xf>
    <xf numFmtId="0" fontId="9" fillId="0" borderId="0" xfId="0" applyFont="1" applyBorder="1" applyAlignment="1" applyProtection="1">
      <alignment horizontal="left" wrapText="1"/>
    </xf>
    <xf numFmtId="0" fontId="16" fillId="0" borderId="0" xfId="0" applyFont="1" applyAlignment="1" applyProtection="1">
      <alignment horizontal="left"/>
    </xf>
    <xf numFmtId="0" fontId="0" fillId="0" borderId="0" xfId="0" applyAlignment="1" applyProtection="1"/>
    <xf numFmtId="0" fontId="7" fillId="0" borderId="12" xfId="0" applyFont="1" applyBorder="1" applyAlignment="1" applyProtection="1">
      <alignment horizontal="center" vertical="center" wrapText="1"/>
    </xf>
    <xf numFmtId="0" fontId="7" fillId="0" borderId="48" xfId="0" applyFont="1" applyBorder="1" applyAlignment="1" applyProtection="1">
      <alignment horizontal="center" vertical="center" wrapText="1"/>
    </xf>
    <xf numFmtId="0" fontId="5" fillId="2" borderId="0" xfId="0" applyFont="1" applyFill="1" applyAlignment="1" applyProtection="1">
      <alignment vertical="center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31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3" fontId="7" fillId="0" borderId="0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vertical="center"/>
    </xf>
    <xf numFmtId="0" fontId="7" fillId="0" borderId="27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9" fillId="2" borderId="0" xfId="0" applyFont="1" applyFill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10" fillId="2" borderId="0" xfId="0" applyFont="1" applyFill="1" applyAlignment="1" applyProtection="1">
      <alignment horizontal="center" vertical="center"/>
    </xf>
    <xf numFmtId="0" fontId="9" fillId="0" borderId="0" xfId="0" applyNumberFormat="1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2" fillId="2" borderId="0" xfId="0" applyFont="1" applyFill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0" fontId="9" fillId="2" borderId="0" xfId="0" applyNumberFormat="1" applyFont="1" applyFill="1" applyBorder="1" applyAlignment="1" applyProtection="1">
      <alignment horizontal="left" vertical="center"/>
    </xf>
    <xf numFmtId="0" fontId="9" fillId="0" borderId="0" xfId="0" applyFont="1" applyAlignment="1" applyProtection="1">
      <alignment horizontal="right" vertical="center"/>
    </xf>
    <xf numFmtId="49" fontId="21" fillId="0" borderId="4" xfId="0" applyNumberFormat="1" applyFont="1" applyBorder="1" applyAlignment="1" applyProtection="1">
      <alignment horizontal="left" vertical="center"/>
    </xf>
    <xf numFmtId="49" fontId="7" fillId="0" borderId="4" xfId="0" applyNumberFormat="1" applyFont="1" applyBorder="1" applyAlignment="1" applyProtection="1">
      <alignment horizontal="left" vertical="center"/>
    </xf>
    <xf numFmtId="49" fontId="21" fillId="0" borderId="0" xfId="0" applyNumberFormat="1" applyFont="1" applyAlignment="1" applyProtection="1">
      <alignment horizontal="left" vertical="center"/>
    </xf>
    <xf numFmtId="0" fontId="7" fillId="0" borderId="0" xfId="0" applyFont="1" applyAlignment="1" applyProtection="1">
      <alignment horizontal="justify" vertical="center" wrapText="1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165" fontId="7" fillId="0" borderId="0" xfId="0" applyNumberFormat="1" applyFont="1" applyProtection="1"/>
    <xf numFmtId="0" fontId="0" fillId="2" borderId="0" xfId="0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5" fillId="0" borderId="26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9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vertical="center"/>
    </xf>
    <xf numFmtId="0" fontId="10" fillId="0" borderId="0" xfId="0" applyFont="1" applyFill="1" applyAlignment="1" applyProtection="1">
      <alignment horizontal="center" vertical="center"/>
    </xf>
    <xf numFmtId="0" fontId="19" fillId="0" borderId="0" xfId="0" applyFont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right" vertical="center"/>
    </xf>
    <xf numFmtId="49" fontId="9" fillId="0" borderId="0" xfId="0" applyNumberFormat="1" applyFont="1" applyFill="1" applyAlignment="1" applyProtection="1">
      <alignment horizontal="righ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right" vertical="center"/>
    </xf>
    <xf numFmtId="0" fontId="0" fillId="0" borderId="0" xfId="0" applyFill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center" vertical="center"/>
    </xf>
    <xf numFmtId="169" fontId="7" fillId="0" borderId="65" xfId="0" applyNumberFormat="1" applyFont="1" applyBorder="1" applyAlignment="1" applyProtection="1">
      <alignment horizontal="right" vertical="center"/>
      <protection locked="0"/>
    </xf>
    <xf numFmtId="0" fontId="26" fillId="0" borderId="0" xfId="0" applyFont="1" applyFill="1"/>
    <xf numFmtId="49" fontId="26" fillId="0" borderId="0" xfId="0" applyNumberFormat="1" applyFont="1" applyFill="1" applyAlignment="1">
      <alignment horizontal="center" vertical="top"/>
    </xf>
    <xf numFmtId="49" fontId="26" fillId="0" borderId="0" xfId="0" applyNumberFormat="1" applyFont="1" applyFill="1" applyAlignment="1">
      <alignment horizontal="center" vertical="top" wrapText="1"/>
    </xf>
    <xf numFmtId="0" fontId="7" fillId="0" borderId="62" xfId="0" applyFont="1" applyBorder="1" applyAlignment="1" applyProtection="1">
      <alignment horizontal="center"/>
      <protection locked="0"/>
    </xf>
    <xf numFmtId="165" fontId="7" fillId="3" borderId="40" xfId="0" applyNumberFormat="1" applyFont="1" applyFill="1" applyBorder="1" applyAlignment="1" applyProtection="1">
      <alignment horizontal="right"/>
      <protection locked="0"/>
    </xf>
    <xf numFmtId="165" fontId="7" fillId="3" borderId="38" xfId="0" applyNumberFormat="1" applyFont="1" applyFill="1" applyBorder="1" applyAlignment="1" applyProtection="1">
      <alignment horizontal="right"/>
      <protection locked="0"/>
    </xf>
    <xf numFmtId="165" fontId="7" fillId="3" borderId="39" xfId="0" applyNumberFormat="1" applyFont="1" applyFill="1" applyBorder="1" applyAlignment="1" applyProtection="1">
      <alignment horizontal="right"/>
      <protection locked="0"/>
    </xf>
    <xf numFmtId="165" fontId="7" fillId="3" borderId="31" xfId="0" applyNumberFormat="1" applyFont="1" applyFill="1" applyBorder="1" applyAlignment="1" applyProtection="1">
      <alignment horizontal="center" vertical="center"/>
    </xf>
    <xf numFmtId="165" fontId="7" fillId="3" borderId="34" xfId="0" applyNumberFormat="1" applyFont="1" applyFill="1" applyBorder="1" applyAlignment="1" applyProtection="1">
      <alignment horizontal="center" vertical="center"/>
    </xf>
    <xf numFmtId="165" fontId="7" fillId="3" borderId="33" xfId="0" applyNumberFormat="1" applyFont="1" applyFill="1" applyBorder="1" applyAlignment="1" applyProtection="1">
      <alignment horizontal="center" vertical="center"/>
    </xf>
    <xf numFmtId="165" fontId="0" fillId="0" borderId="0" xfId="0" applyNumberFormat="1" applyAlignment="1" applyProtection="1">
      <alignment vertical="center"/>
    </xf>
    <xf numFmtId="165" fontId="7" fillId="3" borderId="49" xfId="0" applyNumberFormat="1" applyFont="1" applyFill="1" applyBorder="1" applyAlignment="1" applyProtection="1">
      <alignment horizontal="right" wrapText="1"/>
    </xf>
    <xf numFmtId="165" fontId="7" fillId="0" borderId="0" xfId="0" applyNumberFormat="1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165" fontId="5" fillId="3" borderId="36" xfId="0" applyNumberFormat="1" applyFont="1" applyFill="1" applyBorder="1" applyAlignment="1" applyProtection="1">
      <alignment horizontal="right" vertical="center"/>
    </xf>
    <xf numFmtId="165" fontId="5" fillId="3" borderId="51" xfId="0" applyNumberFormat="1" applyFont="1" applyFill="1" applyBorder="1" applyAlignment="1" applyProtection="1">
      <alignment horizontal="right" vertical="center"/>
    </xf>
    <xf numFmtId="0" fontId="7" fillId="0" borderId="9" xfId="0" applyFont="1" applyBorder="1" applyAlignment="1" applyProtection="1">
      <alignment vertical="center"/>
    </xf>
    <xf numFmtId="165" fontId="7" fillId="3" borderId="62" xfId="0" applyNumberFormat="1" applyFont="1" applyFill="1" applyBorder="1" applyAlignment="1" applyProtection="1">
      <alignment horizontal="right"/>
    </xf>
    <xf numFmtId="165" fontId="7" fillId="3" borderId="38" xfId="0" applyNumberFormat="1" applyFont="1" applyFill="1" applyBorder="1" applyAlignment="1" applyProtection="1">
      <alignment horizontal="right"/>
    </xf>
    <xf numFmtId="0" fontId="7" fillId="3" borderId="61" xfId="0" applyFont="1" applyFill="1" applyBorder="1" applyAlignment="1" applyProtection="1">
      <alignment horizontal="center"/>
    </xf>
    <xf numFmtId="165" fontId="7" fillId="3" borderId="23" xfId="0" applyNumberFormat="1" applyFont="1" applyFill="1" applyBorder="1" applyAlignment="1" applyProtection="1">
      <alignment horizontal="center" vertical="center"/>
    </xf>
    <xf numFmtId="165" fontId="7" fillId="3" borderId="40" xfId="0" applyNumberFormat="1" applyFont="1" applyFill="1" applyBorder="1" applyAlignment="1" applyProtection="1">
      <alignment horizontal="right"/>
    </xf>
    <xf numFmtId="165" fontId="7" fillId="3" borderId="39" xfId="0" applyNumberFormat="1" applyFont="1" applyFill="1" applyBorder="1" applyAlignment="1" applyProtection="1">
      <alignment horizontal="right"/>
    </xf>
    <xf numFmtId="165" fontId="9" fillId="3" borderId="0" xfId="0" applyNumberFormat="1" applyFont="1" applyFill="1" applyAlignment="1" applyProtection="1">
      <alignment horizontal="right"/>
    </xf>
    <xf numFmtId="0" fontId="7" fillId="3" borderId="62" xfId="0" applyFont="1" applyFill="1" applyBorder="1" applyAlignment="1" applyProtection="1">
      <alignment horizontal="center"/>
      <protection locked="0"/>
    </xf>
    <xf numFmtId="165" fontId="7" fillId="3" borderId="60" xfId="0" applyNumberFormat="1" applyFont="1" applyFill="1" applyBorder="1" applyAlignment="1" applyProtection="1">
      <alignment horizontal="center"/>
    </xf>
    <xf numFmtId="0" fontId="20" fillId="3" borderId="0" xfId="0" applyFont="1" applyFill="1" applyAlignment="1" applyProtection="1">
      <alignment horizontal="left"/>
    </xf>
    <xf numFmtId="165" fontId="7" fillId="3" borderId="31" xfId="0" applyNumberFormat="1" applyFont="1" applyFill="1" applyBorder="1" applyAlignment="1" applyProtection="1">
      <alignment horizontal="right" wrapText="1"/>
      <protection locked="0"/>
    </xf>
    <xf numFmtId="170" fontId="7" fillId="3" borderId="38" xfId="0" applyNumberFormat="1" applyFont="1" applyFill="1" applyBorder="1" applyAlignment="1" applyProtection="1">
      <alignment horizontal="right"/>
      <protection locked="0"/>
    </xf>
    <xf numFmtId="165" fontId="5" fillId="3" borderId="62" xfId="0" applyNumberFormat="1" applyFont="1" applyFill="1" applyBorder="1" applyAlignment="1" applyProtection="1">
      <alignment horizontal="right" vertical="center"/>
    </xf>
    <xf numFmtId="165" fontId="5" fillId="3" borderId="38" xfId="0" applyNumberFormat="1" applyFont="1" applyFill="1" applyBorder="1" applyAlignment="1" applyProtection="1">
      <alignment horizontal="right" vertical="center"/>
      <protection locked="0"/>
    </xf>
    <xf numFmtId="165" fontId="0" fillId="3" borderId="38" xfId="0" applyNumberFormat="1" applyFill="1" applyBorder="1" applyAlignment="1" applyProtection="1">
      <alignment horizontal="right" vertical="center"/>
      <protection locked="0"/>
    </xf>
    <xf numFmtId="165" fontId="5" fillId="3" borderId="39" xfId="0" applyNumberFormat="1" applyFont="1" applyFill="1" applyBorder="1" applyAlignment="1" applyProtection="1">
      <alignment horizontal="right" vertical="center"/>
      <protection locked="0"/>
    </xf>
    <xf numFmtId="165" fontId="5" fillId="3" borderId="65" xfId="0" applyNumberFormat="1" applyFont="1" applyFill="1" applyBorder="1" applyAlignment="1" applyProtection="1">
      <alignment horizontal="right" vertical="center"/>
      <protection locked="0"/>
    </xf>
    <xf numFmtId="165" fontId="5" fillId="3" borderId="66" xfId="0" applyNumberFormat="1" applyFont="1" applyFill="1" applyBorder="1" applyAlignment="1" applyProtection="1">
      <alignment horizontal="right" vertical="center"/>
    </xf>
    <xf numFmtId="165" fontId="5" fillId="3" borderId="40" xfId="0" applyNumberFormat="1" applyFont="1" applyFill="1" applyBorder="1" applyAlignment="1" applyProtection="1">
      <alignment horizontal="right" vertical="center"/>
      <protection locked="0"/>
    </xf>
    <xf numFmtId="165" fontId="5" fillId="3" borderId="60" xfId="0" applyNumberFormat="1" applyFont="1" applyFill="1" applyBorder="1" applyAlignment="1" applyProtection="1">
      <alignment horizontal="right" vertical="center"/>
      <protection locked="0"/>
    </xf>
    <xf numFmtId="0" fontId="18" fillId="0" borderId="18" xfId="0" applyFont="1" applyBorder="1" applyAlignment="1" applyProtection="1">
      <alignment horizontal="center"/>
      <protection locked="0"/>
    </xf>
    <xf numFmtId="165" fontId="5" fillId="3" borderId="23" xfId="0" applyNumberFormat="1" applyFont="1" applyFill="1" applyBorder="1" applyAlignment="1" applyProtection="1">
      <alignment horizontal="center"/>
    </xf>
    <xf numFmtId="165" fontId="7" fillId="0" borderId="0" xfId="0" applyNumberFormat="1" applyFont="1" applyBorder="1" applyAlignment="1" applyProtection="1">
      <alignment horizontal="center" wrapText="1"/>
    </xf>
    <xf numFmtId="165" fontId="0" fillId="0" borderId="0" xfId="0" applyNumberFormat="1" applyProtection="1"/>
    <xf numFmtId="0" fontId="5" fillId="3" borderId="55" xfId="0" applyFont="1" applyFill="1" applyBorder="1" applyAlignment="1" applyProtection="1">
      <alignment horizontal="center" vertical="center"/>
    </xf>
    <xf numFmtId="0" fontId="14" fillId="0" borderId="46" xfId="0" applyFont="1" applyBorder="1" applyAlignment="1" applyProtection="1">
      <alignment horizontal="center" vertical="center" wrapText="1"/>
    </xf>
    <xf numFmtId="0" fontId="14" fillId="0" borderId="55" xfId="0" applyFont="1" applyBorder="1" applyAlignment="1" applyProtection="1">
      <alignment horizontal="center" vertical="center" wrapText="1"/>
      <protection locked="0"/>
    </xf>
    <xf numFmtId="0" fontId="14" fillId="0" borderId="42" xfId="0" applyFont="1" applyBorder="1" applyAlignment="1" applyProtection="1">
      <alignment horizontal="center" vertical="center" wrapText="1"/>
    </xf>
    <xf numFmtId="0" fontId="14" fillId="0" borderId="49" xfId="0" applyFont="1" applyBorder="1" applyAlignment="1" applyProtection="1">
      <alignment horizontal="center" vertical="center" wrapText="1"/>
    </xf>
    <xf numFmtId="0" fontId="17" fillId="3" borderId="0" xfId="0" applyFont="1" applyFill="1" applyProtection="1"/>
    <xf numFmtId="0" fontId="27" fillId="3" borderId="0" xfId="0" applyFont="1" applyFill="1" applyAlignment="1">
      <alignment horizontal="left"/>
    </xf>
    <xf numFmtId="0" fontId="0" fillId="3" borderId="0" xfId="0" applyFill="1" applyProtection="1"/>
    <xf numFmtId="0" fontId="9" fillId="0" borderId="0" xfId="0" applyFont="1" applyAlignment="1" applyProtection="1">
      <alignment horizontal="right"/>
    </xf>
    <xf numFmtId="0" fontId="9" fillId="0" borderId="0" xfId="0" applyFont="1" applyProtection="1"/>
    <xf numFmtId="165" fontId="5" fillId="3" borderId="23" xfId="0" applyNumberFormat="1" applyFont="1" applyFill="1" applyBorder="1" applyAlignment="1" applyProtection="1">
      <alignment horizontal="center"/>
      <protection locked="0"/>
    </xf>
    <xf numFmtId="0" fontId="5" fillId="0" borderId="55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/>
    </xf>
    <xf numFmtId="49" fontId="9" fillId="0" borderId="0" xfId="0" applyNumberFormat="1" applyFont="1" applyAlignment="1" applyProtection="1">
      <alignment horizontal="right"/>
    </xf>
    <xf numFmtId="0" fontId="31" fillId="0" borderId="18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18" xfId="0" applyFont="1" applyFill="1" applyBorder="1" applyAlignment="1" applyProtection="1">
      <alignment horizontal="left" vertical="center"/>
      <protection locked="0"/>
    </xf>
    <xf numFmtId="165" fontId="7" fillId="3" borderId="26" xfId="0" applyNumberFormat="1" applyFont="1" applyFill="1" applyBorder="1" applyAlignment="1" applyProtection="1">
      <alignment horizontal="right" wrapText="1"/>
      <protection locked="0"/>
    </xf>
    <xf numFmtId="0" fontId="9" fillId="3" borderId="0" xfId="0" applyFont="1" applyFill="1" applyBorder="1" applyAlignment="1" applyProtection="1">
      <alignment horizontal="left" vertical="center"/>
    </xf>
    <xf numFmtId="0" fontId="9" fillId="3" borderId="0" xfId="0" applyFont="1" applyFill="1" applyBorder="1" applyAlignment="1" applyProtection="1">
      <alignment horizontal="center" vertical="center"/>
    </xf>
    <xf numFmtId="165" fontId="5" fillId="3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49" fontId="5" fillId="0" borderId="0" xfId="0" applyNumberFormat="1" applyFont="1" applyFill="1" applyBorder="1" applyAlignment="1">
      <alignment horizontal="left" vertical="center"/>
    </xf>
    <xf numFmtId="165" fontId="7" fillId="0" borderId="38" xfId="0" applyNumberFormat="1" applyFont="1" applyFill="1" applyBorder="1" applyAlignment="1" applyProtection="1">
      <alignment horizontal="right"/>
      <protection locked="0"/>
    </xf>
    <xf numFmtId="165" fontId="7" fillId="0" borderId="39" xfId="0" applyNumberFormat="1" applyFont="1" applyFill="1" applyBorder="1" applyAlignment="1" applyProtection="1">
      <alignment horizontal="right"/>
      <protection locked="0"/>
    </xf>
    <xf numFmtId="165" fontId="7" fillId="0" borderId="38" xfId="0" applyNumberFormat="1" applyFont="1" applyFill="1" applyBorder="1" applyAlignment="1" applyProtection="1">
      <alignment horizontal="right"/>
    </xf>
    <xf numFmtId="165" fontId="7" fillId="3" borderId="38" xfId="0" applyNumberFormat="1" applyFont="1" applyFill="1" applyBorder="1" applyAlignment="1" applyProtection="1">
      <alignment horizontal="right"/>
      <protection locked="0"/>
    </xf>
    <xf numFmtId="165" fontId="7" fillId="3" borderId="40" xfId="0" applyNumberFormat="1" applyFont="1" applyFill="1" applyBorder="1" applyAlignment="1" applyProtection="1">
      <alignment horizontal="right"/>
      <protection locked="0"/>
    </xf>
    <xf numFmtId="165" fontId="7" fillId="3" borderId="39" xfId="0" applyNumberFormat="1" applyFont="1" applyFill="1" applyBorder="1" applyAlignment="1" applyProtection="1">
      <alignment horizontal="right"/>
      <protection locked="0"/>
    </xf>
    <xf numFmtId="165" fontId="7" fillId="3" borderId="38" xfId="0" applyNumberFormat="1" applyFont="1" applyFill="1" applyBorder="1" applyAlignment="1" applyProtection="1">
      <alignment horizontal="right"/>
    </xf>
    <xf numFmtId="165" fontId="7" fillId="3" borderId="40" xfId="0" applyNumberFormat="1" applyFont="1" applyFill="1" applyBorder="1" applyAlignment="1" applyProtection="1">
      <alignment horizontal="right"/>
    </xf>
    <xf numFmtId="165" fontId="5" fillId="3" borderId="23" xfId="0" applyNumberFormat="1" applyFont="1" applyFill="1" applyBorder="1" applyAlignment="1" applyProtection="1">
      <alignment horizontal="center"/>
      <protection locked="0"/>
    </xf>
    <xf numFmtId="165" fontId="7" fillId="3" borderId="39" xfId="0" applyNumberFormat="1" applyFont="1" applyFill="1" applyBorder="1" applyAlignment="1" applyProtection="1">
      <alignment horizontal="right" vertical="center"/>
      <protection locked="0"/>
    </xf>
    <xf numFmtId="165" fontId="5" fillId="0" borderId="23" xfId="0" applyNumberFormat="1" applyFont="1" applyFill="1" applyBorder="1" applyAlignment="1" applyProtection="1">
      <alignment horizontal="center"/>
      <protection locked="0"/>
    </xf>
    <xf numFmtId="165" fontId="5" fillId="0" borderId="23" xfId="0" applyNumberFormat="1" applyFont="1" applyFill="1" applyBorder="1" applyAlignment="1" applyProtection="1">
      <alignment horizontal="center"/>
    </xf>
    <xf numFmtId="165" fontId="5" fillId="0" borderId="23" xfId="0" applyNumberFormat="1" applyFont="1" applyFill="1" applyBorder="1" applyAlignment="1" applyProtection="1">
      <alignment horizontal="center"/>
      <protection locked="0"/>
    </xf>
    <xf numFmtId="165" fontId="5" fillId="0" borderId="23" xfId="0" applyNumberFormat="1" applyFont="1" applyFill="1" applyBorder="1" applyAlignment="1" applyProtection="1">
      <alignment horizontal="center"/>
    </xf>
    <xf numFmtId="165" fontId="7" fillId="3" borderId="22" xfId="0" applyNumberFormat="1" applyFont="1" applyFill="1" applyBorder="1" applyAlignment="1" applyProtection="1">
      <alignment horizontal="right" wrapText="1"/>
    </xf>
    <xf numFmtId="165" fontId="7" fillId="3" borderId="38" xfId="0" applyNumberFormat="1" applyFont="1" applyFill="1" applyBorder="1" applyAlignment="1" applyProtection="1">
      <alignment horizontal="right"/>
    </xf>
    <xf numFmtId="165" fontId="7" fillId="3" borderId="64" xfId="0" applyNumberFormat="1" applyFont="1" applyFill="1" applyBorder="1" applyAlignment="1" applyProtection="1">
      <alignment horizontal="right"/>
    </xf>
    <xf numFmtId="165" fontId="25" fillId="0" borderId="0" xfId="0" applyNumberFormat="1" applyFont="1" applyProtection="1"/>
    <xf numFmtId="4" fontId="7" fillId="0" borderId="0" xfId="0" applyNumberFormat="1" applyFont="1" applyFill="1" applyBorder="1" applyAlignment="1" applyProtection="1">
      <alignment horizontal="center"/>
    </xf>
    <xf numFmtId="4" fontId="0" fillId="0" borderId="0" xfId="0" applyNumberFormat="1" applyProtection="1"/>
    <xf numFmtId="165" fontId="5" fillId="3" borderId="23" xfId="468" applyNumberFormat="1" applyFont="1" applyFill="1" applyBorder="1" applyAlignment="1" applyProtection="1">
      <alignment horizontal="center"/>
      <protection locked="0"/>
    </xf>
    <xf numFmtId="165" fontId="34" fillId="3" borderId="39" xfId="0" applyNumberFormat="1" applyFont="1" applyFill="1" applyBorder="1" applyAlignment="1" applyProtection="1">
      <alignment horizontal="right" vertical="center"/>
      <protection locked="0"/>
    </xf>
    <xf numFmtId="165" fontId="34" fillId="3" borderId="38" xfId="0" applyNumberFormat="1" applyFont="1" applyFill="1" applyBorder="1" applyAlignment="1" applyProtection="1">
      <alignment horizontal="right" vertical="center"/>
      <protection locked="0"/>
    </xf>
    <xf numFmtId="165" fontId="34" fillId="3" borderId="65" xfId="0" applyNumberFormat="1" applyFont="1" applyFill="1" applyBorder="1" applyAlignment="1" applyProtection="1">
      <alignment horizontal="right" vertical="center"/>
      <protection locked="0"/>
    </xf>
    <xf numFmtId="0" fontId="9" fillId="3" borderId="58" xfId="0" applyFont="1" applyFill="1" applyBorder="1" applyAlignment="1" applyProtection="1">
      <alignment horizontal="center" wrapText="1"/>
    </xf>
    <xf numFmtId="0" fontId="9" fillId="3" borderId="20" xfId="0" applyFont="1" applyFill="1" applyBorder="1" applyAlignment="1" applyProtection="1">
      <alignment horizontal="center" wrapText="1"/>
    </xf>
    <xf numFmtId="0" fontId="9" fillId="0" borderId="21" xfId="0" applyFont="1" applyBorder="1" applyAlignment="1" applyProtection="1">
      <alignment horizontal="center" wrapText="1"/>
    </xf>
    <xf numFmtId="165" fontId="7" fillId="3" borderId="43" xfId="0" applyNumberFormat="1" applyFont="1" applyFill="1" applyBorder="1" applyAlignment="1" applyProtection="1">
      <alignment horizontal="right" wrapText="1"/>
    </xf>
    <xf numFmtId="165" fontId="7" fillId="3" borderId="30" xfId="0" applyNumberFormat="1" applyFont="1" applyFill="1" applyBorder="1" applyAlignment="1" applyProtection="1">
      <alignment horizontal="right" wrapText="1"/>
      <protection locked="0"/>
    </xf>
    <xf numFmtId="165" fontId="7" fillId="3" borderId="30" xfId="0" applyNumberFormat="1" applyFont="1" applyFill="1" applyBorder="1" applyAlignment="1" applyProtection="1">
      <alignment horizontal="right" wrapText="1"/>
    </xf>
    <xf numFmtId="165" fontId="7" fillId="3" borderId="31" xfId="0" applyNumberFormat="1" applyFont="1" applyFill="1" applyBorder="1" applyAlignment="1" applyProtection="1">
      <alignment horizontal="right" wrapText="1"/>
    </xf>
    <xf numFmtId="165" fontId="7" fillId="3" borderId="32" xfId="0" applyNumberFormat="1" applyFont="1" applyFill="1" applyBorder="1" applyAlignment="1" applyProtection="1">
      <alignment horizontal="right" wrapText="1"/>
      <protection locked="0"/>
    </xf>
    <xf numFmtId="0" fontId="9" fillId="0" borderId="5" xfId="0" applyFont="1" applyBorder="1" applyAlignment="1" applyProtection="1">
      <alignment horizontal="center" wrapText="1"/>
    </xf>
    <xf numFmtId="165" fontId="7" fillId="3" borderId="35" xfId="0" applyNumberFormat="1" applyFont="1" applyFill="1" applyBorder="1" applyAlignment="1" applyProtection="1">
      <alignment horizontal="right" wrapText="1"/>
    </xf>
    <xf numFmtId="165" fontId="7" fillId="3" borderId="51" xfId="0" applyNumberFormat="1" applyFont="1" applyFill="1" applyBorder="1" applyAlignment="1" applyProtection="1">
      <alignment horizontal="right" wrapText="1"/>
    </xf>
    <xf numFmtId="165" fontId="5" fillId="3" borderId="43" xfId="0" applyNumberFormat="1" applyFont="1" applyFill="1" applyBorder="1" applyAlignment="1" applyProtection="1">
      <alignment horizontal="center"/>
    </xf>
    <xf numFmtId="165" fontId="5" fillId="3" borderId="48" xfId="0" applyNumberFormat="1" applyFont="1" applyFill="1" applyBorder="1" applyAlignment="1" applyProtection="1">
      <alignment horizontal="center"/>
    </xf>
    <xf numFmtId="165" fontId="5" fillId="3" borderId="30" xfId="0" applyNumberFormat="1" applyFont="1" applyFill="1" applyBorder="1" applyAlignment="1" applyProtection="1">
      <alignment horizontal="center"/>
      <protection locked="0"/>
    </xf>
    <xf numFmtId="165" fontId="5" fillId="3" borderId="31" xfId="0" applyNumberFormat="1" applyFont="1" applyFill="1" applyBorder="1" applyAlignment="1" applyProtection="1">
      <alignment horizontal="center"/>
      <protection locked="0"/>
    </xf>
    <xf numFmtId="165" fontId="5" fillId="3" borderId="30" xfId="0" applyNumberFormat="1" applyFont="1" applyFill="1" applyBorder="1" applyAlignment="1" applyProtection="1">
      <alignment horizontal="center"/>
    </xf>
    <xf numFmtId="165" fontId="5" fillId="3" borderId="31" xfId="0" applyNumberFormat="1" applyFont="1" applyFill="1" applyBorder="1" applyAlignment="1" applyProtection="1">
      <alignment horizontal="center"/>
    </xf>
    <xf numFmtId="170" fontId="5" fillId="3" borderId="30" xfId="0" applyNumberFormat="1" applyFont="1" applyFill="1" applyBorder="1" applyAlignment="1" applyProtection="1">
      <alignment horizontal="center"/>
    </xf>
    <xf numFmtId="170" fontId="5" fillId="3" borderId="31" xfId="0" applyNumberFormat="1" applyFont="1" applyFill="1" applyBorder="1" applyAlignment="1" applyProtection="1">
      <alignment horizontal="center"/>
    </xf>
    <xf numFmtId="166" fontId="5" fillId="3" borderId="30" xfId="0" applyNumberFormat="1" applyFont="1" applyFill="1" applyBorder="1" applyAlignment="1" applyProtection="1">
      <alignment horizontal="center"/>
    </xf>
    <xf numFmtId="166" fontId="5" fillId="3" borderId="31" xfId="0" applyNumberFormat="1" applyFont="1" applyFill="1" applyBorder="1" applyAlignment="1" applyProtection="1">
      <alignment horizontal="center"/>
    </xf>
    <xf numFmtId="0" fontId="35" fillId="0" borderId="0" xfId="0" applyFont="1" applyAlignment="1">
      <alignment vertical="center"/>
    </xf>
    <xf numFmtId="0" fontId="9" fillId="0" borderId="0" xfId="0" applyFont="1" applyProtection="1"/>
    <xf numFmtId="0" fontId="9" fillId="0" borderId="28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right"/>
    </xf>
    <xf numFmtId="0" fontId="9" fillId="0" borderId="18" xfId="0" applyFont="1" applyFill="1" applyBorder="1" applyAlignment="1" applyProtection="1">
      <protection locked="0"/>
    </xf>
    <xf numFmtId="0" fontId="9" fillId="0" borderId="0" xfId="0" applyFont="1" applyFill="1" applyAlignment="1" applyProtection="1"/>
    <xf numFmtId="0" fontId="9" fillId="0" borderId="0" xfId="0" applyFont="1" applyFill="1" applyAlignment="1" applyProtection="1">
      <alignment wrapText="1"/>
      <protection locked="0"/>
    </xf>
    <xf numFmtId="0" fontId="9" fillId="0" borderId="0" xfId="0" applyFont="1" applyFill="1" applyBorder="1" applyAlignment="1" applyProtection="1">
      <protection locked="0"/>
    </xf>
    <xf numFmtId="0" fontId="9" fillId="0" borderId="18" xfId="0" applyFont="1" applyFill="1" applyBorder="1" applyProtection="1">
      <protection locked="0"/>
    </xf>
    <xf numFmtId="0" fontId="9" fillId="0" borderId="0" xfId="0" applyFont="1" applyFill="1" applyBorder="1" applyAlignment="1" applyProtection="1"/>
    <xf numFmtId="0" fontId="27" fillId="0" borderId="0" xfId="0" applyFont="1" applyFill="1" applyAlignment="1">
      <alignment horizontal="left"/>
    </xf>
    <xf numFmtId="0" fontId="20" fillId="0" borderId="0" xfId="0" applyFont="1" applyFill="1" applyAlignment="1" applyProtection="1">
      <alignment horizontal="left"/>
    </xf>
    <xf numFmtId="0" fontId="9" fillId="0" borderId="43" xfId="0" applyFont="1" applyFill="1" applyBorder="1" applyAlignment="1" applyProtection="1">
      <alignment horizontal="center" vertical="center" wrapText="1"/>
    </xf>
    <xf numFmtId="0" fontId="9" fillId="0" borderId="42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wrapText="1"/>
    </xf>
    <xf numFmtId="0" fontId="9" fillId="0" borderId="6" xfId="0" applyFont="1" applyFill="1" applyBorder="1" applyAlignment="1" applyProtection="1">
      <alignment horizontal="left" wrapText="1" indent="4"/>
    </xf>
    <xf numFmtId="9" fontId="9" fillId="0" borderId="10" xfId="0" applyNumberFormat="1" applyFont="1" applyFill="1" applyBorder="1" applyAlignment="1" applyProtection="1">
      <alignment horizontal="left" wrapText="1" indent="4"/>
    </xf>
    <xf numFmtId="0" fontId="9" fillId="0" borderId="10" xfId="0" applyFont="1" applyFill="1" applyBorder="1" applyAlignment="1" applyProtection="1">
      <alignment horizontal="left" wrapText="1" indent="4"/>
    </xf>
    <xf numFmtId="0" fontId="9" fillId="0" borderId="20" xfId="0" applyFont="1" applyFill="1" applyBorder="1" applyAlignment="1" applyProtection="1">
      <alignment horizontal="left" wrapText="1" indent="4"/>
    </xf>
    <xf numFmtId="0" fontId="9" fillId="0" borderId="20" xfId="0" applyFont="1" applyFill="1" applyBorder="1" applyAlignment="1" applyProtection="1">
      <alignment wrapText="1"/>
    </xf>
    <xf numFmtId="0" fontId="14" fillId="0" borderId="20" xfId="0" applyFont="1" applyFill="1" applyBorder="1" applyAlignment="1" applyProtection="1">
      <alignment wrapText="1"/>
    </xf>
    <xf numFmtId="0" fontId="9" fillId="0" borderId="6" xfId="0" applyFont="1" applyFill="1" applyBorder="1" applyAlignment="1" applyProtection="1">
      <alignment wrapText="1"/>
    </xf>
    <xf numFmtId="9" fontId="9" fillId="0" borderId="20" xfId="0" applyNumberFormat="1" applyFont="1" applyFill="1" applyBorder="1" applyAlignment="1" applyProtection="1">
      <alignment horizontal="left" wrapText="1" indent="4"/>
    </xf>
    <xf numFmtId="0" fontId="14" fillId="0" borderId="21" xfId="0" applyFont="1" applyFill="1" applyBorder="1" applyAlignment="1" applyProtection="1">
      <alignment wrapText="1"/>
    </xf>
    <xf numFmtId="0" fontId="7" fillId="0" borderId="0" xfId="0" applyFont="1" applyFill="1" applyAlignment="1" applyProtection="1">
      <alignment vertical="center"/>
    </xf>
    <xf numFmtId="0" fontId="36" fillId="2" borderId="0" xfId="0" applyFont="1" applyFill="1" applyProtection="1"/>
    <xf numFmtId="0" fontId="36" fillId="0" borderId="0" xfId="0" applyFont="1" applyProtection="1"/>
    <xf numFmtId="0" fontId="37" fillId="0" borderId="0" xfId="0" applyFont="1" applyAlignment="1" applyProtection="1">
      <alignment horizontal="right"/>
    </xf>
    <xf numFmtId="0" fontId="36" fillId="0" borderId="0" xfId="0" applyFont="1" applyAlignment="1" applyProtection="1">
      <alignment horizontal="right"/>
    </xf>
    <xf numFmtId="0" fontId="38" fillId="2" borderId="0" xfId="0" applyFont="1" applyFill="1" applyProtection="1"/>
    <xf numFmtId="0" fontId="38" fillId="0" borderId="0" xfId="0" applyFont="1" applyAlignment="1" applyProtection="1">
      <alignment horizontal="center"/>
    </xf>
    <xf numFmtId="0" fontId="38" fillId="0" borderId="0" xfId="0" applyFont="1" applyProtection="1"/>
    <xf numFmtId="0" fontId="39" fillId="2" borderId="0" xfId="0" applyFont="1" applyFill="1" applyProtection="1"/>
    <xf numFmtId="0" fontId="39" fillId="0" borderId="0" xfId="0" applyFont="1" applyProtection="1"/>
    <xf numFmtId="0" fontId="38" fillId="0" borderId="0" xfId="0" applyFont="1" applyAlignment="1" applyProtection="1">
      <alignment horizontal="right"/>
    </xf>
    <xf numFmtId="0" fontId="39" fillId="0" borderId="0" xfId="0" applyFont="1" applyFill="1" applyProtection="1"/>
    <xf numFmtId="0" fontId="39" fillId="0" borderId="0" xfId="0" applyFont="1" applyFill="1" applyAlignment="1" applyProtection="1">
      <alignment horizontal="right"/>
    </xf>
    <xf numFmtId="0" fontId="39" fillId="0" borderId="18" xfId="0" applyFont="1" applyFill="1" applyBorder="1" applyAlignment="1" applyProtection="1">
      <protection locked="0"/>
    </xf>
    <xf numFmtId="0" fontId="39" fillId="0" borderId="0" xfId="0" applyFont="1" applyFill="1" applyProtection="1">
      <protection locked="0"/>
    </xf>
    <xf numFmtId="0" fontId="39" fillId="0" borderId="0" xfId="0" applyFont="1" applyFill="1" applyAlignment="1" applyProtection="1"/>
    <xf numFmtId="0" fontId="39" fillId="0" borderId="0" xfId="0" applyFont="1" applyFill="1" applyAlignment="1" applyProtection="1">
      <alignment wrapText="1"/>
    </xf>
    <xf numFmtId="0" fontId="39" fillId="0" borderId="7" xfId="0" applyFont="1" applyFill="1" applyBorder="1" applyProtection="1">
      <protection locked="0"/>
    </xf>
    <xf numFmtId="0" fontId="39" fillId="0" borderId="0" xfId="0" applyFont="1" applyFill="1" applyAlignment="1" applyProtection="1">
      <alignment horizontal="right" wrapText="1"/>
    </xf>
    <xf numFmtId="0" fontId="41" fillId="0" borderId="0" xfId="0" applyFont="1" applyFill="1" applyProtection="1"/>
    <xf numFmtId="0" fontId="39" fillId="2" borderId="0" xfId="0" applyFont="1" applyFill="1" applyAlignment="1" applyProtection="1"/>
    <xf numFmtId="0" fontId="39" fillId="0" borderId="18" xfId="0" applyFont="1" applyBorder="1" applyAlignment="1" applyProtection="1">
      <protection locked="0"/>
    </xf>
    <xf numFmtId="0" fontId="39" fillId="0" borderId="0" xfId="0" applyFont="1" applyAlignment="1" applyProtection="1"/>
    <xf numFmtId="0" fontId="39" fillId="0" borderId="1" xfId="0" applyFont="1" applyFill="1" applyBorder="1" applyAlignment="1" applyProtection="1">
      <alignment horizontal="center"/>
      <protection locked="0"/>
    </xf>
    <xf numFmtId="0" fontId="39" fillId="0" borderId="62" xfId="0" applyFont="1" applyFill="1" applyBorder="1" applyAlignment="1" applyProtection="1">
      <alignment horizontal="center"/>
      <protection locked="0"/>
    </xf>
    <xf numFmtId="0" fontId="36" fillId="0" borderId="2" xfId="0" applyFont="1" applyBorder="1" applyAlignment="1" applyProtection="1">
      <alignment horizontal="center"/>
    </xf>
    <xf numFmtId="0" fontId="36" fillId="0" borderId="61" xfId="0" applyFont="1" applyBorder="1" applyAlignment="1" applyProtection="1">
      <alignment horizontal="center"/>
    </xf>
    <xf numFmtId="49" fontId="36" fillId="0" borderId="5" xfId="0" applyNumberFormat="1" applyFont="1" applyBorder="1" applyAlignment="1" applyProtection="1">
      <alignment horizontal="center"/>
    </xf>
    <xf numFmtId="49" fontId="36" fillId="0" borderId="60" xfId="0" applyNumberFormat="1" applyFont="1" applyBorder="1" applyAlignment="1" applyProtection="1">
      <alignment horizontal="center"/>
    </xf>
    <xf numFmtId="165" fontId="36" fillId="3" borderId="1" xfId="0" applyNumberFormat="1" applyFont="1" applyFill="1" applyBorder="1" applyAlignment="1" applyProtection="1">
      <alignment horizontal="right"/>
    </xf>
    <xf numFmtId="165" fontId="36" fillId="3" borderId="62" xfId="0" applyNumberFormat="1" applyFont="1" applyFill="1" applyBorder="1" applyAlignment="1" applyProtection="1">
      <alignment horizontal="right"/>
    </xf>
    <xf numFmtId="165" fontId="40" fillId="3" borderId="2" xfId="0" applyNumberFormat="1" applyFont="1" applyFill="1" applyBorder="1" applyAlignment="1" applyProtection="1">
      <alignment horizontal="right"/>
    </xf>
    <xf numFmtId="165" fontId="40" fillId="3" borderId="61" xfId="0" applyNumberFormat="1" applyFont="1" applyFill="1" applyBorder="1" applyAlignment="1" applyProtection="1">
      <alignment horizontal="right"/>
    </xf>
    <xf numFmtId="0" fontId="36" fillId="0" borderId="10" xfId="0" applyFont="1" applyFill="1" applyBorder="1" applyAlignment="1" applyProtection="1">
      <alignment wrapText="1"/>
    </xf>
    <xf numFmtId="165" fontId="40" fillId="3" borderId="10" xfId="0" applyNumberFormat="1" applyFont="1" applyFill="1" applyBorder="1" applyAlignment="1" applyProtection="1">
      <alignment horizontal="right"/>
      <protection locked="0"/>
    </xf>
    <xf numFmtId="165" fontId="40" fillId="3" borderId="61" xfId="0" applyNumberFormat="1" applyFont="1" applyFill="1" applyBorder="1" applyAlignment="1" applyProtection="1">
      <alignment horizontal="right"/>
      <protection locked="0"/>
    </xf>
    <xf numFmtId="0" fontId="36" fillId="0" borderId="4" xfId="0" applyFont="1" applyFill="1" applyBorder="1" applyProtection="1"/>
    <xf numFmtId="165" fontId="36" fillId="3" borderId="20" xfId="0" applyNumberFormat="1" applyFont="1" applyFill="1" applyBorder="1" applyAlignment="1" applyProtection="1">
      <alignment horizontal="right"/>
      <protection locked="0"/>
    </xf>
    <xf numFmtId="165" fontId="36" fillId="3" borderId="38" xfId="0" applyNumberFormat="1" applyFont="1" applyFill="1" applyBorder="1" applyAlignment="1" applyProtection="1">
      <alignment horizontal="right"/>
      <protection locked="0"/>
    </xf>
    <xf numFmtId="165" fontId="36" fillId="3" borderId="20" xfId="0" applyNumberFormat="1" applyFont="1" applyFill="1" applyBorder="1" applyAlignment="1" applyProtection="1">
      <alignment horizontal="right"/>
    </xf>
    <xf numFmtId="165" fontId="36" fillId="3" borderId="38" xfId="0" applyNumberFormat="1" applyFont="1" applyFill="1" applyBorder="1" applyAlignment="1" applyProtection="1">
      <alignment horizontal="right"/>
    </xf>
    <xf numFmtId="0" fontId="36" fillId="0" borderId="20" xfId="0" applyFont="1" applyFill="1" applyBorder="1" applyAlignment="1" applyProtection="1">
      <alignment wrapText="1"/>
    </xf>
    <xf numFmtId="0" fontId="36" fillId="0" borderId="7" xfId="0" applyFont="1" applyFill="1" applyBorder="1" applyAlignment="1" applyProtection="1">
      <alignment wrapText="1"/>
    </xf>
    <xf numFmtId="165" fontId="36" fillId="3" borderId="20" xfId="1" applyNumberFormat="1" applyFont="1" applyFill="1" applyBorder="1" applyAlignment="1" applyProtection="1">
      <alignment horizontal="right" vertical="center"/>
      <protection locked="0"/>
    </xf>
    <xf numFmtId="0" fontId="36" fillId="0" borderId="0" xfId="0" applyFont="1" applyFill="1" applyProtection="1"/>
    <xf numFmtId="0" fontId="36" fillId="0" borderId="4" xfId="0" applyFont="1" applyFill="1" applyBorder="1" applyAlignment="1" applyProtection="1">
      <alignment wrapText="1"/>
    </xf>
    <xf numFmtId="165" fontId="36" fillId="3" borderId="20" xfId="1" applyNumberFormat="1" applyFont="1" applyFill="1" applyBorder="1" applyAlignment="1" applyProtection="1">
      <alignment horizontal="right" vertical="center"/>
    </xf>
    <xf numFmtId="165" fontId="36" fillId="3" borderId="38" xfId="1" applyNumberFormat="1" applyFont="1" applyFill="1" applyBorder="1" applyAlignment="1" applyProtection="1">
      <alignment horizontal="right" vertical="center"/>
    </xf>
    <xf numFmtId="165" fontId="36" fillId="3" borderId="38" xfId="1" quotePrefix="1" applyNumberFormat="1" applyFont="1" applyFill="1" applyBorder="1" applyAlignment="1" applyProtection="1">
      <alignment horizontal="right" vertical="center"/>
    </xf>
    <xf numFmtId="0" fontId="36" fillId="0" borderId="6" xfId="0" applyFont="1" applyFill="1" applyBorder="1" applyAlignment="1" applyProtection="1">
      <alignment wrapText="1"/>
    </xf>
    <xf numFmtId="0" fontId="36" fillId="0" borderId="22" xfId="0" applyFont="1" applyFill="1" applyBorder="1" applyAlignment="1" applyProtection="1">
      <alignment wrapText="1"/>
    </xf>
    <xf numFmtId="165" fontId="36" fillId="3" borderId="38" xfId="1" applyNumberFormat="1" applyFont="1" applyFill="1" applyBorder="1" applyAlignment="1" applyProtection="1">
      <alignment horizontal="right" vertical="center"/>
      <protection locked="0"/>
    </xf>
    <xf numFmtId="165" fontId="36" fillId="3" borderId="20" xfId="1" applyNumberFormat="1" applyFont="1" applyFill="1" applyBorder="1" applyAlignment="1" applyProtection="1">
      <alignment horizontal="right" vertical="center" wrapText="1"/>
    </xf>
    <xf numFmtId="0" fontId="36" fillId="2" borderId="0" xfId="0" applyFont="1" applyFill="1" applyAlignment="1" applyProtection="1">
      <alignment vertical="center"/>
    </xf>
    <xf numFmtId="0" fontId="36" fillId="0" borderId="20" xfId="0" applyFont="1" applyFill="1" applyBorder="1" applyAlignment="1" applyProtection="1">
      <alignment vertical="center" wrapText="1"/>
    </xf>
    <xf numFmtId="165" fontId="36" fillId="3" borderId="38" xfId="1" applyNumberFormat="1" applyFont="1" applyFill="1" applyBorder="1" applyAlignment="1" applyProtection="1">
      <alignment horizontal="right" vertical="center" wrapText="1"/>
      <protection locked="0"/>
    </xf>
    <xf numFmtId="0" fontId="36" fillId="0" borderId="0" xfId="0" applyFont="1" applyAlignment="1" applyProtection="1">
      <alignment vertical="center"/>
    </xf>
    <xf numFmtId="165" fontId="36" fillId="3" borderId="38" xfId="1" applyNumberFormat="1" applyFont="1" applyFill="1" applyBorder="1" applyAlignment="1" applyProtection="1">
      <alignment horizontal="right" vertical="center" wrapText="1"/>
    </xf>
    <xf numFmtId="0" fontId="36" fillId="0" borderId="21" xfId="0" applyFont="1" applyFill="1" applyBorder="1" applyAlignment="1" applyProtection="1">
      <alignment wrapText="1"/>
    </xf>
    <xf numFmtId="165" fontId="36" fillId="3" borderId="21" xfId="1" quotePrefix="1" applyNumberFormat="1" applyFont="1" applyFill="1" applyBorder="1" applyAlignment="1" applyProtection="1">
      <alignment horizontal="right" vertical="center"/>
      <protection locked="0"/>
    </xf>
    <xf numFmtId="165" fontId="36" fillId="3" borderId="65" xfId="1" quotePrefix="1" applyNumberFormat="1" applyFont="1" applyFill="1" applyBorder="1" applyAlignment="1" applyProtection="1">
      <alignment horizontal="right" vertical="center" wrapText="1"/>
      <protection locked="0"/>
    </xf>
    <xf numFmtId="0" fontId="37" fillId="0" borderId="44" xfId="0" applyFont="1" applyFill="1" applyBorder="1" applyAlignment="1" applyProtection="1">
      <alignment horizontal="center"/>
    </xf>
    <xf numFmtId="165" fontId="36" fillId="3" borderId="45" xfId="0" applyNumberFormat="1" applyFont="1" applyFill="1" applyBorder="1" applyAlignment="1" applyProtection="1">
      <alignment horizontal="right"/>
    </xf>
    <xf numFmtId="165" fontId="36" fillId="3" borderId="64" xfId="0" applyNumberFormat="1" applyFont="1" applyFill="1" applyBorder="1" applyAlignment="1" applyProtection="1">
      <alignment horizontal="right"/>
    </xf>
    <xf numFmtId="0" fontId="36" fillId="3" borderId="13" xfId="0" applyFont="1" applyFill="1" applyBorder="1" applyProtection="1"/>
    <xf numFmtId="0" fontId="36" fillId="3" borderId="18" xfId="0" applyFont="1" applyFill="1" applyBorder="1" applyProtection="1"/>
    <xf numFmtId="165" fontId="40" fillId="3" borderId="10" xfId="0" applyNumberFormat="1" applyFont="1" applyFill="1" applyBorder="1" applyAlignment="1" applyProtection="1">
      <alignment horizontal="right"/>
    </xf>
    <xf numFmtId="165" fontId="40" fillId="3" borderId="40" xfId="0" applyNumberFormat="1" applyFont="1" applyFill="1" applyBorder="1" applyAlignment="1" applyProtection="1">
      <alignment horizontal="right"/>
    </xf>
    <xf numFmtId="0" fontId="36" fillId="3" borderId="7" xfId="0" applyFont="1" applyFill="1" applyBorder="1" applyProtection="1"/>
    <xf numFmtId="0" fontId="36" fillId="3" borderId="4" xfId="0" applyFont="1" applyFill="1" applyBorder="1" applyProtection="1"/>
    <xf numFmtId="0" fontId="36" fillId="3" borderId="0" xfId="0" applyFont="1" applyFill="1" applyBorder="1" applyProtection="1"/>
    <xf numFmtId="165" fontId="36" fillId="3" borderId="20" xfId="0" applyNumberFormat="1" applyFont="1" applyFill="1" applyBorder="1" applyAlignment="1" applyProtection="1">
      <alignment horizontal="right" wrapText="1"/>
      <protection locked="0"/>
    </xf>
    <xf numFmtId="0" fontId="36" fillId="3" borderId="4" xfId="0" applyFont="1" applyFill="1" applyBorder="1" applyAlignment="1" applyProtection="1">
      <alignment vertical="center"/>
    </xf>
    <xf numFmtId="165" fontId="36" fillId="3" borderId="21" xfId="0" applyNumberFormat="1" applyFont="1" applyFill="1" applyBorder="1" applyAlignment="1" applyProtection="1">
      <alignment horizontal="right" vertical="center"/>
      <protection locked="0"/>
    </xf>
    <xf numFmtId="165" fontId="36" fillId="3" borderId="65" xfId="0" applyNumberFormat="1" applyFont="1" applyFill="1" applyBorder="1" applyAlignment="1" applyProtection="1">
      <alignment horizontal="right"/>
      <protection locked="0"/>
    </xf>
    <xf numFmtId="0" fontId="36" fillId="3" borderId="44" xfId="0" applyFont="1" applyFill="1" applyBorder="1" applyProtection="1"/>
    <xf numFmtId="165" fontId="37" fillId="3" borderId="45" xfId="0" applyNumberFormat="1" applyFont="1" applyFill="1" applyBorder="1" applyAlignment="1" applyProtection="1">
      <alignment horizontal="right"/>
    </xf>
    <xf numFmtId="165" fontId="37" fillId="3" borderId="64" xfId="0" applyNumberFormat="1" applyFont="1" applyFill="1" applyBorder="1" applyAlignment="1" applyProtection="1">
      <alignment horizontal="right"/>
    </xf>
    <xf numFmtId="49" fontId="36" fillId="3" borderId="45" xfId="0" applyNumberFormat="1" applyFont="1" applyFill="1" applyBorder="1" applyAlignment="1" applyProtection="1">
      <alignment horizontal="center" vertical="center"/>
    </xf>
    <xf numFmtId="0" fontId="40" fillId="3" borderId="44" xfId="0" applyFont="1" applyFill="1" applyBorder="1" applyAlignment="1" applyProtection="1"/>
    <xf numFmtId="0" fontId="40" fillId="3" borderId="51" xfId="0" applyFont="1" applyFill="1" applyBorder="1" applyAlignment="1" applyProtection="1"/>
    <xf numFmtId="0" fontId="39" fillId="3" borderId="5" xfId="0" applyFont="1" applyFill="1" applyBorder="1" applyProtection="1"/>
    <xf numFmtId="165" fontId="37" fillId="3" borderId="50" xfId="0" applyNumberFormat="1" applyFont="1" applyFill="1" applyBorder="1" applyAlignment="1" applyProtection="1">
      <alignment horizontal="right"/>
    </xf>
    <xf numFmtId="165" fontId="39" fillId="0" borderId="0" xfId="0" applyNumberFormat="1" applyFont="1" applyProtection="1"/>
    <xf numFmtId="0" fontId="40" fillId="3" borderId="0" xfId="0" applyFont="1" applyFill="1" applyBorder="1" applyAlignment="1" applyProtection="1"/>
    <xf numFmtId="0" fontId="39" fillId="3" borderId="0" xfId="0" applyFont="1" applyFill="1" applyBorder="1" applyProtection="1"/>
    <xf numFmtId="165" fontId="39" fillId="3" borderId="0" xfId="0" applyNumberFormat="1" applyFont="1" applyFill="1" applyBorder="1" applyAlignment="1" applyProtection="1">
      <alignment horizontal="right"/>
    </xf>
    <xf numFmtId="0" fontId="39" fillId="0" borderId="0" xfId="0" applyFont="1" applyBorder="1" applyProtection="1"/>
    <xf numFmtId="0" fontId="39" fillId="3" borderId="1" xfId="0" applyFont="1" applyFill="1" applyBorder="1" applyAlignment="1" applyProtection="1">
      <alignment horizontal="left" vertical="center"/>
      <protection locked="0"/>
    </xf>
    <xf numFmtId="0" fontId="39" fillId="3" borderId="62" xfId="0" applyFont="1" applyFill="1" applyBorder="1" applyAlignment="1" applyProtection="1">
      <alignment horizontal="left" vertical="center"/>
      <protection locked="0"/>
    </xf>
    <xf numFmtId="0" fontId="36" fillId="3" borderId="2" xfId="0" applyFont="1" applyFill="1" applyBorder="1" applyAlignment="1" applyProtection="1">
      <alignment horizontal="center"/>
    </xf>
    <xf numFmtId="0" fontId="36" fillId="3" borderId="61" xfId="0" applyFont="1" applyFill="1" applyBorder="1" applyAlignment="1" applyProtection="1">
      <alignment horizontal="center"/>
    </xf>
    <xf numFmtId="49" fontId="36" fillId="3" borderId="5" xfId="0" applyNumberFormat="1" applyFont="1" applyFill="1" applyBorder="1" applyAlignment="1" applyProtection="1">
      <alignment horizontal="center"/>
    </xf>
    <xf numFmtId="49" fontId="36" fillId="3" borderId="60" xfId="0" applyNumberFormat="1" applyFont="1" applyFill="1" applyBorder="1" applyAlignment="1" applyProtection="1">
      <alignment horizontal="center"/>
    </xf>
    <xf numFmtId="165" fontId="36" fillId="3" borderId="13" xfId="0" applyNumberFormat="1" applyFont="1" applyFill="1" applyBorder="1" applyAlignment="1" applyProtection="1">
      <alignment horizontal="right"/>
    </xf>
    <xf numFmtId="165" fontId="40" fillId="3" borderId="0" xfId="0" applyNumberFormat="1" applyFont="1" applyFill="1" applyBorder="1" applyAlignment="1" applyProtection="1">
      <alignment horizontal="right"/>
    </xf>
    <xf numFmtId="165" fontId="40" fillId="3" borderId="40" xfId="0" applyNumberFormat="1" applyFont="1" applyFill="1" applyBorder="1" applyAlignment="1" applyProtection="1">
      <alignment horizontal="right"/>
      <protection locked="0"/>
    </xf>
    <xf numFmtId="165" fontId="40" fillId="3" borderId="18" xfId="0" applyNumberFormat="1" applyFont="1" applyFill="1" applyBorder="1" applyAlignment="1" applyProtection="1">
      <alignment horizontal="right"/>
      <protection locked="0"/>
    </xf>
    <xf numFmtId="165" fontId="36" fillId="3" borderId="40" xfId="0" applyNumberFormat="1" applyFont="1" applyFill="1" applyBorder="1" applyAlignment="1" applyProtection="1">
      <alignment horizontal="right"/>
      <protection locked="0"/>
    </xf>
    <xf numFmtId="0" fontId="36" fillId="3" borderId="18" xfId="0" applyFont="1" applyFill="1" applyBorder="1" applyAlignment="1" applyProtection="1">
      <alignment vertical="top" wrapText="1"/>
    </xf>
    <xf numFmtId="0" fontId="36" fillId="3" borderId="7" xfId="0" applyFont="1" applyFill="1" applyBorder="1" applyAlignment="1" applyProtection="1">
      <alignment vertical="top" wrapText="1"/>
    </xf>
    <xf numFmtId="165" fontId="36" fillId="3" borderId="7" xfId="0" applyNumberFormat="1" applyFont="1" applyFill="1" applyBorder="1" applyAlignment="1" applyProtection="1">
      <alignment horizontal="right"/>
    </xf>
    <xf numFmtId="0" fontId="36" fillId="3" borderId="4" xfId="0" applyFont="1" applyFill="1" applyBorder="1" applyAlignment="1" applyProtection="1">
      <alignment vertical="top" wrapText="1"/>
    </xf>
    <xf numFmtId="0" fontId="37" fillId="3" borderId="0" xfId="0" applyFont="1" applyFill="1" applyBorder="1" applyAlignment="1" applyProtection="1">
      <alignment horizontal="center"/>
    </xf>
    <xf numFmtId="0" fontId="36" fillId="3" borderId="10" xfId="0" applyFont="1" applyFill="1" applyBorder="1" applyProtection="1"/>
    <xf numFmtId="165" fontId="40" fillId="3" borderId="18" xfId="0" applyNumberFormat="1" applyFont="1" applyFill="1" applyBorder="1" applyAlignment="1" applyProtection="1">
      <alignment horizontal="right"/>
    </xf>
    <xf numFmtId="0" fontId="40" fillId="3" borderId="10" xfId="0" applyFont="1" applyFill="1" applyBorder="1" applyProtection="1"/>
    <xf numFmtId="165" fontId="36" fillId="3" borderId="22" xfId="0" applyNumberFormat="1" applyFont="1" applyFill="1" applyBorder="1" applyAlignment="1" applyProtection="1">
      <alignment horizontal="right"/>
    </xf>
    <xf numFmtId="165" fontId="36" fillId="3" borderId="65" xfId="0" applyNumberFormat="1" applyFont="1" applyFill="1" applyBorder="1" applyAlignment="1" applyProtection="1">
      <alignment horizontal="right" vertical="center"/>
      <protection locked="0"/>
    </xf>
    <xf numFmtId="165" fontId="36" fillId="3" borderId="44" xfId="0" applyNumberFormat="1" applyFont="1" applyFill="1" applyBorder="1" applyAlignment="1" applyProtection="1">
      <alignment horizontal="right"/>
    </xf>
    <xf numFmtId="0" fontId="36" fillId="3" borderId="44" xfId="0" applyFont="1" applyFill="1" applyBorder="1" applyAlignment="1" applyProtection="1">
      <alignment vertical="center"/>
    </xf>
    <xf numFmtId="165" fontId="36" fillId="3" borderId="64" xfId="0" applyNumberFormat="1" applyFont="1" applyFill="1" applyBorder="1" applyAlignment="1" applyProtection="1">
      <alignment horizontal="right" vertical="center"/>
    </xf>
    <xf numFmtId="165" fontId="36" fillId="3" borderId="44" xfId="0" applyNumberFormat="1" applyFont="1" applyFill="1" applyBorder="1" applyAlignment="1" applyProtection="1">
      <alignment horizontal="right" vertical="center"/>
    </xf>
    <xf numFmtId="165" fontId="36" fillId="0" borderId="0" xfId="0" applyNumberFormat="1" applyFont="1" applyAlignment="1" applyProtection="1">
      <alignment vertical="center"/>
    </xf>
    <xf numFmtId="0" fontId="36" fillId="3" borderId="24" xfId="0" applyFont="1" applyFill="1" applyBorder="1" applyProtection="1"/>
    <xf numFmtId="165" fontId="37" fillId="3" borderId="44" xfId="0" applyNumberFormat="1" applyFont="1" applyFill="1" applyBorder="1" applyAlignment="1" applyProtection="1">
      <alignment horizontal="right"/>
    </xf>
    <xf numFmtId="165" fontId="36" fillId="0" borderId="0" xfId="0" applyNumberFormat="1" applyFont="1" applyBorder="1" applyProtection="1"/>
    <xf numFmtId="0" fontId="36" fillId="0" borderId="0" xfId="0" applyFont="1" applyBorder="1" applyProtection="1"/>
    <xf numFmtId="49" fontId="36" fillId="0" borderId="0" xfId="0" applyNumberFormat="1" applyFont="1" applyFill="1" applyBorder="1" applyAlignment="1" applyProtection="1">
      <alignment horizontal="center"/>
    </xf>
    <xf numFmtId="49" fontId="36" fillId="0" borderId="13" xfId="0" applyNumberFormat="1" applyFont="1" applyFill="1" applyBorder="1" applyAlignment="1" applyProtection="1">
      <alignment horizontal="center"/>
    </xf>
    <xf numFmtId="0" fontId="36" fillId="0" borderId="13" xfId="0" applyFont="1" applyFill="1" applyBorder="1" applyProtection="1"/>
    <xf numFmtId="0" fontId="37" fillId="0" borderId="13" xfId="0" applyFont="1" applyFill="1" applyBorder="1" applyProtection="1"/>
    <xf numFmtId="49" fontId="37" fillId="0" borderId="13" xfId="0" applyNumberFormat="1" applyFont="1" applyFill="1" applyBorder="1" applyAlignment="1" applyProtection="1">
      <alignment horizontal="center"/>
    </xf>
    <xf numFmtId="0" fontId="37" fillId="0" borderId="13" xfId="0" applyFont="1" applyBorder="1" applyAlignment="1" applyProtection="1">
      <alignment horizontal="center"/>
    </xf>
    <xf numFmtId="0" fontId="37" fillId="0" borderId="0" xfId="0" applyFont="1" applyBorder="1" applyAlignment="1" applyProtection="1">
      <alignment horizontal="center"/>
    </xf>
    <xf numFmtId="49" fontId="42" fillId="0" borderId="0" xfId="0" applyNumberFormat="1" applyFont="1" applyAlignment="1" applyProtection="1">
      <alignment horizontal="left"/>
    </xf>
    <xf numFmtId="0" fontId="39" fillId="0" borderId="0" xfId="0" applyFont="1" applyAlignment="1" applyProtection="1">
      <alignment horizontal="right"/>
    </xf>
    <xf numFmtId="0" fontId="39" fillId="0" borderId="18" xfId="0" applyFont="1" applyBorder="1" applyAlignment="1" applyProtection="1">
      <alignment horizontal="center"/>
      <protection locked="0"/>
    </xf>
    <xf numFmtId="0" fontId="39" fillId="0" borderId="0" xfId="0" applyFont="1" applyProtection="1">
      <protection locked="0"/>
    </xf>
    <xf numFmtId="0" fontId="44" fillId="0" borderId="18" xfId="0" applyFont="1" applyBorder="1" applyAlignment="1" applyProtection="1">
      <alignment horizontal="center"/>
      <protection locked="0"/>
    </xf>
    <xf numFmtId="0" fontId="45" fillId="2" borderId="0" xfId="0" applyFont="1" applyFill="1" applyProtection="1"/>
    <xf numFmtId="0" fontId="45" fillId="0" borderId="0" xfId="0" applyFont="1" applyProtection="1"/>
    <xf numFmtId="0" fontId="45" fillId="0" borderId="4" xfId="0" applyFont="1" applyBorder="1" applyAlignment="1" applyProtection="1">
      <alignment horizontal="center"/>
    </xf>
    <xf numFmtId="0" fontId="45" fillId="0" borderId="0" xfId="0" applyFont="1" applyBorder="1" applyAlignment="1" applyProtection="1">
      <alignment horizontal="center"/>
    </xf>
    <xf numFmtId="49" fontId="39" fillId="0" borderId="0" xfId="0" applyNumberFormat="1" applyFont="1" applyBorder="1" applyAlignment="1" applyProtection="1">
      <alignment horizontal="center"/>
    </xf>
    <xf numFmtId="0" fontId="39" fillId="0" borderId="0" xfId="0" applyFont="1" applyBorder="1" applyAlignment="1" applyProtection="1">
      <alignment horizontal="center"/>
    </xf>
    <xf numFmtId="49" fontId="39" fillId="0" borderId="0" xfId="0" applyNumberFormat="1" applyFont="1" applyBorder="1" applyAlignment="1" applyProtection="1">
      <alignment horizontal="left"/>
    </xf>
    <xf numFmtId="0" fontId="46" fillId="2" borderId="0" xfId="0" applyFont="1" applyFill="1" applyProtection="1"/>
    <xf numFmtId="49" fontId="47" fillId="0" borderId="0" xfId="0" applyNumberFormat="1" applyFont="1" applyFill="1" applyBorder="1" applyAlignment="1" applyProtection="1">
      <alignment horizontal="center"/>
    </xf>
    <xf numFmtId="0" fontId="46" fillId="0" borderId="0" xfId="0" applyFont="1" applyProtection="1"/>
    <xf numFmtId="165" fontId="40" fillId="3" borderId="62" xfId="0" applyNumberFormat="1" applyFont="1" applyFill="1" applyBorder="1" applyAlignment="1" applyProtection="1">
      <alignment horizontal="right"/>
    </xf>
    <xf numFmtId="165" fontId="40" fillId="3" borderId="40" xfId="0" applyNumberFormat="1" applyFont="1" applyFill="1" applyBorder="1" applyAlignment="1" applyProtection="1">
      <alignment horizontal="right"/>
    </xf>
    <xf numFmtId="49" fontId="47" fillId="0" borderId="0" xfId="0" applyNumberFormat="1" applyFont="1" applyFill="1" applyBorder="1" applyAlignment="1" applyProtection="1">
      <alignment horizontal="left"/>
    </xf>
    <xf numFmtId="49" fontId="47" fillId="0" borderId="0" xfId="0" applyNumberFormat="1" applyFont="1" applyFill="1" applyAlignment="1" applyProtection="1">
      <alignment horizontal="left"/>
    </xf>
    <xf numFmtId="49" fontId="36" fillId="3" borderId="45" xfId="0" applyNumberFormat="1" applyFont="1" applyFill="1" applyBorder="1" applyAlignment="1" applyProtection="1">
      <alignment horizontal="center"/>
    </xf>
    <xf numFmtId="0" fontId="40" fillId="3" borderId="44" xfId="0" applyFont="1" applyFill="1" applyBorder="1" applyProtection="1"/>
    <xf numFmtId="0" fontId="40" fillId="3" borderId="51" xfId="0" applyFont="1" applyFill="1" applyBorder="1" applyProtection="1"/>
    <xf numFmtId="0" fontId="45" fillId="0" borderId="4" xfId="0" applyFont="1" applyBorder="1" applyAlignment="1" applyProtection="1">
      <alignment horizontal="center"/>
    </xf>
    <xf numFmtId="49" fontId="37" fillId="3" borderId="45" xfId="0" applyNumberFormat="1" applyFont="1" applyFill="1" applyBorder="1" applyAlignment="1" applyProtection="1">
      <alignment horizontal="center"/>
    </xf>
    <xf numFmtId="49" fontId="36" fillId="3" borderId="21" xfId="0" applyNumberFormat="1" applyFont="1" applyFill="1" applyBorder="1" applyAlignment="1" applyProtection="1">
      <alignment horizontal="center" vertical="center"/>
    </xf>
    <xf numFmtId="0" fontId="40" fillId="3" borderId="25" xfId="0" applyFont="1" applyFill="1" applyBorder="1" applyProtection="1"/>
    <xf numFmtId="0" fontId="40" fillId="3" borderId="26" xfId="0" applyFont="1" applyFill="1" applyBorder="1" applyProtection="1"/>
    <xf numFmtId="0" fontId="36" fillId="0" borderId="25" xfId="0" applyFont="1" applyFill="1" applyBorder="1" applyAlignment="1" applyProtection="1">
      <alignment vertical="center"/>
    </xf>
    <xf numFmtId="0" fontId="36" fillId="0" borderId="26" xfId="0" applyFont="1" applyFill="1" applyBorder="1" applyAlignment="1" applyProtection="1">
      <alignment vertical="center"/>
    </xf>
    <xf numFmtId="49" fontId="36" fillId="3" borderId="21" xfId="0" applyNumberFormat="1" applyFont="1" applyFill="1" applyBorder="1" applyAlignment="1" applyProtection="1">
      <alignment horizontal="center"/>
    </xf>
    <xf numFmtId="0" fontId="36" fillId="0" borderId="44" xfId="0" applyFont="1" applyFill="1" applyBorder="1" applyAlignment="1" applyProtection="1">
      <alignment vertical="center"/>
    </xf>
    <xf numFmtId="0" fontId="36" fillId="0" borderId="51" xfId="0" applyFont="1" applyFill="1" applyBorder="1" applyAlignment="1" applyProtection="1">
      <alignment vertical="center"/>
    </xf>
    <xf numFmtId="49" fontId="36" fillId="3" borderId="20" xfId="0" applyNumberFormat="1" applyFont="1" applyFill="1" applyBorder="1" applyAlignment="1" applyProtection="1">
      <alignment horizontal="center"/>
    </xf>
    <xf numFmtId="0" fontId="40" fillId="3" borderId="7" xfId="0" applyFont="1" applyFill="1" applyBorder="1" applyProtection="1"/>
    <xf numFmtId="0" fontId="40" fillId="3" borderId="22" xfId="0" applyFont="1" applyFill="1" applyBorder="1" applyProtection="1"/>
    <xf numFmtId="0" fontId="39" fillId="0" borderId="0" xfId="0" applyFont="1" applyAlignment="1" applyProtection="1">
      <alignment horizontal="right"/>
    </xf>
    <xf numFmtId="49" fontId="39" fillId="0" borderId="18" xfId="0" applyNumberFormat="1" applyFont="1" applyBorder="1" applyAlignment="1" applyProtection="1">
      <alignment horizontal="center"/>
      <protection locked="0"/>
    </xf>
    <xf numFmtId="0" fontId="39" fillId="0" borderId="0" xfId="0" applyFont="1" applyProtection="1"/>
    <xf numFmtId="0" fontId="36" fillId="0" borderId="18" xfId="0" applyFont="1" applyBorder="1" applyAlignment="1" applyProtection="1">
      <alignment horizontal="center"/>
      <protection locked="0"/>
    </xf>
    <xf numFmtId="0" fontId="36" fillId="0" borderId="7" xfId="0" applyFont="1" applyFill="1" applyBorder="1" applyAlignment="1" applyProtection="1">
      <alignment horizontal="left" wrapText="1"/>
    </xf>
    <xf numFmtId="0" fontId="36" fillId="0" borderId="22" xfId="0" applyFont="1" applyFill="1" applyBorder="1" applyAlignment="1" applyProtection="1">
      <alignment horizontal="left" wrapText="1"/>
    </xf>
    <xf numFmtId="49" fontId="39" fillId="0" borderId="18" xfId="0" applyNumberFormat="1" applyFont="1" applyBorder="1" applyAlignment="1" applyProtection="1">
      <alignment horizontal="left"/>
      <protection locked="0"/>
    </xf>
    <xf numFmtId="0" fontId="39" fillId="0" borderId="18" xfId="0" applyFont="1" applyBorder="1" applyAlignment="1" applyProtection="1">
      <alignment horizontal="center"/>
      <protection locked="0"/>
    </xf>
    <xf numFmtId="0" fontId="44" fillId="0" borderId="18" xfId="0" applyFont="1" applyBorder="1" applyAlignment="1" applyProtection="1">
      <alignment horizontal="center"/>
      <protection locked="0"/>
    </xf>
    <xf numFmtId="0" fontId="37" fillId="0" borderId="44" xfId="0" applyFont="1" applyFill="1" applyBorder="1" applyProtection="1"/>
    <xf numFmtId="0" fontId="37" fillId="0" borderId="51" xfId="0" applyFont="1" applyFill="1" applyBorder="1" applyProtection="1"/>
    <xf numFmtId="49" fontId="36" fillId="3" borderId="20" xfId="0" applyNumberFormat="1" applyFont="1" applyFill="1" applyBorder="1" applyAlignment="1" applyProtection="1">
      <alignment horizontal="center" vertical="center"/>
    </xf>
    <xf numFmtId="0" fontId="36" fillId="0" borderId="7" xfId="0" applyFont="1" applyFill="1" applyBorder="1" applyProtection="1"/>
    <xf numFmtId="0" fontId="36" fillId="0" borderId="22" xfId="0" applyFont="1" applyFill="1" applyBorder="1" applyProtection="1"/>
    <xf numFmtId="0" fontId="36" fillId="0" borderId="7" xfId="0" applyFont="1" applyFill="1" applyBorder="1" applyAlignment="1" applyProtection="1"/>
    <xf numFmtId="0" fontId="36" fillId="0" borderId="22" xfId="0" applyFont="1" applyFill="1" applyBorder="1" applyAlignment="1" applyProtection="1"/>
    <xf numFmtId="0" fontId="40" fillId="3" borderId="20" xfId="0" applyFont="1" applyFill="1" applyBorder="1" applyAlignment="1" applyProtection="1">
      <alignment horizontal="center" wrapText="1"/>
    </xf>
    <xf numFmtId="49" fontId="36" fillId="3" borderId="20" xfId="0" applyNumberFormat="1" applyFont="1" applyFill="1" applyBorder="1" applyAlignment="1" applyProtection="1">
      <alignment horizontal="center" wrapText="1"/>
    </xf>
    <xf numFmtId="49" fontId="36" fillId="3" borderId="10" xfId="0" applyNumberFormat="1" applyFont="1" applyFill="1" applyBorder="1" applyAlignment="1" applyProtection="1">
      <alignment horizontal="center"/>
    </xf>
    <xf numFmtId="0" fontId="40" fillId="3" borderId="18" xfId="0" applyFont="1" applyFill="1" applyBorder="1" applyProtection="1"/>
    <xf numFmtId="0" fontId="40" fillId="3" borderId="19" xfId="0" applyFont="1" applyFill="1" applyBorder="1" applyProtection="1"/>
    <xf numFmtId="0" fontId="36" fillId="0" borderId="18" xfId="0" applyFont="1" applyFill="1" applyBorder="1" applyProtection="1"/>
    <xf numFmtId="0" fontId="36" fillId="0" borderId="19" xfId="0" applyFont="1" applyFill="1" applyBorder="1" applyProtection="1"/>
    <xf numFmtId="49" fontId="36" fillId="3" borderId="1" xfId="0" applyNumberFormat="1" applyFont="1" applyFill="1" applyBorder="1" applyAlignment="1" applyProtection="1">
      <alignment horizontal="center" wrapText="1"/>
    </xf>
    <xf numFmtId="0" fontId="40" fillId="3" borderId="13" xfId="0" applyFont="1" applyFill="1" applyBorder="1" applyProtection="1"/>
    <xf numFmtId="0" fontId="40" fillId="3" borderId="15" xfId="0" applyFont="1" applyFill="1" applyBorder="1" applyProtection="1"/>
    <xf numFmtId="0" fontId="37" fillId="0" borderId="13" xfId="0" applyFont="1" applyFill="1" applyBorder="1" applyAlignment="1" applyProtection="1">
      <alignment horizontal="center"/>
    </xf>
    <xf numFmtId="0" fontId="37" fillId="0" borderId="15" xfId="0" applyFont="1" applyFill="1" applyBorder="1" applyAlignment="1" applyProtection="1">
      <alignment horizontal="center"/>
    </xf>
    <xf numFmtId="0" fontId="40" fillId="3" borderId="10" xfId="0" applyFont="1" applyFill="1" applyBorder="1" applyProtection="1"/>
    <xf numFmtId="49" fontId="40" fillId="3" borderId="20" xfId="0" applyNumberFormat="1" applyFont="1" applyFill="1" applyBorder="1" applyAlignment="1" applyProtection="1">
      <alignment horizontal="center"/>
    </xf>
    <xf numFmtId="0" fontId="36" fillId="0" borderId="44" xfId="0" applyFont="1" applyFill="1" applyBorder="1" applyProtection="1"/>
    <xf numFmtId="0" fontId="36" fillId="0" borderId="51" xfId="0" applyFont="1" applyFill="1" applyBorder="1" applyProtection="1"/>
    <xf numFmtId="0" fontId="36" fillId="3" borderId="21" xfId="0" applyFont="1" applyFill="1" applyBorder="1" applyAlignment="1" applyProtection="1">
      <alignment horizontal="center" vertical="center"/>
    </xf>
    <xf numFmtId="0" fontId="36" fillId="3" borderId="20" xfId="0" applyFont="1" applyFill="1" applyBorder="1" applyAlignment="1" applyProtection="1">
      <alignment horizontal="center"/>
    </xf>
    <xf numFmtId="0" fontId="36" fillId="3" borderId="1" xfId="0" applyFont="1" applyFill="1" applyBorder="1" applyAlignment="1" applyProtection="1">
      <alignment horizontal="center"/>
    </xf>
    <xf numFmtId="0" fontId="36" fillId="0" borderId="7" xfId="0" applyFont="1" applyFill="1" applyBorder="1" applyAlignment="1" applyProtection="1">
      <alignment vertical="top" wrapText="1"/>
    </xf>
    <xf numFmtId="0" fontId="36" fillId="0" borderId="22" xfId="0" applyFont="1" applyFill="1" applyBorder="1" applyAlignment="1" applyProtection="1">
      <alignment vertical="top" wrapText="1"/>
    </xf>
    <xf numFmtId="49" fontId="36" fillId="3" borderId="1" xfId="0" applyNumberFormat="1" applyFont="1" applyFill="1" applyBorder="1" applyAlignment="1" applyProtection="1">
      <alignment horizontal="center"/>
    </xf>
    <xf numFmtId="0" fontId="40" fillId="3" borderId="20" xfId="0" applyFont="1" applyFill="1" applyBorder="1" applyAlignment="1" applyProtection="1">
      <alignment horizontal="center"/>
    </xf>
    <xf numFmtId="0" fontId="40" fillId="3" borderId="7" xfId="0" applyFont="1" applyFill="1" applyBorder="1" applyAlignment="1" applyProtection="1">
      <alignment horizontal="center"/>
    </xf>
    <xf numFmtId="0" fontId="40" fillId="3" borderId="22" xfId="0" applyFont="1" applyFill="1" applyBorder="1" applyAlignment="1" applyProtection="1">
      <alignment horizontal="center"/>
    </xf>
    <xf numFmtId="49" fontId="36" fillId="3" borderId="45" xfId="0" applyNumberFormat="1" applyFont="1" applyFill="1" applyBorder="1" applyAlignment="1" applyProtection="1">
      <alignment horizontal="center" vertical="center"/>
    </xf>
    <xf numFmtId="14" fontId="36" fillId="3" borderId="10" xfId="0" applyNumberFormat="1" applyFont="1" applyFill="1" applyBorder="1" applyAlignment="1" applyProtection="1">
      <alignment horizontal="center"/>
    </xf>
    <xf numFmtId="0" fontId="36" fillId="0" borderId="7" xfId="0" applyFont="1" applyFill="1" applyBorder="1" applyAlignment="1" applyProtection="1">
      <alignment wrapText="1"/>
    </xf>
    <xf numFmtId="0" fontId="36" fillId="0" borderId="22" xfId="0" applyFont="1" applyFill="1" applyBorder="1" applyAlignment="1" applyProtection="1">
      <alignment wrapText="1"/>
    </xf>
    <xf numFmtId="0" fontId="36" fillId="3" borderId="7" xfId="0" applyFont="1" applyFill="1" applyBorder="1" applyAlignment="1" applyProtection="1">
      <alignment horizontal="left" wrapText="1"/>
    </xf>
    <xf numFmtId="0" fontId="36" fillId="3" borderId="22" xfId="0" applyFont="1" applyFill="1" applyBorder="1" applyAlignment="1" applyProtection="1">
      <alignment horizontal="left" wrapText="1"/>
    </xf>
    <xf numFmtId="0" fontId="36" fillId="0" borderId="25" xfId="0" applyFont="1" applyFill="1" applyBorder="1" applyAlignment="1" applyProtection="1">
      <alignment vertical="top" wrapText="1"/>
    </xf>
    <xf numFmtId="0" fontId="36" fillId="0" borderId="26" xfId="0" applyFont="1" applyFill="1" applyBorder="1" applyAlignment="1" applyProtection="1">
      <alignment vertical="top" wrapText="1"/>
    </xf>
    <xf numFmtId="0" fontId="36" fillId="3" borderId="2" xfId="0" applyFont="1" applyFill="1" applyBorder="1" applyAlignment="1" applyProtection="1">
      <alignment horizontal="center" vertical="center" wrapText="1"/>
    </xf>
    <xf numFmtId="0" fontId="40" fillId="3" borderId="0" xfId="0" applyFont="1" applyFill="1" applyBorder="1" applyProtection="1"/>
    <xf numFmtId="0" fontId="40" fillId="3" borderId="16" xfId="0" applyFont="1" applyFill="1" applyBorder="1" applyProtection="1"/>
    <xf numFmtId="0" fontId="37" fillId="0" borderId="2" xfId="0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>
      <alignment horizontal="center"/>
    </xf>
    <xf numFmtId="0" fontId="37" fillId="0" borderId="16" xfId="0" applyFont="1" applyFill="1" applyBorder="1" applyAlignment="1" applyProtection="1">
      <alignment horizontal="center"/>
    </xf>
    <xf numFmtId="0" fontId="36" fillId="0" borderId="1" xfId="0" applyFont="1" applyFill="1" applyBorder="1" applyAlignment="1" applyProtection="1">
      <alignment horizontal="center" vertical="center" wrapText="1"/>
    </xf>
    <xf numFmtId="0" fontId="40" fillId="0" borderId="13" xfId="0" applyFont="1" applyFill="1" applyBorder="1" applyProtection="1"/>
    <xf numFmtId="0" fontId="40" fillId="0" borderId="15" xfId="0" applyFont="1" applyFill="1" applyBorder="1" applyProtection="1"/>
    <xf numFmtId="0" fontId="40" fillId="0" borderId="2" xfId="0" applyFont="1" applyFill="1" applyBorder="1" applyProtection="1"/>
    <xf numFmtId="0" fontId="40" fillId="0" borderId="0" xfId="0" applyFont="1" applyFill="1" applyBorder="1" applyProtection="1"/>
    <xf numFmtId="0" fontId="40" fillId="0" borderId="16" xfId="0" applyFont="1" applyFill="1" applyBorder="1" applyProtection="1"/>
    <xf numFmtId="0" fontId="40" fillId="0" borderId="5" xfId="0" applyFont="1" applyFill="1" applyBorder="1" applyProtection="1"/>
    <xf numFmtId="0" fontId="40" fillId="0" borderId="24" xfId="0" applyFont="1" applyFill="1" applyBorder="1" applyProtection="1"/>
    <xf numFmtId="0" fontId="40" fillId="0" borderId="29" xfId="0" applyFont="1" applyFill="1" applyBorder="1" applyProtection="1"/>
    <xf numFmtId="0" fontId="36" fillId="3" borderId="1" xfId="0" applyFont="1" applyFill="1" applyBorder="1" applyAlignment="1" applyProtection="1">
      <alignment horizontal="center" vertical="center" wrapText="1"/>
    </xf>
    <xf numFmtId="0" fontId="37" fillId="0" borderId="1" xfId="0" applyFont="1" applyFill="1" applyBorder="1" applyAlignment="1" applyProtection="1">
      <alignment horizontal="center"/>
    </xf>
    <xf numFmtId="0" fontId="40" fillId="3" borderId="2" xfId="0" applyFont="1" applyFill="1" applyBorder="1" applyProtection="1"/>
    <xf numFmtId="0" fontId="36" fillId="0" borderId="1" xfId="0" applyFont="1" applyBorder="1" applyAlignment="1" applyProtection="1">
      <alignment horizontal="center" vertical="center" wrapText="1"/>
    </xf>
    <xf numFmtId="0" fontId="36" fillId="0" borderId="13" xfId="0" applyFont="1" applyBorder="1" applyAlignment="1" applyProtection="1">
      <alignment horizontal="center" vertical="center" wrapText="1"/>
    </xf>
    <xf numFmtId="0" fontId="36" fillId="0" borderId="15" xfId="0" applyFont="1" applyBorder="1" applyAlignment="1" applyProtection="1">
      <alignment horizontal="center" vertical="center" wrapText="1"/>
    </xf>
    <xf numFmtId="0" fontId="36" fillId="0" borderId="2" xfId="0" applyFont="1" applyBorder="1" applyAlignment="1" applyProtection="1">
      <alignment horizontal="center" vertical="center" wrapText="1"/>
    </xf>
    <xf numFmtId="0" fontId="36" fillId="0" borderId="0" xfId="0" applyFont="1" applyBorder="1" applyAlignment="1" applyProtection="1">
      <alignment horizontal="center" vertical="center" wrapText="1"/>
    </xf>
    <xf numFmtId="0" fontId="36" fillId="0" borderId="16" xfId="0" applyFont="1" applyBorder="1" applyAlignment="1" applyProtection="1">
      <alignment horizontal="center" vertical="center" wrapText="1"/>
    </xf>
    <xf numFmtId="0" fontId="36" fillId="0" borderId="5" xfId="0" applyFont="1" applyBorder="1" applyAlignment="1" applyProtection="1">
      <alignment horizontal="center" vertical="center" wrapText="1"/>
    </xf>
    <xf numFmtId="0" fontId="36" fillId="0" borderId="24" xfId="0" applyFont="1" applyBorder="1" applyAlignment="1" applyProtection="1">
      <alignment horizontal="center" vertical="center" wrapText="1"/>
    </xf>
    <xf numFmtId="0" fontId="36" fillId="0" borderId="29" xfId="0" applyFont="1" applyBorder="1" applyAlignment="1" applyProtection="1">
      <alignment horizontal="center" vertical="center" wrapText="1"/>
    </xf>
    <xf numFmtId="0" fontId="36" fillId="0" borderId="1" xfId="0" applyFont="1" applyFill="1" applyBorder="1" applyAlignment="1" applyProtection="1">
      <alignment horizontal="center" vertical="center"/>
    </xf>
    <xf numFmtId="0" fontId="36" fillId="3" borderId="10" xfId="0" applyFont="1" applyFill="1" applyBorder="1" applyAlignment="1" applyProtection="1">
      <alignment horizontal="center" vertical="center" wrapText="1"/>
    </xf>
    <xf numFmtId="0" fontId="36" fillId="3" borderId="10" xfId="0" applyFont="1" applyFill="1" applyBorder="1" applyAlignment="1" applyProtection="1">
      <alignment horizontal="left" vertical="top" wrapText="1"/>
    </xf>
    <xf numFmtId="0" fontId="36" fillId="3" borderId="18" xfId="0" applyFont="1" applyFill="1" applyBorder="1" applyAlignment="1" applyProtection="1">
      <alignment horizontal="left" vertical="top" wrapText="1"/>
    </xf>
    <xf numFmtId="0" fontId="36" fillId="3" borderId="19" xfId="0" applyFont="1" applyFill="1" applyBorder="1" applyAlignment="1" applyProtection="1">
      <alignment horizontal="left" vertical="top" wrapText="1"/>
    </xf>
    <xf numFmtId="0" fontId="36" fillId="0" borderId="25" xfId="0" applyFont="1" applyFill="1" applyBorder="1" applyAlignment="1" applyProtection="1">
      <alignment horizontal="left" vertical="center" wrapText="1"/>
    </xf>
    <xf numFmtId="0" fontId="36" fillId="0" borderId="26" xfId="0" applyFont="1" applyFill="1" applyBorder="1" applyAlignment="1" applyProtection="1">
      <alignment horizontal="left" vertical="center" wrapText="1"/>
    </xf>
    <xf numFmtId="0" fontId="37" fillId="3" borderId="44" xfId="0" applyFont="1" applyFill="1" applyBorder="1" applyProtection="1"/>
    <xf numFmtId="0" fontId="37" fillId="3" borderId="51" xfId="0" applyFont="1" applyFill="1" applyBorder="1" applyProtection="1"/>
    <xf numFmtId="0" fontId="36" fillId="0" borderId="44" xfId="0" applyFont="1" applyFill="1" applyBorder="1" applyAlignment="1" applyProtection="1">
      <alignment horizontal="left" vertical="center"/>
    </xf>
    <xf numFmtId="0" fontId="36" fillId="0" borderId="51" xfId="0" applyFont="1" applyFill="1" applyBorder="1" applyAlignment="1" applyProtection="1">
      <alignment horizontal="left" vertical="center"/>
    </xf>
    <xf numFmtId="49" fontId="36" fillId="3" borderId="1" xfId="0" applyNumberFormat="1" applyFont="1" applyFill="1" applyBorder="1" applyAlignment="1" applyProtection="1">
      <alignment horizontal="center" vertical="center"/>
    </xf>
    <xf numFmtId="0" fontId="37" fillId="3" borderId="13" xfId="0" applyFont="1" applyFill="1" applyBorder="1" applyAlignment="1" applyProtection="1">
      <alignment horizontal="center" wrapText="1"/>
    </xf>
    <xf numFmtId="0" fontId="37" fillId="3" borderId="15" xfId="0" applyFont="1" applyFill="1" applyBorder="1" applyAlignment="1" applyProtection="1">
      <alignment horizontal="center" wrapText="1"/>
    </xf>
    <xf numFmtId="0" fontId="36" fillId="0" borderId="18" xfId="0" applyFont="1" applyFill="1" applyBorder="1" applyAlignment="1" applyProtection="1">
      <alignment horizontal="left" wrapText="1"/>
    </xf>
    <xf numFmtId="0" fontId="36" fillId="0" borderId="19" xfId="0" applyFont="1" applyFill="1" applyBorder="1" applyAlignment="1" applyProtection="1">
      <alignment horizontal="left" wrapText="1"/>
    </xf>
    <xf numFmtId="0" fontId="36" fillId="0" borderId="20" xfId="0" applyFont="1" applyFill="1" applyBorder="1" applyAlignment="1" applyProtection="1">
      <alignment wrapText="1"/>
    </xf>
    <xf numFmtId="0" fontId="40" fillId="3" borderId="7" xfId="0" applyFont="1" applyFill="1" applyBorder="1" applyAlignment="1" applyProtection="1"/>
    <xf numFmtId="0" fontId="40" fillId="3" borderId="22" xfId="0" applyFont="1" applyFill="1" applyBorder="1" applyAlignment="1" applyProtection="1"/>
    <xf numFmtId="0" fontId="38" fillId="0" borderId="0" xfId="0" applyFont="1" applyAlignment="1" applyProtection="1">
      <alignment horizontal="center"/>
    </xf>
    <xf numFmtId="0" fontId="37" fillId="3" borderId="2" xfId="0" applyFont="1" applyFill="1" applyBorder="1" applyAlignment="1" applyProtection="1">
      <alignment horizontal="center"/>
    </xf>
    <xf numFmtId="0" fontId="37" fillId="3" borderId="0" xfId="0" applyFont="1" applyFill="1" applyBorder="1" applyAlignment="1" applyProtection="1">
      <alignment horizontal="center"/>
    </xf>
    <xf numFmtId="0" fontId="37" fillId="3" borderId="16" xfId="0" applyFont="1" applyFill="1" applyBorder="1" applyAlignment="1" applyProtection="1">
      <alignment horizontal="center"/>
    </xf>
    <xf numFmtId="0" fontId="36" fillId="0" borderId="18" xfId="0" applyFont="1" applyFill="1" applyBorder="1" applyAlignment="1" applyProtection="1">
      <alignment wrapText="1"/>
    </xf>
    <xf numFmtId="0" fontId="36" fillId="0" borderId="19" xfId="0" applyFont="1" applyFill="1" applyBorder="1" applyAlignment="1" applyProtection="1">
      <alignment wrapText="1"/>
    </xf>
    <xf numFmtId="0" fontId="37" fillId="3" borderId="1" xfId="0" applyFont="1" applyFill="1" applyBorder="1" applyAlignment="1" applyProtection="1">
      <alignment horizontal="center"/>
    </xf>
    <xf numFmtId="0" fontId="37" fillId="3" borderId="13" xfId="0" applyFont="1" applyFill="1" applyBorder="1" applyAlignment="1" applyProtection="1">
      <alignment horizontal="center"/>
    </xf>
    <xf numFmtId="0" fontId="37" fillId="3" borderId="15" xfId="0" applyFont="1" applyFill="1" applyBorder="1" applyAlignment="1" applyProtection="1">
      <alignment horizontal="center"/>
    </xf>
    <xf numFmtId="49" fontId="38" fillId="0" borderId="18" xfId="0" applyNumberFormat="1" applyFont="1" applyBorder="1" applyAlignment="1" applyProtection="1">
      <alignment horizontal="center"/>
      <protection locked="0"/>
    </xf>
    <xf numFmtId="0" fontId="38" fillId="0" borderId="0" xfId="0" applyFont="1" applyAlignment="1" applyProtection="1">
      <alignment horizontal="right"/>
    </xf>
    <xf numFmtId="49" fontId="38" fillId="0" borderId="18" xfId="0" applyNumberFormat="1" applyFont="1" applyBorder="1" applyAlignment="1" applyProtection="1">
      <alignment horizontal="left"/>
      <protection locked="0"/>
    </xf>
    <xf numFmtId="0" fontId="36" fillId="3" borderId="20" xfId="0" applyFont="1" applyFill="1" applyBorder="1" applyAlignment="1" applyProtection="1">
      <alignment horizontal="left" vertical="top" wrapText="1"/>
    </xf>
    <xf numFmtId="0" fontId="36" fillId="3" borderId="7" xfId="0" applyFont="1" applyFill="1" applyBorder="1" applyAlignment="1" applyProtection="1">
      <alignment horizontal="left" vertical="top" wrapText="1"/>
    </xf>
    <xf numFmtId="0" fontId="36" fillId="3" borderId="22" xfId="0" applyFont="1" applyFill="1" applyBorder="1" applyAlignment="1" applyProtection="1">
      <alignment horizontal="left" vertical="top" wrapText="1"/>
    </xf>
    <xf numFmtId="0" fontId="39" fillId="0" borderId="28" xfId="0" applyFont="1" applyBorder="1" applyAlignment="1" applyProtection="1">
      <alignment horizontal="center" vertical="center"/>
    </xf>
    <xf numFmtId="0" fontId="40" fillId="0" borderId="27" xfId="0" applyFont="1" applyBorder="1" applyAlignment="1" applyProtection="1"/>
    <xf numFmtId="49" fontId="39" fillId="0" borderId="58" xfId="0" applyNumberFormat="1" applyFont="1" applyBorder="1" applyAlignment="1" applyProtection="1">
      <alignment horizontal="center"/>
    </xf>
    <xf numFmtId="49" fontId="40" fillId="0" borderId="49" xfId="0" applyNumberFormat="1" applyFont="1" applyBorder="1" applyAlignment="1" applyProtection="1"/>
    <xf numFmtId="49" fontId="42" fillId="0" borderId="21" xfId="0" applyNumberFormat="1" applyFont="1" applyFill="1" applyBorder="1" applyAlignment="1" applyProtection="1">
      <alignment horizontal="center"/>
    </xf>
    <xf numFmtId="49" fontId="43" fillId="0" borderId="26" xfId="0" applyNumberFormat="1" applyFont="1" applyBorder="1" applyAlignment="1" applyProtection="1"/>
    <xf numFmtId="49" fontId="40" fillId="0" borderId="2" xfId="0" applyNumberFormat="1" applyFont="1" applyBorder="1" applyAlignment="1" applyProtection="1">
      <alignment horizontal="center"/>
      <protection locked="0"/>
    </xf>
    <xf numFmtId="49" fontId="40" fillId="0" borderId="16" xfId="0" applyNumberFormat="1" applyFont="1" applyBorder="1" applyAlignment="1" applyProtection="1">
      <alignment horizontal="center"/>
      <protection locked="0"/>
    </xf>
    <xf numFmtId="49" fontId="40" fillId="0" borderId="20" xfId="0" applyNumberFormat="1" applyFont="1" applyBorder="1" applyAlignment="1" applyProtection="1">
      <alignment horizontal="center"/>
      <protection locked="0"/>
    </xf>
    <xf numFmtId="49" fontId="40" fillId="0" borderId="22" xfId="0" applyNumberFormat="1" applyFont="1" applyBorder="1" applyAlignment="1" applyProtection="1">
      <alignment horizontal="center"/>
      <protection locked="0"/>
    </xf>
    <xf numFmtId="49" fontId="40" fillId="0" borderId="10" xfId="0" applyNumberFormat="1" applyFont="1" applyBorder="1" applyAlignment="1" applyProtection="1">
      <alignment horizontal="center"/>
      <protection locked="0"/>
    </xf>
    <xf numFmtId="49" fontId="40" fillId="0" borderId="19" xfId="0" applyNumberFormat="1" applyFont="1" applyBorder="1" applyAlignment="1" applyProtection="1">
      <alignment horizontal="center"/>
      <protection locked="0"/>
    </xf>
    <xf numFmtId="49" fontId="40" fillId="0" borderId="6" xfId="0" applyNumberFormat="1" applyFont="1" applyBorder="1" applyAlignment="1" applyProtection="1">
      <protection locked="0"/>
    </xf>
    <xf numFmtId="49" fontId="40" fillId="0" borderId="54" xfId="0" applyNumberFormat="1" applyFont="1" applyBorder="1" applyAlignment="1" applyProtection="1">
      <protection locked="0"/>
    </xf>
    <xf numFmtId="0" fontId="40" fillId="0" borderId="10" xfId="0" applyFont="1" applyBorder="1" applyAlignment="1" applyProtection="1">
      <protection locked="0"/>
    </xf>
    <xf numFmtId="0" fontId="40" fillId="0" borderId="19" xfId="0" applyFont="1" applyBorder="1" applyAlignment="1" applyProtection="1">
      <protection locked="0"/>
    </xf>
    <xf numFmtId="0" fontId="13" fillId="0" borderId="0" xfId="0" applyFont="1" applyFill="1" applyAlignment="1" applyProtection="1">
      <alignment horizontal="left"/>
    </xf>
    <xf numFmtId="0" fontId="9" fillId="0" borderId="0" xfId="0" applyFont="1" applyAlignment="1" applyProtection="1">
      <alignment horizontal="right"/>
    </xf>
    <xf numFmtId="49" fontId="9" fillId="0" borderId="18" xfId="0" applyNumberFormat="1" applyFont="1" applyBorder="1" applyAlignment="1" applyProtection="1">
      <alignment horizontal="left"/>
      <protection locked="0"/>
    </xf>
    <xf numFmtId="49" fontId="9" fillId="0" borderId="21" xfId="0" applyNumberFormat="1" applyFont="1" applyBorder="1" applyAlignment="1" applyProtection="1">
      <alignment horizontal="center"/>
    </xf>
    <xf numFmtId="49" fontId="9" fillId="0" borderId="25" xfId="0" applyNumberFormat="1" applyFont="1" applyBorder="1" applyAlignment="1" applyProtection="1">
      <alignment horizontal="center"/>
    </xf>
    <xf numFmtId="0" fontId="7" fillId="0" borderId="25" xfId="0" applyFont="1" applyFill="1" applyBorder="1" applyAlignment="1" applyProtection="1">
      <alignment vertical="center"/>
    </xf>
    <xf numFmtId="0" fontId="7" fillId="0" borderId="26" xfId="0" applyFont="1" applyFill="1" applyBorder="1" applyAlignment="1" applyProtection="1">
      <alignment vertical="center"/>
    </xf>
    <xf numFmtId="49" fontId="9" fillId="0" borderId="18" xfId="0" applyNumberFormat="1" applyFont="1" applyBorder="1" applyAlignment="1" applyProtection="1">
      <alignment horizontal="center"/>
      <protection locked="0"/>
    </xf>
    <xf numFmtId="0" fontId="9" fillId="0" borderId="0" xfId="0" applyFont="1" applyProtection="1"/>
    <xf numFmtId="0" fontId="7" fillId="0" borderId="18" xfId="0" applyFont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/>
    </xf>
    <xf numFmtId="0" fontId="7" fillId="0" borderId="25" xfId="0" applyFont="1" applyBorder="1" applyAlignment="1" applyProtection="1">
      <alignment horizontal="center"/>
    </xf>
    <xf numFmtId="0" fontId="9" fillId="0" borderId="18" xfId="0" applyFont="1" applyBorder="1" applyAlignment="1" applyProtection="1">
      <alignment horizontal="center"/>
      <protection locked="0"/>
    </xf>
    <xf numFmtId="0" fontId="18" fillId="0" borderId="18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</xf>
    <xf numFmtId="49" fontId="9" fillId="0" borderId="20" xfId="0" applyNumberFormat="1" applyFont="1" applyBorder="1" applyAlignment="1" applyProtection="1">
      <alignment horizontal="center"/>
    </xf>
    <xf numFmtId="49" fontId="9" fillId="0" borderId="7" xfId="0" applyNumberFormat="1" applyFont="1" applyBorder="1" applyAlignment="1" applyProtection="1">
      <alignment horizontal="center"/>
    </xf>
    <xf numFmtId="0" fontId="7" fillId="0" borderId="7" xfId="0" applyFont="1" applyFill="1" applyBorder="1" applyProtection="1"/>
    <xf numFmtId="0" fontId="7" fillId="0" borderId="22" xfId="0" applyFont="1" applyFill="1" applyBorder="1" applyProtection="1"/>
    <xf numFmtId="49" fontId="9" fillId="0" borderId="10" xfId="0" applyNumberFormat="1" applyFont="1" applyBorder="1" applyAlignment="1" applyProtection="1">
      <alignment horizontal="center"/>
    </xf>
    <xf numFmtId="49" fontId="9" fillId="0" borderId="18" xfId="0" applyNumberFormat="1" applyFont="1" applyBorder="1" applyAlignment="1" applyProtection="1">
      <alignment horizontal="center"/>
    </xf>
    <xf numFmtId="0" fontId="7" fillId="0" borderId="7" xfId="0" applyFont="1" applyFill="1" applyBorder="1" applyAlignment="1" applyProtection="1">
      <alignment wrapText="1"/>
    </xf>
    <xf numFmtId="0" fontId="7" fillId="0" borderId="22" xfId="0" applyFont="1" applyFill="1" applyBorder="1" applyAlignment="1" applyProtection="1">
      <alignment wrapText="1"/>
    </xf>
    <xf numFmtId="0" fontId="7" fillId="0" borderId="18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13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24" xfId="0" applyFont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18" xfId="0" applyFont="1" applyBorder="1" applyAlignment="1" applyProtection="1">
      <alignment horizontal="center" vertical="center" wrapText="1"/>
    </xf>
    <xf numFmtId="0" fontId="8" fillId="0" borderId="13" xfId="0" applyFont="1" applyFill="1" applyBorder="1" applyProtection="1"/>
    <xf numFmtId="0" fontId="8" fillId="0" borderId="15" xfId="0" applyFont="1" applyFill="1" applyBorder="1" applyProtection="1"/>
    <xf numFmtId="0" fontId="7" fillId="0" borderId="13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7" fillId="0" borderId="18" xfId="0" applyFont="1" applyFill="1" applyBorder="1" applyAlignment="1" applyProtection="1">
      <alignment wrapText="1"/>
    </xf>
    <xf numFmtId="0" fontId="7" fillId="0" borderId="19" xfId="0" applyFont="1" applyFill="1" applyBorder="1" applyAlignment="1" applyProtection="1">
      <alignment wrapText="1"/>
    </xf>
    <xf numFmtId="0" fontId="7" fillId="0" borderId="10" xfId="0" applyFont="1" applyBorder="1" applyAlignment="1" applyProtection="1">
      <alignment horizontal="center"/>
    </xf>
    <xf numFmtId="0" fontId="0" fillId="0" borderId="18" xfId="0" applyBorder="1" applyProtection="1"/>
    <xf numFmtId="0" fontId="0" fillId="0" borderId="19" xfId="0" applyBorder="1" applyProtection="1"/>
    <xf numFmtId="49" fontId="9" fillId="0" borderId="6" xfId="0" applyNumberFormat="1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4" xfId="0" applyBorder="1" applyAlignment="1" applyProtection="1">
      <alignment horizontal="center"/>
    </xf>
    <xf numFmtId="0" fontId="7" fillId="3" borderId="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4" xfId="0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24" xfId="0" applyFont="1" applyFill="1" applyBorder="1" applyAlignment="1" applyProtection="1">
      <alignment horizontal="center" vertical="center"/>
    </xf>
    <xf numFmtId="0" fontId="7" fillId="0" borderId="29" xfId="0" applyFont="1" applyFill="1" applyBorder="1" applyAlignment="1" applyProtection="1">
      <alignment horizontal="center" vertical="center"/>
    </xf>
    <xf numFmtId="49" fontId="9" fillId="0" borderId="45" xfId="0" applyNumberFormat="1" applyFont="1" applyBorder="1" applyAlignment="1" applyProtection="1">
      <alignment horizontal="center"/>
    </xf>
    <xf numFmtId="0" fontId="0" fillId="0" borderId="44" xfId="0" applyBorder="1" applyAlignment="1" applyProtection="1">
      <alignment horizontal="center"/>
    </xf>
    <xf numFmtId="0" fontId="0" fillId="0" borderId="51" xfId="0" applyBorder="1" applyAlignment="1" applyProtection="1">
      <alignment horizontal="center"/>
    </xf>
    <xf numFmtId="0" fontId="7" fillId="0" borderId="44" xfId="0" applyFont="1" applyFill="1" applyBorder="1" applyAlignment="1" applyProtection="1">
      <alignment vertical="center"/>
    </xf>
    <xf numFmtId="0" fontId="7" fillId="0" borderId="51" xfId="0" applyFont="1" applyFill="1" applyBorder="1" applyAlignment="1" applyProtection="1">
      <alignment vertical="center"/>
    </xf>
    <xf numFmtId="0" fontId="7" fillId="0" borderId="45" xfId="0" applyFont="1" applyFill="1" applyBorder="1" applyAlignment="1" applyProtection="1">
      <alignment horizontal="center"/>
    </xf>
    <xf numFmtId="0" fontId="7" fillId="0" borderId="44" xfId="0" applyFont="1" applyFill="1" applyBorder="1" applyAlignment="1" applyProtection="1">
      <alignment horizontal="center"/>
    </xf>
    <xf numFmtId="0" fontId="7" fillId="0" borderId="51" xfId="0" applyFont="1" applyFill="1" applyBorder="1" applyAlignment="1" applyProtection="1">
      <alignment horizontal="center"/>
    </xf>
    <xf numFmtId="49" fontId="9" fillId="0" borderId="22" xfId="0" applyNumberFormat="1" applyFont="1" applyBorder="1" applyAlignment="1" applyProtection="1">
      <alignment horizontal="center"/>
    </xf>
    <xf numFmtId="0" fontId="7" fillId="0" borderId="20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</xf>
    <xf numFmtId="0" fontId="7" fillId="0" borderId="22" xfId="0" applyFont="1" applyFill="1" applyBorder="1" applyAlignment="1" applyProtection="1">
      <alignment horizontal="center"/>
    </xf>
    <xf numFmtId="0" fontId="7" fillId="0" borderId="6" xfId="0" applyFont="1" applyFill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center"/>
    </xf>
    <xf numFmtId="0" fontId="7" fillId="0" borderId="54" xfId="0" applyFont="1" applyFill="1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7" fillId="0" borderId="7" xfId="0" applyFont="1" applyFill="1" applyBorder="1" applyAlignment="1" applyProtection="1"/>
    <xf numFmtId="0" fontId="7" fillId="0" borderId="22" xfId="0" applyFont="1" applyFill="1" applyBorder="1" applyAlignment="1" applyProtection="1"/>
    <xf numFmtId="0" fontId="7" fillId="0" borderId="7" xfId="0" applyFont="1" applyFill="1" applyBorder="1" applyAlignment="1" applyProtection="1">
      <alignment vertical="justify"/>
    </xf>
    <xf numFmtId="0" fontId="7" fillId="0" borderId="22" xfId="0" applyFont="1" applyFill="1" applyBorder="1" applyAlignment="1" applyProtection="1">
      <alignment vertical="justify"/>
    </xf>
    <xf numFmtId="0" fontId="7" fillId="3" borderId="20" xfId="0" applyFont="1" applyFill="1" applyBorder="1" applyAlignment="1" applyProtection="1">
      <alignment horizontal="center"/>
    </xf>
    <xf numFmtId="0" fontId="7" fillId="3" borderId="7" xfId="0" applyFont="1" applyFill="1" applyBorder="1" applyAlignment="1" applyProtection="1">
      <alignment horizontal="center"/>
    </xf>
    <xf numFmtId="0" fontId="7" fillId="3" borderId="22" xfId="0" applyFont="1" applyFill="1" applyBorder="1" applyAlignment="1" applyProtection="1">
      <alignment horizontal="center"/>
    </xf>
    <xf numFmtId="0" fontId="7" fillId="3" borderId="7" xfId="0" applyFont="1" applyFill="1" applyBorder="1" applyAlignment="1" applyProtection="1">
      <alignment vertical="justify"/>
    </xf>
    <xf numFmtId="0" fontId="7" fillId="3" borderId="22" xfId="0" applyFont="1" applyFill="1" applyBorder="1" applyAlignment="1" applyProtection="1">
      <alignment vertical="justify"/>
    </xf>
    <xf numFmtId="0" fontId="6" fillId="0" borderId="0" xfId="0" applyFont="1" applyAlignment="1" applyProtection="1">
      <alignment horizontal="center"/>
    </xf>
    <xf numFmtId="49" fontId="11" fillId="0" borderId="18" xfId="0" applyNumberFormat="1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right"/>
    </xf>
    <xf numFmtId="49" fontId="11" fillId="0" borderId="18" xfId="0" applyNumberFormat="1" applyFont="1" applyBorder="1" applyAlignment="1" applyProtection="1">
      <alignment horizontal="left"/>
      <protection locked="0"/>
    </xf>
    <xf numFmtId="49" fontId="9" fillId="0" borderId="39" xfId="0" applyNumberFormat="1" applyFont="1" applyBorder="1" applyAlignment="1" applyProtection="1">
      <alignment horizontal="center"/>
      <protection locked="0"/>
    </xf>
    <xf numFmtId="49" fontId="9" fillId="0" borderId="40" xfId="0" applyNumberFormat="1" applyFont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7" fillId="0" borderId="59" xfId="0" applyFont="1" applyFill="1" applyBorder="1" applyProtection="1"/>
    <xf numFmtId="0" fontId="7" fillId="0" borderId="49" xfId="0" applyFont="1" applyFill="1" applyBorder="1" applyProtection="1"/>
    <xf numFmtId="0" fontId="7" fillId="3" borderId="10" xfId="0" applyFont="1" applyFill="1" applyBorder="1" applyAlignment="1" applyProtection="1">
      <alignment horizontal="center"/>
    </xf>
    <xf numFmtId="0" fontId="7" fillId="3" borderId="18" xfId="0" applyFont="1" applyFill="1" applyBorder="1" applyAlignment="1" applyProtection="1">
      <alignment horizontal="center"/>
    </xf>
    <xf numFmtId="0" fontId="7" fillId="3" borderId="19" xfId="0" applyFont="1" applyFill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24" xfId="0" applyFont="1" applyBorder="1" applyAlignment="1" applyProtection="1">
      <alignment horizontal="center" vertical="center" wrapText="1"/>
    </xf>
    <xf numFmtId="0" fontId="7" fillId="0" borderId="29" xfId="0" applyFont="1" applyBorder="1" applyAlignment="1" applyProtection="1">
      <alignment horizontal="center" vertical="center" wrapText="1"/>
    </xf>
    <xf numFmtId="0" fontId="7" fillId="0" borderId="35" xfId="0" applyFont="1" applyBorder="1" applyAlignment="1" applyProtection="1">
      <alignment horizontal="center" vertical="center" wrapText="1"/>
    </xf>
    <xf numFmtId="0" fontId="7" fillId="0" borderId="36" xfId="0" applyFont="1" applyBorder="1" applyAlignment="1" applyProtection="1">
      <alignment horizontal="center" vertical="center" wrapText="1"/>
    </xf>
    <xf numFmtId="0" fontId="7" fillId="0" borderId="37" xfId="0" applyFont="1" applyBorder="1" applyAlignment="1" applyProtection="1">
      <alignment horizontal="center" vertical="center" wrapText="1"/>
    </xf>
    <xf numFmtId="0" fontId="7" fillId="0" borderId="35" xfId="0" applyFont="1" applyBorder="1" applyAlignment="1" applyProtection="1">
      <alignment horizontal="center" vertical="center"/>
    </xf>
    <xf numFmtId="0" fontId="7" fillId="0" borderId="36" xfId="0" applyFont="1" applyBorder="1" applyAlignment="1" applyProtection="1">
      <alignment horizontal="center" vertical="center"/>
    </xf>
    <xf numFmtId="0" fontId="7" fillId="0" borderId="37" xfId="0" applyFont="1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9" fillId="0" borderId="23" xfId="0" applyFont="1" applyFill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left" indent="1"/>
    </xf>
    <xf numFmtId="0" fontId="9" fillId="0" borderId="7" xfId="0" applyFont="1" applyBorder="1" applyAlignment="1" applyProtection="1">
      <alignment horizontal="left" indent="1"/>
    </xf>
    <xf numFmtId="0" fontId="9" fillId="0" borderId="22" xfId="0" applyFont="1" applyBorder="1" applyAlignment="1" applyProtection="1">
      <alignment horizontal="left" indent="1"/>
    </xf>
    <xf numFmtId="0" fontId="9" fillId="0" borderId="3" xfId="0" applyFont="1" applyBorder="1" applyAlignment="1" applyProtection="1">
      <alignment horizontal="left" indent="3"/>
    </xf>
    <xf numFmtId="0" fontId="9" fillId="0" borderId="4" xfId="0" applyFont="1" applyBorder="1" applyAlignment="1" applyProtection="1">
      <alignment horizontal="left" indent="3"/>
    </xf>
    <xf numFmtId="0" fontId="9" fillId="0" borderId="54" xfId="0" applyFont="1" applyBorder="1" applyAlignment="1" applyProtection="1">
      <alignment horizontal="left" indent="3"/>
    </xf>
    <xf numFmtId="0" fontId="9" fillId="0" borderId="23" xfId="0" applyFont="1" applyBorder="1" applyAlignment="1" applyProtection="1">
      <alignment horizontal="center"/>
    </xf>
    <xf numFmtId="0" fontId="9" fillId="0" borderId="23" xfId="0" applyFont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left" vertical="top" wrapText="1" indent="1"/>
    </xf>
    <xf numFmtId="0" fontId="9" fillId="0" borderId="7" xfId="0" applyFont="1" applyFill="1" applyBorder="1" applyAlignment="1" applyProtection="1">
      <alignment horizontal="left" vertical="top" wrapText="1" indent="1"/>
    </xf>
    <xf numFmtId="0" fontId="9" fillId="0" borderId="22" xfId="0" applyFont="1" applyFill="1" applyBorder="1" applyAlignment="1" applyProtection="1">
      <alignment horizontal="left" vertical="top" wrapText="1" indent="1"/>
    </xf>
    <xf numFmtId="0" fontId="9" fillId="0" borderId="8" xfId="0" applyFont="1" applyBorder="1" applyAlignment="1" applyProtection="1"/>
    <xf numFmtId="0" fontId="9" fillId="0" borderId="7" xfId="0" applyFont="1" applyBorder="1" applyAlignment="1" applyProtection="1"/>
    <xf numFmtId="0" fontId="9" fillId="0" borderId="22" xfId="0" applyFont="1" applyBorder="1" applyAlignment="1" applyProtection="1"/>
    <xf numFmtId="0" fontId="9" fillId="0" borderId="3" xfId="0" applyFont="1" applyFill="1" applyBorder="1" applyAlignment="1" applyProtection="1">
      <alignment horizontal="left" vertical="top" wrapText="1" indent="1"/>
    </xf>
    <xf numFmtId="0" fontId="9" fillId="0" borderId="4" xfId="0" applyFont="1" applyFill="1" applyBorder="1" applyAlignment="1" applyProtection="1">
      <alignment horizontal="left" vertical="top" wrapText="1" indent="1"/>
    </xf>
    <xf numFmtId="0" fontId="9" fillId="0" borderId="17" xfId="0" applyFont="1" applyBorder="1" applyAlignment="1" applyProtection="1">
      <alignment horizontal="left" indent="1"/>
    </xf>
    <xf numFmtId="0" fontId="9" fillId="0" borderId="18" xfId="0" applyFont="1" applyBorder="1" applyAlignment="1" applyProtection="1">
      <alignment horizontal="left" indent="1"/>
    </xf>
    <xf numFmtId="0" fontId="9" fillId="0" borderId="19" xfId="0" applyFont="1" applyBorder="1" applyAlignment="1" applyProtection="1">
      <alignment horizontal="left" indent="1"/>
    </xf>
    <xf numFmtId="0" fontId="24" fillId="0" borderId="0" xfId="0" applyFont="1" applyAlignment="1" applyProtection="1">
      <alignment horizontal="center"/>
    </xf>
    <xf numFmtId="0" fontId="9" fillId="0" borderId="8" xfId="0" applyFont="1" applyFill="1" applyBorder="1" applyAlignment="1" applyProtection="1">
      <alignment horizontal="left" indent="1"/>
    </xf>
    <xf numFmtId="0" fontId="9" fillId="0" borderId="7" xfId="0" applyFont="1" applyFill="1" applyBorder="1" applyAlignment="1" applyProtection="1">
      <alignment horizontal="left" indent="1"/>
    </xf>
    <xf numFmtId="0" fontId="9" fillId="0" borderId="22" xfId="0" applyFont="1" applyFill="1" applyBorder="1" applyAlignment="1" applyProtection="1">
      <alignment horizontal="left" indent="1"/>
    </xf>
    <xf numFmtId="0" fontId="9" fillId="0" borderId="23" xfId="0" applyFont="1" applyFill="1" applyBorder="1" applyAlignment="1" applyProtection="1"/>
    <xf numFmtId="0" fontId="9" fillId="0" borderId="8" xfId="0" applyFont="1" applyFill="1" applyBorder="1" applyAlignment="1" applyProtection="1"/>
    <xf numFmtId="0" fontId="14" fillId="0" borderId="3" xfId="0" applyFont="1" applyFill="1" applyBorder="1" applyAlignment="1" applyProtection="1">
      <alignment horizontal="left" vertical="top" wrapText="1"/>
    </xf>
    <xf numFmtId="0" fontId="14" fillId="0" borderId="4" xfId="0" applyFont="1" applyFill="1" applyBorder="1" applyAlignment="1" applyProtection="1">
      <alignment horizontal="left" vertical="top" wrapText="1"/>
    </xf>
    <xf numFmtId="0" fontId="14" fillId="0" borderId="54" xfId="0" applyFont="1" applyFill="1" applyBorder="1" applyAlignment="1" applyProtection="1">
      <alignment horizontal="left" vertical="top" wrapText="1"/>
    </xf>
    <xf numFmtId="0" fontId="20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center" wrapText="1"/>
    </xf>
    <xf numFmtId="0" fontId="9" fillId="0" borderId="23" xfId="0" applyFont="1" applyBorder="1" applyAlignment="1" applyProtection="1"/>
    <xf numFmtId="0" fontId="9" fillId="0" borderId="18" xfId="0" applyFont="1" applyFill="1" applyBorder="1" applyAlignment="1" applyProtection="1">
      <alignment horizontal="left" wrapText="1"/>
      <protection locked="0"/>
    </xf>
    <xf numFmtId="0" fontId="18" fillId="0" borderId="18" xfId="0" applyFont="1" applyFill="1" applyBorder="1" applyAlignment="1" applyProtection="1">
      <alignment horizontal="center" wrapText="1"/>
      <protection locked="0"/>
    </xf>
    <xf numFmtId="0" fontId="26" fillId="3" borderId="0" xfId="0" applyFont="1" applyFill="1" applyAlignment="1"/>
    <xf numFmtId="0" fontId="26" fillId="3" borderId="68" xfId="0" applyFont="1" applyFill="1" applyBorder="1" applyAlignment="1"/>
    <xf numFmtId="0" fontId="26" fillId="3" borderId="8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26" fillId="3" borderId="0" xfId="0" applyFont="1" applyFill="1" applyAlignment="1">
      <alignment horizontal="left" vertical="top" wrapText="1"/>
    </xf>
    <xf numFmtId="0" fontId="26" fillId="3" borderId="68" xfId="0" applyFont="1" applyFill="1" applyBorder="1" applyAlignment="1">
      <alignment horizontal="left" vertical="top" wrapText="1"/>
    </xf>
    <xf numFmtId="0" fontId="9" fillId="0" borderId="18" xfId="0" applyFont="1" applyFill="1" applyBorder="1" applyAlignment="1" applyProtection="1">
      <alignment horizontal="center" wrapText="1"/>
      <protection locked="0"/>
    </xf>
    <xf numFmtId="0" fontId="7" fillId="0" borderId="18" xfId="0" applyFont="1" applyFill="1" applyBorder="1" applyAlignment="1" applyProtection="1">
      <alignment horizontal="center" wrapText="1"/>
      <protection locked="0"/>
    </xf>
    <xf numFmtId="49" fontId="9" fillId="0" borderId="0" xfId="0" applyNumberFormat="1" applyFont="1" applyFill="1" applyAlignment="1" applyProtection="1">
      <alignment horizontal="right" wrapText="1"/>
    </xf>
    <xf numFmtId="49" fontId="9" fillId="0" borderId="18" xfId="0" applyNumberFormat="1" applyFont="1" applyFill="1" applyBorder="1" applyAlignment="1" applyProtection="1">
      <alignment horizontal="left" wrapText="1"/>
      <protection locked="0"/>
    </xf>
    <xf numFmtId="0" fontId="9" fillId="0" borderId="8" xfId="0" applyFont="1" applyFill="1" applyBorder="1" applyAlignment="1" applyProtection="1">
      <alignment horizontal="left" vertical="top" wrapText="1"/>
    </xf>
    <xf numFmtId="0" fontId="9" fillId="0" borderId="7" xfId="0" applyFont="1" applyFill="1" applyBorder="1" applyAlignment="1" applyProtection="1">
      <alignment horizontal="left" vertical="top" wrapText="1"/>
    </xf>
    <xf numFmtId="0" fontId="9" fillId="0" borderId="22" xfId="0" applyFont="1" applyFill="1" applyBorder="1" applyAlignment="1" applyProtection="1">
      <alignment horizontal="left" vertical="top" wrapText="1"/>
    </xf>
    <xf numFmtId="165" fontId="5" fillId="0" borderId="55" xfId="0" applyNumberFormat="1" applyFont="1" applyFill="1" applyBorder="1" applyAlignment="1" applyProtection="1">
      <alignment horizontal="center"/>
      <protection locked="0"/>
    </xf>
    <xf numFmtId="165" fontId="5" fillId="0" borderId="46" xfId="0" applyNumberFormat="1" applyFont="1" applyFill="1" applyBorder="1" applyAlignment="1" applyProtection="1">
      <alignment horizontal="center"/>
      <protection locked="0"/>
    </xf>
    <xf numFmtId="165" fontId="5" fillId="3" borderId="23" xfId="0" applyNumberFormat="1" applyFont="1" applyFill="1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center" wrapText="1"/>
    </xf>
    <xf numFmtId="0" fontId="9" fillId="0" borderId="55" xfId="0" applyFont="1" applyFill="1" applyBorder="1" applyAlignment="1" applyProtection="1"/>
    <xf numFmtId="0" fontId="9" fillId="0" borderId="3" xfId="0" applyFont="1" applyFill="1" applyBorder="1" applyAlignment="1" applyProtection="1"/>
    <xf numFmtId="0" fontId="5" fillId="0" borderId="23" xfId="0" applyFont="1" applyBorder="1" applyAlignment="1" applyProtection="1">
      <alignment horizontal="center" vertical="center"/>
    </xf>
    <xf numFmtId="0" fontId="5" fillId="0" borderId="55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165" fontId="5" fillId="3" borderId="30" xfId="0" applyNumberFormat="1" applyFont="1" applyFill="1" applyBorder="1" applyAlignment="1" applyProtection="1">
      <alignment horizontal="center" vertical="center"/>
    </xf>
    <xf numFmtId="165" fontId="5" fillId="3" borderId="3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Alignment="1" applyProtection="1">
      <alignment horizontal="left" vertical="center" wrapText="1"/>
    </xf>
    <xf numFmtId="0" fontId="9" fillId="0" borderId="18" xfId="0" applyFont="1" applyBorder="1" applyAlignment="1" applyProtection="1">
      <alignment horizontal="left"/>
      <protection locked="0"/>
    </xf>
    <xf numFmtId="0" fontId="9" fillId="0" borderId="3" xfId="0" applyFont="1" applyBorder="1" applyAlignment="1" applyProtection="1">
      <alignment horizontal="left" wrapText="1" indent="1"/>
    </xf>
    <xf numFmtId="0" fontId="9" fillId="0" borderId="4" xfId="0" applyFont="1" applyBorder="1" applyAlignment="1" applyProtection="1">
      <alignment horizontal="left" wrapText="1" indent="1"/>
    </xf>
    <xf numFmtId="0" fontId="9" fillId="0" borderId="54" xfId="0" applyFont="1" applyBorder="1" applyAlignment="1" applyProtection="1">
      <alignment horizontal="left" wrapText="1" indent="1"/>
    </xf>
    <xf numFmtId="0" fontId="9" fillId="0" borderId="5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165" fontId="5" fillId="0" borderId="30" xfId="0" applyNumberFormat="1" applyFont="1" applyBorder="1" applyAlignment="1" applyProtection="1">
      <alignment horizontal="center" vertical="center"/>
      <protection locked="0"/>
    </xf>
    <xf numFmtId="165" fontId="5" fillId="0" borderId="32" xfId="0" applyNumberFormat="1" applyFont="1" applyBorder="1" applyAlignment="1" applyProtection="1">
      <alignment horizontal="center" vertical="center"/>
      <protection locked="0"/>
    </xf>
    <xf numFmtId="165" fontId="5" fillId="0" borderId="31" xfId="0" applyNumberFormat="1" applyFont="1" applyBorder="1" applyAlignment="1" applyProtection="1">
      <alignment horizontal="center" vertical="center"/>
      <protection locked="0"/>
    </xf>
    <xf numFmtId="165" fontId="5" fillId="0" borderId="34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right"/>
    </xf>
    <xf numFmtId="0" fontId="10" fillId="0" borderId="0" xfId="0" applyFont="1" applyAlignment="1" applyProtection="1">
      <alignment horizontal="center"/>
    </xf>
    <xf numFmtId="0" fontId="9" fillId="0" borderId="8" xfId="0" applyFont="1" applyBorder="1" applyAlignment="1" applyProtection="1">
      <alignment horizontal="left" wrapText="1" indent="3"/>
    </xf>
    <xf numFmtId="0" fontId="9" fillId="0" borderId="7" xfId="0" applyFont="1" applyBorder="1" applyAlignment="1" applyProtection="1">
      <alignment horizontal="left" wrapText="1" indent="3"/>
    </xf>
    <xf numFmtId="0" fontId="9" fillId="0" borderId="22" xfId="0" applyFont="1" applyBorder="1" applyAlignment="1" applyProtection="1">
      <alignment horizontal="left" wrapText="1" indent="3"/>
    </xf>
    <xf numFmtId="0" fontId="9" fillId="0" borderId="20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14" fillId="0" borderId="8" xfId="0" applyFont="1" applyBorder="1" applyAlignment="1"/>
    <xf numFmtId="0" fontId="14" fillId="0" borderId="7" xfId="0" applyFont="1" applyBorder="1" applyAlignment="1"/>
    <xf numFmtId="0" fontId="14" fillId="0" borderId="22" xfId="0" applyFont="1" applyBorder="1" applyAlignment="1"/>
    <xf numFmtId="0" fontId="9" fillId="0" borderId="10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/>
    </xf>
    <xf numFmtId="0" fontId="14" fillId="0" borderId="3" xfId="0" applyFont="1" applyBorder="1" applyAlignment="1" applyProtection="1"/>
    <xf numFmtId="0" fontId="14" fillId="0" borderId="4" xfId="0" applyFont="1" applyBorder="1" applyAlignment="1" applyProtection="1"/>
    <xf numFmtId="0" fontId="14" fillId="0" borderId="54" xfId="0" applyFont="1" applyBorder="1" applyAlignment="1" applyProtection="1"/>
    <xf numFmtId="0" fontId="14" fillId="0" borderId="17" xfId="0" applyFont="1" applyBorder="1" applyAlignment="1" applyProtection="1"/>
    <xf numFmtId="0" fontId="14" fillId="0" borderId="18" xfId="0" applyFont="1" applyBorder="1" applyAlignment="1" applyProtection="1"/>
    <xf numFmtId="0" fontId="14" fillId="0" borderId="19" xfId="0" applyFont="1" applyBorder="1" applyAlignment="1" applyProtection="1"/>
    <xf numFmtId="165" fontId="5" fillId="3" borderId="30" xfId="0" applyNumberFormat="1" applyFont="1" applyFill="1" applyBorder="1" applyAlignment="1" applyProtection="1">
      <alignment horizontal="center"/>
      <protection locked="0"/>
    </xf>
    <xf numFmtId="165" fontId="5" fillId="3" borderId="31" xfId="0" applyNumberFormat="1" applyFont="1" applyFill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left" indent="1"/>
    </xf>
    <xf numFmtId="0" fontId="9" fillId="0" borderId="4" xfId="0" applyFont="1" applyBorder="1" applyAlignment="1" applyProtection="1">
      <alignment horizontal="left" indent="1"/>
    </xf>
    <xf numFmtId="0" fontId="9" fillId="0" borderId="54" xfId="0" applyFont="1" applyBorder="1" applyAlignment="1" applyProtection="1">
      <alignment horizontal="left" indent="1"/>
    </xf>
    <xf numFmtId="0" fontId="9" fillId="0" borderId="2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left" indent="1"/>
    </xf>
    <xf numFmtId="0" fontId="9" fillId="0" borderId="0" xfId="0" applyFont="1" applyBorder="1" applyAlignment="1" applyProtection="1">
      <alignment horizontal="left" indent="1"/>
    </xf>
    <xf numFmtId="0" fontId="9" fillId="0" borderId="16" xfId="0" applyFont="1" applyBorder="1" applyAlignment="1" applyProtection="1">
      <alignment horizontal="left" indent="1"/>
    </xf>
    <xf numFmtId="0" fontId="14" fillId="0" borderId="69" xfId="0" applyFont="1" applyFill="1" applyBorder="1" applyAlignment="1" applyProtection="1"/>
    <xf numFmtId="0" fontId="14" fillId="0" borderId="59" xfId="0" applyFont="1" applyFill="1" applyBorder="1" applyAlignment="1" applyProtection="1"/>
    <xf numFmtId="0" fontId="14" fillId="0" borderId="49" xfId="0" applyFont="1" applyFill="1" applyBorder="1" applyAlignment="1" applyProtection="1"/>
    <xf numFmtId="0" fontId="9" fillId="0" borderId="1" xfId="0" applyFont="1" applyBorder="1" applyAlignment="1" applyProtection="1">
      <alignment horizontal="center"/>
    </xf>
    <xf numFmtId="0" fontId="9" fillId="0" borderId="13" xfId="0" applyFont="1" applyBorder="1" applyAlignment="1" applyProtection="1">
      <alignment horizontal="center"/>
    </xf>
    <xf numFmtId="0" fontId="9" fillId="3" borderId="20" xfId="0" applyFont="1" applyFill="1" applyBorder="1" applyAlignment="1" applyProtection="1">
      <alignment horizontal="center" wrapText="1"/>
    </xf>
    <xf numFmtId="0" fontId="6" fillId="0" borderId="0" xfId="0" applyFont="1" applyBorder="1" applyAlignment="1" applyProtection="1">
      <alignment horizontal="center"/>
    </xf>
    <xf numFmtId="165" fontId="7" fillId="3" borderId="57" xfId="0" applyNumberFormat="1" applyFont="1" applyFill="1" applyBorder="1" applyAlignment="1" applyProtection="1">
      <alignment horizontal="right" wrapText="1"/>
      <protection locked="0"/>
    </xf>
    <xf numFmtId="165" fontId="7" fillId="3" borderId="47" xfId="0" applyNumberFormat="1" applyFont="1" applyFill="1" applyBorder="1" applyAlignment="1" applyProtection="1">
      <alignment horizontal="right" wrapText="1"/>
      <protection locked="0"/>
    </xf>
    <xf numFmtId="165" fontId="7" fillId="3" borderId="54" xfId="0" applyNumberFormat="1" applyFont="1" applyFill="1" applyBorder="1" applyAlignment="1" applyProtection="1">
      <alignment horizontal="right" wrapText="1"/>
    </xf>
    <xf numFmtId="165" fontId="7" fillId="3" borderId="19" xfId="0" applyNumberFormat="1" applyFont="1" applyFill="1" applyBorder="1" applyAlignment="1" applyProtection="1">
      <alignment horizontal="right" wrapText="1"/>
    </xf>
    <xf numFmtId="165" fontId="7" fillId="3" borderId="56" xfId="0" applyNumberFormat="1" applyFont="1" applyFill="1" applyBorder="1" applyAlignment="1" applyProtection="1">
      <alignment horizontal="right" wrapText="1"/>
      <protection locked="0"/>
    </xf>
    <xf numFmtId="165" fontId="7" fillId="3" borderId="67" xfId="0" applyNumberFormat="1" applyFont="1" applyFill="1" applyBorder="1" applyAlignment="1" applyProtection="1">
      <alignment horizontal="right" wrapText="1"/>
      <protection locked="0"/>
    </xf>
    <xf numFmtId="165" fontId="7" fillId="3" borderId="56" xfId="0" applyNumberFormat="1" applyFont="1" applyFill="1" applyBorder="1" applyAlignment="1" applyProtection="1">
      <alignment horizontal="right" wrapText="1"/>
    </xf>
    <xf numFmtId="165" fontId="7" fillId="3" borderId="67" xfId="0" applyNumberFormat="1" applyFont="1" applyFill="1" applyBorder="1" applyAlignment="1" applyProtection="1">
      <alignment horizontal="right" wrapText="1"/>
    </xf>
    <xf numFmtId="0" fontId="7" fillId="0" borderId="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vertical="center"/>
    </xf>
    <xf numFmtId="0" fontId="7" fillId="0" borderId="7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vertical="center" wrapText="1"/>
    </xf>
    <xf numFmtId="0" fontId="7" fillId="0" borderId="7" xfId="0" applyFont="1" applyBorder="1" applyAlignment="1" applyProtection="1">
      <alignment vertical="center" wrapText="1"/>
    </xf>
    <xf numFmtId="0" fontId="7" fillId="0" borderId="9" xfId="0" applyFont="1" applyBorder="1" applyAlignment="1" applyProtection="1">
      <alignment vertical="center" wrapText="1"/>
    </xf>
    <xf numFmtId="49" fontId="7" fillId="0" borderId="23" xfId="0" applyNumberFormat="1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left" vertical="center"/>
    </xf>
    <xf numFmtId="0" fontId="8" fillId="0" borderId="7" xfId="0" applyFont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left" vertical="center"/>
    </xf>
    <xf numFmtId="0" fontId="7" fillId="0" borderId="8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0" fillId="0" borderId="4" xfId="0" applyFont="1" applyBorder="1" applyAlignment="1" applyProtection="1">
      <alignment horizontal="center" vertical="center"/>
    </xf>
    <xf numFmtId="0" fontId="7" fillId="0" borderId="33" xfId="0" applyNumberFormat="1" applyFont="1" applyBorder="1" applyAlignment="1" applyProtection="1">
      <alignment horizontal="center" vertical="center"/>
    </xf>
    <xf numFmtId="49" fontId="21" fillId="0" borderId="0" xfId="0" applyNumberFormat="1" applyFont="1" applyAlignment="1" applyProtection="1">
      <alignment horizontal="left" vertical="center"/>
    </xf>
    <xf numFmtId="49" fontId="7" fillId="0" borderId="0" xfId="0" applyNumberFormat="1" applyFont="1" applyFill="1" applyAlignment="1" applyProtection="1">
      <alignment horizontal="left" vertical="center"/>
    </xf>
    <xf numFmtId="0" fontId="7" fillId="0" borderId="28" xfId="0" applyFont="1" applyBorder="1" applyAlignment="1" applyProtection="1">
      <alignment vertical="center" wrapText="1"/>
    </xf>
    <xf numFmtId="0" fontId="7" fillId="0" borderId="25" xfId="0" applyFont="1" applyBorder="1" applyAlignment="1" applyProtection="1">
      <alignment vertical="center" wrapText="1"/>
    </xf>
    <xf numFmtId="0" fontId="7" fillId="0" borderId="27" xfId="0" applyFont="1" applyBorder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9" fillId="0" borderId="18" xfId="0" applyFont="1" applyBorder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/>
    </xf>
    <xf numFmtId="49" fontId="5" fillId="0" borderId="18" xfId="0" applyNumberFormat="1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8" fillId="0" borderId="0" xfId="0" applyFont="1" applyFill="1" applyAlignment="1" applyProtection="1">
      <alignment horizontal="center" vertical="center"/>
    </xf>
    <xf numFmtId="0" fontId="7" fillId="0" borderId="58" xfId="0" applyFont="1" applyFill="1" applyBorder="1" applyAlignment="1" applyProtection="1">
      <alignment horizontal="center" vertical="center" wrapText="1"/>
    </xf>
    <xf numFmtId="0" fontId="7" fillId="0" borderId="59" xfId="0" applyFont="1" applyFill="1" applyBorder="1" applyAlignment="1" applyProtection="1">
      <alignment horizontal="center" vertical="center" wrapText="1"/>
    </xf>
    <xf numFmtId="0" fontId="7" fillId="0" borderId="52" xfId="0" applyFont="1" applyFill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49" fontId="7" fillId="0" borderId="23" xfId="0" applyNumberFormat="1" applyFont="1" applyFill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vertical="center"/>
    </xf>
    <xf numFmtId="0" fontId="8" fillId="0" borderId="7" xfId="0" applyFont="1" applyBorder="1" applyAlignment="1" applyProtection="1">
      <alignment vertical="center"/>
    </xf>
    <xf numFmtId="0" fontId="8" fillId="0" borderId="9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9" fillId="3" borderId="20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9" fillId="3" borderId="22" xfId="0" applyFont="1" applyFill="1" applyBorder="1" applyAlignment="1">
      <alignment horizontal="left" vertical="center" wrapText="1"/>
    </xf>
    <xf numFmtId="0" fontId="9" fillId="3" borderId="20" xfId="0" applyFont="1" applyFill="1" applyBorder="1" applyAlignment="1" applyProtection="1">
      <alignment horizontal="center" vertical="center"/>
    </xf>
    <xf numFmtId="0" fontId="0" fillId="3" borderId="7" xfId="0" applyFont="1" applyFill="1" applyBorder="1" applyAlignment="1" applyProtection="1">
      <alignment horizontal="center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22" xfId="0" applyFont="1" applyFill="1" applyBorder="1" applyAlignment="1">
      <alignment horizontal="left" vertical="center"/>
    </xf>
    <xf numFmtId="0" fontId="9" fillId="3" borderId="30" xfId="0" applyFont="1" applyFill="1" applyBorder="1" applyAlignment="1" applyProtection="1">
      <alignment horizontal="center" vertical="center"/>
    </xf>
    <xf numFmtId="0" fontId="9" fillId="3" borderId="23" xfId="0" applyFont="1" applyFill="1" applyBorder="1" applyAlignment="1" applyProtection="1">
      <alignment horizontal="center" vertical="center"/>
    </xf>
    <xf numFmtId="0" fontId="9" fillId="3" borderId="8" xfId="0" applyFont="1" applyFill="1" applyBorder="1" applyAlignment="1" applyProtection="1">
      <alignment horizontal="center" vertical="center"/>
    </xf>
    <xf numFmtId="0" fontId="9" fillId="0" borderId="20" xfId="0" applyFont="1" applyFill="1" applyBorder="1" applyAlignment="1" applyProtection="1">
      <alignment horizontal="left" vertical="center"/>
    </xf>
    <xf numFmtId="0" fontId="9" fillId="0" borderId="7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left" vertical="center"/>
    </xf>
    <xf numFmtId="0" fontId="9" fillId="3" borderId="56" xfId="0" applyFont="1" applyFill="1" applyBorder="1" applyAlignment="1" applyProtection="1">
      <alignment horizontal="center" vertical="center"/>
    </xf>
    <xf numFmtId="0" fontId="9" fillId="3" borderId="55" xfId="0" applyFont="1" applyFill="1" applyBorder="1" applyAlignment="1" applyProtection="1">
      <alignment horizontal="center" vertical="center"/>
    </xf>
    <xf numFmtId="0" fontId="9" fillId="3" borderId="3" xfId="0" applyFont="1" applyFill="1" applyBorder="1" applyAlignment="1" applyProtection="1">
      <alignment horizontal="center" vertical="center"/>
    </xf>
    <xf numFmtId="0" fontId="14" fillId="0" borderId="45" xfId="0" applyFont="1" applyBorder="1" applyAlignment="1" applyProtection="1">
      <alignment vertical="center"/>
    </xf>
    <xf numFmtId="0" fontId="14" fillId="0" borderId="44" xfId="0" applyFont="1" applyBorder="1" applyAlignment="1" applyProtection="1">
      <alignment vertical="center"/>
    </xf>
    <xf numFmtId="0" fontId="14" fillId="0" borderId="51" xfId="0" applyFont="1" applyBorder="1" applyAlignment="1" applyProtection="1">
      <alignment vertical="center"/>
    </xf>
    <xf numFmtId="0" fontId="9" fillId="0" borderId="35" xfId="0" applyFont="1" applyBorder="1" applyAlignment="1" applyProtection="1">
      <alignment horizontal="center" vertical="center"/>
    </xf>
    <xf numFmtId="0" fontId="9" fillId="0" borderId="36" xfId="0" applyFont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vertical="center"/>
    </xf>
    <xf numFmtId="0" fontId="9" fillId="0" borderId="20" xfId="0" applyFont="1" applyFill="1" applyBorder="1" applyAlignment="1" applyProtection="1">
      <alignment horizontal="left" vertical="center" wrapText="1"/>
    </xf>
    <xf numFmtId="0" fontId="9" fillId="0" borderId="7" xfId="0" applyFont="1" applyFill="1" applyBorder="1" applyAlignment="1" applyProtection="1">
      <alignment horizontal="left" vertical="center" wrapText="1"/>
    </xf>
    <xf numFmtId="0" fontId="9" fillId="0" borderId="22" xfId="0" applyFont="1" applyFill="1" applyBorder="1" applyAlignment="1" applyProtection="1">
      <alignment horizontal="left" vertical="center" wrapText="1"/>
    </xf>
    <xf numFmtId="0" fontId="9" fillId="3" borderId="6" xfId="0" applyFont="1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/>
    </xf>
    <xf numFmtId="0" fontId="9" fillId="0" borderId="58" xfId="0" applyFont="1" applyFill="1" applyBorder="1" applyAlignment="1" applyProtection="1">
      <alignment horizontal="left" vertical="center"/>
    </xf>
    <xf numFmtId="0" fontId="9" fillId="0" borderId="59" xfId="0" applyFont="1" applyFill="1" applyBorder="1" applyAlignment="1" applyProtection="1">
      <alignment horizontal="left" vertical="center"/>
    </xf>
    <xf numFmtId="0" fontId="9" fillId="0" borderId="49" xfId="0" applyFont="1" applyFill="1" applyBorder="1" applyAlignment="1" applyProtection="1">
      <alignment horizontal="left" vertical="center"/>
    </xf>
    <xf numFmtId="0" fontId="9" fillId="3" borderId="58" xfId="0" applyFont="1" applyFill="1" applyBorder="1" applyAlignment="1" applyProtection="1">
      <alignment horizontal="center" vertical="center"/>
    </xf>
    <xf numFmtId="0" fontId="0" fillId="3" borderId="59" xfId="0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9" fillId="0" borderId="43" xfId="0" applyFont="1" applyFill="1" applyBorder="1" applyAlignment="1" applyProtection="1">
      <alignment horizontal="center" vertical="center"/>
    </xf>
    <xf numFmtId="0" fontId="9" fillId="0" borderId="42" xfId="0" applyFont="1" applyFill="1" applyBorder="1" applyAlignment="1" applyProtection="1">
      <alignment horizontal="center" vertical="center"/>
    </xf>
    <xf numFmtId="0" fontId="9" fillId="0" borderId="30" xfId="0" applyFont="1" applyFill="1" applyBorder="1" applyAlignment="1" applyProtection="1">
      <alignment horizontal="center" vertical="center"/>
    </xf>
    <xf numFmtId="0" fontId="9" fillId="0" borderId="63" xfId="0" applyFont="1" applyBorder="1" applyAlignment="1" applyProtection="1">
      <alignment horizontal="center" vertical="center" wrapText="1"/>
      <protection locked="0"/>
    </xf>
    <xf numFmtId="0" fontId="0" fillId="0" borderId="46" xfId="0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vertical="center"/>
    </xf>
    <xf numFmtId="0" fontId="9" fillId="0" borderId="20" xfId="0" applyFont="1" applyFill="1" applyBorder="1" applyAlignment="1" applyProtection="1">
      <alignment vertical="center" wrapText="1"/>
    </xf>
    <xf numFmtId="0" fontId="9" fillId="0" borderId="7" xfId="0" applyFont="1" applyFill="1" applyBorder="1" applyAlignment="1" applyProtection="1">
      <alignment vertical="center" wrapText="1"/>
    </xf>
    <xf numFmtId="0" fontId="9" fillId="0" borderId="22" xfId="0" applyFont="1" applyFill="1" applyBorder="1" applyAlignment="1" applyProtection="1">
      <alignment vertical="center" wrapText="1"/>
    </xf>
    <xf numFmtId="2" fontId="9" fillId="0" borderId="20" xfId="0" applyNumberFormat="1" applyFont="1" applyFill="1" applyBorder="1" applyAlignment="1" applyProtection="1">
      <alignment horizontal="left" vertical="center" wrapText="1"/>
    </xf>
    <xf numFmtId="2" fontId="9" fillId="0" borderId="7" xfId="0" applyNumberFormat="1" applyFont="1" applyFill="1" applyBorder="1" applyAlignment="1" applyProtection="1">
      <alignment horizontal="left" vertical="center" wrapText="1"/>
    </xf>
    <xf numFmtId="2" fontId="9" fillId="0" borderId="22" xfId="0" applyNumberFormat="1" applyFont="1" applyFill="1" applyBorder="1" applyAlignment="1" applyProtection="1">
      <alignment horizontal="left" vertical="center" wrapText="1"/>
    </xf>
    <xf numFmtId="0" fontId="9" fillId="3" borderId="21" xfId="0" applyFont="1" applyFill="1" applyBorder="1" applyAlignment="1" applyProtection="1">
      <alignment horizontal="left" vertical="center"/>
    </xf>
    <xf numFmtId="0" fontId="9" fillId="3" borderId="25" xfId="0" applyFont="1" applyFill="1" applyBorder="1" applyAlignment="1" applyProtection="1">
      <alignment horizontal="left" vertical="center"/>
    </xf>
    <xf numFmtId="0" fontId="9" fillId="3" borderId="26" xfId="0" applyFont="1" applyFill="1" applyBorder="1" applyAlignment="1" applyProtection="1">
      <alignment horizontal="left" vertical="center"/>
    </xf>
    <xf numFmtId="0" fontId="9" fillId="3" borderId="1" xfId="0" applyFont="1" applyFill="1" applyBorder="1" applyAlignment="1" applyProtection="1">
      <alignment horizontal="center" vertical="center"/>
    </xf>
    <xf numFmtId="0" fontId="9" fillId="3" borderId="13" xfId="0" applyFont="1" applyFill="1" applyBorder="1" applyAlignment="1" applyProtection="1">
      <alignment horizontal="center" vertical="center"/>
    </xf>
    <xf numFmtId="0" fontId="14" fillId="0" borderId="45" xfId="0" applyFont="1" applyFill="1" applyBorder="1" applyAlignment="1" applyProtection="1">
      <alignment vertical="center"/>
    </xf>
    <xf numFmtId="0" fontId="14" fillId="0" borderId="44" xfId="0" applyFont="1" applyFill="1" applyBorder="1" applyAlignment="1" applyProtection="1">
      <alignment vertical="center"/>
    </xf>
    <xf numFmtId="0" fontId="14" fillId="0" borderId="51" xfId="0" applyFont="1" applyFill="1" applyBorder="1" applyAlignment="1" applyProtection="1">
      <alignment vertical="center"/>
    </xf>
    <xf numFmtId="0" fontId="9" fillId="3" borderId="35" xfId="0" applyFont="1" applyFill="1" applyBorder="1" applyAlignment="1" applyProtection="1">
      <alignment horizontal="center" vertical="center"/>
    </xf>
    <xf numFmtId="0" fontId="9" fillId="3" borderId="36" xfId="0" applyFont="1" applyFill="1" applyBorder="1" applyAlignment="1" applyProtection="1">
      <alignment horizontal="center" vertical="center"/>
    </xf>
    <xf numFmtId="0" fontId="9" fillId="0" borderId="20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 applyProtection="1">
      <alignment horizontal="center" vertical="center"/>
    </xf>
    <xf numFmtId="0" fontId="9" fillId="3" borderId="4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9" fillId="3" borderId="32" xfId="0" applyFont="1" applyFill="1" applyBorder="1" applyAlignment="1" applyProtection="1">
      <alignment horizontal="center" vertical="center"/>
    </xf>
    <xf numFmtId="0" fontId="9" fillId="3" borderId="33" xfId="0" applyFont="1" applyFill="1" applyBorder="1" applyAlignment="1" applyProtection="1">
      <alignment horizontal="center" vertical="center"/>
    </xf>
    <xf numFmtId="0" fontId="9" fillId="3" borderId="28" xfId="0" applyFont="1" applyFill="1" applyBorder="1" applyAlignment="1" applyProtection="1">
      <alignment horizontal="center" vertical="center"/>
    </xf>
    <xf numFmtId="0" fontId="9" fillId="0" borderId="18" xfId="0" applyFont="1" applyFill="1" applyBorder="1" applyAlignment="1" applyProtection="1">
      <alignment horizontal="left" vertical="center"/>
      <protection locked="0"/>
    </xf>
    <xf numFmtId="0" fontId="18" fillId="0" borderId="18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3" borderId="20" xfId="0" applyFont="1" applyFill="1" applyBorder="1" applyAlignment="1" applyProtection="1">
      <alignment horizontal="left" vertical="center" wrapText="1"/>
    </xf>
    <xf numFmtId="0" fontId="9" fillId="3" borderId="7" xfId="0" applyFont="1" applyFill="1" applyBorder="1" applyAlignment="1" applyProtection="1">
      <alignment horizontal="left" vertical="center" wrapText="1"/>
    </xf>
    <xf numFmtId="0" fontId="9" fillId="3" borderId="22" xfId="0" applyFont="1" applyFill="1" applyBorder="1" applyAlignment="1" applyProtection="1">
      <alignment horizontal="left" vertical="center" wrapText="1"/>
    </xf>
    <xf numFmtId="0" fontId="9" fillId="3" borderId="20" xfId="0" applyFont="1" applyFill="1" applyBorder="1" applyAlignment="1" applyProtection="1">
      <alignment horizontal="left" vertical="center"/>
    </xf>
    <xf numFmtId="0" fontId="9" fillId="3" borderId="7" xfId="0" applyFont="1" applyFill="1" applyBorder="1" applyAlignment="1" applyProtection="1">
      <alignment horizontal="left" vertical="center"/>
    </xf>
    <xf numFmtId="0" fontId="9" fillId="3" borderId="22" xfId="0" applyFont="1" applyFill="1" applyBorder="1" applyAlignment="1" applyProtection="1">
      <alignment horizontal="left" vertical="center"/>
    </xf>
    <xf numFmtId="0" fontId="9" fillId="0" borderId="18" xfId="0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Alignment="1" applyProtection="1">
      <alignment horizontal="right" vertical="center"/>
    </xf>
    <xf numFmtId="49" fontId="9" fillId="0" borderId="18" xfId="0" applyNumberFormat="1" applyFont="1" applyFill="1" applyBorder="1" applyAlignment="1" applyProtection="1">
      <alignment horizontal="left" vertical="center"/>
      <protection locked="0"/>
    </xf>
    <xf numFmtId="0" fontId="5" fillId="0" borderId="13" xfId="0" applyFont="1" applyBorder="1" applyAlignment="1">
      <alignment horizontal="center" vertical="center"/>
    </xf>
    <xf numFmtId="165" fontId="5" fillId="0" borderId="23" xfId="0" applyNumberFormat="1" applyFont="1" applyBorder="1" applyAlignment="1">
      <alignment horizontal="right" vertical="center"/>
    </xf>
    <xf numFmtId="165" fontId="7" fillId="0" borderId="7" xfId="0" applyNumberFormat="1" applyFont="1" applyFill="1" applyBorder="1" applyAlignment="1" applyProtection="1">
      <alignment horizontal="center"/>
    </xf>
    <xf numFmtId="168" fontId="5" fillId="0" borderId="23" xfId="0" applyNumberFormat="1" applyFont="1" applyFill="1" applyBorder="1" applyProtection="1"/>
    <xf numFmtId="167" fontId="5" fillId="0" borderId="23" xfId="0" applyNumberFormat="1" applyFont="1" applyFill="1" applyBorder="1" applyProtection="1"/>
    <xf numFmtId="165" fontId="7" fillId="0" borderId="23" xfId="0" applyNumberFormat="1" applyFont="1" applyFill="1" applyBorder="1" applyAlignment="1" applyProtection="1">
      <alignment horizontal="center" wrapText="1"/>
    </xf>
    <xf numFmtId="165" fontId="0" fillId="0" borderId="23" xfId="0" applyNumberFormat="1" applyFill="1" applyBorder="1" applyAlignment="1" applyProtection="1">
      <alignment horizontal="center" vertical="center"/>
    </xf>
    <xf numFmtId="165" fontId="7" fillId="0" borderId="23" xfId="0" applyNumberFormat="1" applyFont="1" applyFill="1" applyBorder="1" applyAlignment="1" applyProtection="1">
      <alignment horizontal="center" vertical="center"/>
    </xf>
  </cellXfs>
  <cellStyles count="916">
    <cellStyle name="Обычный" xfId="0" builtinId="0"/>
    <cellStyle name="Обычный 10" xfId="446"/>
    <cellStyle name="Обычный 10 2" xfId="464"/>
    <cellStyle name="Обычный 10 2 3 2" xfId="454"/>
    <cellStyle name="Обычный 10 2 3 2 2" xfId="465"/>
    <cellStyle name="Обычный 104" xfId="451"/>
    <cellStyle name="Обычный 107" xfId="455"/>
    <cellStyle name="Обычный 107 2" xfId="466"/>
    <cellStyle name="Обычный 108" xfId="453"/>
    <cellStyle name="Обычный 108 2" xfId="467"/>
    <cellStyle name="Обычный 11" xfId="468"/>
    <cellStyle name="Обычный 12" xfId="463"/>
    <cellStyle name="Обычный 2" xfId="1"/>
    <cellStyle name="Обычный 2 2" xfId="449"/>
    <cellStyle name="Обычный 2 2 2" xfId="459"/>
    <cellStyle name="Обычный 2 2 3" xfId="470"/>
    <cellStyle name="Обычный 2 2 6" xfId="452"/>
    <cellStyle name="Обычный 2 2 6 2" xfId="471"/>
    <cellStyle name="Обычный 2 3" xfId="457"/>
    <cellStyle name="Обычный 2 4" xfId="448"/>
    <cellStyle name="Обычный 2 4 2" xfId="472"/>
    <cellStyle name="Обычный 2 5" xfId="473"/>
    <cellStyle name="Обычный 2 6" xfId="469"/>
    <cellStyle name="Обычный 3" xfId="2"/>
    <cellStyle name="Обычный 3 2" xfId="458"/>
    <cellStyle name="Обычный 3 3" xfId="475"/>
    <cellStyle name="Обычный 3 4" xfId="474"/>
    <cellStyle name="Обычный 4" xfId="3"/>
    <cellStyle name="Обычный 4 10" xfId="81"/>
    <cellStyle name="Обычный 4 10 2" xfId="300"/>
    <cellStyle name="Обычный 4 10 2 2" xfId="477"/>
    <cellStyle name="Обычный 4 10 2 4" xfId="461"/>
    <cellStyle name="Обычный 4 10 2 4 2" xfId="478"/>
    <cellStyle name="Обычный 4 10 3" xfId="476"/>
    <cellStyle name="Обычный 4 11" xfId="227"/>
    <cellStyle name="Обычный 4 11 2" xfId="479"/>
    <cellStyle name="Обычный 4 12" xfId="450"/>
    <cellStyle name="Обычный 4 13" xfId="4"/>
    <cellStyle name="Обычный 4 13 2" xfId="480"/>
    <cellStyle name="Обычный 4 2" xfId="7"/>
    <cellStyle name="Обычный 4 2 10" xfId="228"/>
    <cellStyle name="Обычный 4 2 10 2" xfId="482"/>
    <cellStyle name="Обычный 4 2 11" xfId="481"/>
    <cellStyle name="Обычный 4 2 2" xfId="10"/>
    <cellStyle name="Обычный 4 2 2 2" xfId="19"/>
    <cellStyle name="Обычный 4 2 2 2 2" xfId="58"/>
    <cellStyle name="Обычный 4 2 2 2 2 2" xfId="158"/>
    <cellStyle name="Обычный 4 2 2 2 2 2 2" xfId="377"/>
    <cellStyle name="Обычный 4 2 2 2 2 2 2 2" xfId="487"/>
    <cellStyle name="Обычный 4 2 2 2 2 2 3" xfId="486"/>
    <cellStyle name="Обычный 4 2 2 2 2 3" xfId="131"/>
    <cellStyle name="Обычный 4 2 2 2 2 3 2" xfId="350"/>
    <cellStyle name="Обычный 4 2 2 2 2 3 2 2" xfId="489"/>
    <cellStyle name="Обычный 4 2 2 2 2 3 3" xfId="488"/>
    <cellStyle name="Обычный 4 2 2 2 2 4" xfId="277"/>
    <cellStyle name="Обычный 4 2 2 2 2 4 2" xfId="490"/>
    <cellStyle name="Обычный 4 2 2 2 2 5" xfId="485"/>
    <cellStyle name="Обычный 4 2 2 2 3" xfId="157"/>
    <cellStyle name="Обычный 4 2 2 2 3 2" xfId="376"/>
    <cellStyle name="Обычный 4 2 2 2 3 2 2" xfId="492"/>
    <cellStyle name="Обычный 4 2 2 2 3 3" xfId="491"/>
    <cellStyle name="Обычный 4 2 2 2 4" xfId="94"/>
    <cellStyle name="Обычный 4 2 2 2 4 2" xfId="313"/>
    <cellStyle name="Обычный 4 2 2 2 4 2 2" xfId="494"/>
    <cellStyle name="Обычный 4 2 2 2 4 3" xfId="493"/>
    <cellStyle name="Обычный 4 2 2 2 5" xfId="240"/>
    <cellStyle name="Обычный 4 2 2 2 5 2" xfId="495"/>
    <cellStyle name="Обычный 4 2 2 2 6" xfId="484"/>
    <cellStyle name="Обычный 4 2 2 3" xfId="28"/>
    <cellStyle name="Обычный 4 2 2 3 2" xfId="67"/>
    <cellStyle name="Обычный 4 2 2 3 2 2" xfId="160"/>
    <cellStyle name="Обычный 4 2 2 3 2 2 2" xfId="379"/>
    <cellStyle name="Обычный 4 2 2 3 2 2 2 2" xfId="499"/>
    <cellStyle name="Обычный 4 2 2 3 2 2 3" xfId="498"/>
    <cellStyle name="Обычный 4 2 2 3 2 3" xfId="140"/>
    <cellStyle name="Обычный 4 2 2 3 2 3 2" xfId="359"/>
    <cellStyle name="Обычный 4 2 2 3 2 3 2 2" xfId="501"/>
    <cellStyle name="Обычный 4 2 2 3 2 3 3" xfId="500"/>
    <cellStyle name="Обычный 4 2 2 3 2 4" xfId="286"/>
    <cellStyle name="Обычный 4 2 2 3 2 4 2" xfId="502"/>
    <cellStyle name="Обычный 4 2 2 3 2 5" xfId="497"/>
    <cellStyle name="Обычный 4 2 2 3 3" xfId="159"/>
    <cellStyle name="Обычный 4 2 2 3 3 2" xfId="378"/>
    <cellStyle name="Обычный 4 2 2 3 3 2 2" xfId="504"/>
    <cellStyle name="Обычный 4 2 2 3 3 3" xfId="503"/>
    <cellStyle name="Обычный 4 2 2 3 4" xfId="103"/>
    <cellStyle name="Обычный 4 2 2 3 4 2" xfId="322"/>
    <cellStyle name="Обычный 4 2 2 3 4 2 2" xfId="506"/>
    <cellStyle name="Обычный 4 2 2 3 4 3" xfId="505"/>
    <cellStyle name="Обычный 4 2 2 3 5" xfId="249"/>
    <cellStyle name="Обычный 4 2 2 3 5 2" xfId="507"/>
    <cellStyle name="Обычный 4 2 2 3 6" xfId="496"/>
    <cellStyle name="Обычный 4 2 2 4" xfId="37"/>
    <cellStyle name="Обычный 4 2 2 4 2" xfId="76"/>
    <cellStyle name="Обычный 4 2 2 4 2 2" xfId="162"/>
    <cellStyle name="Обычный 4 2 2 4 2 2 2" xfId="381"/>
    <cellStyle name="Обычный 4 2 2 4 2 2 2 2" xfId="511"/>
    <cellStyle name="Обычный 4 2 2 4 2 2 3" xfId="510"/>
    <cellStyle name="Обычный 4 2 2 4 2 3" xfId="149"/>
    <cellStyle name="Обычный 4 2 2 4 2 3 2" xfId="368"/>
    <cellStyle name="Обычный 4 2 2 4 2 3 2 2" xfId="513"/>
    <cellStyle name="Обычный 4 2 2 4 2 3 3" xfId="512"/>
    <cellStyle name="Обычный 4 2 2 4 2 4" xfId="295"/>
    <cellStyle name="Обычный 4 2 2 4 2 4 2" xfId="514"/>
    <cellStyle name="Обычный 4 2 2 4 2 5" xfId="509"/>
    <cellStyle name="Обычный 4 2 2 4 3" xfId="161"/>
    <cellStyle name="Обычный 4 2 2 4 3 2" xfId="380"/>
    <cellStyle name="Обычный 4 2 2 4 3 2 2" xfId="516"/>
    <cellStyle name="Обычный 4 2 2 4 3 3" xfId="515"/>
    <cellStyle name="Обычный 4 2 2 4 4" xfId="112"/>
    <cellStyle name="Обычный 4 2 2 4 4 2" xfId="331"/>
    <cellStyle name="Обычный 4 2 2 4 4 2 2" xfId="518"/>
    <cellStyle name="Обычный 4 2 2 4 4 3" xfId="517"/>
    <cellStyle name="Обычный 4 2 2 4 5" xfId="258"/>
    <cellStyle name="Обычный 4 2 2 4 5 2" xfId="519"/>
    <cellStyle name="Обычный 4 2 2 4 6" xfId="508"/>
    <cellStyle name="Обычный 4 2 2 5" xfId="48"/>
    <cellStyle name="Обычный 4 2 2 5 2" xfId="163"/>
    <cellStyle name="Обычный 4 2 2 5 2 2" xfId="382"/>
    <cellStyle name="Обычный 4 2 2 5 2 2 2" xfId="522"/>
    <cellStyle name="Обычный 4 2 2 5 2 3" xfId="521"/>
    <cellStyle name="Обычный 4 2 2 5 3" xfId="122"/>
    <cellStyle name="Обычный 4 2 2 5 3 2" xfId="341"/>
    <cellStyle name="Обычный 4 2 2 5 3 2 2" xfId="524"/>
    <cellStyle name="Обычный 4 2 2 5 3 3" xfId="523"/>
    <cellStyle name="Обычный 4 2 2 5 4" xfId="268"/>
    <cellStyle name="Обычный 4 2 2 5 4 2" xfId="525"/>
    <cellStyle name="Обычный 4 2 2 5 5" xfId="520"/>
    <cellStyle name="Обычный 4 2 2 6" xfId="156"/>
    <cellStyle name="Обычный 4 2 2 6 2" xfId="375"/>
    <cellStyle name="Обычный 4 2 2 6 2 2" xfId="527"/>
    <cellStyle name="Обычный 4 2 2 6 3" xfId="526"/>
    <cellStyle name="Обычный 4 2 2 7" xfId="85"/>
    <cellStyle name="Обычный 4 2 2 7 2" xfId="304"/>
    <cellStyle name="Обычный 4 2 2 7 2 2" xfId="529"/>
    <cellStyle name="Обычный 4 2 2 7 3" xfId="528"/>
    <cellStyle name="Обычный 4 2 2 8" xfId="231"/>
    <cellStyle name="Обычный 4 2 2 8 2" xfId="530"/>
    <cellStyle name="Обычный 4 2 2 9" xfId="483"/>
    <cellStyle name="Обычный 4 2 3" xfId="13"/>
    <cellStyle name="Обычный 4 2 3 2" xfId="22"/>
    <cellStyle name="Обычный 4 2 3 2 2" xfId="61"/>
    <cellStyle name="Обычный 4 2 3 2 2 2" xfId="166"/>
    <cellStyle name="Обычный 4 2 3 2 2 2 2" xfId="385"/>
    <cellStyle name="Обычный 4 2 3 2 2 2 2 2" xfId="535"/>
    <cellStyle name="Обычный 4 2 3 2 2 2 3" xfId="534"/>
    <cellStyle name="Обычный 4 2 3 2 2 3" xfId="134"/>
    <cellStyle name="Обычный 4 2 3 2 2 3 2" xfId="353"/>
    <cellStyle name="Обычный 4 2 3 2 2 3 2 2" xfId="537"/>
    <cellStyle name="Обычный 4 2 3 2 2 3 3" xfId="536"/>
    <cellStyle name="Обычный 4 2 3 2 2 4" xfId="280"/>
    <cellStyle name="Обычный 4 2 3 2 2 4 2" xfId="538"/>
    <cellStyle name="Обычный 4 2 3 2 2 5" xfId="533"/>
    <cellStyle name="Обычный 4 2 3 2 3" xfId="165"/>
    <cellStyle name="Обычный 4 2 3 2 3 2" xfId="384"/>
    <cellStyle name="Обычный 4 2 3 2 3 2 2" xfId="540"/>
    <cellStyle name="Обычный 4 2 3 2 3 3" xfId="539"/>
    <cellStyle name="Обычный 4 2 3 2 4" xfId="97"/>
    <cellStyle name="Обычный 4 2 3 2 4 2" xfId="316"/>
    <cellStyle name="Обычный 4 2 3 2 4 2 2" xfId="542"/>
    <cellStyle name="Обычный 4 2 3 2 4 3" xfId="541"/>
    <cellStyle name="Обычный 4 2 3 2 5" xfId="243"/>
    <cellStyle name="Обычный 4 2 3 2 5 2" xfId="543"/>
    <cellStyle name="Обычный 4 2 3 2 6" xfId="532"/>
    <cellStyle name="Обычный 4 2 3 3" xfId="31"/>
    <cellStyle name="Обычный 4 2 3 3 2" xfId="70"/>
    <cellStyle name="Обычный 4 2 3 3 2 2" xfId="168"/>
    <cellStyle name="Обычный 4 2 3 3 2 2 2" xfId="387"/>
    <cellStyle name="Обычный 4 2 3 3 2 2 2 2" xfId="547"/>
    <cellStyle name="Обычный 4 2 3 3 2 2 3" xfId="546"/>
    <cellStyle name="Обычный 4 2 3 3 2 3" xfId="143"/>
    <cellStyle name="Обычный 4 2 3 3 2 3 2" xfId="362"/>
    <cellStyle name="Обычный 4 2 3 3 2 3 2 2" xfId="549"/>
    <cellStyle name="Обычный 4 2 3 3 2 3 3" xfId="548"/>
    <cellStyle name="Обычный 4 2 3 3 2 4" xfId="289"/>
    <cellStyle name="Обычный 4 2 3 3 2 4 2" xfId="550"/>
    <cellStyle name="Обычный 4 2 3 3 2 5" xfId="545"/>
    <cellStyle name="Обычный 4 2 3 3 3" xfId="167"/>
    <cellStyle name="Обычный 4 2 3 3 3 2" xfId="386"/>
    <cellStyle name="Обычный 4 2 3 3 3 2 2" xfId="552"/>
    <cellStyle name="Обычный 4 2 3 3 3 3" xfId="551"/>
    <cellStyle name="Обычный 4 2 3 3 4" xfId="106"/>
    <cellStyle name="Обычный 4 2 3 3 4 2" xfId="325"/>
    <cellStyle name="Обычный 4 2 3 3 4 2 2" xfId="554"/>
    <cellStyle name="Обычный 4 2 3 3 4 3" xfId="553"/>
    <cellStyle name="Обычный 4 2 3 3 5" xfId="252"/>
    <cellStyle name="Обычный 4 2 3 3 5 2" xfId="555"/>
    <cellStyle name="Обычный 4 2 3 3 6" xfId="544"/>
    <cellStyle name="Обычный 4 2 3 4" xfId="40"/>
    <cellStyle name="Обычный 4 2 3 4 2" xfId="79"/>
    <cellStyle name="Обычный 4 2 3 4 2 2" xfId="170"/>
    <cellStyle name="Обычный 4 2 3 4 2 2 2" xfId="389"/>
    <cellStyle name="Обычный 4 2 3 4 2 2 2 2" xfId="559"/>
    <cellStyle name="Обычный 4 2 3 4 2 2 3" xfId="558"/>
    <cellStyle name="Обычный 4 2 3 4 2 3" xfId="152"/>
    <cellStyle name="Обычный 4 2 3 4 2 3 2" xfId="371"/>
    <cellStyle name="Обычный 4 2 3 4 2 3 2 2" xfId="561"/>
    <cellStyle name="Обычный 4 2 3 4 2 3 3" xfId="560"/>
    <cellStyle name="Обычный 4 2 3 4 2 4" xfId="298"/>
    <cellStyle name="Обычный 4 2 3 4 2 4 2" xfId="562"/>
    <cellStyle name="Обычный 4 2 3 4 2 5" xfId="557"/>
    <cellStyle name="Обычный 4 2 3 4 3" xfId="169"/>
    <cellStyle name="Обычный 4 2 3 4 3 2" xfId="388"/>
    <cellStyle name="Обычный 4 2 3 4 3 2 2" xfId="564"/>
    <cellStyle name="Обычный 4 2 3 4 3 3" xfId="563"/>
    <cellStyle name="Обычный 4 2 3 4 4" xfId="115"/>
    <cellStyle name="Обычный 4 2 3 4 4 2" xfId="334"/>
    <cellStyle name="Обычный 4 2 3 4 4 2 2" xfId="566"/>
    <cellStyle name="Обычный 4 2 3 4 4 3" xfId="565"/>
    <cellStyle name="Обычный 4 2 3 4 5" xfId="261"/>
    <cellStyle name="Обычный 4 2 3 4 5 2" xfId="567"/>
    <cellStyle name="Обычный 4 2 3 4 6" xfId="556"/>
    <cellStyle name="Обычный 4 2 3 5" xfId="51"/>
    <cellStyle name="Обычный 4 2 3 5 2" xfId="171"/>
    <cellStyle name="Обычный 4 2 3 5 2 2" xfId="390"/>
    <cellStyle name="Обычный 4 2 3 5 2 2 2" xfId="570"/>
    <cellStyle name="Обычный 4 2 3 5 2 3" xfId="569"/>
    <cellStyle name="Обычный 4 2 3 5 3" xfId="125"/>
    <cellStyle name="Обычный 4 2 3 5 3 2" xfId="344"/>
    <cellStyle name="Обычный 4 2 3 5 3 2 2" xfId="572"/>
    <cellStyle name="Обычный 4 2 3 5 3 3" xfId="571"/>
    <cellStyle name="Обычный 4 2 3 5 4" xfId="271"/>
    <cellStyle name="Обычный 4 2 3 5 4 2" xfId="573"/>
    <cellStyle name="Обычный 4 2 3 5 5" xfId="568"/>
    <cellStyle name="Обычный 4 2 3 6" xfId="164"/>
    <cellStyle name="Обычный 4 2 3 6 2" xfId="383"/>
    <cellStyle name="Обычный 4 2 3 6 2 2" xfId="575"/>
    <cellStyle name="Обычный 4 2 3 6 3" xfId="574"/>
    <cellStyle name="Обычный 4 2 3 7" xfId="88"/>
    <cellStyle name="Обычный 4 2 3 7 2" xfId="307"/>
    <cellStyle name="Обычный 4 2 3 7 2 2" xfId="577"/>
    <cellStyle name="Обычный 4 2 3 7 3" xfId="576"/>
    <cellStyle name="Обычный 4 2 3 8" xfId="234"/>
    <cellStyle name="Обычный 4 2 3 8 2" xfId="578"/>
    <cellStyle name="Обычный 4 2 3 9" xfId="531"/>
    <cellStyle name="Обычный 4 2 4" xfId="16"/>
    <cellStyle name="Обычный 4 2 4 2" xfId="55"/>
    <cellStyle name="Обычный 4 2 4 2 2" xfId="173"/>
    <cellStyle name="Обычный 4 2 4 2 2 2" xfId="392"/>
    <cellStyle name="Обычный 4 2 4 2 2 2 2" xfId="582"/>
    <cellStyle name="Обычный 4 2 4 2 2 3" xfId="581"/>
    <cellStyle name="Обычный 4 2 4 2 3" xfId="128"/>
    <cellStyle name="Обычный 4 2 4 2 3 2" xfId="347"/>
    <cellStyle name="Обычный 4 2 4 2 3 2 2" xfId="584"/>
    <cellStyle name="Обычный 4 2 4 2 3 3" xfId="583"/>
    <cellStyle name="Обычный 4 2 4 2 4" xfId="274"/>
    <cellStyle name="Обычный 4 2 4 2 4 2" xfId="585"/>
    <cellStyle name="Обычный 4 2 4 2 5" xfId="580"/>
    <cellStyle name="Обычный 4 2 4 3" xfId="172"/>
    <cellStyle name="Обычный 4 2 4 3 2" xfId="391"/>
    <cellStyle name="Обычный 4 2 4 3 2 2" xfId="587"/>
    <cellStyle name="Обычный 4 2 4 3 3" xfId="586"/>
    <cellStyle name="Обычный 4 2 4 4" xfId="91"/>
    <cellStyle name="Обычный 4 2 4 4 2" xfId="310"/>
    <cellStyle name="Обычный 4 2 4 4 2 2" xfId="589"/>
    <cellStyle name="Обычный 4 2 4 4 3" xfId="588"/>
    <cellStyle name="Обычный 4 2 4 5" xfId="237"/>
    <cellStyle name="Обычный 4 2 4 5 2" xfId="590"/>
    <cellStyle name="Обычный 4 2 4 6" xfId="579"/>
    <cellStyle name="Обычный 4 2 5" xfId="25"/>
    <cellStyle name="Обычный 4 2 5 2" xfId="64"/>
    <cellStyle name="Обычный 4 2 5 2 2" xfId="175"/>
    <cellStyle name="Обычный 4 2 5 2 2 2" xfId="394"/>
    <cellStyle name="Обычный 4 2 5 2 2 2 2" xfId="594"/>
    <cellStyle name="Обычный 4 2 5 2 2 3" xfId="593"/>
    <cellStyle name="Обычный 4 2 5 2 3" xfId="137"/>
    <cellStyle name="Обычный 4 2 5 2 3 2" xfId="356"/>
    <cellStyle name="Обычный 4 2 5 2 3 2 2" xfId="596"/>
    <cellStyle name="Обычный 4 2 5 2 3 3" xfId="595"/>
    <cellStyle name="Обычный 4 2 5 2 4" xfId="283"/>
    <cellStyle name="Обычный 4 2 5 2 4 2" xfId="597"/>
    <cellStyle name="Обычный 4 2 5 2 5" xfId="592"/>
    <cellStyle name="Обычный 4 2 5 3" xfId="174"/>
    <cellStyle name="Обычный 4 2 5 3 2" xfId="393"/>
    <cellStyle name="Обычный 4 2 5 3 2 2" xfId="599"/>
    <cellStyle name="Обычный 4 2 5 3 3" xfId="598"/>
    <cellStyle name="Обычный 4 2 5 4" xfId="100"/>
    <cellStyle name="Обычный 4 2 5 4 2" xfId="319"/>
    <cellStyle name="Обычный 4 2 5 4 2 2" xfId="601"/>
    <cellStyle name="Обычный 4 2 5 4 3" xfId="600"/>
    <cellStyle name="Обычный 4 2 5 5" xfId="246"/>
    <cellStyle name="Обычный 4 2 5 5 2" xfId="602"/>
    <cellStyle name="Обычный 4 2 5 6" xfId="591"/>
    <cellStyle name="Обычный 4 2 6" xfId="34"/>
    <cellStyle name="Обычный 4 2 6 2" xfId="73"/>
    <cellStyle name="Обычный 4 2 6 2 2" xfId="177"/>
    <cellStyle name="Обычный 4 2 6 2 2 2" xfId="396"/>
    <cellStyle name="Обычный 4 2 6 2 2 2 2" xfId="606"/>
    <cellStyle name="Обычный 4 2 6 2 2 3" xfId="605"/>
    <cellStyle name="Обычный 4 2 6 2 3" xfId="146"/>
    <cellStyle name="Обычный 4 2 6 2 3 2" xfId="365"/>
    <cellStyle name="Обычный 4 2 6 2 3 2 2" xfId="608"/>
    <cellStyle name="Обычный 4 2 6 2 3 3" xfId="607"/>
    <cellStyle name="Обычный 4 2 6 2 4" xfId="292"/>
    <cellStyle name="Обычный 4 2 6 2 4 2" xfId="609"/>
    <cellStyle name="Обычный 4 2 6 2 5" xfId="604"/>
    <cellStyle name="Обычный 4 2 6 3" xfId="176"/>
    <cellStyle name="Обычный 4 2 6 3 2" xfId="395"/>
    <cellStyle name="Обычный 4 2 6 3 2 2" xfId="611"/>
    <cellStyle name="Обычный 4 2 6 3 3" xfId="610"/>
    <cellStyle name="Обычный 4 2 6 4" xfId="109"/>
    <cellStyle name="Обычный 4 2 6 4 2" xfId="328"/>
    <cellStyle name="Обычный 4 2 6 4 2 2" xfId="613"/>
    <cellStyle name="Обычный 4 2 6 4 3" xfId="612"/>
    <cellStyle name="Обычный 4 2 6 5" xfId="255"/>
    <cellStyle name="Обычный 4 2 6 5 2" xfId="614"/>
    <cellStyle name="Обычный 4 2 6 6" xfId="603"/>
    <cellStyle name="Обычный 4 2 7" xfId="45"/>
    <cellStyle name="Обычный 4 2 7 2" xfId="178"/>
    <cellStyle name="Обычный 4 2 7 2 2" xfId="397"/>
    <cellStyle name="Обычный 4 2 7 2 2 2" xfId="617"/>
    <cellStyle name="Обычный 4 2 7 2 3" xfId="616"/>
    <cellStyle name="Обычный 4 2 7 3" xfId="119"/>
    <cellStyle name="Обычный 4 2 7 3 2" xfId="338"/>
    <cellStyle name="Обычный 4 2 7 3 2 2" xfId="619"/>
    <cellStyle name="Обычный 4 2 7 3 3" xfId="618"/>
    <cellStyle name="Обычный 4 2 7 4" xfId="265"/>
    <cellStyle name="Обычный 4 2 7 4 2" xfId="620"/>
    <cellStyle name="Обычный 4 2 7 5" xfId="615"/>
    <cellStyle name="Обычный 4 2 8" xfId="155"/>
    <cellStyle name="Обычный 4 2 8 2" xfId="374"/>
    <cellStyle name="Обычный 4 2 8 2 2" xfId="622"/>
    <cellStyle name="Обычный 4 2 8 3" xfId="621"/>
    <cellStyle name="Обычный 4 2 9" xfId="82"/>
    <cellStyle name="Обычный 4 2 9 2" xfId="301"/>
    <cellStyle name="Обычный 4 2 9 2 2" xfId="624"/>
    <cellStyle name="Обычный 4 2 9 3" xfId="623"/>
    <cellStyle name="Обычный 4 3" xfId="9"/>
    <cellStyle name="Обычный 4 3 2" xfId="18"/>
    <cellStyle name="Обычный 4 3 2 2" xfId="57"/>
    <cellStyle name="Обычный 4 3 2 2 2" xfId="181"/>
    <cellStyle name="Обычный 4 3 2 2 2 2" xfId="400"/>
    <cellStyle name="Обычный 4 3 2 2 2 2 2" xfId="629"/>
    <cellStyle name="Обычный 4 3 2 2 2 3" xfId="628"/>
    <cellStyle name="Обычный 4 3 2 2 3" xfId="130"/>
    <cellStyle name="Обычный 4 3 2 2 3 2" xfId="349"/>
    <cellStyle name="Обычный 4 3 2 2 3 2 2" xfId="631"/>
    <cellStyle name="Обычный 4 3 2 2 3 3" xfId="630"/>
    <cellStyle name="Обычный 4 3 2 2 4" xfId="276"/>
    <cellStyle name="Обычный 4 3 2 2 4 2" xfId="632"/>
    <cellStyle name="Обычный 4 3 2 2 5" xfId="627"/>
    <cellStyle name="Обычный 4 3 2 3" xfId="180"/>
    <cellStyle name="Обычный 4 3 2 3 2" xfId="399"/>
    <cellStyle name="Обычный 4 3 2 3 2 2" xfId="634"/>
    <cellStyle name="Обычный 4 3 2 3 3" xfId="633"/>
    <cellStyle name="Обычный 4 3 2 4" xfId="93"/>
    <cellStyle name="Обычный 4 3 2 4 2" xfId="312"/>
    <cellStyle name="Обычный 4 3 2 4 2 2" xfId="636"/>
    <cellStyle name="Обычный 4 3 2 4 3" xfId="635"/>
    <cellStyle name="Обычный 4 3 2 5" xfId="239"/>
    <cellStyle name="Обычный 4 3 2 5 2" xfId="637"/>
    <cellStyle name="Обычный 4 3 2 6" xfId="626"/>
    <cellStyle name="Обычный 4 3 3" xfId="27"/>
    <cellStyle name="Обычный 4 3 3 2" xfId="66"/>
    <cellStyle name="Обычный 4 3 3 2 2" xfId="183"/>
    <cellStyle name="Обычный 4 3 3 2 2 2" xfId="402"/>
    <cellStyle name="Обычный 4 3 3 2 2 2 2" xfId="641"/>
    <cellStyle name="Обычный 4 3 3 2 2 3" xfId="640"/>
    <cellStyle name="Обычный 4 3 3 2 3" xfId="139"/>
    <cellStyle name="Обычный 4 3 3 2 3 2" xfId="358"/>
    <cellStyle name="Обычный 4 3 3 2 3 2 2" xfId="643"/>
    <cellStyle name="Обычный 4 3 3 2 3 3" xfId="642"/>
    <cellStyle name="Обычный 4 3 3 2 4" xfId="285"/>
    <cellStyle name="Обычный 4 3 3 2 4 2" xfId="644"/>
    <cellStyle name="Обычный 4 3 3 2 5" xfId="639"/>
    <cellStyle name="Обычный 4 3 3 3" xfId="182"/>
    <cellStyle name="Обычный 4 3 3 3 2" xfId="401"/>
    <cellStyle name="Обычный 4 3 3 3 2 2" xfId="646"/>
    <cellStyle name="Обычный 4 3 3 3 3" xfId="645"/>
    <cellStyle name="Обычный 4 3 3 4" xfId="102"/>
    <cellStyle name="Обычный 4 3 3 4 2" xfId="321"/>
    <cellStyle name="Обычный 4 3 3 4 2 2" xfId="648"/>
    <cellStyle name="Обычный 4 3 3 4 3" xfId="647"/>
    <cellStyle name="Обычный 4 3 3 5" xfId="248"/>
    <cellStyle name="Обычный 4 3 3 5 2" xfId="649"/>
    <cellStyle name="Обычный 4 3 3 6" xfId="638"/>
    <cellStyle name="Обычный 4 3 4" xfId="36"/>
    <cellStyle name="Обычный 4 3 4 2" xfId="75"/>
    <cellStyle name="Обычный 4 3 4 2 2" xfId="185"/>
    <cellStyle name="Обычный 4 3 4 2 2 2" xfId="404"/>
    <cellStyle name="Обычный 4 3 4 2 2 2 2" xfId="653"/>
    <cellStyle name="Обычный 4 3 4 2 2 3" xfId="652"/>
    <cellStyle name="Обычный 4 3 4 2 3" xfId="148"/>
    <cellStyle name="Обычный 4 3 4 2 3 2" xfId="367"/>
    <cellStyle name="Обычный 4 3 4 2 3 2 2" xfId="655"/>
    <cellStyle name="Обычный 4 3 4 2 3 3" xfId="654"/>
    <cellStyle name="Обычный 4 3 4 2 4" xfId="294"/>
    <cellStyle name="Обычный 4 3 4 2 4 2" xfId="656"/>
    <cellStyle name="Обычный 4 3 4 2 5" xfId="651"/>
    <cellStyle name="Обычный 4 3 4 3" xfId="184"/>
    <cellStyle name="Обычный 4 3 4 3 2" xfId="403"/>
    <cellStyle name="Обычный 4 3 4 3 2 2" xfId="658"/>
    <cellStyle name="Обычный 4 3 4 3 3" xfId="657"/>
    <cellStyle name="Обычный 4 3 4 4" xfId="111"/>
    <cellStyle name="Обычный 4 3 4 4 2" xfId="330"/>
    <cellStyle name="Обычный 4 3 4 4 2 2" xfId="660"/>
    <cellStyle name="Обычный 4 3 4 4 3" xfId="659"/>
    <cellStyle name="Обычный 4 3 4 5" xfId="257"/>
    <cellStyle name="Обычный 4 3 4 5 2" xfId="661"/>
    <cellStyle name="Обычный 4 3 4 6" xfId="650"/>
    <cellStyle name="Обычный 4 3 5" xfId="47"/>
    <cellStyle name="Обычный 4 3 5 2" xfId="186"/>
    <cellStyle name="Обычный 4 3 5 2 2" xfId="405"/>
    <cellStyle name="Обычный 4 3 5 2 2 2" xfId="664"/>
    <cellStyle name="Обычный 4 3 5 2 3" xfId="663"/>
    <cellStyle name="Обычный 4 3 5 3" xfId="121"/>
    <cellStyle name="Обычный 4 3 5 3 2" xfId="340"/>
    <cellStyle name="Обычный 4 3 5 3 2 2" xfId="666"/>
    <cellStyle name="Обычный 4 3 5 3 3" xfId="665"/>
    <cellStyle name="Обычный 4 3 5 4" xfId="267"/>
    <cellStyle name="Обычный 4 3 5 4 2" xfId="667"/>
    <cellStyle name="Обычный 4 3 5 5" xfId="662"/>
    <cellStyle name="Обычный 4 3 6" xfId="179"/>
    <cellStyle name="Обычный 4 3 6 2" xfId="398"/>
    <cellStyle name="Обычный 4 3 6 2 2" xfId="669"/>
    <cellStyle name="Обычный 4 3 6 3" xfId="668"/>
    <cellStyle name="Обычный 4 3 7" xfId="84"/>
    <cellStyle name="Обычный 4 3 7 2" xfId="303"/>
    <cellStyle name="Обычный 4 3 7 2 2" xfId="671"/>
    <cellStyle name="Обычный 4 3 7 3" xfId="670"/>
    <cellStyle name="Обычный 4 3 8" xfId="230"/>
    <cellStyle name="Обычный 4 3 8 2" xfId="672"/>
    <cellStyle name="Обычный 4 3 9" xfId="625"/>
    <cellStyle name="Обычный 4 4" xfId="12"/>
    <cellStyle name="Обычный 4 4 2" xfId="21"/>
    <cellStyle name="Обычный 4 4 2 2" xfId="60"/>
    <cellStyle name="Обычный 4 4 2 2 2" xfId="189"/>
    <cellStyle name="Обычный 4 4 2 2 2 2" xfId="408"/>
    <cellStyle name="Обычный 4 4 2 2 2 2 2" xfId="677"/>
    <cellStyle name="Обычный 4 4 2 2 2 3" xfId="676"/>
    <cellStyle name="Обычный 4 4 2 2 3" xfId="133"/>
    <cellStyle name="Обычный 4 4 2 2 3 2" xfId="352"/>
    <cellStyle name="Обычный 4 4 2 2 3 2 2" xfId="679"/>
    <cellStyle name="Обычный 4 4 2 2 3 3" xfId="678"/>
    <cellStyle name="Обычный 4 4 2 2 4" xfId="279"/>
    <cellStyle name="Обычный 4 4 2 2 4 2" xfId="680"/>
    <cellStyle name="Обычный 4 4 2 2 5" xfId="675"/>
    <cellStyle name="Обычный 4 4 2 3" xfId="188"/>
    <cellStyle name="Обычный 4 4 2 3 2" xfId="407"/>
    <cellStyle name="Обычный 4 4 2 3 2 2" xfId="682"/>
    <cellStyle name="Обычный 4 4 2 3 3" xfId="681"/>
    <cellStyle name="Обычный 4 4 2 4" xfId="96"/>
    <cellStyle name="Обычный 4 4 2 4 2" xfId="315"/>
    <cellStyle name="Обычный 4 4 2 4 2 2" xfId="684"/>
    <cellStyle name="Обычный 4 4 2 4 3" xfId="683"/>
    <cellStyle name="Обычный 4 4 2 5" xfId="242"/>
    <cellStyle name="Обычный 4 4 2 5 2" xfId="685"/>
    <cellStyle name="Обычный 4 4 2 6" xfId="674"/>
    <cellStyle name="Обычный 4 4 3" xfId="30"/>
    <cellStyle name="Обычный 4 4 3 2" xfId="69"/>
    <cellStyle name="Обычный 4 4 3 2 2" xfId="191"/>
    <cellStyle name="Обычный 4 4 3 2 2 2" xfId="410"/>
    <cellStyle name="Обычный 4 4 3 2 2 2 2" xfId="689"/>
    <cellStyle name="Обычный 4 4 3 2 2 3" xfId="688"/>
    <cellStyle name="Обычный 4 4 3 2 3" xfId="142"/>
    <cellStyle name="Обычный 4 4 3 2 3 2" xfId="361"/>
    <cellStyle name="Обычный 4 4 3 2 3 2 2" xfId="691"/>
    <cellStyle name="Обычный 4 4 3 2 3 3" xfId="690"/>
    <cellStyle name="Обычный 4 4 3 2 4" xfId="288"/>
    <cellStyle name="Обычный 4 4 3 2 4 2" xfId="692"/>
    <cellStyle name="Обычный 4 4 3 2 5" xfId="687"/>
    <cellStyle name="Обычный 4 4 3 3" xfId="190"/>
    <cellStyle name="Обычный 4 4 3 3 2" xfId="409"/>
    <cellStyle name="Обычный 4 4 3 3 2 2" xfId="694"/>
    <cellStyle name="Обычный 4 4 3 3 3" xfId="693"/>
    <cellStyle name="Обычный 4 4 3 4" xfId="105"/>
    <cellStyle name="Обычный 4 4 3 4 2" xfId="324"/>
    <cellStyle name="Обычный 4 4 3 4 2 2" xfId="696"/>
    <cellStyle name="Обычный 4 4 3 4 3" xfId="695"/>
    <cellStyle name="Обычный 4 4 3 5" xfId="251"/>
    <cellStyle name="Обычный 4 4 3 5 2" xfId="697"/>
    <cellStyle name="Обычный 4 4 3 6" xfId="686"/>
    <cellStyle name="Обычный 4 4 4" xfId="39"/>
    <cellStyle name="Обычный 4 4 4 2" xfId="78"/>
    <cellStyle name="Обычный 4 4 4 2 2" xfId="193"/>
    <cellStyle name="Обычный 4 4 4 2 2 2" xfId="412"/>
    <cellStyle name="Обычный 4 4 4 2 2 2 2" xfId="701"/>
    <cellStyle name="Обычный 4 4 4 2 2 3" xfId="700"/>
    <cellStyle name="Обычный 4 4 4 2 3" xfId="151"/>
    <cellStyle name="Обычный 4 4 4 2 3 2" xfId="370"/>
    <cellStyle name="Обычный 4 4 4 2 3 2 2" xfId="703"/>
    <cellStyle name="Обычный 4 4 4 2 3 3" xfId="702"/>
    <cellStyle name="Обычный 4 4 4 2 4" xfId="297"/>
    <cellStyle name="Обычный 4 4 4 2 4 2" xfId="704"/>
    <cellStyle name="Обычный 4 4 4 2 5" xfId="699"/>
    <cellStyle name="Обычный 4 4 4 3" xfId="192"/>
    <cellStyle name="Обычный 4 4 4 3 2" xfId="411"/>
    <cellStyle name="Обычный 4 4 4 3 2 2" xfId="706"/>
    <cellStyle name="Обычный 4 4 4 3 3" xfId="705"/>
    <cellStyle name="Обычный 4 4 4 4" xfId="114"/>
    <cellStyle name="Обычный 4 4 4 4 2" xfId="333"/>
    <cellStyle name="Обычный 4 4 4 4 2 2" xfId="708"/>
    <cellStyle name="Обычный 4 4 4 4 3" xfId="707"/>
    <cellStyle name="Обычный 4 4 4 5" xfId="260"/>
    <cellStyle name="Обычный 4 4 4 5 2" xfId="709"/>
    <cellStyle name="Обычный 4 4 4 6" xfId="698"/>
    <cellStyle name="Обычный 4 4 5" xfId="50"/>
    <cellStyle name="Обычный 4 4 5 2" xfId="194"/>
    <cellStyle name="Обычный 4 4 5 2 2" xfId="413"/>
    <cellStyle name="Обычный 4 4 5 2 2 2" xfId="712"/>
    <cellStyle name="Обычный 4 4 5 2 3" xfId="711"/>
    <cellStyle name="Обычный 4 4 5 3" xfId="124"/>
    <cellStyle name="Обычный 4 4 5 3 2" xfId="343"/>
    <cellStyle name="Обычный 4 4 5 3 2 2" xfId="714"/>
    <cellStyle name="Обычный 4 4 5 3 3" xfId="713"/>
    <cellStyle name="Обычный 4 4 5 4" xfId="270"/>
    <cellStyle name="Обычный 4 4 5 4 2" xfId="715"/>
    <cellStyle name="Обычный 4 4 5 5" xfId="710"/>
    <cellStyle name="Обычный 4 4 6" xfId="187"/>
    <cellStyle name="Обычный 4 4 6 2" xfId="406"/>
    <cellStyle name="Обычный 4 4 6 2 2" xfId="717"/>
    <cellStyle name="Обычный 4 4 6 3" xfId="716"/>
    <cellStyle name="Обычный 4 4 7" xfId="87"/>
    <cellStyle name="Обычный 4 4 7 2" xfId="306"/>
    <cellStyle name="Обычный 4 4 7 2 2" xfId="719"/>
    <cellStyle name="Обычный 4 4 7 3" xfId="718"/>
    <cellStyle name="Обычный 4 4 8" xfId="233"/>
    <cellStyle name="Обычный 4 4 8 2" xfId="720"/>
    <cellStyle name="Обычный 4 4 9" xfId="673"/>
    <cellStyle name="Обычный 4 5" xfId="15"/>
    <cellStyle name="Обычный 4 5 2" xfId="54"/>
    <cellStyle name="Обычный 4 5 2 2" xfId="196"/>
    <cellStyle name="Обычный 4 5 2 2 2" xfId="415"/>
    <cellStyle name="Обычный 4 5 2 2 2 2" xfId="724"/>
    <cellStyle name="Обычный 4 5 2 2 3" xfId="723"/>
    <cellStyle name="Обычный 4 5 2 3" xfId="127"/>
    <cellStyle name="Обычный 4 5 2 3 2" xfId="346"/>
    <cellStyle name="Обычный 4 5 2 3 2 2" xfId="726"/>
    <cellStyle name="Обычный 4 5 2 3 3" xfId="725"/>
    <cellStyle name="Обычный 4 5 2 4" xfId="273"/>
    <cellStyle name="Обычный 4 5 2 4 2" xfId="727"/>
    <cellStyle name="Обычный 4 5 2 5" xfId="722"/>
    <cellStyle name="Обычный 4 5 3" xfId="195"/>
    <cellStyle name="Обычный 4 5 3 2" xfId="414"/>
    <cellStyle name="Обычный 4 5 3 2 2" xfId="729"/>
    <cellStyle name="Обычный 4 5 3 3" xfId="728"/>
    <cellStyle name="Обычный 4 5 4" xfId="90"/>
    <cellStyle name="Обычный 4 5 4 2" xfId="309"/>
    <cellStyle name="Обычный 4 5 4 2 2" xfId="731"/>
    <cellStyle name="Обычный 4 5 4 3" xfId="730"/>
    <cellStyle name="Обычный 4 5 5" xfId="236"/>
    <cellStyle name="Обычный 4 5 5 2" xfId="732"/>
    <cellStyle name="Обычный 4 5 6" xfId="721"/>
    <cellStyle name="Обычный 4 6" xfId="24"/>
    <cellStyle name="Обычный 4 6 2" xfId="63"/>
    <cellStyle name="Обычный 4 6 2 2" xfId="198"/>
    <cellStyle name="Обычный 4 6 2 2 2" xfId="417"/>
    <cellStyle name="Обычный 4 6 2 2 2 2" xfId="736"/>
    <cellStyle name="Обычный 4 6 2 2 3" xfId="735"/>
    <cellStyle name="Обычный 4 6 2 3" xfId="136"/>
    <cellStyle name="Обычный 4 6 2 3 2" xfId="355"/>
    <cellStyle name="Обычный 4 6 2 3 2 2" xfId="738"/>
    <cellStyle name="Обычный 4 6 2 3 3" xfId="737"/>
    <cellStyle name="Обычный 4 6 2 4" xfId="282"/>
    <cellStyle name="Обычный 4 6 2 4 2" xfId="739"/>
    <cellStyle name="Обычный 4 6 2 5" xfId="734"/>
    <cellStyle name="Обычный 4 6 3" xfId="197"/>
    <cellStyle name="Обычный 4 6 3 2" xfId="416"/>
    <cellStyle name="Обычный 4 6 3 2 2" xfId="741"/>
    <cellStyle name="Обычный 4 6 3 3" xfId="740"/>
    <cellStyle name="Обычный 4 6 4" xfId="99"/>
    <cellStyle name="Обычный 4 6 4 2" xfId="318"/>
    <cellStyle name="Обычный 4 6 4 2 2" xfId="743"/>
    <cellStyle name="Обычный 4 6 4 3" xfId="742"/>
    <cellStyle name="Обычный 4 6 5" xfId="245"/>
    <cellStyle name="Обычный 4 6 5 2" xfId="744"/>
    <cellStyle name="Обычный 4 6 6" xfId="733"/>
    <cellStyle name="Обычный 4 7" xfId="33"/>
    <cellStyle name="Обычный 4 7 2" xfId="72"/>
    <cellStyle name="Обычный 4 7 2 2" xfId="200"/>
    <cellStyle name="Обычный 4 7 2 2 2" xfId="419"/>
    <cellStyle name="Обычный 4 7 2 2 2 2" xfId="748"/>
    <cellStyle name="Обычный 4 7 2 2 3" xfId="747"/>
    <cellStyle name="Обычный 4 7 2 3" xfId="145"/>
    <cellStyle name="Обычный 4 7 2 3 2" xfId="364"/>
    <cellStyle name="Обычный 4 7 2 3 2 2" xfId="750"/>
    <cellStyle name="Обычный 4 7 2 3 3" xfId="749"/>
    <cellStyle name="Обычный 4 7 2 4" xfId="291"/>
    <cellStyle name="Обычный 4 7 2 4 2" xfId="751"/>
    <cellStyle name="Обычный 4 7 2 5" xfId="746"/>
    <cellStyle name="Обычный 4 7 3" xfId="199"/>
    <cellStyle name="Обычный 4 7 3 2" xfId="418"/>
    <cellStyle name="Обычный 4 7 3 2 2" xfId="753"/>
    <cellStyle name="Обычный 4 7 3 3" xfId="752"/>
    <cellStyle name="Обычный 4 7 4" xfId="108"/>
    <cellStyle name="Обычный 4 7 4 2" xfId="327"/>
    <cellStyle name="Обычный 4 7 4 2 2" xfId="755"/>
    <cellStyle name="Обычный 4 7 4 3" xfId="754"/>
    <cellStyle name="Обычный 4 7 5" xfId="254"/>
    <cellStyle name="Обычный 4 7 5 2" xfId="756"/>
    <cellStyle name="Обычный 4 7 6" xfId="745"/>
    <cellStyle name="Обычный 4 8" xfId="44"/>
    <cellStyle name="Обычный 4 8 2" xfId="201"/>
    <cellStyle name="Обычный 4 8 2 2" xfId="420"/>
    <cellStyle name="Обычный 4 8 2 2 2" xfId="759"/>
    <cellStyle name="Обычный 4 8 2 3" xfId="758"/>
    <cellStyle name="Обычный 4 8 3" xfId="118"/>
    <cellStyle name="Обычный 4 8 3 2" xfId="337"/>
    <cellStyle name="Обычный 4 8 3 2 2" xfId="761"/>
    <cellStyle name="Обычный 4 8 3 3" xfId="760"/>
    <cellStyle name="Обычный 4 8 4" xfId="264"/>
    <cellStyle name="Обычный 4 8 4 2" xfId="762"/>
    <cellStyle name="Обычный 4 8 5" xfId="757"/>
    <cellStyle name="Обычный 4 9" xfId="154"/>
    <cellStyle name="Обычный 4 9 2" xfId="373"/>
    <cellStyle name="Обычный 4 9 2 2" xfId="764"/>
    <cellStyle name="Обычный 4 9 3" xfId="763"/>
    <cellStyle name="Обычный 5" xfId="5"/>
    <cellStyle name="Обычный 6" xfId="6"/>
    <cellStyle name="Обычный 7" xfId="8"/>
    <cellStyle name="Обычный 7 10" xfId="229"/>
    <cellStyle name="Обычный 7 10 2" xfId="766"/>
    <cellStyle name="Обычный 7 11" xfId="765"/>
    <cellStyle name="Обычный 7 2" xfId="11"/>
    <cellStyle name="Обычный 7 2 2" xfId="20"/>
    <cellStyle name="Обычный 7 2 2 2" xfId="59"/>
    <cellStyle name="Обычный 7 2 2 2 2" xfId="205"/>
    <cellStyle name="Обычный 7 2 2 2 2 2" xfId="424"/>
    <cellStyle name="Обычный 7 2 2 2 2 2 2" xfId="771"/>
    <cellStyle name="Обычный 7 2 2 2 2 3" xfId="770"/>
    <cellStyle name="Обычный 7 2 2 2 3" xfId="132"/>
    <cellStyle name="Обычный 7 2 2 2 3 2" xfId="351"/>
    <cellStyle name="Обычный 7 2 2 2 3 2 2" xfId="773"/>
    <cellStyle name="Обычный 7 2 2 2 3 3" xfId="772"/>
    <cellStyle name="Обычный 7 2 2 2 4" xfId="278"/>
    <cellStyle name="Обычный 7 2 2 2 4 2" xfId="774"/>
    <cellStyle name="Обычный 7 2 2 2 5" xfId="769"/>
    <cellStyle name="Обычный 7 2 2 3" xfId="204"/>
    <cellStyle name="Обычный 7 2 2 3 2" xfId="423"/>
    <cellStyle name="Обычный 7 2 2 3 2 2" xfId="776"/>
    <cellStyle name="Обычный 7 2 2 3 3" xfId="775"/>
    <cellStyle name="Обычный 7 2 2 4" xfId="95"/>
    <cellStyle name="Обычный 7 2 2 4 2" xfId="314"/>
    <cellStyle name="Обычный 7 2 2 4 2 2" xfId="778"/>
    <cellStyle name="Обычный 7 2 2 4 3" xfId="777"/>
    <cellStyle name="Обычный 7 2 2 5" xfId="241"/>
    <cellStyle name="Обычный 7 2 2 5 2" xfId="779"/>
    <cellStyle name="Обычный 7 2 2 6" xfId="768"/>
    <cellStyle name="Обычный 7 2 3" xfId="29"/>
    <cellStyle name="Обычный 7 2 3 2" xfId="68"/>
    <cellStyle name="Обычный 7 2 3 2 2" xfId="207"/>
    <cellStyle name="Обычный 7 2 3 2 2 2" xfId="426"/>
    <cellStyle name="Обычный 7 2 3 2 2 2 2" xfId="783"/>
    <cellStyle name="Обычный 7 2 3 2 2 3" xfId="782"/>
    <cellStyle name="Обычный 7 2 3 2 3" xfId="141"/>
    <cellStyle name="Обычный 7 2 3 2 3 2" xfId="360"/>
    <cellStyle name="Обычный 7 2 3 2 3 2 2" xfId="785"/>
    <cellStyle name="Обычный 7 2 3 2 3 3" xfId="784"/>
    <cellStyle name="Обычный 7 2 3 2 4" xfId="287"/>
    <cellStyle name="Обычный 7 2 3 2 4 2" xfId="786"/>
    <cellStyle name="Обычный 7 2 3 2 5" xfId="781"/>
    <cellStyle name="Обычный 7 2 3 3" xfId="206"/>
    <cellStyle name="Обычный 7 2 3 3 2" xfId="425"/>
    <cellStyle name="Обычный 7 2 3 3 2 2" xfId="788"/>
    <cellStyle name="Обычный 7 2 3 3 3" xfId="787"/>
    <cellStyle name="Обычный 7 2 3 4" xfId="104"/>
    <cellStyle name="Обычный 7 2 3 4 2" xfId="323"/>
    <cellStyle name="Обычный 7 2 3 4 2 2" xfId="790"/>
    <cellStyle name="Обычный 7 2 3 4 3" xfId="789"/>
    <cellStyle name="Обычный 7 2 3 5" xfId="250"/>
    <cellStyle name="Обычный 7 2 3 5 2" xfId="791"/>
    <cellStyle name="Обычный 7 2 3 6" xfId="780"/>
    <cellStyle name="Обычный 7 2 4" xfId="38"/>
    <cellStyle name="Обычный 7 2 4 2" xfId="77"/>
    <cellStyle name="Обычный 7 2 4 2 2" xfId="209"/>
    <cellStyle name="Обычный 7 2 4 2 2 2" xfId="428"/>
    <cellStyle name="Обычный 7 2 4 2 2 2 2" xfId="795"/>
    <cellStyle name="Обычный 7 2 4 2 2 3" xfId="794"/>
    <cellStyle name="Обычный 7 2 4 2 3" xfId="150"/>
    <cellStyle name="Обычный 7 2 4 2 3 2" xfId="369"/>
    <cellStyle name="Обычный 7 2 4 2 3 2 2" xfId="797"/>
    <cellStyle name="Обычный 7 2 4 2 3 3" xfId="796"/>
    <cellStyle name="Обычный 7 2 4 2 4" xfId="296"/>
    <cellStyle name="Обычный 7 2 4 2 4 2" xfId="798"/>
    <cellStyle name="Обычный 7 2 4 2 5" xfId="793"/>
    <cellStyle name="Обычный 7 2 4 3" xfId="208"/>
    <cellStyle name="Обычный 7 2 4 3 2" xfId="427"/>
    <cellStyle name="Обычный 7 2 4 3 2 2" xfId="800"/>
    <cellStyle name="Обычный 7 2 4 3 3" xfId="799"/>
    <cellStyle name="Обычный 7 2 4 4" xfId="113"/>
    <cellStyle name="Обычный 7 2 4 4 2" xfId="332"/>
    <cellStyle name="Обычный 7 2 4 4 2 2" xfId="802"/>
    <cellStyle name="Обычный 7 2 4 4 3" xfId="801"/>
    <cellStyle name="Обычный 7 2 4 5" xfId="259"/>
    <cellStyle name="Обычный 7 2 4 5 2" xfId="803"/>
    <cellStyle name="Обычный 7 2 4 6" xfId="792"/>
    <cellStyle name="Обычный 7 2 5" xfId="49"/>
    <cellStyle name="Обычный 7 2 5 2" xfId="210"/>
    <cellStyle name="Обычный 7 2 5 2 2" xfId="429"/>
    <cellStyle name="Обычный 7 2 5 2 2 2" xfId="806"/>
    <cellStyle name="Обычный 7 2 5 2 3" xfId="805"/>
    <cellStyle name="Обычный 7 2 5 3" xfId="123"/>
    <cellStyle name="Обычный 7 2 5 3 2" xfId="342"/>
    <cellStyle name="Обычный 7 2 5 3 2 2" xfId="808"/>
    <cellStyle name="Обычный 7 2 5 3 3" xfId="807"/>
    <cellStyle name="Обычный 7 2 5 4" xfId="269"/>
    <cellStyle name="Обычный 7 2 5 4 2" xfId="809"/>
    <cellStyle name="Обычный 7 2 5 5" xfId="804"/>
    <cellStyle name="Обычный 7 2 6" xfId="203"/>
    <cellStyle name="Обычный 7 2 6 2" xfId="422"/>
    <cellStyle name="Обычный 7 2 6 2 2" xfId="811"/>
    <cellStyle name="Обычный 7 2 6 3" xfId="810"/>
    <cellStyle name="Обычный 7 2 7" xfId="86"/>
    <cellStyle name="Обычный 7 2 7 2" xfId="305"/>
    <cellStyle name="Обычный 7 2 7 2 2" xfId="813"/>
    <cellStyle name="Обычный 7 2 7 3" xfId="812"/>
    <cellStyle name="Обычный 7 2 8" xfId="232"/>
    <cellStyle name="Обычный 7 2 8 2" xfId="814"/>
    <cellStyle name="Обычный 7 2 9" xfId="767"/>
    <cellStyle name="Обычный 7 3" xfId="14"/>
    <cellStyle name="Обычный 7 3 2" xfId="23"/>
    <cellStyle name="Обычный 7 3 2 2" xfId="62"/>
    <cellStyle name="Обычный 7 3 2 2 2" xfId="213"/>
    <cellStyle name="Обычный 7 3 2 2 2 2" xfId="432"/>
    <cellStyle name="Обычный 7 3 2 2 2 2 2" xfId="819"/>
    <cellStyle name="Обычный 7 3 2 2 2 3" xfId="818"/>
    <cellStyle name="Обычный 7 3 2 2 3" xfId="135"/>
    <cellStyle name="Обычный 7 3 2 2 3 2" xfId="354"/>
    <cellStyle name="Обычный 7 3 2 2 3 2 2" xfId="821"/>
    <cellStyle name="Обычный 7 3 2 2 3 3" xfId="820"/>
    <cellStyle name="Обычный 7 3 2 2 4" xfId="281"/>
    <cellStyle name="Обычный 7 3 2 2 4 2" xfId="822"/>
    <cellStyle name="Обычный 7 3 2 2 5" xfId="817"/>
    <cellStyle name="Обычный 7 3 2 3" xfId="212"/>
    <cellStyle name="Обычный 7 3 2 3 2" xfId="431"/>
    <cellStyle name="Обычный 7 3 2 3 2 2" xfId="824"/>
    <cellStyle name="Обычный 7 3 2 3 3" xfId="823"/>
    <cellStyle name="Обычный 7 3 2 4" xfId="98"/>
    <cellStyle name="Обычный 7 3 2 4 2" xfId="317"/>
    <cellStyle name="Обычный 7 3 2 4 2 2" xfId="826"/>
    <cellStyle name="Обычный 7 3 2 4 3" xfId="825"/>
    <cellStyle name="Обычный 7 3 2 5" xfId="244"/>
    <cellStyle name="Обычный 7 3 2 5 2" xfId="827"/>
    <cellStyle name="Обычный 7 3 2 6" xfId="816"/>
    <cellStyle name="Обычный 7 3 3" xfId="32"/>
    <cellStyle name="Обычный 7 3 3 2" xfId="71"/>
    <cellStyle name="Обычный 7 3 3 2 2" xfId="215"/>
    <cellStyle name="Обычный 7 3 3 2 2 2" xfId="434"/>
    <cellStyle name="Обычный 7 3 3 2 2 2 2" xfId="831"/>
    <cellStyle name="Обычный 7 3 3 2 2 3" xfId="830"/>
    <cellStyle name="Обычный 7 3 3 2 3" xfId="144"/>
    <cellStyle name="Обычный 7 3 3 2 3 2" xfId="363"/>
    <cellStyle name="Обычный 7 3 3 2 3 2 2" xfId="833"/>
    <cellStyle name="Обычный 7 3 3 2 3 3" xfId="832"/>
    <cellStyle name="Обычный 7 3 3 2 4" xfId="290"/>
    <cellStyle name="Обычный 7 3 3 2 4 2" xfId="834"/>
    <cellStyle name="Обычный 7 3 3 2 5" xfId="829"/>
    <cellStyle name="Обычный 7 3 3 3" xfId="214"/>
    <cellStyle name="Обычный 7 3 3 3 2" xfId="433"/>
    <cellStyle name="Обычный 7 3 3 3 2 2" xfId="836"/>
    <cellStyle name="Обычный 7 3 3 3 3" xfId="835"/>
    <cellStyle name="Обычный 7 3 3 4" xfId="107"/>
    <cellStyle name="Обычный 7 3 3 4 2" xfId="326"/>
    <cellStyle name="Обычный 7 3 3 4 2 2" xfId="838"/>
    <cellStyle name="Обычный 7 3 3 4 3" xfId="837"/>
    <cellStyle name="Обычный 7 3 3 5" xfId="253"/>
    <cellStyle name="Обычный 7 3 3 5 2" xfId="839"/>
    <cellStyle name="Обычный 7 3 3 6" xfId="828"/>
    <cellStyle name="Обычный 7 3 4" xfId="41"/>
    <cellStyle name="Обычный 7 3 4 2" xfId="80"/>
    <cellStyle name="Обычный 7 3 4 2 2" xfId="217"/>
    <cellStyle name="Обычный 7 3 4 2 2 2" xfId="436"/>
    <cellStyle name="Обычный 7 3 4 2 2 2 2" xfId="843"/>
    <cellStyle name="Обычный 7 3 4 2 2 3" xfId="842"/>
    <cellStyle name="Обычный 7 3 4 2 3" xfId="153"/>
    <cellStyle name="Обычный 7 3 4 2 3 2" xfId="372"/>
    <cellStyle name="Обычный 7 3 4 2 3 2 2" xfId="845"/>
    <cellStyle name="Обычный 7 3 4 2 3 3" xfId="844"/>
    <cellStyle name="Обычный 7 3 4 2 4" xfId="299"/>
    <cellStyle name="Обычный 7 3 4 2 4 2" xfId="846"/>
    <cellStyle name="Обычный 7 3 4 2 5" xfId="841"/>
    <cellStyle name="Обычный 7 3 4 3" xfId="216"/>
    <cellStyle name="Обычный 7 3 4 3 2" xfId="435"/>
    <cellStyle name="Обычный 7 3 4 3 2 2" xfId="848"/>
    <cellStyle name="Обычный 7 3 4 3 3" xfId="847"/>
    <cellStyle name="Обычный 7 3 4 4" xfId="116"/>
    <cellStyle name="Обычный 7 3 4 4 2" xfId="335"/>
    <cellStyle name="Обычный 7 3 4 4 2 2" xfId="850"/>
    <cellStyle name="Обычный 7 3 4 4 3" xfId="849"/>
    <cellStyle name="Обычный 7 3 4 5" xfId="262"/>
    <cellStyle name="Обычный 7 3 4 5 2" xfId="851"/>
    <cellStyle name="Обычный 7 3 4 6" xfId="840"/>
    <cellStyle name="Обычный 7 3 5" xfId="52"/>
    <cellStyle name="Обычный 7 3 5 2" xfId="218"/>
    <cellStyle name="Обычный 7 3 5 2 2" xfId="437"/>
    <cellStyle name="Обычный 7 3 5 2 2 2" xfId="854"/>
    <cellStyle name="Обычный 7 3 5 2 3" xfId="853"/>
    <cellStyle name="Обычный 7 3 5 3" xfId="126"/>
    <cellStyle name="Обычный 7 3 5 3 2" xfId="345"/>
    <cellStyle name="Обычный 7 3 5 3 2 2" xfId="856"/>
    <cellStyle name="Обычный 7 3 5 3 3" xfId="855"/>
    <cellStyle name="Обычный 7 3 5 4" xfId="272"/>
    <cellStyle name="Обычный 7 3 5 4 2" xfId="857"/>
    <cellStyle name="Обычный 7 3 5 5" xfId="852"/>
    <cellStyle name="Обычный 7 3 6" xfId="211"/>
    <cellStyle name="Обычный 7 3 6 2" xfId="430"/>
    <cellStyle name="Обычный 7 3 6 2 2" xfId="859"/>
    <cellStyle name="Обычный 7 3 6 3" xfId="858"/>
    <cellStyle name="Обычный 7 3 7" xfId="89"/>
    <cellStyle name="Обычный 7 3 7 2" xfId="308"/>
    <cellStyle name="Обычный 7 3 7 2 2" xfId="861"/>
    <cellStyle name="Обычный 7 3 7 3" xfId="860"/>
    <cellStyle name="Обычный 7 3 8" xfId="235"/>
    <cellStyle name="Обычный 7 3 8 2" xfId="862"/>
    <cellStyle name="Обычный 7 3 9" xfId="815"/>
    <cellStyle name="Обычный 7 4" xfId="17"/>
    <cellStyle name="Обычный 7 4 2" xfId="56"/>
    <cellStyle name="Обычный 7 4 2 2" xfId="220"/>
    <cellStyle name="Обычный 7 4 2 2 2" xfId="439"/>
    <cellStyle name="Обычный 7 4 2 2 2 2" xfId="866"/>
    <cellStyle name="Обычный 7 4 2 2 3" xfId="865"/>
    <cellStyle name="Обычный 7 4 2 3" xfId="129"/>
    <cellStyle name="Обычный 7 4 2 3 2" xfId="348"/>
    <cellStyle name="Обычный 7 4 2 3 2 2" xfId="868"/>
    <cellStyle name="Обычный 7 4 2 3 3" xfId="867"/>
    <cellStyle name="Обычный 7 4 2 4" xfId="275"/>
    <cellStyle name="Обычный 7 4 2 4 2" xfId="869"/>
    <cellStyle name="Обычный 7 4 2 5" xfId="864"/>
    <cellStyle name="Обычный 7 4 3" xfId="219"/>
    <cellStyle name="Обычный 7 4 3 2" xfId="438"/>
    <cellStyle name="Обычный 7 4 3 2 2" xfId="871"/>
    <cellStyle name="Обычный 7 4 3 3" xfId="870"/>
    <cellStyle name="Обычный 7 4 4" xfId="92"/>
    <cellStyle name="Обычный 7 4 4 2" xfId="311"/>
    <cellStyle name="Обычный 7 4 4 2 2" xfId="873"/>
    <cellStyle name="Обычный 7 4 4 3" xfId="872"/>
    <cellStyle name="Обычный 7 4 5" xfId="238"/>
    <cellStyle name="Обычный 7 4 5 2" xfId="874"/>
    <cellStyle name="Обычный 7 4 6" xfId="863"/>
    <cellStyle name="Обычный 7 5" xfId="26"/>
    <cellStyle name="Обычный 7 5 2" xfId="65"/>
    <cellStyle name="Обычный 7 5 2 2" xfId="222"/>
    <cellStyle name="Обычный 7 5 2 2 2" xfId="441"/>
    <cellStyle name="Обычный 7 5 2 2 2 2" xfId="878"/>
    <cellStyle name="Обычный 7 5 2 2 3" xfId="877"/>
    <cellStyle name="Обычный 7 5 2 3" xfId="138"/>
    <cellStyle name="Обычный 7 5 2 3 2" xfId="357"/>
    <cellStyle name="Обычный 7 5 2 3 2 2" xfId="880"/>
    <cellStyle name="Обычный 7 5 2 3 3" xfId="879"/>
    <cellStyle name="Обычный 7 5 2 4" xfId="284"/>
    <cellStyle name="Обычный 7 5 2 4 2" xfId="881"/>
    <cellStyle name="Обычный 7 5 2 5" xfId="876"/>
    <cellStyle name="Обычный 7 5 3" xfId="221"/>
    <cellStyle name="Обычный 7 5 3 2" xfId="440"/>
    <cellStyle name="Обычный 7 5 3 2 2" xfId="883"/>
    <cellStyle name="Обычный 7 5 3 3" xfId="882"/>
    <cellStyle name="Обычный 7 5 4" xfId="101"/>
    <cellStyle name="Обычный 7 5 4 2" xfId="320"/>
    <cellStyle name="Обычный 7 5 4 2 2" xfId="885"/>
    <cellStyle name="Обычный 7 5 4 3" xfId="884"/>
    <cellStyle name="Обычный 7 5 5" xfId="247"/>
    <cellStyle name="Обычный 7 5 5 2" xfId="886"/>
    <cellStyle name="Обычный 7 5 6" xfId="875"/>
    <cellStyle name="Обычный 7 6" xfId="35"/>
    <cellStyle name="Обычный 7 6 2" xfId="74"/>
    <cellStyle name="Обычный 7 6 2 2" xfId="224"/>
    <cellStyle name="Обычный 7 6 2 2 2" xfId="443"/>
    <cellStyle name="Обычный 7 6 2 2 2 2" xfId="890"/>
    <cellStyle name="Обычный 7 6 2 2 3" xfId="889"/>
    <cellStyle name="Обычный 7 6 2 3" xfId="147"/>
    <cellStyle name="Обычный 7 6 2 3 2" xfId="366"/>
    <cellStyle name="Обычный 7 6 2 3 2 2" xfId="892"/>
    <cellStyle name="Обычный 7 6 2 3 3" xfId="891"/>
    <cellStyle name="Обычный 7 6 2 4" xfId="293"/>
    <cellStyle name="Обычный 7 6 2 4 2" xfId="893"/>
    <cellStyle name="Обычный 7 6 2 5" xfId="888"/>
    <cellStyle name="Обычный 7 6 3" xfId="223"/>
    <cellStyle name="Обычный 7 6 3 2" xfId="442"/>
    <cellStyle name="Обычный 7 6 3 2 2" xfId="895"/>
    <cellStyle name="Обычный 7 6 3 3" xfId="894"/>
    <cellStyle name="Обычный 7 6 4" xfId="110"/>
    <cellStyle name="Обычный 7 6 4 2" xfId="329"/>
    <cellStyle name="Обычный 7 6 4 2 2" xfId="897"/>
    <cellStyle name="Обычный 7 6 4 3" xfId="896"/>
    <cellStyle name="Обычный 7 6 5" xfId="256"/>
    <cellStyle name="Обычный 7 6 5 2" xfId="898"/>
    <cellStyle name="Обычный 7 6 6" xfId="887"/>
    <cellStyle name="Обычный 7 7" xfId="46"/>
    <cellStyle name="Обычный 7 7 2" xfId="225"/>
    <cellStyle name="Обычный 7 7 2 2" xfId="444"/>
    <cellStyle name="Обычный 7 7 2 2 2" xfId="901"/>
    <cellStyle name="Обычный 7 7 2 3" xfId="900"/>
    <cellStyle name="Обычный 7 7 3" xfId="120"/>
    <cellStyle name="Обычный 7 7 3 2" xfId="339"/>
    <cellStyle name="Обычный 7 7 3 2 2" xfId="903"/>
    <cellStyle name="Обычный 7 7 3 3" xfId="902"/>
    <cellStyle name="Обычный 7 7 4" xfId="266"/>
    <cellStyle name="Обычный 7 7 4 2" xfId="904"/>
    <cellStyle name="Обычный 7 7 5" xfId="899"/>
    <cellStyle name="Обычный 7 8" xfId="202"/>
    <cellStyle name="Обычный 7 8 2" xfId="421"/>
    <cellStyle name="Обычный 7 8 2 2" xfId="906"/>
    <cellStyle name="Обычный 7 8 3" xfId="905"/>
    <cellStyle name="Обычный 7 9" xfId="83"/>
    <cellStyle name="Обычный 7 9 2" xfId="302"/>
    <cellStyle name="Обычный 7 9 2 2" xfId="908"/>
    <cellStyle name="Обычный 7 9 3" xfId="907"/>
    <cellStyle name="Обычный 8" xfId="43"/>
    <cellStyle name="Обычный 9" xfId="42"/>
    <cellStyle name="Обычный 9 2" xfId="226"/>
    <cellStyle name="Обычный 9 2 2" xfId="445"/>
    <cellStyle name="Обычный 9 2 2 2" xfId="911"/>
    <cellStyle name="Обычный 9 2 3" xfId="910"/>
    <cellStyle name="Обычный 9 3" xfId="117"/>
    <cellStyle name="Обычный 9 3 2" xfId="336"/>
    <cellStyle name="Обычный 9 3 2 2" xfId="913"/>
    <cellStyle name="Обычный 9 3 3" xfId="912"/>
    <cellStyle name="Обычный 9 4" xfId="263"/>
    <cellStyle name="Обычный 9 4 2" xfId="914"/>
    <cellStyle name="Обычный 9 5" xfId="909"/>
    <cellStyle name="Стиль 1" xfId="456"/>
    <cellStyle name="Стиль 1 2" xfId="462"/>
    <cellStyle name="Финансовый 2" xfId="53"/>
    <cellStyle name="Финансовый 2 2" xfId="460"/>
    <cellStyle name="Финансовый 3" xfId="447"/>
    <cellStyle name="Финансовый 3 2" xfId="9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</sheetPr>
  <dimension ref="A1:DU181"/>
  <sheetViews>
    <sheetView topLeftCell="B1" zoomScaleNormal="100" zoomScaleSheetLayoutView="100" workbookViewId="0">
      <selection activeCell="BZ6" sqref="BZ6"/>
    </sheetView>
  </sheetViews>
  <sheetFormatPr defaultColWidth="0.85546875" defaultRowHeight="12.75" x14ac:dyDescent="0.2"/>
  <cols>
    <col min="1" max="1" width="9.7109375" style="295" hidden="1" customWidth="1"/>
    <col min="2" max="13" width="1" style="296" customWidth="1"/>
    <col min="14" max="101" width="0.85546875" style="296" customWidth="1"/>
    <col min="102" max="112" width="0.85546875" style="296"/>
    <col min="113" max="113" width="0.85546875" style="296" customWidth="1"/>
    <col min="114" max="114" width="15" style="296" customWidth="1"/>
    <col min="115" max="115" width="14.42578125" style="296" customWidth="1"/>
    <col min="116" max="116" width="13.7109375" style="296" customWidth="1"/>
    <col min="117" max="117" width="13.85546875" style="296" customWidth="1"/>
    <col min="118" max="118" width="1.5703125" style="296" bestFit="1" customWidth="1"/>
    <col min="119" max="125" width="0.85546875" style="296"/>
    <col min="126" max="126" width="0.85546875" style="296" customWidth="1"/>
    <col min="127" max="16384" width="0.85546875" style="296"/>
  </cols>
  <sheetData>
    <row r="1" spans="1:125" x14ac:dyDescent="0.2">
      <c r="DL1" s="297"/>
      <c r="DU1" s="297"/>
    </row>
    <row r="2" spans="1:125" ht="24" customHeight="1" x14ac:dyDescent="0.2">
      <c r="DU2" s="298"/>
    </row>
    <row r="3" spans="1:125" s="301" customFormat="1" ht="15" x14ac:dyDescent="0.25">
      <c r="A3" s="299"/>
      <c r="B3" s="549" t="s">
        <v>172</v>
      </c>
      <c r="C3" s="549"/>
      <c r="D3" s="549"/>
      <c r="E3" s="549"/>
      <c r="F3" s="549"/>
      <c r="G3" s="549"/>
      <c r="H3" s="549"/>
      <c r="I3" s="549"/>
      <c r="J3" s="549"/>
      <c r="K3" s="549"/>
      <c r="L3" s="549"/>
      <c r="M3" s="549"/>
      <c r="N3" s="549"/>
      <c r="O3" s="549"/>
      <c r="P3" s="549"/>
      <c r="Q3" s="549"/>
      <c r="R3" s="549"/>
      <c r="S3" s="549"/>
      <c r="T3" s="549"/>
      <c r="U3" s="549"/>
      <c r="V3" s="549"/>
      <c r="W3" s="549"/>
      <c r="X3" s="549"/>
      <c r="Y3" s="549"/>
      <c r="Z3" s="549"/>
      <c r="AA3" s="549"/>
      <c r="AB3" s="549"/>
      <c r="AC3" s="549"/>
      <c r="AD3" s="549"/>
      <c r="AE3" s="549"/>
      <c r="AF3" s="549"/>
      <c r="AG3" s="549"/>
      <c r="AH3" s="549"/>
      <c r="AI3" s="549"/>
      <c r="AJ3" s="549"/>
      <c r="AK3" s="549"/>
      <c r="AL3" s="549"/>
      <c r="AM3" s="549"/>
      <c r="AN3" s="549"/>
      <c r="AO3" s="549"/>
      <c r="AP3" s="549"/>
      <c r="AQ3" s="549"/>
      <c r="AR3" s="549"/>
      <c r="AS3" s="549"/>
      <c r="AT3" s="549"/>
      <c r="AU3" s="549"/>
      <c r="AV3" s="549"/>
      <c r="AW3" s="549"/>
      <c r="AX3" s="549"/>
      <c r="AY3" s="549"/>
      <c r="AZ3" s="549"/>
      <c r="BA3" s="549"/>
      <c r="BB3" s="549"/>
      <c r="BC3" s="549"/>
      <c r="BD3" s="549"/>
      <c r="BE3" s="549"/>
      <c r="BF3" s="549"/>
      <c r="BG3" s="549"/>
      <c r="BH3" s="549"/>
      <c r="BI3" s="549"/>
      <c r="BJ3" s="549"/>
      <c r="BK3" s="549"/>
      <c r="BL3" s="549"/>
      <c r="BM3" s="549"/>
      <c r="BN3" s="549"/>
      <c r="BO3" s="549"/>
      <c r="BP3" s="549"/>
      <c r="BQ3" s="549"/>
      <c r="BR3" s="549"/>
      <c r="BS3" s="549"/>
      <c r="BT3" s="549"/>
      <c r="BU3" s="549"/>
      <c r="BV3" s="549"/>
      <c r="BW3" s="549"/>
      <c r="BX3" s="549"/>
      <c r="BY3" s="549"/>
      <c r="BZ3" s="549"/>
      <c r="CA3" s="549"/>
      <c r="CB3" s="549"/>
      <c r="CC3" s="549"/>
      <c r="CD3" s="549"/>
      <c r="CE3" s="549"/>
      <c r="CF3" s="549"/>
      <c r="CG3" s="549"/>
      <c r="CH3" s="549"/>
      <c r="CI3" s="549"/>
      <c r="CJ3" s="549"/>
      <c r="CK3" s="549"/>
      <c r="CL3" s="549"/>
      <c r="CM3" s="549"/>
      <c r="CN3" s="549"/>
      <c r="CO3" s="549"/>
      <c r="CP3" s="549"/>
      <c r="CQ3" s="549"/>
      <c r="CR3" s="549"/>
      <c r="CS3" s="549"/>
      <c r="CT3" s="549"/>
      <c r="CU3" s="549"/>
      <c r="CV3" s="549"/>
      <c r="CW3" s="549"/>
      <c r="CX3" s="549"/>
      <c r="CY3" s="549"/>
      <c r="CZ3" s="549"/>
      <c r="DA3" s="549"/>
      <c r="DB3" s="549"/>
      <c r="DC3" s="549"/>
      <c r="DD3" s="549"/>
      <c r="DE3" s="549"/>
      <c r="DF3" s="549"/>
      <c r="DG3" s="549"/>
      <c r="DH3" s="549"/>
      <c r="DI3" s="300"/>
      <c r="DJ3" s="300"/>
      <c r="DK3" s="300"/>
      <c r="DL3" s="300"/>
    </row>
    <row r="4" spans="1:125" s="303" customFormat="1" ht="15.75" thickBot="1" x14ac:dyDescent="0.3">
      <c r="A4" s="302"/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Y4" s="301"/>
      <c r="Z4" s="301"/>
      <c r="AA4" s="301"/>
      <c r="AB4" s="304" t="s">
        <v>173</v>
      </c>
      <c r="AC4" s="301"/>
      <c r="AD4" s="558" t="s">
        <v>195</v>
      </c>
      <c r="AE4" s="558"/>
      <c r="AF4" s="558"/>
      <c r="AG4" s="558"/>
      <c r="AH4" s="558"/>
      <c r="AI4" s="558"/>
      <c r="AJ4" s="558"/>
      <c r="AK4" s="558"/>
      <c r="AL4" s="558"/>
      <c r="AM4" s="558"/>
      <c r="AN4" s="558"/>
      <c r="AO4" s="558"/>
      <c r="AP4" s="558"/>
      <c r="AQ4" s="558"/>
      <c r="AR4" s="558"/>
      <c r="AS4" s="558"/>
      <c r="AT4" s="558"/>
      <c r="AU4" s="559">
        <v>20</v>
      </c>
      <c r="AV4" s="559"/>
      <c r="AW4" s="559"/>
      <c r="AX4" s="559"/>
      <c r="AY4" s="560" t="s">
        <v>166</v>
      </c>
      <c r="AZ4" s="560"/>
      <c r="BA4" s="560"/>
      <c r="BB4" s="560"/>
      <c r="BC4" s="560"/>
      <c r="BD4" s="560"/>
      <c r="BE4" s="560"/>
      <c r="BF4" s="560"/>
      <c r="BG4" s="560"/>
      <c r="BH4" s="560"/>
      <c r="BI4" s="560"/>
      <c r="BJ4" s="560"/>
      <c r="BK4" s="560"/>
      <c r="BL4" s="560"/>
      <c r="BM4" s="560"/>
      <c r="BN4" s="560"/>
      <c r="BO4" s="560"/>
      <c r="BP4" s="560"/>
      <c r="BQ4" s="560"/>
      <c r="BR4" s="560"/>
      <c r="BS4" s="560"/>
      <c r="BT4" s="560"/>
      <c r="BU4" s="560"/>
      <c r="BV4" s="560"/>
      <c r="BW4" s="560"/>
      <c r="BX4" s="560"/>
      <c r="BY4" s="560"/>
      <c r="BZ4" s="560"/>
      <c r="CA4" s="560"/>
      <c r="CB4" s="560"/>
      <c r="CC4" s="560"/>
      <c r="CD4" s="560"/>
      <c r="CE4" s="560"/>
      <c r="CF4" s="560"/>
      <c r="CG4" s="560"/>
      <c r="CH4" s="560"/>
      <c r="CI4" s="560"/>
      <c r="CJ4" s="560"/>
      <c r="CK4" s="560"/>
      <c r="CL4" s="560"/>
      <c r="CM4" s="560"/>
      <c r="CN4" s="560"/>
      <c r="CO4" s="560"/>
      <c r="CP4" s="560"/>
      <c r="CQ4" s="560"/>
      <c r="CR4" s="560"/>
      <c r="CS4" s="560"/>
      <c r="CT4" s="301" t="s">
        <v>174</v>
      </c>
      <c r="CV4" s="301"/>
      <c r="DK4" s="564" t="s">
        <v>175</v>
      </c>
      <c r="DL4" s="565"/>
    </row>
    <row r="5" spans="1:125" s="303" customFormat="1" x14ac:dyDescent="0.2">
      <c r="A5" s="302"/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305"/>
      <c r="AE5" s="305"/>
      <c r="AF5" s="305"/>
      <c r="AG5" s="305"/>
      <c r="AH5" s="305"/>
      <c r="AI5" s="305"/>
      <c r="AJ5" s="305"/>
      <c r="AK5" s="305"/>
      <c r="AL5" s="305"/>
      <c r="AM5" s="305"/>
      <c r="AN5" s="305"/>
      <c r="AO5" s="305"/>
      <c r="AP5" s="305"/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  <c r="BL5" s="305"/>
      <c r="BM5" s="305"/>
      <c r="BN5" s="305"/>
      <c r="BO5" s="305"/>
      <c r="BP5" s="305"/>
      <c r="BQ5" s="305"/>
      <c r="BR5" s="305"/>
      <c r="BS5" s="305"/>
      <c r="BT5" s="305"/>
      <c r="BU5" s="305"/>
      <c r="BV5" s="305"/>
      <c r="BW5" s="305"/>
      <c r="BX5" s="305"/>
      <c r="BY5" s="305"/>
      <c r="BZ5" s="305"/>
      <c r="CA5" s="305"/>
      <c r="CB5" s="305"/>
      <c r="CC5" s="305"/>
      <c r="CD5" s="305"/>
      <c r="CE5" s="305"/>
      <c r="CF5" s="305"/>
      <c r="CG5" s="305"/>
      <c r="CH5" s="305"/>
      <c r="CI5" s="305"/>
      <c r="CJ5" s="305"/>
      <c r="CK5" s="305"/>
      <c r="CL5" s="305"/>
      <c r="CM5" s="305"/>
      <c r="CN5" s="305"/>
      <c r="CO5" s="305"/>
      <c r="CP5" s="305"/>
      <c r="CQ5" s="305"/>
      <c r="CR5" s="305"/>
      <c r="CS5" s="305"/>
      <c r="CT5" s="305"/>
      <c r="CU5" s="305"/>
      <c r="CV5" s="305"/>
      <c r="CW5" s="305"/>
      <c r="CX5" s="305"/>
      <c r="CY5" s="305"/>
      <c r="CZ5" s="305"/>
      <c r="DA5" s="305"/>
      <c r="DB5" s="305"/>
      <c r="DC5" s="305"/>
      <c r="DD5" s="305"/>
      <c r="DE5" s="305"/>
      <c r="DF5" s="305"/>
      <c r="DG5" s="305"/>
      <c r="DH5" s="305"/>
      <c r="DI5" s="306"/>
      <c r="DJ5" s="306" t="s">
        <v>176</v>
      </c>
      <c r="DK5" s="566" t="s">
        <v>131</v>
      </c>
      <c r="DL5" s="567"/>
    </row>
    <row r="6" spans="1:125" s="303" customFormat="1" x14ac:dyDescent="0.2">
      <c r="A6" s="302"/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  <c r="BL6" s="305"/>
      <c r="BM6" s="305"/>
      <c r="BN6" s="305"/>
      <c r="BO6" s="305"/>
      <c r="BP6" s="305"/>
      <c r="BQ6" s="305"/>
      <c r="BR6" s="305"/>
      <c r="BS6" s="305"/>
      <c r="BT6" s="305"/>
      <c r="BU6" s="305"/>
      <c r="BV6" s="305"/>
      <c r="BW6" s="305"/>
      <c r="BX6" s="305"/>
      <c r="BY6" s="305"/>
      <c r="BZ6" s="305"/>
      <c r="CA6" s="305"/>
      <c r="CB6" s="305"/>
      <c r="CC6" s="305"/>
      <c r="CD6" s="305"/>
      <c r="CE6" s="305"/>
      <c r="CF6" s="305"/>
      <c r="CG6" s="305"/>
      <c r="CH6" s="305"/>
      <c r="CI6" s="305"/>
      <c r="CJ6" s="305"/>
      <c r="CK6" s="305"/>
      <c r="CL6" s="305"/>
      <c r="CM6" s="305"/>
      <c r="CN6" s="305"/>
      <c r="CO6" s="305"/>
      <c r="CP6" s="305"/>
      <c r="CQ6" s="305"/>
      <c r="CR6" s="305"/>
      <c r="CS6" s="305"/>
      <c r="CT6" s="305"/>
      <c r="CU6" s="305"/>
      <c r="CV6" s="305"/>
      <c r="CW6" s="305"/>
      <c r="CX6" s="305"/>
      <c r="CY6" s="305"/>
      <c r="CZ6" s="305"/>
      <c r="DA6" s="305"/>
      <c r="DB6" s="305"/>
      <c r="DC6" s="305"/>
      <c r="DD6" s="305"/>
      <c r="DE6" s="305"/>
      <c r="DF6" s="305"/>
      <c r="DG6" s="305"/>
      <c r="DH6" s="305"/>
      <c r="DI6" s="306"/>
      <c r="DJ6" s="306" t="s">
        <v>177</v>
      </c>
      <c r="DK6" s="572" t="s">
        <v>167</v>
      </c>
      <c r="DL6" s="573"/>
    </row>
    <row r="7" spans="1:125" s="303" customFormat="1" x14ac:dyDescent="0.2">
      <c r="A7" s="302"/>
      <c r="B7" s="305" t="s">
        <v>178</v>
      </c>
      <c r="C7" s="305"/>
      <c r="D7" s="305"/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7" t="s">
        <v>179</v>
      </c>
      <c r="P7" s="307"/>
      <c r="Q7" s="307"/>
      <c r="R7" s="307"/>
      <c r="S7" s="307"/>
      <c r="T7" s="307"/>
      <c r="U7" s="307"/>
      <c r="V7" s="307"/>
      <c r="W7" s="307"/>
      <c r="X7" s="307"/>
      <c r="Y7" s="307"/>
      <c r="Z7" s="307"/>
      <c r="AA7" s="307"/>
      <c r="AB7" s="307"/>
      <c r="AC7" s="307"/>
      <c r="AD7" s="307"/>
      <c r="AE7" s="307"/>
      <c r="AF7" s="307"/>
      <c r="AG7" s="307"/>
      <c r="AH7" s="307"/>
      <c r="AI7" s="307"/>
      <c r="AJ7" s="307"/>
      <c r="AK7" s="307"/>
      <c r="AL7" s="307"/>
      <c r="AM7" s="307"/>
      <c r="AN7" s="307"/>
      <c r="AO7" s="307"/>
      <c r="AP7" s="307"/>
      <c r="AQ7" s="307"/>
      <c r="AR7" s="307"/>
      <c r="AS7" s="307"/>
      <c r="AT7" s="307"/>
      <c r="AU7" s="307"/>
      <c r="AV7" s="307"/>
      <c r="AW7" s="307"/>
      <c r="AX7" s="307"/>
      <c r="AY7" s="307"/>
      <c r="AZ7" s="307"/>
      <c r="BA7" s="307"/>
      <c r="BB7" s="307"/>
      <c r="BC7" s="307"/>
      <c r="BD7" s="307"/>
      <c r="BE7" s="307"/>
      <c r="BF7" s="307"/>
      <c r="BG7" s="307"/>
      <c r="BH7" s="307"/>
      <c r="BI7" s="307"/>
      <c r="BJ7" s="307"/>
      <c r="BK7" s="307"/>
      <c r="BL7" s="307"/>
      <c r="BM7" s="307"/>
      <c r="BN7" s="307"/>
      <c r="BO7" s="307"/>
      <c r="BP7" s="307"/>
      <c r="BQ7" s="307"/>
      <c r="BR7" s="307"/>
      <c r="BS7" s="307"/>
      <c r="BT7" s="307"/>
      <c r="BU7" s="307"/>
      <c r="BV7" s="307"/>
      <c r="BW7" s="307"/>
      <c r="BX7" s="307"/>
      <c r="BY7" s="307"/>
      <c r="BZ7" s="307"/>
      <c r="CA7" s="307"/>
      <c r="CB7" s="307"/>
      <c r="CC7" s="307"/>
      <c r="CD7" s="307"/>
      <c r="CE7" s="307"/>
      <c r="CF7" s="307"/>
      <c r="CG7" s="307"/>
      <c r="CH7" s="307"/>
      <c r="CI7" s="307"/>
      <c r="CJ7" s="307"/>
      <c r="CK7" s="307"/>
      <c r="CL7" s="307"/>
      <c r="CM7" s="307"/>
      <c r="CN7" s="307"/>
      <c r="CO7" s="307"/>
      <c r="CP7" s="307"/>
      <c r="CQ7" s="307"/>
      <c r="CR7" s="307"/>
      <c r="CS7" s="307"/>
      <c r="CT7" s="307"/>
      <c r="CU7" s="307"/>
      <c r="CV7" s="307"/>
      <c r="CW7" s="307"/>
      <c r="CX7" s="307"/>
      <c r="CY7" s="307"/>
      <c r="CZ7" s="307"/>
      <c r="DA7" s="307"/>
      <c r="DB7" s="307"/>
      <c r="DC7" s="307"/>
      <c r="DD7" s="307"/>
      <c r="DE7" s="307"/>
      <c r="DF7" s="307"/>
      <c r="DG7" s="307"/>
      <c r="DH7" s="305"/>
      <c r="DI7" s="306"/>
      <c r="DJ7" s="306" t="s">
        <v>180</v>
      </c>
      <c r="DK7" s="574" t="s">
        <v>161</v>
      </c>
      <c r="DL7" s="575"/>
    </row>
    <row r="8" spans="1:125" s="303" customFormat="1" x14ac:dyDescent="0.2">
      <c r="A8" s="302"/>
      <c r="B8" s="305" t="s">
        <v>181</v>
      </c>
      <c r="C8" s="305"/>
      <c r="D8" s="305"/>
      <c r="E8" s="305"/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305"/>
      <c r="AB8" s="305"/>
      <c r="AC8" s="305"/>
      <c r="AD8" s="305"/>
      <c r="AE8" s="305"/>
      <c r="AF8" s="305"/>
      <c r="AG8" s="305"/>
      <c r="AH8" s="305"/>
      <c r="AI8" s="305"/>
      <c r="AJ8" s="305"/>
      <c r="AK8" s="305"/>
      <c r="AL8" s="305"/>
      <c r="AM8" s="305"/>
      <c r="AN8" s="305"/>
      <c r="AO8" s="305"/>
      <c r="AP8" s="305"/>
      <c r="AQ8" s="305"/>
      <c r="AR8" s="305"/>
      <c r="AS8" s="305"/>
      <c r="AT8" s="305"/>
      <c r="AU8" s="305"/>
      <c r="AV8" s="308"/>
      <c r="AW8" s="308"/>
      <c r="AX8" s="308"/>
      <c r="AY8" s="308"/>
      <c r="AZ8" s="308"/>
      <c r="BA8" s="308"/>
      <c r="BB8" s="308"/>
      <c r="BC8" s="308"/>
      <c r="BD8" s="308"/>
      <c r="BE8" s="308"/>
      <c r="BF8" s="308"/>
      <c r="BG8" s="308"/>
      <c r="BH8" s="308"/>
      <c r="BI8" s="308"/>
      <c r="BJ8" s="308"/>
      <c r="BK8" s="308"/>
      <c r="BL8" s="308"/>
      <c r="BM8" s="308"/>
      <c r="BN8" s="308"/>
      <c r="BO8" s="308"/>
      <c r="BP8" s="308"/>
      <c r="BQ8" s="308"/>
      <c r="BR8" s="308"/>
      <c r="BS8" s="308"/>
      <c r="BT8" s="308"/>
      <c r="BU8" s="308"/>
      <c r="BV8" s="308"/>
      <c r="BW8" s="308"/>
      <c r="BX8" s="308"/>
      <c r="BY8" s="308"/>
      <c r="BZ8" s="308"/>
      <c r="CA8" s="308"/>
      <c r="CB8" s="308"/>
      <c r="CC8" s="308"/>
      <c r="CD8" s="308"/>
      <c r="CE8" s="308"/>
      <c r="CF8" s="308"/>
      <c r="CG8" s="308"/>
      <c r="CH8" s="308"/>
      <c r="CI8" s="308"/>
      <c r="CJ8" s="308"/>
      <c r="CK8" s="308"/>
      <c r="CL8" s="308"/>
      <c r="CM8" s="308"/>
      <c r="CN8" s="308"/>
      <c r="CO8" s="308"/>
      <c r="CP8" s="308"/>
      <c r="CQ8" s="308"/>
      <c r="CR8" s="308"/>
      <c r="CS8" s="308"/>
      <c r="CT8" s="308"/>
      <c r="CU8" s="308"/>
      <c r="CV8" s="308"/>
      <c r="CW8" s="308"/>
      <c r="CX8" s="308"/>
      <c r="CY8" s="308"/>
      <c r="CZ8" s="308"/>
      <c r="DA8" s="308"/>
      <c r="DB8" s="308"/>
      <c r="DC8" s="308"/>
      <c r="DD8" s="308"/>
      <c r="DE8" s="308"/>
      <c r="DF8" s="308"/>
      <c r="DG8" s="308"/>
      <c r="DH8" s="308"/>
      <c r="DI8" s="306"/>
      <c r="DJ8" s="306" t="s">
        <v>182</v>
      </c>
      <c r="DK8" s="570" t="s">
        <v>162</v>
      </c>
      <c r="DL8" s="571"/>
    </row>
    <row r="9" spans="1:125" s="303" customFormat="1" ht="12" customHeight="1" x14ac:dyDescent="0.2">
      <c r="A9" s="302"/>
      <c r="B9" s="309" t="s">
        <v>183</v>
      </c>
      <c r="C9" s="310"/>
      <c r="D9" s="310"/>
      <c r="E9" s="310"/>
      <c r="F9" s="310"/>
      <c r="G9" s="310"/>
      <c r="H9" s="310"/>
      <c r="I9" s="310"/>
      <c r="J9" s="310"/>
      <c r="K9" s="310"/>
      <c r="L9" s="310"/>
      <c r="M9" s="310"/>
      <c r="N9" s="310"/>
      <c r="O9" s="310"/>
      <c r="P9" s="310"/>
      <c r="Q9" s="310"/>
      <c r="R9" s="310"/>
      <c r="S9" s="310"/>
      <c r="T9" s="310"/>
      <c r="U9" s="310"/>
      <c r="V9" s="305"/>
      <c r="W9" s="305"/>
      <c r="X9" s="305"/>
      <c r="Y9" s="305"/>
      <c r="Z9" s="305"/>
      <c r="AA9" s="305"/>
      <c r="AB9" s="305"/>
      <c r="AC9" s="305"/>
      <c r="AD9" s="305"/>
      <c r="AE9" s="305"/>
      <c r="AF9" s="305"/>
      <c r="AG9" s="305"/>
      <c r="AH9" s="305"/>
      <c r="AI9" s="305"/>
      <c r="AJ9" s="305"/>
      <c r="AK9" s="305"/>
      <c r="AL9" s="305"/>
      <c r="AM9" s="305"/>
      <c r="AN9" s="305"/>
      <c r="AO9" s="305"/>
      <c r="AP9" s="305"/>
      <c r="AQ9" s="305"/>
      <c r="AR9" s="305"/>
      <c r="AS9" s="305"/>
      <c r="AT9" s="305"/>
      <c r="AU9" s="305"/>
      <c r="AV9" s="305"/>
      <c r="AW9" s="305"/>
      <c r="AX9" s="305"/>
      <c r="AY9" s="305"/>
      <c r="AZ9" s="305"/>
      <c r="BA9" s="305"/>
      <c r="BB9" s="305"/>
      <c r="BC9" s="305"/>
      <c r="BD9" s="305"/>
      <c r="BE9" s="305"/>
      <c r="BF9" s="305"/>
      <c r="BG9" s="305"/>
      <c r="BH9" s="305"/>
      <c r="BI9" s="305"/>
      <c r="BJ9" s="305"/>
      <c r="BK9" s="305"/>
      <c r="BL9" s="305"/>
      <c r="BM9" s="305"/>
      <c r="BN9" s="305"/>
      <c r="BO9" s="305"/>
      <c r="BP9" s="305"/>
      <c r="BQ9" s="305"/>
      <c r="BR9" s="305"/>
      <c r="BS9" s="305"/>
      <c r="BT9" s="305"/>
      <c r="BU9" s="305"/>
      <c r="BV9" s="305"/>
      <c r="BW9" s="305"/>
      <c r="BX9" s="305"/>
      <c r="BY9" s="305"/>
      <c r="BZ9" s="305"/>
      <c r="CA9" s="305"/>
      <c r="CB9" s="305"/>
      <c r="CC9" s="305"/>
      <c r="CD9" s="305"/>
      <c r="CE9" s="305"/>
      <c r="CF9" s="305"/>
      <c r="CG9" s="305"/>
      <c r="CH9" s="305"/>
      <c r="CI9" s="305"/>
      <c r="CJ9" s="305"/>
      <c r="CK9" s="305"/>
      <c r="CL9" s="305"/>
      <c r="CM9" s="305"/>
      <c r="CN9" s="305"/>
      <c r="CO9" s="305"/>
      <c r="CP9" s="305"/>
      <c r="CQ9" s="305"/>
      <c r="CR9" s="305"/>
      <c r="CS9" s="305"/>
      <c r="CT9" s="305"/>
      <c r="CU9" s="305"/>
      <c r="CV9" s="305"/>
      <c r="CW9" s="305"/>
      <c r="CX9" s="305"/>
      <c r="CY9" s="305"/>
      <c r="CZ9" s="305"/>
      <c r="DA9" s="305"/>
      <c r="DB9" s="305"/>
      <c r="DC9" s="305"/>
      <c r="DD9" s="305"/>
      <c r="DE9" s="305"/>
      <c r="DF9" s="305"/>
      <c r="DG9" s="305"/>
      <c r="DH9" s="305"/>
      <c r="DI9" s="306"/>
      <c r="DJ9" s="306" t="s">
        <v>184</v>
      </c>
      <c r="DK9" s="572"/>
      <c r="DL9" s="573"/>
    </row>
    <row r="10" spans="1:125" s="303" customFormat="1" ht="12" customHeight="1" x14ac:dyDescent="0.2">
      <c r="A10" s="302"/>
      <c r="B10" s="309" t="s">
        <v>185</v>
      </c>
      <c r="C10" s="310"/>
      <c r="D10" s="310"/>
      <c r="E10" s="310"/>
      <c r="F10" s="310"/>
      <c r="G10" s="310"/>
      <c r="H10" s="310"/>
      <c r="I10" s="310"/>
      <c r="J10" s="310"/>
      <c r="K10" s="310"/>
      <c r="L10" s="310"/>
      <c r="M10" s="310"/>
      <c r="N10" s="310"/>
      <c r="O10" s="310"/>
      <c r="P10" s="310"/>
      <c r="Q10" s="310"/>
      <c r="R10" s="310"/>
      <c r="S10" s="310"/>
      <c r="T10" s="310"/>
      <c r="U10" s="310"/>
      <c r="V10" s="307"/>
      <c r="W10" s="307"/>
      <c r="X10" s="307"/>
      <c r="Y10" s="307" t="s">
        <v>186</v>
      </c>
      <c r="Z10" s="307"/>
      <c r="AA10" s="307"/>
      <c r="AB10" s="307"/>
      <c r="AC10" s="307"/>
      <c r="AD10" s="307"/>
      <c r="AE10" s="307"/>
      <c r="AF10" s="307"/>
      <c r="AG10" s="307"/>
      <c r="AH10" s="307"/>
      <c r="AI10" s="307"/>
      <c r="AJ10" s="307"/>
      <c r="AK10" s="307"/>
      <c r="AL10" s="307"/>
      <c r="AM10" s="307"/>
      <c r="AN10" s="307"/>
      <c r="AO10" s="307"/>
      <c r="AP10" s="307"/>
      <c r="AQ10" s="307"/>
      <c r="AR10" s="307"/>
      <c r="AS10" s="307"/>
      <c r="AT10" s="307"/>
      <c r="AU10" s="307"/>
      <c r="AV10" s="307"/>
      <c r="AW10" s="307"/>
      <c r="AX10" s="307"/>
      <c r="AY10" s="307"/>
      <c r="AZ10" s="307"/>
      <c r="BA10" s="307"/>
      <c r="BB10" s="307"/>
      <c r="BC10" s="307"/>
      <c r="BD10" s="307"/>
      <c r="BE10" s="307"/>
      <c r="BF10" s="307"/>
      <c r="BG10" s="307"/>
      <c r="BH10" s="307"/>
      <c r="BI10" s="307"/>
      <c r="BJ10" s="307"/>
      <c r="BK10" s="307"/>
      <c r="BL10" s="307"/>
      <c r="BM10" s="307"/>
      <c r="BN10" s="307"/>
      <c r="BO10" s="307"/>
      <c r="BP10" s="307"/>
      <c r="BQ10" s="307"/>
      <c r="BR10" s="307"/>
      <c r="BS10" s="307"/>
      <c r="BT10" s="307"/>
      <c r="BU10" s="307"/>
      <c r="BV10" s="307"/>
      <c r="BW10" s="307"/>
      <c r="BX10" s="307"/>
      <c r="BY10" s="307"/>
      <c r="BZ10" s="307"/>
      <c r="CA10" s="307"/>
      <c r="CB10" s="307"/>
      <c r="CC10" s="307"/>
      <c r="CD10" s="307"/>
      <c r="CE10" s="307"/>
      <c r="CF10" s="307"/>
      <c r="CG10" s="307"/>
      <c r="CH10" s="307"/>
      <c r="CI10" s="307"/>
      <c r="CJ10" s="307"/>
      <c r="CK10" s="307"/>
      <c r="CL10" s="307"/>
      <c r="CM10" s="307"/>
      <c r="CN10" s="307"/>
      <c r="CO10" s="307"/>
      <c r="CP10" s="307"/>
      <c r="CQ10" s="307"/>
      <c r="CR10" s="307"/>
      <c r="CS10" s="307"/>
      <c r="CT10" s="307"/>
      <c r="CU10" s="307"/>
      <c r="CV10" s="307"/>
      <c r="CW10" s="307"/>
      <c r="CX10" s="307"/>
      <c r="CY10" s="307"/>
      <c r="CZ10" s="307"/>
      <c r="DA10" s="307"/>
      <c r="DB10" s="307"/>
      <c r="DC10" s="307"/>
      <c r="DD10" s="307"/>
      <c r="DE10" s="307"/>
      <c r="DF10" s="307"/>
      <c r="DG10" s="307"/>
      <c r="DH10" s="305"/>
      <c r="DI10" s="306"/>
      <c r="DJ10" s="306" t="s">
        <v>187</v>
      </c>
      <c r="DK10" s="570" t="s">
        <v>163</v>
      </c>
      <c r="DL10" s="571"/>
    </row>
    <row r="11" spans="1:125" s="303" customFormat="1" ht="12" customHeight="1" x14ac:dyDescent="0.2">
      <c r="A11" s="302"/>
      <c r="B11" s="305" t="s">
        <v>188</v>
      </c>
      <c r="C11" s="305"/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5"/>
      <c r="O11" s="305"/>
      <c r="P11" s="305"/>
      <c r="Q11" s="305"/>
      <c r="R11" s="305"/>
      <c r="S11" s="305"/>
      <c r="T11" s="305"/>
      <c r="U11" s="305"/>
      <c r="V11" s="305"/>
      <c r="W11" s="305"/>
      <c r="X11" s="305"/>
      <c r="Y11" s="305"/>
      <c r="Z11" s="305"/>
      <c r="AA11" s="305"/>
      <c r="AB11" s="305"/>
      <c r="AC11" s="305"/>
      <c r="AD11" s="305"/>
      <c r="AE11" s="305"/>
      <c r="AF11" s="305"/>
      <c r="AG11" s="305"/>
      <c r="AH11" s="305"/>
      <c r="AI11" s="305"/>
      <c r="AJ11" s="305"/>
      <c r="AK11" s="305"/>
      <c r="AL11" s="305"/>
      <c r="AM11" s="305"/>
      <c r="AN11" s="305"/>
      <c r="AO11" s="305"/>
      <c r="AP11" s="305"/>
      <c r="AQ11" s="305"/>
      <c r="AR11" s="305"/>
      <c r="AS11" s="305"/>
      <c r="AT11" s="305"/>
      <c r="AU11" s="305"/>
      <c r="AV11" s="305"/>
      <c r="AW11" s="305"/>
      <c r="AX11" s="305"/>
      <c r="AY11" s="305"/>
      <c r="AZ11" s="305"/>
      <c r="BA11" s="305"/>
      <c r="BB11" s="305"/>
      <c r="BC11" s="305"/>
      <c r="BD11" s="305"/>
      <c r="BE11" s="305"/>
      <c r="BF11" s="311"/>
      <c r="BG11" s="311"/>
      <c r="BH11" s="311" t="s">
        <v>189</v>
      </c>
      <c r="BI11" s="311"/>
      <c r="BJ11" s="311"/>
      <c r="BK11" s="311"/>
      <c r="BL11" s="311"/>
      <c r="BM11" s="311"/>
      <c r="BN11" s="311"/>
      <c r="BO11" s="311"/>
      <c r="BP11" s="311"/>
      <c r="BQ11" s="311"/>
      <c r="BR11" s="311"/>
      <c r="BS11" s="311"/>
      <c r="BT11" s="311"/>
      <c r="BU11" s="311"/>
      <c r="BV11" s="311"/>
      <c r="BW11" s="311"/>
      <c r="BX11" s="311"/>
      <c r="BY11" s="311"/>
      <c r="BZ11" s="311"/>
      <c r="CA11" s="311"/>
      <c r="CB11" s="311"/>
      <c r="CC11" s="311"/>
      <c r="CD11" s="311"/>
      <c r="CE11" s="311"/>
      <c r="CF11" s="311"/>
      <c r="CG11" s="311"/>
      <c r="CH11" s="311"/>
      <c r="CI11" s="311"/>
      <c r="CJ11" s="311"/>
      <c r="CK11" s="311"/>
      <c r="CL11" s="311"/>
      <c r="CM11" s="311"/>
      <c r="CN11" s="311"/>
      <c r="CO11" s="311"/>
      <c r="CP11" s="311"/>
      <c r="CQ11" s="311"/>
      <c r="CR11" s="311"/>
      <c r="CS11" s="307"/>
      <c r="CT11" s="307"/>
      <c r="CU11" s="307"/>
      <c r="CV11" s="307"/>
      <c r="CW11" s="307"/>
      <c r="CX11" s="307"/>
      <c r="CY11" s="307"/>
      <c r="CZ11" s="307"/>
      <c r="DA11" s="307"/>
      <c r="DB11" s="307"/>
      <c r="DC11" s="307"/>
      <c r="DD11" s="307"/>
      <c r="DE11" s="307"/>
      <c r="DF11" s="307"/>
      <c r="DG11" s="307"/>
      <c r="DH11" s="308"/>
      <c r="DI11" s="312"/>
      <c r="DJ11" s="312"/>
      <c r="DK11" s="576" t="s">
        <v>164</v>
      </c>
      <c r="DL11" s="577"/>
    </row>
    <row r="12" spans="1:125" s="303" customFormat="1" ht="12" customHeight="1" x14ac:dyDescent="0.2">
      <c r="A12" s="302"/>
      <c r="B12" s="307"/>
      <c r="C12" s="307"/>
      <c r="D12" s="307"/>
      <c r="E12" s="307"/>
      <c r="F12" s="307"/>
      <c r="G12" s="307"/>
      <c r="H12" s="307"/>
      <c r="I12" s="307"/>
      <c r="J12" s="307"/>
      <c r="K12" s="307"/>
      <c r="L12" s="307"/>
      <c r="M12" s="307"/>
      <c r="N12" s="307"/>
      <c r="O12" s="307"/>
      <c r="P12" s="307"/>
      <c r="Q12" s="307"/>
      <c r="R12" s="307"/>
      <c r="S12" s="307"/>
      <c r="T12" s="307"/>
      <c r="U12" s="307"/>
      <c r="V12" s="307"/>
      <c r="W12" s="307"/>
      <c r="X12" s="307"/>
      <c r="Y12" s="307"/>
      <c r="Z12" s="307"/>
      <c r="AA12" s="307"/>
      <c r="AB12" s="307"/>
      <c r="AC12" s="307"/>
      <c r="AD12" s="307"/>
      <c r="AE12" s="307"/>
      <c r="AF12" s="307"/>
      <c r="AG12" s="307"/>
      <c r="AH12" s="307"/>
      <c r="AI12" s="307"/>
      <c r="AJ12" s="307"/>
      <c r="AK12" s="307"/>
      <c r="AL12" s="307"/>
      <c r="AM12" s="307"/>
      <c r="AN12" s="307"/>
      <c r="AO12" s="307"/>
      <c r="AP12" s="307"/>
      <c r="AQ12" s="307"/>
      <c r="AR12" s="307"/>
      <c r="AS12" s="307"/>
      <c r="AT12" s="307"/>
      <c r="AU12" s="307"/>
      <c r="AV12" s="307"/>
      <c r="AW12" s="307"/>
      <c r="AX12" s="307"/>
      <c r="AY12" s="307"/>
      <c r="AZ12" s="307"/>
      <c r="BA12" s="307"/>
      <c r="BB12" s="307"/>
      <c r="BC12" s="307"/>
      <c r="BD12" s="307"/>
      <c r="BE12" s="307"/>
      <c r="BF12" s="307"/>
      <c r="BG12" s="307"/>
      <c r="BH12" s="307"/>
      <c r="BI12" s="307"/>
      <c r="BJ12" s="307"/>
      <c r="BK12" s="307"/>
      <c r="BL12" s="307"/>
      <c r="BM12" s="307"/>
      <c r="BN12" s="307"/>
      <c r="BO12" s="307"/>
      <c r="BP12" s="307"/>
      <c r="BQ12" s="307"/>
      <c r="BR12" s="307"/>
      <c r="BS12" s="307"/>
      <c r="BT12" s="307"/>
      <c r="BU12" s="307"/>
      <c r="BV12" s="307"/>
      <c r="BW12" s="307"/>
      <c r="BX12" s="307"/>
      <c r="BY12" s="307"/>
      <c r="BZ12" s="307"/>
      <c r="CA12" s="307"/>
      <c r="CB12" s="307"/>
      <c r="CC12" s="307"/>
      <c r="CD12" s="307"/>
      <c r="CE12" s="307"/>
      <c r="CF12" s="307"/>
      <c r="CG12" s="307"/>
      <c r="CH12" s="307"/>
      <c r="CI12" s="307"/>
      <c r="CJ12" s="307"/>
      <c r="CK12" s="307"/>
      <c r="CL12" s="307"/>
      <c r="CM12" s="307"/>
      <c r="CN12" s="307"/>
      <c r="CO12" s="307"/>
      <c r="CP12" s="307"/>
      <c r="CQ12" s="307"/>
      <c r="CR12" s="307"/>
      <c r="CS12" s="307"/>
      <c r="CT12" s="307"/>
      <c r="CU12" s="307"/>
      <c r="CV12" s="307"/>
      <c r="CW12" s="307"/>
      <c r="CX12" s="307"/>
      <c r="CY12" s="307"/>
      <c r="CZ12" s="307"/>
      <c r="DA12" s="307"/>
      <c r="DB12" s="307"/>
      <c r="DC12" s="307"/>
      <c r="DD12" s="307"/>
      <c r="DE12" s="307"/>
      <c r="DF12" s="307"/>
      <c r="DG12" s="307"/>
      <c r="DH12" s="305"/>
      <c r="DI12" s="306"/>
      <c r="DJ12" s="306" t="s">
        <v>190</v>
      </c>
      <c r="DK12" s="578"/>
      <c r="DL12" s="579"/>
    </row>
    <row r="13" spans="1:125" s="305" customFormat="1" ht="13.5" thickBot="1" x14ac:dyDescent="0.25">
      <c r="A13" s="302"/>
      <c r="B13" s="305" t="s">
        <v>191</v>
      </c>
      <c r="AC13" s="313"/>
      <c r="AD13" s="313"/>
      <c r="AE13" s="313"/>
      <c r="AF13" s="313"/>
      <c r="AG13" s="313"/>
      <c r="AH13" s="313"/>
      <c r="AI13" s="313"/>
      <c r="AJ13" s="313"/>
      <c r="AK13" s="313"/>
      <c r="AL13" s="313"/>
      <c r="DI13" s="306"/>
      <c r="DJ13" s="306" t="s">
        <v>192</v>
      </c>
      <c r="DK13" s="568" t="s">
        <v>130</v>
      </c>
      <c r="DL13" s="569"/>
    </row>
    <row r="14" spans="1:125" s="316" customFormat="1" ht="14.25" customHeight="1" x14ac:dyDescent="0.2">
      <c r="A14" s="314"/>
      <c r="B14" s="309" t="s">
        <v>193</v>
      </c>
      <c r="C14" s="309"/>
      <c r="D14" s="309"/>
      <c r="E14" s="309"/>
      <c r="F14" s="309"/>
      <c r="G14" s="309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309"/>
      <c r="T14" s="309"/>
      <c r="U14" s="309"/>
      <c r="V14" s="309"/>
      <c r="W14" s="309"/>
      <c r="X14" s="309"/>
      <c r="Y14" s="309"/>
      <c r="Z14" s="309"/>
      <c r="AA14" s="307" t="s">
        <v>194</v>
      </c>
      <c r="AB14" s="307"/>
      <c r="AC14" s="307"/>
      <c r="AD14" s="307"/>
      <c r="AE14" s="307"/>
      <c r="AF14" s="307"/>
      <c r="AG14" s="307"/>
      <c r="AH14" s="307"/>
      <c r="AI14" s="307"/>
      <c r="AJ14" s="307"/>
      <c r="AK14" s="307"/>
      <c r="AL14" s="307"/>
      <c r="AM14" s="307"/>
      <c r="AN14" s="307"/>
      <c r="AO14" s="307"/>
      <c r="AP14" s="307"/>
      <c r="AQ14" s="307"/>
      <c r="AR14" s="307"/>
      <c r="AS14" s="307"/>
      <c r="AT14" s="307"/>
      <c r="AU14" s="307"/>
      <c r="AV14" s="307"/>
      <c r="AW14" s="307"/>
      <c r="AX14" s="307"/>
      <c r="AY14" s="307"/>
      <c r="AZ14" s="307"/>
      <c r="BA14" s="307"/>
      <c r="BB14" s="307"/>
      <c r="BC14" s="307"/>
      <c r="BD14" s="307"/>
      <c r="BE14" s="307"/>
      <c r="BF14" s="307"/>
      <c r="BG14" s="307"/>
      <c r="BH14" s="307"/>
      <c r="BI14" s="307"/>
      <c r="BJ14" s="307"/>
      <c r="BK14" s="307"/>
      <c r="BL14" s="307"/>
      <c r="BM14" s="307"/>
      <c r="BN14" s="307"/>
      <c r="BO14" s="307"/>
      <c r="BP14" s="307"/>
      <c r="BQ14" s="307"/>
      <c r="BR14" s="307"/>
      <c r="BS14" s="307"/>
      <c r="BT14" s="307"/>
      <c r="BU14" s="307"/>
      <c r="BV14" s="307"/>
      <c r="BW14" s="307"/>
      <c r="BX14" s="307"/>
      <c r="BY14" s="307"/>
      <c r="BZ14" s="307"/>
      <c r="CA14" s="307"/>
      <c r="CB14" s="307"/>
      <c r="CC14" s="307"/>
      <c r="CD14" s="307"/>
      <c r="CE14" s="307"/>
      <c r="CF14" s="307"/>
      <c r="CG14" s="307"/>
      <c r="CH14" s="307"/>
      <c r="CI14" s="307"/>
      <c r="CJ14" s="307"/>
      <c r="CK14" s="307"/>
      <c r="CL14" s="307"/>
      <c r="CM14" s="307"/>
      <c r="CN14" s="307"/>
      <c r="CO14" s="307"/>
      <c r="CP14" s="307"/>
      <c r="CQ14" s="307"/>
      <c r="CR14" s="307"/>
      <c r="CS14" s="307"/>
      <c r="CT14" s="307"/>
      <c r="CU14" s="307"/>
      <c r="CV14" s="307"/>
      <c r="CW14" s="307"/>
      <c r="CX14" s="307"/>
      <c r="CY14" s="307"/>
      <c r="CZ14" s="307"/>
      <c r="DA14" s="307"/>
      <c r="DB14" s="307"/>
      <c r="DC14" s="307"/>
      <c r="DD14" s="307"/>
      <c r="DE14" s="307"/>
      <c r="DF14" s="307"/>
      <c r="DG14" s="307"/>
      <c r="DH14" s="307"/>
      <c r="DI14" s="307"/>
      <c r="DJ14" s="307"/>
      <c r="DK14" s="315"/>
      <c r="DL14" s="315"/>
    </row>
    <row r="15" spans="1:125" s="303" customFormat="1" ht="12" x14ac:dyDescent="0.2">
      <c r="A15" s="302"/>
      <c r="B15" s="315"/>
      <c r="C15" s="315"/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315"/>
      <c r="T15" s="315"/>
      <c r="U15" s="315"/>
      <c r="V15" s="315"/>
      <c r="W15" s="315"/>
      <c r="X15" s="315"/>
      <c r="Y15" s="315"/>
      <c r="Z15" s="315"/>
      <c r="AA15" s="315"/>
      <c r="AB15" s="315"/>
      <c r="AC15" s="315"/>
      <c r="AD15" s="315"/>
      <c r="AE15" s="315"/>
      <c r="AF15" s="315"/>
      <c r="AG15" s="315"/>
      <c r="AH15" s="315"/>
      <c r="AI15" s="315"/>
      <c r="AJ15" s="315"/>
      <c r="AK15" s="315"/>
      <c r="AL15" s="315"/>
      <c r="AM15" s="315"/>
      <c r="AN15" s="315"/>
      <c r="AO15" s="315"/>
      <c r="AP15" s="315"/>
      <c r="AQ15" s="315"/>
      <c r="AR15" s="315"/>
      <c r="AS15" s="315"/>
      <c r="AT15" s="315"/>
      <c r="AU15" s="315"/>
      <c r="AV15" s="315"/>
      <c r="AW15" s="315"/>
      <c r="AX15" s="315"/>
      <c r="AY15" s="315"/>
      <c r="AZ15" s="315"/>
      <c r="BA15" s="315"/>
      <c r="BB15" s="315"/>
      <c r="BC15" s="315"/>
      <c r="BD15" s="315"/>
      <c r="BE15" s="315"/>
      <c r="BF15" s="315"/>
      <c r="BG15" s="315"/>
      <c r="BH15" s="315"/>
      <c r="BI15" s="315"/>
      <c r="BJ15" s="315"/>
      <c r="BK15" s="315"/>
      <c r="BL15" s="315"/>
      <c r="BM15" s="315"/>
      <c r="BN15" s="315"/>
      <c r="BO15" s="315"/>
      <c r="BP15" s="315"/>
      <c r="BQ15" s="315"/>
      <c r="BR15" s="315"/>
      <c r="BS15" s="315"/>
      <c r="BT15" s="315"/>
      <c r="BU15" s="315"/>
      <c r="BV15" s="315"/>
      <c r="BW15" s="315"/>
      <c r="BX15" s="315"/>
      <c r="BY15" s="315"/>
      <c r="BZ15" s="315"/>
      <c r="CA15" s="315"/>
      <c r="CB15" s="315"/>
      <c r="CC15" s="315"/>
      <c r="CD15" s="315"/>
      <c r="CE15" s="315"/>
      <c r="CF15" s="315"/>
      <c r="CG15" s="315"/>
      <c r="CH15" s="315"/>
      <c r="CI15" s="315"/>
      <c r="CJ15" s="315"/>
      <c r="CK15" s="315"/>
      <c r="CL15" s="315"/>
      <c r="CM15" s="315"/>
      <c r="CN15" s="315"/>
      <c r="CO15" s="315"/>
      <c r="CP15" s="315"/>
      <c r="CQ15" s="315"/>
      <c r="CR15" s="315"/>
      <c r="CS15" s="315"/>
      <c r="CT15" s="315"/>
      <c r="CU15" s="315"/>
      <c r="CV15" s="315"/>
      <c r="CW15" s="315"/>
      <c r="CX15" s="315"/>
      <c r="CY15" s="315"/>
      <c r="CZ15" s="315"/>
      <c r="DA15" s="315"/>
      <c r="DB15" s="315"/>
      <c r="DC15" s="315"/>
      <c r="DD15" s="315"/>
      <c r="DE15" s="315"/>
      <c r="DF15" s="315"/>
      <c r="DG15" s="315"/>
      <c r="DH15" s="315"/>
      <c r="DI15" s="315"/>
      <c r="DJ15" s="315"/>
      <c r="DK15" s="315"/>
      <c r="DL15" s="315"/>
    </row>
    <row r="16" spans="1:125" ht="24" customHeight="1" thickBot="1" x14ac:dyDescent="0.25"/>
    <row r="17" spans="1:116" ht="20.100000000000001" customHeight="1" x14ac:dyDescent="0.2">
      <c r="B17" s="521" t="s">
        <v>198</v>
      </c>
      <c r="C17" s="522"/>
      <c r="D17" s="522"/>
      <c r="E17" s="522"/>
      <c r="F17" s="522"/>
      <c r="G17" s="522"/>
      <c r="H17" s="522"/>
      <c r="I17" s="522"/>
      <c r="J17" s="522"/>
      <c r="K17" s="522"/>
      <c r="L17" s="522"/>
      <c r="M17" s="523"/>
      <c r="N17" s="530" t="s">
        <v>199</v>
      </c>
      <c r="O17" s="510"/>
      <c r="P17" s="510"/>
      <c r="Q17" s="510"/>
      <c r="R17" s="510"/>
      <c r="S17" s="510"/>
      <c r="T17" s="510"/>
      <c r="U17" s="510"/>
      <c r="V17" s="510"/>
      <c r="W17" s="510"/>
      <c r="X17" s="510"/>
      <c r="Y17" s="510"/>
      <c r="Z17" s="510"/>
      <c r="AA17" s="510"/>
      <c r="AB17" s="510"/>
      <c r="AC17" s="510"/>
      <c r="AD17" s="510"/>
      <c r="AE17" s="510"/>
      <c r="AF17" s="510"/>
      <c r="AG17" s="510"/>
      <c r="AH17" s="510"/>
      <c r="AI17" s="510"/>
      <c r="AJ17" s="510"/>
      <c r="AK17" s="510"/>
      <c r="AL17" s="510"/>
      <c r="AM17" s="510"/>
      <c r="AN17" s="510"/>
      <c r="AO17" s="510"/>
      <c r="AP17" s="510"/>
      <c r="AQ17" s="510"/>
      <c r="AR17" s="510"/>
      <c r="AS17" s="510"/>
      <c r="AT17" s="510"/>
      <c r="AU17" s="510"/>
      <c r="AV17" s="510"/>
      <c r="AW17" s="510"/>
      <c r="AX17" s="510"/>
      <c r="AY17" s="510"/>
      <c r="AZ17" s="510"/>
      <c r="BA17" s="510"/>
      <c r="BB17" s="510"/>
      <c r="BC17" s="510"/>
      <c r="BD17" s="510"/>
      <c r="BE17" s="510"/>
      <c r="BF17" s="510"/>
      <c r="BG17" s="510"/>
      <c r="BH17" s="510"/>
      <c r="BI17" s="510"/>
      <c r="BJ17" s="510"/>
      <c r="BK17" s="510"/>
      <c r="BL17" s="510"/>
      <c r="BM17" s="510"/>
      <c r="BN17" s="510"/>
      <c r="BO17" s="510"/>
      <c r="BP17" s="510"/>
      <c r="BQ17" s="510"/>
      <c r="BR17" s="510"/>
      <c r="BS17" s="510"/>
      <c r="BT17" s="510"/>
      <c r="BU17" s="510"/>
      <c r="BV17" s="510"/>
      <c r="BW17" s="510"/>
      <c r="BX17" s="510"/>
      <c r="BY17" s="510"/>
      <c r="BZ17" s="510"/>
      <c r="CA17" s="510"/>
      <c r="CB17" s="510"/>
      <c r="CC17" s="510"/>
      <c r="CD17" s="510"/>
      <c r="CE17" s="510"/>
      <c r="CF17" s="510"/>
      <c r="CG17" s="510"/>
      <c r="CH17" s="510"/>
      <c r="CI17" s="510"/>
      <c r="CJ17" s="510"/>
      <c r="CK17" s="510"/>
      <c r="CL17" s="510"/>
      <c r="CM17" s="510"/>
      <c r="CN17" s="510"/>
      <c r="CO17" s="510"/>
      <c r="CP17" s="510"/>
      <c r="CQ17" s="510"/>
      <c r="CR17" s="510"/>
      <c r="CS17" s="510"/>
      <c r="CT17" s="510"/>
      <c r="CU17" s="510"/>
      <c r="CV17" s="510"/>
      <c r="CW17" s="511"/>
      <c r="CX17" s="509" t="s">
        <v>200</v>
      </c>
      <c r="CY17" s="510"/>
      <c r="CZ17" s="510"/>
      <c r="DA17" s="510"/>
      <c r="DB17" s="510"/>
      <c r="DC17" s="510"/>
      <c r="DD17" s="510"/>
      <c r="DE17" s="510"/>
      <c r="DF17" s="510"/>
      <c r="DG17" s="510"/>
      <c r="DH17" s="510"/>
      <c r="DI17" s="511"/>
      <c r="DJ17" s="317" t="s">
        <v>196</v>
      </c>
      <c r="DK17" s="317" t="s">
        <v>197</v>
      </c>
      <c r="DL17" s="318" t="s">
        <v>197</v>
      </c>
    </row>
    <row r="18" spans="1:116" x14ac:dyDescent="0.2">
      <c r="B18" s="524"/>
      <c r="C18" s="525"/>
      <c r="D18" s="525"/>
      <c r="E18" s="525"/>
      <c r="F18" s="525"/>
      <c r="G18" s="525"/>
      <c r="H18" s="525"/>
      <c r="I18" s="525"/>
      <c r="J18" s="525"/>
      <c r="K18" s="525"/>
      <c r="L18" s="525"/>
      <c r="M18" s="526"/>
      <c r="N18" s="512"/>
      <c r="O18" s="513"/>
      <c r="P18" s="513"/>
      <c r="Q18" s="513"/>
      <c r="R18" s="513"/>
      <c r="S18" s="513"/>
      <c r="T18" s="513"/>
      <c r="U18" s="513"/>
      <c r="V18" s="513"/>
      <c r="W18" s="513"/>
      <c r="X18" s="513"/>
      <c r="Y18" s="513"/>
      <c r="Z18" s="513"/>
      <c r="AA18" s="513"/>
      <c r="AB18" s="513"/>
      <c r="AC18" s="513"/>
      <c r="AD18" s="513"/>
      <c r="AE18" s="513"/>
      <c r="AF18" s="513"/>
      <c r="AG18" s="513"/>
      <c r="AH18" s="513"/>
      <c r="AI18" s="513"/>
      <c r="AJ18" s="513"/>
      <c r="AK18" s="513"/>
      <c r="AL18" s="513"/>
      <c r="AM18" s="513"/>
      <c r="AN18" s="513"/>
      <c r="AO18" s="513"/>
      <c r="AP18" s="513"/>
      <c r="AQ18" s="513"/>
      <c r="AR18" s="513"/>
      <c r="AS18" s="513"/>
      <c r="AT18" s="513"/>
      <c r="AU18" s="513"/>
      <c r="AV18" s="513"/>
      <c r="AW18" s="513"/>
      <c r="AX18" s="513"/>
      <c r="AY18" s="513"/>
      <c r="AZ18" s="513"/>
      <c r="BA18" s="513"/>
      <c r="BB18" s="513"/>
      <c r="BC18" s="513"/>
      <c r="BD18" s="513"/>
      <c r="BE18" s="513"/>
      <c r="BF18" s="513"/>
      <c r="BG18" s="513"/>
      <c r="BH18" s="513"/>
      <c r="BI18" s="513"/>
      <c r="BJ18" s="513"/>
      <c r="BK18" s="513"/>
      <c r="BL18" s="513"/>
      <c r="BM18" s="513"/>
      <c r="BN18" s="513"/>
      <c r="BO18" s="513"/>
      <c r="BP18" s="513"/>
      <c r="BQ18" s="513"/>
      <c r="BR18" s="513"/>
      <c r="BS18" s="513"/>
      <c r="BT18" s="513"/>
      <c r="BU18" s="513"/>
      <c r="BV18" s="513"/>
      <c r="BW18" s="513"/>
      <c r="BX18" s="513"/>
      <c r="BY18" s="513"/>
      <c r="BZ18" s="513"/>
      <c r="CA18" s="513"/>
      <c r="CB18" s="513"/>
      <c r="CC18" s="513"/>
      <c r="CD18" s="513"/>
      <c r="CE18" s="513"/>
      <c r="CF18" s="513"/>
      <c r="CG18" s="513"/>
      <c r="CH18" s="513"/>
      <c r="CI18" s="513"/>
      <c r="CJ18" s="513"/>
      <c r="CK18" s="513"/>
      <c r="CL18" s="513"/>
      <c r="CM18" s="513"/>
      <c r="CN18" s="513"/>
      <c r="CO18" s="513"/>
      <c r="CP18" s="513"/>
      <c r="CQ18" s="513"/>
      <c r="CR18" s="513"/>
      <c r="CS18" s="513"/>
      <c r="CT18" s="513"/>
      <c r="CU18" s="513"/>
      <c r="CV18" s="513"/>
      <c r="CW18" s="514"/>
      <c r="CX18" s="512"/>
      <c r="CY18" s="513"/>
      <c r="CZ18" s="513"/>
      <c r="DA18" s="513"/>
      <c r="DB18" s="513"/>
      <c r="DC18" s="513"/>
      <c r="DD18" s="513"/>
      <c r="DE18" s="513"/>
      <c r="DF18" s="513"/>
      <c r="DG18" s="513"/>
      <c r="DH18" s="513"/>
      <c r="DI18" s="514"/>
      <c r="DJ18" s="319">
        <v>2017</v>
      </c>
      <c r="DK18" s="319">
        <v>2016</v>
      </c>
      <c r="DL18" s="320">
        <v>2015</v>
      </c>
    </row>
    <row r="19" spans="1:116" ht="14.25" customHeight="1" thickBot="1" x14ac:dyDescent="0.25">
      <c r="B19" s="527"/>
      <c r="C19" s="528"/>
      <c r="D19" s="528"/>
      <c r="E19" s="528"/>
      <c r="F19" s="528"/>
      <c r="G19" s="528"/>
      <c r="H19" s="528"/>
      <c r="I19" s="528"/>
      <c r="J19" s="528"/>
      <c r="K19" s="528"/>
      <c r="L19" s="528"/>
      <c r="M19" s="529"/>
      <c r="N19" s="515"/>
      <c r="O19" s="516"/>
      <c r="P19" s="516"/>
      <c r="Q19" s="516"/>
      <c r="R19" s="516"/>
      <c r="S19" s="516"/>
      <c r="T19" s="516"/>
      <c r="U19" s="516"/>
      <c r="V19" s="516"/>
      <c r="W19" s="516"/>
      <c r="X19" s="516"/>
      <c r="Y19" s="516"/>
      <c r="Z19" s="516"/>
      <c r="AA19" s="516"/>
      <c r="AB19" s="516"/>
      <c r="AC19" s="516"/>
      <c r="AD19" s="516"/>
      <c r="AE19" s="516"/>
      <c r="AF19" s="516"/>
      <c r="AG19" s="516"/>
      <c r="AH19" s="516"/>
      <c r="AI19" s="516"/>
      <c r="AJ19" s="516"/>
      <c r="AK19" s="516"/>
      <c r="AL19" s="516"/>
      <c r="AM19" s="516"/>
      <c r="AN19" s="516"/>
      <c r="AO19" s="516"/>
      <c r="AP19" s="516"/>
      <c r="AQ19" s="516"/>
      <c r="AR19" s="516"/>
      <c r="AS19" s="516"/>
      <c r="AT19" s="516"/>
      <c r="AU19" s="516"/>
      <c r="AV19" s="516"/>
      <c r="AW19" s="516"/>
      <c r="AX19" s="516"/>
      <c r="AY19" s="516"/>
      <c r="AZ19" s="516"/>
      <c r="BA19" s="516"/>
      <c r="BB19" s="516"/>
      <c r="BC19" s="516"/>
      <c r="BD19" s="516"/>
      <c r="BE19" s="516"/>
      <c r="BF19" s="516"/>
      <c r="BG19" s="516"/>
      <c r="BH19" s="516"/>
      <c r="BI19" s="516"/>
      <c r="BJ19" s="516"/>
      <c r="BK19" s="516"/>
      <c r="BL19" s="516"/>
      <c r="BM19" s="516"/>
      <c r="BN19" s="516"/>
      <c r="BO19" s="516"/>
      <c r="BP19" s="516"/>
      <c r="BQ19" s="516"/>
      <c r="BR19" s="516"/>
      <c r="BS19" s="516"/>
      <c r="BT19" s="516"/>
      <c r="BU19" s="516"/>
      <c r="BV19" s="516"/>
      <c r="BW19" s="516"/>
      <c r="BX19" s="516"/>
      <c r="BY19" s="516"/>
      <c r="BZ19" s="516"/>
      <c r="CA19" s="516"/>
      <c r="CB19" s="516"/>
      <c r="CC19" s="516"/>
      <c r="CD19" s="516"/>
      <c r="CE19" s="516"/>
      <c r="CF19" s="516"/>
      <c r="CG19" s="516"/>
      <c r="CH19" s="516"/>
      <c r="CI19" s="516"/>
      <c r="CJ19" s="516"/>
      <c r="CK19" s="516"/>
      <c r="CL19" s="516"/>
      <c r="CM19" s="516"/>
      <c r="CN19" s="516"/>
      <c r="CO19" s="516"/>
      <c r="CP19" s="516"/>
      <c r="CQ19" s="516"/>
      <c r="CR19" s="516"/>
      <c r="CS19" s="516"/>
      <c r="CT19" s="516"/>
      <c r="CU19" s="516"/>
      <c r="CV19" s="516"/>
      <c r="CW19" s="517"/>
      <c r="CX19" s="515"/>
      <c r="CY19" s="516"/>
      <c r="CZ19" s="516"/>
      <c r="DA19" s="516"/>
      <c r="DB19" s="516"/>
      <c r="DC19" s="516"/>
      <c r="DD19" s="516"/>
      <c r="DE19" s="516"/>
      <c r="DF19" s="516"/>
      <c r="DG19" s="516"/>
      <c r="DH19" s="516"/>
      <c r="DI19" s="517"/>
      <c r="DJ19" s="321" t="s">
        <v>4</v>
      </c>
      <c r="DK19" s="321" t="s">
        <v>5</v>
      </c>
      <c r="DL19" s="322" t="s">
        <v>6</v>
      </c>
    </row>
    <row r="20" spans="1:116" x14ac:dyDescent="0.2">
      <c r="A20" s="295" t="s">
        <v>138</v>
      </c>
      <c r="B20" s="491" t="s">
        <v>132</v>
      </c>
      <c r="C20" s="478"/>
      <c r="D20" s="478"/>
      <c r="E20" s="478"/>
      <c r="F20" s="478"/>
      <c r="G20" s="478"/>
      <c r="H20" s="478"/>
      <c r="I20" s="478"/>
      <c r="J20" s="478"/>
      <c r="K20" s="478"/>
      <c r="L20" s="478"/>
      <c r="M20" s="479"/>
      <c r="N20" s="555" t="s">
        <v>201</v>
      </c>
      <c r="O20" s="556"/>
      <c r="P20" s="556"/>
      <c r="Q20" s="556"/>
      <c r="R20" s="556"/>
      <c r="S20" s="556"/>
      <c r="T20" s="556"/>
      <c r="U20" s="556"/>
      <c r="V20" s="556"/>
      <c r="W20" s="556"/>
      <c r="X20" s="556"/>
      <c r="Y20" s="556"/>
      <c r="Z20" s="556"/>
      <c r="AA20" s="556"/>
      <c r="AB20" s="556"/>
      <c r="AC20" s="556"/>
      <c r="AD20" s="556"/>
      <c r="AE20" s="556"/>
      <c r="AF20" s="556"/>
      <c r="AG20" s="556"/>
      <c r="AH20" s="556"/>
      <c r="AI20" s="556"/>
      <c r="AJ20" s="556"/>
      <c r="AK20" s="556"/>
      <c r="AL20" s="556"/>
      <c r="AM20" s="556"/>
      <c r="AN20" s="556"/>
      <c r="AO20" s="556"/>
      <c r="AP20" s="556"/>
      <c r="AQ20" s="556"/>
      <c r="AR20" s="556"/>
      <c r="AS20" s="556"/>
      <c r="AT20" s="556"/>
      <c r="AU20" s="556"/>
      <c r="AV20" s="556"/>
      <c r="AW20" s="556"/>
      <c r="AX20" s="556"/>
      <c r="AY20" s="556"/>
      <c r="AZ20" s="556"/>
      <c r="BA20" s="556"/>
      <c r="BB20" s="556"/>
      <c r="BC20" s="556"/>
      <c r="BD20" s="556"/>
      <c r="BE20" s="556"/>
      <c r="BF20" s="556"/>
      <c r="BG20" s="556"/>
      <c r="BH20" s="556"/>
      <c r="BI20" s="556"/>
      <c r="BJ20" s="556"/>
      <c r="BK20" s="556"/>
      <c r="BL20" s="556"/>
      <c r="BM20" s="556"/>
      <c r="BN20" s="556"/>
      <c r="BO20" s="556"/>
      <c r="BP20" s="556"/>
      <c r="BQ20" s="556"/>
      <c r="BR20" s="556"/>
      <c r="BS20" s="556"/>
      <c r="BT20" s="556"/>
      <c r="BU20" s="556"/>
      <c r="BV20" s="556"/>
      <c r="BW20" s="556"/>
      <c r="BX20" s="556"/>
      <c r="BY20" s="556"/>
      <c r="BZ20" s="556"/>
      <c r="CA20" s="556"/>
      <c r="CB20" s="556"/>
      <c r="CC20" s="556"/>
      <c r="CD20" s="556"/>
      <c r="CE20" s="556"/>
      <c r="CF20" s="556"/>
      <c r="CG20" s="556"/>
      <c r="CH20" s="556"/>
      <c r="CI20" s="556"/>
      <c r="CJ20" s="556"/>
      <c r="CK20" s="556"/>
      <c r="CL20" s="556"/>
      <c r="CM20" s="556"/>
      <c r="CN20" s="556"/>
      <c r="CO20" s="556"/>
      <c r="CP20" s="556"/>
      <c r="CQ20" s="556"/>
      <c r="CR20" s="556"/>
      <c r="CS20" s="556"/>
      <c r="CT20" s="556"/>
      <c r="CU20" s="556"/>
      <c r="CV20" s="556"/>
      <c r="CW20" s="557"/>
      <c r="CX20" s="491" t="s">
        <v>53</v>
      </c>
      <c r="CY20" s="478"/>
      <c r="CZ20" s="478"/>
      <c r="DA20" s="478"/>
      <c r="DB20" s="478"/>
      <c r="DC20" s="478"/>
      <c r="DD20" s="478"/>
      <c r="DE20" s="478"/>
      <c r="DF20" s="478"/>
      <c r="DG20" s="478"/>
      <c r="DH20" s="478"/>
      <c r="DI20" s="479"/>
      <c r="DJ20" s="323"/>
      <c r="DK20" s="323"/>
      <c r="DL20" s="324"/>
    </row>
    <row r="21" spans="1:116" ht="12.75" customHeight="1" x14ac:dyDescent="0.2">
      <c r="B21" s="520"/>
      <c r="C21" s="504"/>
      <c r="D21" s="504"/>
      <c r="E21" s="504"/>
      <c r="F21" s="504"/>
      <c r="G21" s="504"/>
      <c r="H21" s="504"/>
      <c r="I21" s="504"/>
      <c r="J21" s="504"/>
      <c r="K21" s="504"/>
      <c r="L21" s="504"/>
      <c r="M21" s="505"/>
      <c r="N21" s="550" t="s">
        <v>202</v>
      </c>
      <c r="O21" s="551"/>
      <c r="P21" s="551"/>
      <c r="Q21" s="551"/>
      <c r="R21" s="551"/>
      <c r="S21" s="551"/>
      <c r="T21" s="551"/>
      <c r="U21" s="551"/>
      <c r="V21" s="551"/>
      <c r="W21" s="551"/>
      <c r="X21" s="551"/>
      <c r="Y21" s="551"/>
      <c r="Z21" s="551"/>
      <c r="AA21" s="551"/>
      <c r="AB21" s="551"/>
      <c r="AC21" s="551"/>
      <c r="AD21" s="551"/>
      <c r="AE21" s="551"/>
      <c r="AF21" s="551"/>
      <c r="AG21" s="551"/>
      <c r="AH21" s="551"/>
      <c r="AI21" s="551"/>
      <c r="AJ21" s="551"/>
      <c r="AK21" s="551"/>
      <c r="AL21" s="551"/>
      <c r="AM21" s="551"/>
      <c r="AN21" s="551"/>
      <c r="AO21" s="551"/>
      <c r="AP21" s="551"/>
      <c r="AQ21" s="551"/>
      <c r="AR21" s="551"/>
      <c r="AS21" s="551"/>
      <c r="AT21" s="551"/>
      <c r="AU21" s="551"/>
      <c r="AV21" s="551"/>
      <c r="AW21" s="551"/>
      <c r="AX21" s="551"/>
      <c r="AY21" s="551"/>
      <c r="AZ21" s="551"/>
      <c r="BA21" s="551"/>
      <c r="BB21" s="551"/>
      <c r="BC21" s="551"/>
      <c r="BD21" s="551"/>
      <c r="BE21" s="551"/>
      <c r="BF21" s="551"/>
      <c r="BG21" s="551"/>
      <c r="BH21" s="551"/>
      <c r="BI21" s="551"/>
      <c r="BJ21" s="551"/>
      <c r="BK21" s="551"/>
      <c r="BL21" s="551"/>
      <c r="BM21" s="551"/>
      <c r="BN21" s="551"/>
      <c r="BO21" s="551"/>
      <c r="BP21" s="551"/>
      <c r="BQ21" s="551"/>
      <c r="BR21" s="551"/>
      <c r="BS21" s="551"/>
      <c r="BT21" s="551"/>
      <c r="BU21" s="551"/>
      <c r="BV21" s="551"/>
      <c r="BW21" s="551"/>
      <c r="BX21" s="551"/>
      <c r="BY21" s="551"/>
      <c r="BZ21" s="551"/>
      <c r="CA21" s="551"/>
      <c r="CB21" s="551"/>
      <c r="CC21" s="551"/>
      <c r="CD21" s="551"/>
      <c r="CE21" s="551"/>
      <c r="CF21" s="551"/>
      <c r="CG21" s="551"/>
      <c r="CH21" s="551"/>
      <c r="CI21" s="551"/>
      <c r="CJ21" s="551"/>
      <c r="CK21" s="551"/>
      <c r="CL21" s="551"/>
      <c r="CM21" s="551"/>
      <c r="CN21" s="551"/>
      <c r="CO21" s="551"/>
      <c r="CP21" s="551"/>
      <c r="CQ21" s="551"/>
      <c r="CR21" s="551"/>
      <c r="CS21" s="551"/>
      <c r="CT21" s="551"/>
      <c r="CU21" s="551"/>
      <c r="CV21" s="551"/>
      <c r="CW21" s="552"/>
      <c r="CX21" s="520"/>
      <c r="CY21" s="504"/>
      <c r="CZ21" s="504"/>
      <c r="DA21" s="504"/>
      <c r="DB21" s="504"/>
      <c r="DC21" s="504"/>
      <c r="DD21" s="504"/>
      <c r="DE21" s="504"/>
      <c r="DF21" s="504"/>
      <c r="DG21" s="504"/>
      <c r="DH21" s="504"/>
      <c r="DI21" s="505"/>
      <c r="DJ21" s="325"/>
      <c r="DK21" s="325"/>
      <c r="DL21" s="326"/>
    </row>
    <row r="22" spans="1:116" ht="12.6" customHeight="1" x14ac:dyDescent="0.2">
      <c r="B22" s="482"/>
      <c r="C22" s="473"/>
      <c r="D22" s="473"/>
      <c r="E22" s="473"/>
      <c r="F22" s="473"/>
      <c r="G22" s="473"/>
      <c r="H22" s="473"/>
      <c r="I22" s="473"/>
      <c r="J22" s="473"/>
      <c r="K22" s="473"/>
      <c r="L22" s="473"/>
      <c r="M22" s="474"/>
      <c r="N22" s="327"/>
      <c r="O22" s="553" t="s">
        <v>203</v>
      </c>
      <c r="P22" s="553"/>
      <c r="Q22" s="553"/>
      <c r="R22" s="553"/>
      <c r="S22" s="553"/>
      <c r="T22" s="553"/>
      <c r="U22" s="553"/>
      <c r="V22" s="553"/>
      <c r="W22" s="553"/>
      <c r="X22" s="553"/>
      <c r="Y22" s="553"/>
      <c r="Z22" s="553"/>
      <c r="AA22" s="553"/>
      <c r="AB22" s="553"/>
      <c r="AC22" s="553"/>
      <c r="AD22" s="553"/>
      <c r="AE22" s="553"/>
      <c r="AF22" s="553"/>
      <c r="AG22" s="553"/>
      <c r="AH22" s="553"/>
      <c r="AI22" s="553"/>
      <c r="AJ22" s="553"/>
      <c r="AK22" s="553"/>
      <c r="AL22" s="553"/>
      <c r="AM22" s="553"/>
      <c r="AN22" s="553"/>
      <c r="AO22" s="553"/>
      <c r="AP22" s="553"/>
      <c r="AQ22" s="553"/>
      <c r="AR22" s="553"/>
      <c r="AS22" s="553"/>
      <c r="AT22" s="553"/>
      <c r="AU22" s="553"/>
      <c r="AV22" s="553"/>
      <c r="AW22" s="553"/>
      <c r="AX22" s="553"/>
      <c r="AY22" s="553"/>
      <c r="AZ22" s="553"/>
      <c r="BA22" s="553"/>
      <c r="BB22" s="553"/>
      <c r="BC22" s="553"/>
      <c r="BD22" s="553"/>
      <c r="BE22" s="553"/>
      <c r="BF22" s="553"/>
      <c r="BG22" s="553"/>
      <c r="BH22" s="553"/>
      <c r="BI22" s="553"/>
      <c r="BJ22" s="553"/>
      <c r="BK22" s="553"/>
      <c r="BL22" s="553"/>
      <c r="BM22" s="553"/>
      <c r="BN22" s="553"/>
      <c r="BO22" s="553"/>
      <c r="BP22" s="553"/>
      <c r="BQ22" s="553"/>
      <c r="BR22" s="553"/>
      <c r="BS22" s="553"/>
      <c r="BT22" s="553"/>
      <c r="BU22" s="553"/>
      <c r="BV22" s="553"/>
      <c r="BW22" s="553"/>
      <c r="BX22" s="553"/>
      <c r="BY22" s="553"/>
      <c r="BZ22" s="553"/>
      <c r="CA22" s="553"/>
      <c r="CB22" s="553"/>
      <c r="CC22" s="553"/>
      <c r="CD22" s="553"/>
      <c r="CE22" s="553"/>
      <c r="CF22" s="553"/>
      <c r="CG22" s="553"/>
      <c r="CH22" s="553"/>
      <c r="CI22" s="553"/>
      <c r="CJ22" s="553"/>
      <c r="CK22" s="553"/>
      <c r="CL22" s="553"/>
      <c r="CM22" s="553"/>
      <c r="CN22" s="553"/>
      <c r="CO22" s="553"/>
      <c r="CP22" s="553"/>
      <c r="CQ22" s="553"/>
      <c r="CR22" s="553"/>
      <c r="CS22" s="553"/>
      <c r="CT22" s="553"/>
      <c r="CU22" s="553"/>
      <c r="CV22" s="553"/>
      <c r="CW22" s="554"/>
      <c r="CX22" s="482"/>
      <c r="CY22" s="473"/>
      <c r="CZ22" s="473"/>
      <c r="DA22" s="473"/>
      <c r="DB22" s="473"/>
      <c r="DC22" s="473"/>
      <c r="DD22" s="473"/>
      <c r="DE22" s="473"/>
      <c r="DF22" s="473"/>
      <c r="DG22" s="473"/>
      <c r="DH22" s="473"/>
      <c r="DI22" s="474"/>
      <c r="DJ22" s="328">
        <v>47824</v>
      </c>
      <c r="DK22" s="328">
        <v>19935</v>
      </c>
      <c r="DL22" s="329">
        <v>27142</v>
      </c>
    </row>
    <row r="23" spans="1:116" ht="12.6" customHeight="1" x14ac:dyDescent="0.2">
      <c r="B23" s="451" t="s">
        <v>127</v>
      </c>
      <c r="C23" s="452"/>
      <c r="D23" s="452"/>
      <c r="E23" s="452"/>
      <c r="F23" s="452"/>
      <c r="G23" s="452"/>
      <c r="H23" s="452"/>
      <c r="I23" s="452"/>
      <c r="J23" s="452"/>
      <c r="K23" s="452"/>
      <c r="L23" s="452"/>
      <c r="M23" s="453"/>
      <c r="N23" s="330"/>
      <c r="O23" s="458" t="s">
        <v>204</v>
      </c>
      <c r="P23" s="458"/>
      <c r="Q23" s="458"/>
      <c r="R23" s="458"/>
      <c r="S23" s="458"/>
      <c r="T23" s="458"/>
      <c r="U23" s="458"/>
      <c r="V23" s="458"/>
      <c r="W23" s="458"/>
      <c r="X23" s="458"/>
      <c r="Y23" s="458"/>
      <c r="Z23" s="458"/>
      <c r="AA23" s="458"/>
      <c r="AB23" s="458"/>
      <c r="AC23" s="458"/>
      <c r="AD23" s="458"/>
      <c r="AE23" s="458"/>
      <c r="AF23" s="458"/>
      <c r="AG23" s="458"/>
      <c r="AH23" s="458"/>
      <c r="AI23" s="458"/>
      <c r="AJ23" s="458"/>
      <c r="AK23" s="458"/>
      <c r="AL23" s="458"/>
      <c r="AM23" s="458"/>
      <c r="AN23" s="458"/>
      <c r="AO23" s="458"/>
      <c r="AP23" s="458"/>
      <c r="AQ23" s="458"/>
      <c r="AR23" s="458"/>
      <c r="AS23" s="458"/>
      <c r="AT23" s="458"/>
      <c r="AU23" s="458"/>
      <c r="AV23" s="458"/>
      <c r="AW23" s="458"/>
      <c r="AX23" s="458"/>
      <c r="AY23" s="458"/>
      <c r="AZ23" s="458"/>
      <c r="BA23" s="458"/>
      <c r="BB23" s="458"/>
      <c r="BC23" s="458"/>
      <c r="BD23" s="458"/>
      <c r="BE23" s="458"/>
      <c r="BF23" s="458"/>
      <c r="BG23" s="458"/>
      <c r="BH23" s="458"/>
      <c r="BI23" s="458"/>
      <c r="BJ23" s="458"/>
      <c r="BK23" s="458"/>
      <c r="BL23" s="458"/>
      <c r="BM23" s="458"/>
      <c r="BN23" s="458"/>
      <c r="BO23" s="458"/>
      <c r="BP23" s="458"/>
      <c r="BQ23" s="458"/>
      <c r="BR23" s="458"/>
      <c r="BS23" s="458"/>
      <c r="BT23" s="458"/>
      <c r="BU23" s="458"/>
      <c r="BV23" s="458"/>
      <c r="BW23" s="458"/>
      <c r="BX23" s="458"/>
      <c r="BY23" s="458"/>
      <c r="BZ23" s="458"/>
      <c r="CA23" s="458"/>
      <c r="CB23" s="458"/>
      <c r="CC23" s="458"/>
      <c r="CD23" s="458"/>
      <c r="CE23" s="458"/>
      <c r="CF23" s="458"/>
      <c r="CG23" s="458"/>
      <c r="CH23" s="458"/>
      <c r="CI23" s="458"/>
      <c r="CJ23" s="458"/>
      <c r="CK23" s="458"/>
      <c r="CL23" s="458"/>
      <c r="CM23" s="458"/>
      <c r="CN23" s="458"/>
      <c r="CO23" s="458"/>
      <c r="CP23" s="458"/>
      <c r="CQ23" s="458"/>
      <c r="CR23" s="458"/>
      <c r="CS23" s="458"/>
      <c r="CT23" s="458"/>
      <c r="CU23" s="458"/>
      <c r="CV23" s="458"/>
      <c r="CW23" s="459"/>
      <c r="CX23" s="451" t="s">
        <v>129</v>
      </c>
      <c r="CY23" s="452"/>
      <c r="CZ23" s="452"/>
      <c r="DA23" s="452"/>
      <c r="DB23" s="452"/>
      <c r="DC23" s="452"/>
      <c r="DD23" s="452"/>
      <c r="DE23" s="452"/>
      <c r="DF23" s="452"/>
      <c r="DG23" s="452"/>
      <c r="DH23" s="452"/>
      <c r="DI23" s="453"/>
      <c r="DJ23" s="331"/>
      <c r="DK23" s="331"/>
      <c r="DL23" s="332"/>
    </row>
    <row r="24" spans="1:116" x14ac:dyDescent="0.2">
      <c r="B24" s="451"/>
      <c r="C24" s="452"/>
      <c r="D24" s="452"/>
      <c r="E24" s="452"/>
      <c r="F24" s="452"/>
      <c r="G24" s="452"/>
      <c r="H24" s="452"/>
      <c r="I24" s="452"/>
      <c r="J24" s="452"/>
      <c r="K24" s="452"/>
      <c r="L24" s="452"/>
      <c r="M24" s="453"/>
      <c r="N24" s="330"/>
      <c r="O24" s="458"/>
      <c r="P24" s="458"/>
      <c r="Q24" s="458"/>
      <c r="R24" s="458"/>
      <c r="S24" s="458"/>
      <c r="T24" s="458"/>
      <c r="U24" s="458"/>
      <c r="V24" s="458"/>
      <c r="W24" s="458"/>
      <c r="X24" s="458"/>
      <c r="Y24" s="458"/>
      <c r="Z24" s="458"/>
      <c r="AA24" s="458"/>
      <c r="AB24" s="458"/>
      <c r="AC24" s="458"/>
      <c r="AD24" s="458"/>
      <c r="AE24" s="458"/>
      <c r="AF24" s="458"/>
      <c r="AG24" s="458"/>
      <c r="AH24" s="458"/>
      <c r="AI24" s="458"/>
      <c r="AJ24" s="458"/>
      <c r="AK24" s="458"/>
      <c r="AL24" s="458"/>
      <c r="AM24" s="458"/>
      <c r="AN24" s="458"/>
      <c r="AO24" s="458"/>
      <c r="AP24" s="458"/>
      <c r="AQ24" s="458"/>
      <c r="AR24" s="458"/>
      <c r="AS24" s="458"/>
      <c r="AT24" s="458"/>
      <c r="AU24" s="458"/>
      <c r="AV24" s="458"/>
      <c r="AW24" s="458"/>
      <c r="AX24" s="458"/>
      <c r="AY24" s="458"/>
      <c r="AZ24" s="458"/>
      <c r="BA24" s="458"/>
      <c r="BB24" s="458"/>
      <c r="BC24" s="458"/>
      <c r="BD24" s="458"/>
      <c r="BE24" s="458"/>
      <c r="BF24" s="458"/>
      <c r="BG24" s="458"/>
      <c r="BH24" s="458"/>
      <c r="BI24" s="458"/>
      <c r="BJ24" s="458"/>
      <c r="BK24" s="458"/>
      <c r="BL24" s="458"/>
      <c r="BM24" s="458"/>
      <c r="BN24" s="458"/>
      <c r="BO24" s="458"/>
      <c r="BP24" s="458"/>
      <c r="BQ24" s="458"/>
      <c r="BR24" s="458"/>
      <c r="BS24" s="458"/>
      <c r="BT24" s="458"/>
      <c r="BU24" s="458"/>
      <c r="BV24" s="458"/>
      <c r="BW24" s="458"/>
      <c r="BX24" s="458"/>
      <c r="BY24" s="458"/>
      <c r="BZ24" s="458"/>
      <c r="CA24" s="458"/>
      <c r="CB24" s="458"/>
      <c r="CC24" s="458"/>
      <c r="CD24" s="458"/>
      <c r="CE24" s="458"/>
      <c r="CF24" s="458"/>
      <c r="CG24" s="458"/>
      <c r="CH24" s="458"/>
      <c r="CI24" s="458"/>
      <c r="CJ24" s="458"/>
      <c r="CK24" s="458"/>
      <c r="CL24" s="458"/>
      <c r="CM24" s="458"/>
      <c r="CN24" s="458"/>
      <c r="CO24" s="458"/>
      <c r="CP24" s="458"/>
      <c r="CQ24" s="458"/>
      <c r="CR24" s="458"/>
      <c r="CS24" s="458"/>
      <c r="CT24" s="458"/>
      <c r="CU24" s="458"/>
      <c r="CV24" s="458"/>
      <c r="CW24" s="459"/>
      <c r="CX24" s="451"/>
      <c r="CY24" s="452"/>
      <c r="CZ24" s="452"/>
      <c r="DA24" s="452"/>
      <c r="DB24" s="452"/>
      <c r="DC24" s="452"/>
      <c r="DD24" s="452"/>
      <c r="DE24" s="452"/>
      <c r="DF24" s="452"/>
      <c r="DG24" s="452"/>
      <c r="DH24" s="452"/>
      <c r="DI24" s="453"/>
      <c r="DJ24" s="333"/>
      <c r="DK24" s="333"/>
      <c r="DL24" s="334"/>
    </row>
    <row r="25" spans="1:116" ht="12.6" customHeight="1" x14ac:dyDescent="0.2">
      <c r="B25" s="451" t="s">
        <v>128</v>
      </c>
      <c r="C25" s="452"/>
      <c r="D25" s="452"/>
      <c r="E25" s="452"/>
      <c r="F25" s="452"/>
      <c r="G25" s="452"/>
      <c r="H25" s="452"/>
      <c r="I25" s="452"/>
      <c r="J25" s="452"/>
      <c r="K25" s="452"/>
      <c r="L25" s="452"/>
      <c r="M25" s="453"/>
      <c r="N25" s="335"/>
      <c r="O25" s="497" t="s">
        <v>205</v>
      </c>
      <c r="P25" s="497"/>
      <c r="Q25" s="497"/>
      <c r="R25" s="497"/>
      <c r="S25" s="497"/>
      <c r="T25" s="497"/>
      <c r="U25" s="497"/>
      <c r="V25" s="497"/>
      <c r="W25" s="497"/>
      <c r="X25" s="497"/>
      <c r="Y25" s="497"/>
      <c r="Z25" s="497"/>
      <c r="AA25" s="497"/>
      <c r="AB25" s="497"/>
      <c r="AC25" s="497"/>
      <c r="AD25" s="497"/>
      <c r="AE25" s="497"/>
      <c r="AF25" s="497"/>
      <c r="AG25" s="497"/>
      <c r="AH25" s="497"/>
      <c r="AI25" s="497"/>
      <c r="AJ25" s="497"/>
      <c r="AK25" s="497"/>
      <c r="AL25" s="497"/>
      <c r="AM25" s="497"/>
      <c r="AN25" s="497"/>
      <c r="AO25" s="497"/>
      <c r="AP25" s="497"/>
      <c r="AQ25" s="497"/>
      <c r="AR25" s="497"/>
      <c r="AS25" s="497"/>
      <c r="AT25" s="497"/>
      <c r="AU25" s="497"/>
      <c r="AV25" s="497"/>
      <c r="AW25" s="497"/>
      <c r="AX25" s="497"/>
      <c r="AY25" s="497"/>
      <c r="AZ25" s="497"/>
      <c r="BA25" s="497"/>
      <c r="BB25" s="497"/>
      <c r="BC25" s="497"/>
      <c r="BD25" s="497"/>
      <c r="BE25" s="497"/>
      <c r="BF25" s="497"/>
      <c r="BG25" s="497"/>
      <c r="BH25" s="497"/>
      <c r="BI25" s="497"/>
      <c r="BJ25" s="497"/>
      <c r="BK25" s="497"/>
      <c r="BL25" s="497"/>
      <c r="BM25" s="497"/>
      <c r="BN25" s="497"/>
      <c r="BO25" s="497"/>
      <c r="BP25" s="497"/>
      <c r="BQ25" s="497"/>
      <c r="BR25" s="497"/>
      <c r="BS25" s="497"/>
      <c r="BT25" s="497"/>
      <c r="BU25" s="497"/>
      <c r="BV25" s="497"/>
      <c r="BW25" s="497"/>
      <c r="BX25" s="497"/>
      <c r="BY25" s="497"/>
      <c r="BZ25" s="497"/>
      <c r="CA25" s="497"/>
      <c r="CB25" s="497"/>
      <c r="CC25" s="497"/>
      <c r="CD25" s="497"/>
      <c r="CE25" s="497"/>
      <c r="CF25" s="497"/>
      <c r="CG25" s="497"/>
      <c r="CH25" s="497"/>
      <c r="CI25" s="497"/>
      <c r="CJ25" s="497"/>
      <c r="CK25" s="497"/>
      <c r="CL25" s="497"/>
      <c r="CM25" s="497"/>
      <c r="CN25" s="497"/>
      <c r="CO25" s="497"/>
      <c r="CP25" s="497"/>
      <c r="CQ25" s="497"/>
      <c r="CR25" s="497"/>
      <c r="CS25" s="497"/>
      <c r="CT25" s="497"/>
      <c r="CU25" s="497"/>
      <c r="CV25" s="497"/>
      <c r="CW25" s="498"/>
      <c r="CX25" s="451" t="s">
        <v>51</v>
      </c>
      <c r="CY25" s="452"/>
      <c r="CZ25" s="452"/>
      <c r="DA25" s="452"/>
      <c r="DB25" s="452"/>
      <c r="DC25" s="452"/>
      <c r="DD25" s="452"/>
      <c r="DE25" s="452"/>
      <c r="DF25" s="452"/>
      <c r="DG25" s="452"/>
      <c r="DH25" s="452"/>
      <c r="DI25" s="453"/>
      <c r="DJ25" s="331">
        <v>73774</v>
      </c>
      <c r="DK25" s="331">
        <v>91494</v>
      </c>
      <c r="DL25" s="332">
        <v>96233</v>
      </c>
    </row>
    <row r="26" spans="1:116" ht="12.6" customHeight="1" x14ac:dyDescent="0.2">
      <c r="B26" s="451" t="s">
        <v>127</v>
      </c>
      <c r="C26" s="452"/>
      <c r="D26" s="452"/>
      <c r="E26" s="452"/>
      <c r="F26" s="452"/>
      <c r="G26" s="452"/>
      <c r="H26" s="452"/>
      <c r="I26" s="452"/>
      <c r="J26" s="452"/>
      <c r="K26" s="452"/>
      <c r="L26" s="452"/>
      <c r="M26" s="453"/>
      <c r="N26" s="330"/>
      <c r="O26" s="458" t="s">
        <v>206</v>
      </c>
      <c r="P26" s="458"/>
      <c r="Q26" s="458"/>
      <c r="R26" s="458"/>
      <c r="S26" s="458"/>
      <c r="T26" s="458"/>
      <c r="U26" s="458"/>
      <c r="V26" s="458"/>
      <c r="W26" s="458"/>
      <c r="X26" s="458"/>
      <c r="Y26" s="458"/>
      <c r="Z26" s="458"/>
      <c r="AA26" s="458"/>
      <c r="AB26" s="458"/>
      <c r="AC26" s="458"/>
      <c r="AD26" s="458"/>
      <c r="AE26" s="458"/>
      <c r="AF26" s="458"/>
      <c r="AG26" s="458"/>
      <c r="AH26" s="458"/>
      <c r="AI26" s="458"/>
      <c r="AJ26" s="458"/>
      <c r="AK26" s="458"/>
      <c r="AL26" s="458"/>
      <c r="AM26" s="458"/>
      <c r="AN26" s="458"/>
      <c r="AO26" s="458"/>
      <c r="AP26" s="458"/>
      <c r="AQ26" s="458"/>
      <c r="AR26" s="458"/>
      <c r="AS26" s="458"/>
      <c r="AT26" s="458"/>
      <c r="AU26" s="458"/>
      <c r="AV26" s="458"/>
      <c r="AW26" s="458"/>
      <c r="AX26" s="458"/>
      <c r="AY26" s="458"/>
      <c r="AZ26" s="458"/>
      <c r="BA26" s="458"/>
      <c r="BB26" s="458"/>
      <c r="BC26" s="458"/>
      <c r="BD26" s="458"/>
      <c r="BE26" s="458"/>
      <c r="BF26" s="458"/>
      <c r="BG26" s="458"/>
      <c r="BH26" s="458"/>
      <c r="BI26" s="458"/>
      <c r="BJ26" s="458"/>
      <c r="BK26" s="458"/>
      <c r="BL26" s="458"/>
      <c r="BM26" s="458"/>
      <c r="BN26" s="458"/>
      <c r="BO26" s="458"/>
      <c r="BP26" s="458"/>
      <c r="BQ26" s="458"/>
      <c r="BR26" s="458"/>
      <c r="BS26" s="458"/>
      <c r="BT26" s="458"/>
      <c r="BU26" s="458"/>
      <c r="BV26" s="458"/>
      <c r="BW26" s="458"/>
      <c r="BX26" s="458"/>
      <c r="BY26" s="458"/>
      <c r="BZ26" s="458"/>
      <c r="CA26" s="458"/>
      <c r="CB26" s="458"/>
      <c r="CC26" s="458"/>
      <c r="CD26" s="458"/>
      <c r="CE26" s="458"/>
      <c r="CF26" s="458"/>
      <c r="CG26" s="458"/>
      <c r="CH26" s="458"/>
      <c r="CI26" s="458"/>
      <c r="CJ26" s="458"/>
      <c r="CK26" s="458"/>
      <c r="CL26" s="458"/>
      <c r="CM26" s="458"/>
      <c r="CN26" s="458"/>
      <c r="CO26" s="458"/>
      <c r="CP26" s="458"/>
      <c r="CQ26" s="458"/>
      <c r="CR26" s="458"/>
      <c r="CS26" s="458"/>
      <c r="CT26" s="458"/>
      <c r="CU26" s="458"/>
      <c r="CV26" s="458"/>
      <c r="CW26" s="459"/>
      <c r="CX26" s="451" t="s">
        <v>126</v>
      </c>
      <c r="CY26" s="452"/>
      <c r="CZ26" s="452"/>
      <c r="DA26" s="452"/>
      <c r="DB26" s="452"/>
      <c r="DC26" s="452"/>
      <c r="DD26" s="452"/>
      <c r="DE26" s="452"/>
      <c r="DF26" s="452"/>
      <c r="DG26" s="452"/>
      <c r="DH26" s="452"/>
      <c r="DI26" s="453"/>
      <c r="DJ26" s="331">
        <v>2356</v>
      </c>
      <c r="DK26" s="331">
        <v>29947</v>
      </c>
      <c r="DL26" s="332">
        <v>43911</v>
      </c>
    </row>
    <row r="27" spans="1:116" x14ac:dyDescent="0.2">
      <c r="B27" s="451"/>
      <c r="C27" s="452"/>
      <c r="D27" s="452"/>
      <c r="E27" s="452"/>
      <c r="F27" s="452"/>
      <c r="G27" s="452"/>
      <c r="H27" s="452"/>
      <c r="I27" s="452"/>
      <c r="J27" s="452"/>
      <c r="K27" s="452"/>
      <c r="L27" s="452"/>
      <c r="M27" s="453"/>
      <c r="N27" s="330"/>
      <c r="O27" s="458"/>
      <c r="P27" s="458"/>
      <c r="Q27" s="458"/>
      <c r="R27" s="458"/>
      <c r="S27" s="458"/>
      <c r="T27" s="458"/>
      <c r="U27" s="458"/>
      <c r="V27" s="458"/>
      <c r="W27" s="458"/>
      <c r="X27" s="458"/>
      <c r="Y27" s="458"/>
      <c r="Z27" s="458"/>
      <c r="AA27" s="458"/>
      <c r="AB27" s="458"/>
      <c r="AC27" s="458"/>
      <c r="AD27" s="458"/>
      <c r="AE27" s="458"/>
      <c r="AF27" s="458"/>
      <c r="AG27" s="458"/>
      <c r="AH27" s="458"/>
      <c r="AI27" s="458"/>
      <c r="AJ27" s="458"/>
      <c r="AK27" s="458"/>
      <c r="AL27" s="458"/>
      <c r="AM27" s="458"/>
      <c r="AN27" s="458"/>
      <c r="AO27" s="458"/>
      <c r="AP27" s="458"/>
      <c r="AQ27" s="458"/>
      <c r="AR27" s="458"/>
      <c r="AS27" s="458"/>
      <c r="AT27" s="458"/>
      <c r="AU27" s="458"/>
      <c r="AV27" s="458"/>
      <c r="AW27" s="458"/>
      <c r="AX27" s="458"/>
      <c r="AY27" s="458"/>
      <c r="AZ27" s="458"/>
      <c r="BA27" s="458"/>
      <c r="BB27" s="458"/>
      <c r="BC27" s="458"/>
      <c r="BD27" s="458"/>
      <c r="BE27" s="458"/>
      <c r="BF27" s="458"/>
      <c r="BG27" s="458"/>
      <c r="BH27" s="458"/>
      <c r="BI27" s="458"/>
      <c r="BJ27" s="458"/>
      <c r="BK27" s="458"/>
      <c r="BL27" s="458"/>
      <c r="BM27" s="458"/>
      <c r="BN27" s="458"/>
      <c r="BO27" s="458"/>
      <c r="BP27" s="458"/>
      <c r="BQ27" s="458"/>
      <c r="BR27" s="458"/>
      <c r="BS27" s="458"/>
      <c r="BT27" s="458"/>
      <c r="BU27" s="458"/>
      <c r="BV27" s="458"/>
      <c r="BW27" s="458"/>
      <c r="BX27" s="458"/>
      <c r="BY27" s="458"/>
      <c r="BZ27" s="458"/>
      <c r="CA27" s="458"/>
      <c r="CB27" s="458"/>
      <c r="CC27" s="458"/>
      <c r="CD27" s="458"/>
      <c r="CE27" s="458"/>
      <c r="CF27" s="458"/>
      <c r="CG27" s="458"/>
      <c r="CH27" s="458"/>
      <c r="CI27" s="458"/>
      <c r="CJ27" s="458"/>
      <c r="CK27" s="458"/>
      <c r="CL27" s="458"/>
      <c r="CM27" s="458"/>
      <c r="CN27" s="458"/>
      <c r="CO27" s="458"/>
      <c r="CP27" s="458"/>
      <c r="CQ27" s="458"/>
      <c r="CR27" s="458"/>
      <c r="CS27" s="458"/>
      <c r="CT27" s="458"/>
      <c r="CU27" s="458"/>
      <c r="CV27" s="458"/>
      <c r="CW27" s="459"/>
      <c r="CX27" s="451"/>
      <c r="CY27" s="452"/>
      <c r="CZ27" s="452"/>
      <c r="DA27" s="452"/>
      <c r="DB27" s="452"/>
      <c r="DC27" s="452"/>
      <c r="DD27" s="452"/>
      <c r="DE27" s="452"/>
      <c r="DF27" s="452"/>
      <c r="DG27" s="452"/>
      <c r="DH27" s="452"/>
      <c r="DI27" s="453"/>
      <c r="DJ27" s="333"/>
      <c r="DK27" s="333"/>
      <c r="DL27" s="334"/>
    </row>
    <row r="28" spans="1:116" ht="12.6" customHeight="1" x14ac:dyDescent="0.2">
      <c r="B28" s="451"/>
      <c r="C28" s="452"/>
      <c r="D28" s="452"/>
      <c r="E28" s="452"/>
      <c r="F28" s="452"/>
      <c r="G28" s="452"/>
      <c r="H28" s="452"/>
      <c r="I28" s="452"/>
      <c r="J28" s="452"/>
      <c r="K28" s="452"/>
      <c r="L28" s="452"/>
      <c r="M28" s="453"/>
      <c r="N28" s="336"/>
      <c r="O28" s="497" t="s">
        <v>207</v>
      </c>
      <c r="P28" s="497"/>
      <c r="Q28" s="497"/>
      <c r="R28" s="497"/>
      <c r="S28" s="497"/>
      <c r="T28" s="497"/>
      <c r="U28" s="497"/>
      <c r="V28" s="497"/>
      <c r="W28" s="497"/>
      <c r="X28" s="497"/>
      <c r="Y28" s="497"/>
      <c r="Z28" s="497"/>
      <c r="AA28" s="497"/>
      <c r="AB28" s="497"/>
      <c r="AC28" s="497"/>
      <c r="AD28" s="497"/>
      <c r="AE28" s="497"/>
      <c r="AF28" s="497"/>
      <c r="AG28" s="497"/>
      <c r="AH28" s="497"/>
      <c r="AI28" s="497"/>
      <c r="AJ28" s="497"/>
      <c r="AK28" s="497"/>
      <c r="AL28" s="497"/>
      <c r="AM28" s="497"/>
      <c r="AN28" s="497"/>
      <c r="AO28" s="497"/>
      <c r="AP28" s="497"/>
      <c r="AQ28" s="497"/>
      <c r="AR28" s="497"/>
      <c r="AS28" s="497"/>
      <c r="AT28" s="497"/>
      <c r="AU28" s="497"/>
      <c r="AV28" s="497"/>
      <c r="AW28" s="497"/>
      <c r="AX28" s="497"/>
      <c r="AY28" s="497"/>
      <c r="AZ28" s="497"/>
      <c r="BA28" s="497"/>
      <c r="BB28" s="497"/>
      <c r="BC28" s="497"/>
      <c r="BD28" s="497"/>
      <c r="BE28" s="497"/>
      <c r="BF28" s="497"/>
      <c r="BG28" s="497"/>
      <c r="BH28" s="497"/>
      <c r="BI28" s="497"/>
      <c r="BJ28" s="497"/>
      <c r="BK28" s="497"/>
      <c r="BL28" s="497"/>
      <c r="BM28" s="497"/>
      <c r="BN28" s="497"/>
      <c r="BO28" s="497"/>
      <c r="BP28" s="497"/>
      <c r="BQ28" s="497"/>
      <c r="BR28" s="497"/>
      <c r="BS28" s="497"/>
      <c r="BT28" s="497"/>
      <c r="BU28" s="497"/>
      <c r="BV28" s="497"/>
      <c r="BW28" s="497"/>
      <c r="BX28" s="497"/>
      <c r="BY28" s="497"/>
      <c r="BZ28" s="497"/>
      <c r="CA28" s="497"/>
      <c r="CB28" s="497"/>
      <c r="CC28" s="497"/>
      <c r="CD28" s="497"/>
      <c r="CE28" s="497"/>
      <c r="CF28" s="497"/>
      <c r="CG28" s="497"/>
      <c r="CH28" s="497"/>
      <c r="CI28" s="497"/>
      <c r="CJ28" s="497"/>
      <c r="CK28" s="497"/>
      <c r="CL28" s="497"/>
      <c r="CM28" s="497"/>
      <c r="CN28" s="497"/>
      <c r="CO28" s="497"/>
      <c r="CP28" s="497"/>
      <c r="CQ28" s="497"/>
      <c r="CR28" s="497"/>
      <c r="CS28" s="497"/>
      <c r="CT28" s="497"/>
      <c r="CU28" s="497"/>
      <c r="CV28" s="497"/>
      <c r="CW28" s="498"/>
      <c r="CX28" s="451" t="s">
        <v>49</v>
      </c>
      <c r="CY28" s="452"/>
      <c r="CZ28" s="452"/>
      <c r="DA28" s="452"/>
      <c r="DB28" s="452"/>
      <c r="DC28" s="452"/>
      <c r="DD28" s="452"/>
      <c r="DE28" s="452"/>
      <c r="DF28" s="452"/>
      <c r="DG28" s="452"/>
      <c r="DH28" s="452"/>
      <c r="DI28" s="453"/>
      <c r="DJ28" s="331">
        <v>0</v>
      </c>
      <c r="DK28" s="331">
        <v>0</v>
      </c>
      <c r="DL28" s="332">
        <v>0</v>
      </c>
    </row>
    <row r="29" spans="1:116" x14ac:dyDescent="0.2">
      <c r="B29" s="451"/>
      <c r="C29" s="452"/>
      <c r="D29" s="452"/>
      <c r="E29" s="452"/>
      <c r="F29" s="452"/>
      <c r="G29" s="452"/>
      <c r="H29" s="452"/>
      <c r="I29" s="452"/>
      <c r="J29" s="452"/>
      <c r="K29" s="452"/>
      <c r="L29" s="452"/>
      <c r="M29" s="453"/>
      <c r="N29" s="330"/>
      <c r="O29" s="458"/>
      <c r="P29" s="458"/>
      <c r="Q29" s="458"/>
      <c r="R29" s="458"/>
      <c r="S29" s="458"/>
      <c r="T29" s="458"/>
      <c r="U29" s="458"/>
      <c r="V29" s="458"/>
      <c r="W29" s="458"/>
      <c r="X29" s="458"/>
      <c r="Y29" s="458"/>
      <c r="Z29" s="458"/>
      <c r="AA29" s="458"/>
      <c r="AB29" s="458"/>
      <c r="AC29" s="458"/>
      <c r="AD29" s="458"/>
      <c r="AE29" s="458"/>
      <c r="AF29" s="458"/>
      <c r="AG29" s="458"/>
      <c r="AH29" s="458"/>
      <c r="AI29" s="458"/>
      <c r="AJ29" s="458"/>
      <c r="AK29" s="458"/>
      <c r="AL29" s="458"/>
      <c r="AM29" s="458"/>
      <c r="AN29" s="458"/>
      <c r="AO29" s="458"/>
      <c r="AP29" s="458"/>
      <c r="AQ29" s="458"/>
      <c r="AR29" s="458"/>
      <c r="AS29" s="458"/>
      <c r="AT29" s="458"/>
      <c r="AU29" s="458"/>
      <c r="AV29" s="458"/>
      <c r="AW29" s="458"/>
      <c r="AX29" s="458"/>
      <c r="AY29" s="458"/>
      <c r="AZ29" s="458"/>
      <c r="BA29" s="458"/>
      <c r="BB29" s="458"/>
      <c r="BC29" s="458"/>
      <c r="BD29" s="458"/>
      <c r="BE29" s="458"/>
      <c r="BF29" s="458"/>
      <c r="BG29" s="458"/>
      <c r="BH29" s="458"/>
      <c r="BI29" s="458"/>
      <c r="BJ29" s="458"/>
      <c r="BK29" s="458"/>
      <c r="BL29" s="458"/>
      <c r="BM29" s="458"/>
      <c r="BN29" s="458"/>
      <c r="BO29" s="458"/>
      <c r="BP29" s="458"/>
      <c r="BQ29" s="458"/>
      <c r="BR29" s="458"/>
      <c r="BS29" s="458"/>
      <c r="BT29" s="458"/>
      <c r="BU29" s="458"/>
      <c r="BV29" s="458"/>
      <c r="BW29" s="458"/>
      <c r="BX29" s="458"/>
      <c r="BY29" s="458"/>
      <c r="BZ29" s="458"/>
      <c r="CA29" s="458"/>
      <c r="CB29" s="458"/>
      <c r="CC29" s="458"/>
      <c r="CD29" s="458"/>
      <c r="CE29" s="458"/>
      <c r="CF29" s="458"/>
      <c r="CG29" s="458"/>
      <c r="CH29" s="458"/>
      <c r="CI29" s="458"/>
      <c r="CJ29" s="458"/>
      <c r="CK29" s="458"/>
      <c r="CL29" s="458"/>
      <c r="CM29" s="458"/>
      <c r="CN29" s="458"/>
      <c r="CO29" s="458"/>
      <c r="CP29" s="458"/>
      <c r="CQ29" s="458"/>
      <c r="CR29" s="458"/>
      <c r="CS29" s="458"/>
      <c r="CT29" s="458"/>
      <c r="CU29" s="458"/>
      <c r="CV29" s="458"/>
      <c r="CW29" s="459"/>
      <c r="CX29" s="451"/>
      <c r="CY29" s="452"/>
      <c r="CZ29" s="452"/>
      <c r="DA29" s="452"/>
      <c r="DB29" s="452"/>
      <c r="DC29" s="452"/>
      <c r="DD29" s="452"/>
      <c r="DE29" s="452"/>
      <c r="DF29" s="452"/>
      <c r="DG29" s="452"/>
      <c r="DH29" s="452"/>
      <c r="DI29" s="453"/>
      <c r="DJ29" s="331"/>
      <c r="DK29" s="331"/>
      <c r="DL29" s="332"/>
    </row>
    <row r="30" spans="1:116" ht="12.6" customHeight="1" x14ac:dyDescent="0.2">
      <c r="B30" s="451"/>
      <c r="C30" s="452"/>
      <c r="D30" s="452"/>
      <c r="E30" s="452"/>
      <c r="F30" s="452"/>
      <c r="G30" s="452"/>
      <c r="H30" s="452"/>
      <c r="I30" s="452"/>
      <c r="J30" s="452"/>
      <c r="K30" s="452"/>
      <c r="L30" s="452"/>
      <c r="M30" s="453"/>
      <c r="N30" s="336"/>
      <c r="O30" s="497" t="s">
        <v>208</v>
      </c>
      <c r="P30" s="497"/>
      <c r="Q30" s="497"/>
      <c r="R30" s="497"/>
      <c r="S30" s="497"/>
      <c r="T30" s="497"/>
      <c r="U30" s="497"/>
      <c r="V30" s="497"/>
      <c r="W30" s="497"/>
      <c r="X30" s="497"/>
      <c r="Y30" s="497"/>
      <c r="Z30" s="497"/>
      <c r="AA30" s="497"/>
      <c r="AB30" s="497"/>
      <c r="AC30" s="497"/>
      <c r="AD30" s="497"/>
      <c r="AE30" s="497"/>
      <c r="AF30" s="497"/>
      <c r="AG30" s="497"/>
      <c r="AH30" s="497"/>
      <c r="AI30" s="497"/>
      <c r="AJ30" s="497"/>
      <c r="AK30" s="497"/>
      <c r="AL30" s="497"/>
      <c r="AM30" s="497"/>
      <c r="AN30" s="497"/>
      <c r="AO30" s="497"/>
      <c r="AP30" s="497"/>
      <c r="AQ30" s="497"/>
      <c r="AR30" s="497"/>
      <c r="AS30" s="497"/>
      <c r="AT30" s="497"/>
      <c r="AU30" s="497"/>
      <c r="AV30" s="497"/>
      <c r="AW30" s="497"/>
      <c r="AX30" s="497"/>
      <c r="AY30" s="497"/>
      <c r="AZ30" s="497"/>
      <c r="BA30" s="497"/>
      <c r="BB30" s="497"/>
      <c r="BC30" s="497"/>
      <c r="BD30" s="497"/>
      <c r="BE30" s="497"/>
      <c r="BF30" s="497"/>
      <c r="BG30" s="497"/>
      <c r="BH30" s="497"/>
      <c r="BI30" s="497"/>
      <c r="BJ30" s="497"/>
      <c r="BK30" s="497"/>
      <c r="BL30" s="497"/>
      <c r="BM30" s="497"/>
      <c r="BN30" s="497"/>
      <c r="BO30" s="497"/>
      <c r="BP30" s="497"/>
      <c r="BQ30" s="497"/>
      <c r="BR30" s="497"/>
      <c r="BS30" s="497"/>
      <c r="BT30" s="497"/>
      <c r="BU30" s="497"/>
      <c r="BV30" s="497"/>
      <c r="BW30" s="497"/>
      <c r="BX30" s="497"/>
      <c r="BY30" s="497"/>
      <c r="BZ30" s="497"/>
      <c r="CA30" s="497"/>
      <c r="CB30" s="497"/>
      <c r="CC30" s="497"/>
      <c r="CD30" s="497"/>
      <c r="CE30" s="497"/>
      <c r="CF30" s="497"/>
      <c r="CG30" s="497"/>
      <c r="CH30" s="497"/>
      <c r="CI30" s="497"/>
      <c r="CJ30" s="497"/>
      <c r="CK30" s="497"/>
      <c r="CL30" s="497"/>
      <c r="CM30" s="497"/>
      <c r="CN30" s="497"/>
      <c r="CO30" s="497"/>
      <c r="CP30" s="497"/>
      <c r="CQ30" s="497"/>
      <c r="CR30" s="497"/>
      <c r="CS30" s="497"/>
      <c r="CT30" s="497"/>
      <c r="CU30" s="497"/>
      <c r="CV30" s="497"/>
      <c r="CW30" s="498"/>
      <c r="CX30" s="451" t="s">
        <v>47</v>
      </c>
      <c r="CY30" s="452"/>
      <c r="CZ30" s="452"/>
      <c r="DA30" s="452"/>
      <c r="DB30" s="452"/>
      <c r="DC30" s="452"/>
      <c r="DD30" s="452"/>
      <c r="DE30" s="452"/>
      <c r="DF30" s="452"/>
      <c r="DG30" s="452"/>
      <c r="DH30" s="452"/>
      <c r="DI30" s="453"/>
      <c r="DJ30" s="331">
        <v>0</v>
      </c>
      <c r="DK30" s="331">
        <v>0</v>
      </c>
      <c r="DL30" s="332">
        <v>0</v>
      </c>
    </row>
    <row r="31" spans="1:116" x14ac:dyDescent="0.2">
      <c r="B31" s="451"/>
      <c r="C31" s="452"/>
      <c r="D31" s="452"/>
      <c r="E31" s="452"/>
      <c r="F31" s="452"/>
      <c r="G31" s="452"/>
      <c r="H31" s="452"/>
      <c r="I31" s="452"/>
      <c r="J31" s="452"/>
      <c r="K31" s="452"/>
      <c r="L31" s="452"/>
      <c r="M31" s="453"/>
      <c r="N31" s="330"/>
      <c r="O31" s="458"/>
      <c r="P31" s="458"/>
      <c r="Q31" s="458"/>
      <c r="R31" s="458"/>
      <c r="S31" s="458"/>
      <c r="T31" s="458"/>
      <c r="U31" s="458"/>
      <c r="V31" s="458"/>
      <c r="W31" s="458"/>
      <c r="X31" s="458"/>
      <c r="Y31" s="458"/>
      <c r="Z31" s="458"/>
      <c r="AA31" s="458"/>
      <c r="AB31" s="458"/>
      <c r="AC31" s="458"/>
      <c r="AD31" s="458"/>
      <c r="AE31" s="458"/>
      <c r="AF31" s="458"/>
      <c r="AG31" s="458"/>
      <c r="AH31" s="458"/>
      <c r="AI31" s="458"/>
      <c r="AJ31" s="458"/>
      <c r="AK31" s="458"/>
      <c r="AL31" s="458"/>
      <c r="AM31" s="458"/>
      <c r="AN31" s="458"/>
      <c r="AO31" s="458"/>
      <c r="AP31" s="458"/>
      <c r="AQ31" s="458"/>
      <c r="AR31" s="458"/>
      <c r="AS31" s="458"/>
      <c r="AT31" s="458"/>
      <c r="AU31" s="458"/>
      <c r="AV31" s="458"/>
      <c r="AW31" s="458"/>
      <c r="AX31" s="458"/>
      <c r="AY31" s="458"/>
      <c r="AZ31" s="458"/>
      <c r="BA31" s="458"/>
      <c r="BB31" s="458"/>
      <c r="BC31" s="458"/>
      <c r="BD31" s="458"/>
      <c r="BE31" s="458"/>
      <c r="BF31" s="458"/>
      <c r="BG31" s="458"/>
      <c r="BH31" s="458"/>
      <c r="BI31" s="458"/>
      <c r="BJ31" s="458"/>
      <c r="BK31" s="458"/>
      <c r="BL31" s="458"/>
      <c r="BM31" s="458"/>
      <c r="BN31" s="458"/>
      <c r="BO31" s="458"/>
      <c r="BP31" s="458"/>
      <c r="BQ31" s="458"/>
      <c r="BR31" s="458"/>
      <c r="BS31" s="458"/>
      <c r="BT31" s="458"/>
      <c r="BU31" s="458"/>
      <c r="BV31" s="458"/>
      <c r="BW31" s="458"/>
      <c r="BX31" s="458"/>
      <c r="BY31" s="458"/>
      <c r="BZ31" s="458"/>
      <c r="CA31" s="458"/>
      <c r="CB31" s="458"/>
      <c r="CC31" s="458"/>
      <c r="CD31" s="458"/>
      <c r="CE31" s="458"/>
      <c r="CF31" s="458"/>
      <c r="CG31" s="458"/>
      <c r="CH31" s="458"/>
      <c r="CI31" s="458"/>
      <c r="CJ31" s="458"/>
      <c r="CK31" s="458"/>
      <c r="CL31" s="458"/>
      <c r="CM31" s="458"/>
      <c r="CN31" s="458"/>
      <c r="CO31" s="458"/>
      <c r="CP31" s="458"/>
      <c r="CQ31" s="458"/>
      <c r="CR31" s="458"/>
      <c r="CS31" s="458"/>
      <c r="CT31" s="458"/>
      <c r="CU31" s="458"/>
      <c r="CV31" s="458"/>
      <c r="CW31" s="459"/>
      <c r="CX31" s="451"/>
      <c r="CY31" s="452"/>
      <c r="CZ31" s="452"/>
      <c r="DA31" s="452"/>
      <c r="DB31" s="452"/>
      <c r="DC31" s="452"/>
      <c r="DD31" s="452"/>
      <c r="DE31" s="452"/>
      <c r="DF31" s="452"/>
      <c r="DG31" s="452"/>
      <c r="DH31" s="452"/>
      <c r="DI31" s="453"/>
      <c r="DJ31" s="333"/>
      <c r="DK31" s="333"/>
      <c r="DL31" s="334"/>
    </row>
    <row r="32" spans="1:116" ht="12.75" customHeight="1" x14ac:dyDescent="0.2">
      <c r="B32" s="451" t="s">
        <v>143</v>
      </c>
      <c r="C32" s="452"/>
      <c r="D32" s="452"/>
      <c r="E32" s="452"/>
      <c r="F32" s="452"/>
      <c r="G32" s="452"/>
      <c r="H32" s="452"/>
      <c r="I32" s="452"/>
      <c r="J32" s="452"/>
      <c r="K32" s="452"/>
      <c r="L32" s="452"/>
      <c r="M32" s="453"/>
      <c r="N32" s="335"/>
      <c r="O32" s="497" t="s">
        <v>209</v>
      </c>
      <c r="P32" s="497"/>
      <c r="Q32" s="497"/>
      <c r="R32" s="497"/>
      <c r="S32" s="497"/>
      <c r="T32" s="497"/>
      <c r="U32" s="497"/>
      <c r="V32" s="497"/>
      <c r="W32" s="497"/>
      <c r="X32" s="497"/>
      <c r="Y32" s="497"/>
      <c r="Z32" s="497"/>
      <c r="AA32" s="497"/>
      <c r="AB32" s="497"/>
      <c r="AC32" s="497"/>
      <c r="AD32" s="497"/>
      <c r="AE32" s="497"/>
      <c r="AF32" s="497"/>
      <c r="AG32" s="497"/>
      <c r="AH32" s="497"/>
      <c r="AI32" s="497"/>
      <c r="AJ32" s="497"/>
      <c r="AK32" s="497"/>
      <c r="AL32" s="497"/>
      <c r="AM32" s="497"/>
      <c r="AN32" s="497"/>
      <c r="AO32" s="497"/>
      <c r="AP32" s="497"/>
      <c r="AQ32" s="497"/>
      <c r="AR32" s="497"/>
      <c r="AS32" s="497"/>
      <c r="AT32" s="497"/>
      <c r="AU32" s="497"/>
      <c r="AV32" s="497"/>
      <c r="AW32" s="497"/>
      <c r="AX32" s="497"/>
      <c r="AY32" s="497"/>
      <c r="AZ32" s="497"/>
      <c r="BA32" s="497"/>
      <c r="BB32" s="497"/>
      <c r="BC32" s="497"/>
      <c r="BD32" s="497"/>
      <c r="BE32" s="497"/>
      <c r="BF32" s="497"/>
      <c r="BG32" s="497"/>
      <c r="BH32" s="497"/>
      <c r="BI32" s="497"/>
      <c r="BJ32" s="497"/>
      <c r="BK32" s="497"/>
      <c r="BL32" s="497"/>
      <c r="BM32" s="497"/>
      <c r="BN32" s="497"/>
      <c r="BO32" s="497"/>
      <c r="BP32" s="497"/>
      <c r="BQ32" s="497"/>
      <c r="BR32" s="497"/>
      <c r="BS32" s="497"/>
      <c r="BT32" s="497"/>
      <c r="BU32" s="497"/>
      <c r="BV32" s="497"/>
      <c r="BW32" s="497"/>
      <c r="BX32" s="497"/>
      <c r="BY32" s="497"/>
      <c r="BZ32" s="497"/>
      <c r="CA32" s="497"/>
      <c r="CB32" s="497"/>
      <c r="CC32" s="497"/>
      <c r="CD32" s="497"/>
      <c r="CE32" s="497"/>
      <c r="CF32" s="497"/>
      <c r="CG32" s="497"/>
      <c r="CH32" s="497"/>
      <c r="CI32" s="497"/>
      <c r="CJ32" s="497"/>
      <c r="CK32" s="497"/>
      <c r="CL32" s="497"/>
      <c r="CM32" s="497"/>
      <c r="CN32" s="497"/>
      <c r="CO32" s="497"/>
      <c r="CP32" s="497"/>
      <c r="CQ32" s="497"/>
      <c r="CR32" s="497"/>
      <c r="CS32" s="497"/>
      <c r="CT32" s="497"/>
      <c r="CU32" s="497"/>
      <c r="CV32" s="497"/>
      <c r="CW32" s="498"/>
      <c r="CX32" s="451" t="s">
        <v>123</v>
      </c>
      <c r="CY32" s="452"/>
      <c r="CZ32" s="452"/>
      <c r="DA32" s="452"/>
      <c r="DB32" s="452"/>
      <c r="DC32" s="452"/>
      <c r="DD32" s="452"/>
      <c r="DE32" s="452"/>
      <c r="DF32" s="452"/>
      <c r="DG32" s="452"/>
      <c r="DH32" s="452"/>
      <c r="DI32" s="453"/>
      <c r="DJ32" s="333">
        <f>SUM(DJ33:DJ38)</f>
        <v>97315921</v>
      </c>
      <c r="DK32" s="333">
        <f t="shared" ref="DK32:DL32" si="0">SUM(DK33:DK38)</f>
        <v>98424983</v>
      </c>
      <c r="DL32" s="334">
        <f t="shared" si="0"/>
        <v>94798310</v>
      </c>
    </row>
    <row r="33" spans="1:116" s="338" customFormat="1" ht="12.75" customHeight="1" x14ac:dyDescent="0.2">
      <c r="A33" s="295"/>
      <c r="B33" s="451"/>
      <c r="C33" s="452"/>
      <c r="D33" s="452"/>
      <c r="E33" s="452"/>
      <c r="F33" s="452"/>
      <c r="G33" s="452"/>
      <c r="H33" s="452"/>
      <c r="I33" s="452"/>
      <c r="J33" s="452"/>
      <c r="K33" s="452"/>
      <c r="L33" s="452"/>
      <c r="M33" s="453"/>
      <c r="N33" s="335"/>
      <c r="O33" s="497" t="s">
        <v>210</v>
      </c>
      <c r="P33" s="497"/>
      <c r="Q33" s="497"/>
      <c r="R33" s="497"/>
      <c r="S33" s="497"/>
      <c r="T33" s="497"/>
      <c r="U33" s="497"/>
      <c r="V33" s="497"/>
      <c r="W33" s="497"/>
      <c r="X33" s="497"/>
      <c r="Y33" s="497"/>
      <c r="Z33" s="497"/>
      <c r="AA33" s="497"/>
      <c r="AB33" s="497"/>
      <c r="AC33" s="497"/>
      <c r="AD33" s="497"/>
      <c r="AE33" s="497"/>
      <c r="AF33" s="497"/>
      <c r="AG33" s="497"/>
      <c r="AH33" s="497"/>
      <c r="AI33" s="497"/>
      <c r="AJ33" s="497"/>
      <c r="AK33" s="497"/>
      <c r="AL33" s="497"/>
      <c r="AM33" s="497"/>
      <c r="AN33" s="497"/>
      <c r="AO33" s="497"/>
      <c r="AP33" s="497"/>
      <c r="AQ33" s="497"/>
      <c r="AR33" s="497"/>
      <c r="AS33" s="497"/>
      <c r="AT33" s="497"/>
      <c r="AU33" s="497"/>
      <c r="AV33" s="497"/>
      <c r="AW33" s="497"/>
      <c r="AX33" s="497"/>
      <c r="AY33" s="497"/>
      <c r="AZ33" s="497"/>
      <c r="BA33" s="497"/>
      <c r="BB33" s="497"/>
      <c r="BC33" s="497"/>
      <c r="BD33" s="497"/>
      <c r="BE33" s="497"/>
      <c r="BF33" s="497"/>
      <c r="BG33" s="497"/>
      <c r="BH33" s="497"/>
      <c r="BI33" s="497"/>
      <c r="BJ33" s="497"/>
      <c r="BK33" s="497"/>
      <c r="BL33" s="497"/>
      <c r="BM33" s="497"/>
      <c r="BN33" s="497"/>
      <c r="BO33" s="497"/>
      <c r="BP33" s="497"/>
      <c r="BQ33" s="497"/>
      <c r="BR33" s="497"/>
      <c r="BS33" s="497"/>
      <c r="BT33" s="497"/>
      <c r="BU33" s="497"/>
      <c r="BV33" s="497"/>
      <c r="BW33" s="497"/>
      <c r="BX33" s="497"/>
      <c r="BY33" s="497"/>
      <c r="BZ33" s="497"/>
      <c r="CA33" s="497"/>
      <c r="CB33" s="497"/>
      <c r="CC33" s="497"/>
      <c r="CD33" s="497"/>
      <c r="CE33" s="497"/>
      <c r="CF33" s="497"/>
      <c r="CG33" s="497"/>
      <c r="CH33" s="497"/>
      <c r="CI33" s="497"/>
      <c r="CJ33" s="497"/>
      <c r="CK33" s="497"/>
      <c r="CL33" s="497"/>
      <c r="CM33" s="497"/>
      <c r="CN33" s="497"/>
      <c r="CO33" s="497"/>
      <c r="CP33" s="497"/>
      <c r="CQ33" s="497"/>
      <c r="CR33" s="497"/>
      <c r="CS33" s="497"/>
      <c r="CT33" s="497"/>
      <c r="CU33" s="497"/>
      <c r="CV33" s="497"/>
      <c r="CW33" s="498"/>
      <c r="CX33" s="451" t="s">
        <v>122</v>
      </c>
      <c r="CY33" s="452"/>
      <c r="CZ33" s="452"/>
      <c r="DA33" s="452"/>
      <c r="DB33" s="452"/>
      <c r="DC33" s="452"/>
      <c r="DD33" s="452"/>
      <c r="DE33" s="452"/>
      <c r="DF33" s="452"/>
      <c r="DG33" s="452"/>
      <c r="DH33" s="452"/>
      <c r="DI33" s="453"/>
      <c r="DJ33" s="337">
        <v>291671</v>
      </c>
      <c r="DK33" s="337">
        <v>291405</v>
      </c>
      <c r="DL33" s="332">
        <v>290990</v>
      </c>
    </row>
    <row r="34" spans="1:116" s="338" customFormat="1" ht="12.75" customHeight="1" x14ac:dyDescent="0.2">
      <c r="A34" s="295"/>
      <c r="B34" s="451"/>
      <c r="C34" s="452"/>
      <c r="D34" s="452"/>
      <c r="E34" s="452"/>
      <c r="F34" s="452"/>
      <c r="G34" s="452"/>
      <c r="H34" s="452"/>
      <c r="I34" s="452"/>
      <c r="J34" s="452"/>
      <c r="K34" s="452"/>
      <c r="L34" s="452"/>
      <c r="M34" s="453"/>
      <c r="N34" s="335"/>
      <c r="O34" s="497" t="s">
        <v>211</v>
      </c>
      <c r="P34" s="497"/>
      <c r="Q34" s="497"/>
      <c r="R34" s="497"/>
      <c r="S34" s="497"/>
      <c r="T34" s="497"/>
      <c r="U34" s="497"/>
      <c r="V34" s="497"/>
      <c r="W34" s="497"/>
      <c r="X34" s="497"/>
      <c r="Y34" s="497"/>
      <c r="Z34" s="497"/>
      <c r="AA34" s="497"/>
      <c r="AB34" s="497"/>
      <c r="AC34" s="497"/>
      <c r="AD34" s="497"/>
      <c r="AE34" s="497"/>
      <c r="AF34" s="497"/>
      <c r="AG34" s="497"/>
      <c r="AH34" s="497"/>
      <c r="AI34" s="497"/>
      <c r="AJ34" s="497"/>
      <c r="AK34" s="497"/>
      <c r="AL34" s="497"/>
      <c r="AM34" s="497"/>
      <c r="AN34" s="497"/>
      <c r="AO34" s="497"/>
      <c r="AP34" s="497"/>
      <c r="AQ34" s="497"/>
      <c r="AR34" s="497"/>
      <c r="AS34" s="497"/>
      <c r="AT34" s="497"/>
      <c r="AU34" s="497"/>
      <c r="AV34" s="497"/>
      <c r="AW34" s="497"/>
      <c r="AX34" s="497"/>
      <c r="AY34" s="497"/>
      <c r="AZ34" s="497"/>
      <c r="BA34" s="497"/>
      <c r="BB34" s="497"/>
      <c r="BC34" s="497"/>
      <c r="BD34" s="497"/>
      <c r="BE34" s="497"/>
      <c r="BF34" s="497"/>
      <c r="BG34" s="497"/>
      <c r="BH34" s="497"/>
      <c r="BI34" s="497"/>
      <c r="BJ34" s="497"/>
      <c r="BK34" s="497"/>
      <c r="BL34" s="497"/>
      <c r="BM34" s="497"/>
      <c r="BN34" s="497"/>
      <c r="BO34" s="497"/>
      <c r="BP34" s="497"/>
      <c r="BQ34" s="497"/>
      <c r="BR34" s="497"/>
      <c r="BS34" s="497"/>
      <c r="BT34" s="497"/>
      <c r="BU34" s="497"/>
      <c r="BV34" s="497"/>
      <c r="BW34" s="497"/>
      <c r="BX34" s="497"/>
      <c r="BY34" s="497"/>
      <c r="BZ34" s="497"/>
      <c r="CA34" s="497"/>
      <c r="CB34" s="497"/>
      <c r="CC34" s="497"/>
      <c r="CD34" s="497"/>
      <c r="CE34" s="497"/>
      <c r="CF34" s="497"/>
      <c r="CG34" s="497"/>
      <c r="CH34" s="497"/>
      <c r="CI34" s="497"/>
      <c r="CJ34" s="497"/>
      <c r="CK34" s="497"/>
      <c r="CL34" s="497"/>
      <c r="CM34" s="497"/>
      <c r="CN34" s="497"/>
      <c r="CO34" s="497"/>
      <c r="CP34" s="497"/>
      <c r="CQ34" s="497"/>
      <c r="CR34" s="497"/>
      <c r="CS34" s="497"/>
      <c r="CT34" s="497"/>
      <c r="CU34" s="497"/>
      <c r="CV34" s="497"/>
      <c r="CW34" s="498"/>
      <c r="CX34" s="451" t="s">
        <v>121</v>
      </c>
      <c r="CY34" s="452"/>
      <c r="CZ34" s="452"/>
      <c r="DA34" s="452"/>
      <c r="DB34" s="452"/>
      <c r="DC34" s="452"/>
      <c r="DD34" s="452"/>
      <c r="DE34" s="452"/>
      <c r="DF34" s="452"/>
      <c r="DG34" s="452"/>
      <c r="DH34" s="452"/>
      <c r="DI34" s="453"/>
      <c r="DJ34" s="337">
        <v>89638225</v>
      </c>
      <c r="DK34" s="337">
        <v>92037491</v>
      </c>
      <c r="DL34" s="332">
        <f>89482519-491163</f>
        <v>88991356</v>
      </c>
    </row>
    <row r="35" spans="1:116" s="338" customFormat="1" ht="12.75" customHeight="1" x14ac:dyDescent="0.2">
      <c r="A35" s="295"/>
      <c r="B35" s="451"/>
      <c r="C35" s="452"/>
      <c r="D35" s="452"/>
      <c r="E35" s="452"/>
      <c r="F35" s="452"/>
      <c r="G35" s="452"/>
      <c r="H35" s="452"/>
      <c r="I35" s="452"/>
      <c r="J35" s="452"/>
      <c r="K35" s="452"/>
      <c r="L35" s="452"/>
      <c r="M35" s="453"/>
      <c r="N35" s="335"/>
      <c r="O35" s="497" t="s">
        <v>212</v>
      </c>
      <c r="P35" s="497"/>
      <c r="Q35" s="497"/>
      <c r="R35" s="497"/>
      <c r="S35" s="497"/>
      <c r="T35" s="497"/>
      <c r="U35" s="497"/>
      <c r="V35" s="497"/>
      <c r="W35" s="497"/>
      <c r="X35" s="497"/>
      <c r="Y35" s="497"/>
      <c r="Z35" s="497"/>
      <c r="AA35" s="497"/>
      <c r="AB35" s="497"/>
      <c r="AC35" s="497"/>
      <c r="AD35" s="497"/>
      <c r="AE35" s="497"/>
      <c r="AF35" s="497"/>
      <c r="AG35" s="497"/>
      <c r="AH35" s="497"/>
      <c r="AI35" s="497"/>
      <c r="AJ35" s="497"/>
      <c r="AK35" s="497"/>
      <c r="AL35" s="497"/>
      <c r="AM35" s="497"/>
      <c r="AN35" s="497"/>
      <c r="AO35" s="497"/>
      <c r="AP35" s="497"/>
      <c r="AQ35" s="497"/>
      <c r="AR35" s="497"/>
      <c r="AS35" s="497"/>
      <c r="AT35" s="497"/>
      <c r="AU35" s="497"/>
      <c r="AV35" s="497"/>
      <c r="AW35" s="497"/>
      <c r="AX35" s="497"/>
      <c r="AY35" s="497"/>
      <c r="AZ35" s="497"/>
      <c r="BA35" s="497"/>
      <c r="BB35" s="497"/>
      <c r="BC35" s="497"/>
      <c r="BD35" s="497"/>
      <c r="BE35" s="497"/>
      <c r="BF35" s="497"/>
      <c r="BG35" s="497"/>
      <c r="BH35" s="497"/>
      <c r="BI35" s="497"/>
      <c r="BJ35" s="497"/>
      <c r="BK35" s="497"/>
      <c r="BL35" s="497"/>
      <c r="BM35" s="497"/>
      <c r="BN35" s="497"/>
      <c r="BO35" s="497"/>
      <c r="BP35" s="497"/>
      <c r="BQ35" s="497"/>
      <c r="BR35" s="497"/>
      <c r="BS35" s="497"/>
      <c r="BT35" s="497"/>
      <c r="BU35" s="497"/>
      <c r="BV35" s="497"/>
      <c r="BW35" s="497"/>
      <c r="BX35" s="497"/>
      <c r="BY35" s="497"/>
      <c r="BZ35" s="497"/>
      <c r="CA35" s="497"/>
      <c r="CB35" s="497"/>
      <c r="CC35" s="497"/>
      <c r="CD35" s="497"/>
      <c r="CE35" s="497"/>
      <c r="CF35" s="497"/>
      <c r="CG35" s="497"/>
      <c r="CH35" s="497"/>
      <c r="CI35" s="497"/>
      <c r="CJ35" s="497"/>
      <c r="CK35" s="497"/>
      <c r="CL35" s="497"/>
      <c r="CM35" s="497"/>
      <c r="CN35" s="497"/>
      <c r="CO35" s="497"/>
      <c r="CP35" s="497"/>
      <c r="CQ35" s="497"/>
      <c r="CR35" s="497"/>
      <c r="CS35" s="497"/>
      <c r="CT35" s="497"/>
      <c r="CU35" s="497"/>
      <c r="CV35" s="497"/>
      <c r="CW35" s="498"/>
      <c r="CX35" s="451" t="s">
        <v>120</v>
      </c>
      <c r="CY35" s="452"/>
      <c r="CZ35" s="452"/>
      <c r="DA35" s="452"/>
      <c r="DB35" s="452"/>
      <c r="DC35" s="452"/>
      <c r="DD35" s="452"/>
      <c r="DE35" s="452"/>
      <c r="DF35" s="452"/>
      <c r="DG35" s="452"/>
      <c r="DH35" s="452"/>
      <c r="DI35" s="453"/>
      <c r="DJ35" s="337">
        <v>2419820</v>
      </c>
      <c r="DK35" s="337">
        <v>2170430</v>
      </c>
      <c r="DL35" s="332">
        <v>1596766</v>
      </c>
    </row>
    <row r="36" spans="1:116" ht="12.75" customHeight="1" x14ac:dyDescent="0.2">
      <c r="B36" s="451" t="s">
        <v>125</v>
      </c>
      <c r="C36" s="452"/>
      <c r="D36" s="452"/>
      <c r="E36" s="452"/>
      <c r="F36" s="452"/>
      <c r="G36" s="452"/>
      <c r="H36" s="452"/>
      <c r="I36" s="452"/>
      <c r="J36" s="452"/>
      <c r="K36" s="452"/>
      <c r="L36" s="452"/>
      <c r="M36" s="453"/>
      <c r="N36" s="335"/>
      <c r="O36" s="497" t="s">
        <v>213</v>
      </c>
      <c r="P36" s="497"/>
      <c r="Q36" s="497"/>
      <c r="R36" s="497"/>
      <c r="S36" s="497"/>
      <c r="T36" s="497"/>
      <c r="U36" s="497"/>
      <c r="V36" s="497"/>
      <c r="W36" s="497"/>
      <c r="X36" s="497"/>
      <c r="Y36" s="497"/>
      <c r="Z36" s="497"/>
      <c r="AA36" s="497"/>
      <c r="AB36" s="497"/>
      <c r="AC36" s="497"/>
      <c r="AD36" s="497"/>
      <c r="AE36" s="497"/>
      <c r="AF36" s="497"/>
      <c r="AG36" s="497"/>
      <c r="AH36" s="497"/>
      <c r="AI36" s="497"/>
      <c r="AJ36" s="497"/>
      <c r="AK36" s="497"/>
      <c r="AL36" s="497"/>
      <c r="AM36" s="497"/>
      <c r="AN36" s="497"/>
      <c r="AO36" s="497"/>
      <c r="AP36" s="497"/>
      <c r="AQ36" s="497"/>
      <c r="AR36" s="497"/>
      <c r="AS36" s="497"/>
      <c r="AT36" s="497"/>
      <c r="AU36" s="497"/>
      <c r="AV36" s="497"/>
      <c r="AW36" s="497"/>
      <c r="AX36" s="497"/>
      <c r="AY36" s="497"/>
      <c r="AZ36" s="497"/>
      <c r="BA36" s="497"/>
      <c r="BB36" s="497"/>
      <c r="BC36" s="497"/>
      <c r="BD36" s="497"/>
      <c r="BE36" s="497"/>
      <c r="BF36" s="497"/>
      <c r="BG36" s="497"/>
      <c r="BH36" s="497"/>
      <c r="BI36" s="497"/>
      <c r="BJ36" s="497"/>
      <c r="BK36" s="497"/>
      <c r="BL36" s="497"/>
      <c r="BM36" s="497"/>
      <c r="BN36" s="497"/>
      <c r="BO36" s="497"/>
      <c r="BP36" s="497"/>
      <c r="BQ36" s="497"/>
      <c r="BR36" s="497"/>
      <c r="BS36" s="497"/>
      <c r="BT36" s="497"/>
      <c r="BU36" s="497"/>
      <c r="BV36" s="497"/>
      <c r="BW36" s="497"/>
      <c r="BX36" s="497"/>
      <c r="BY36" s="497"/>
      <c r="BZ36" s="497"/>
      <c r="CA36" s="497"/>
      <c r="CB36" s="497"/>
      <c r="CC36" s="497"/>
      <c r="CD36" s="497"/>
      <c r="CE36" s="497"/>
      <c r="CF36" s="497"/>
      <c r="CG36" s="497"/>
      <c r="CH36" s="497"/>
      <c r="CI36" s="497"/>
      <c r="CJ36" s="497"/>
      <c r="CK36" s="497"/>
      <c r="CL36" s="497"/>
      <c r="CM36" s="497"/>
      <c r="CN36" s="497"/>
      <c r="CO36" s="497"/>
      <c r="CP36" s="497"/>
      <c r="CQ36" s="497"/>
      <c r="CR36" s="497"/>
      <c r="CS36" s="497"/>
      <c r="CT36" s="497"/>
      <c r="CU36" s="497"/>
      <c r="CV36" s="497"/>
      <c r="CW36" s="498"/>
      <c r="CX36" s="451" t="s">
        <v>119</v>
      </c>
      <c r="CY36" s="452"/>
      <c r="CZ36" s="452"/>
      <c r="DA36" s="452"/>
      <c r="DB36" s="452"/>
      <c r="DC36" s="452"/>
      <c r="DD36" s="452"/>
      <c r="DE36" s="452"/>
      <c r="DF36" s="452"/>
      <c r="DG36" s="452"/>
      <c r="DH36" s="452"/>
      <c r="DI36" s="453"/>
      <c r="DJ36" s="337">
        <v>4259482</v>
      </c>
      <c r="DK36" s="337">
        <v>3443262</v>
      </c>
      <c r="DL36" s="332">
        <v>3582067</v>
      </c>
    </row>
    <row r="37" spans="1:116" ht="24" customHeight="1" x14ac:dyDescent="0.2">
      <c r="B37" s="451" t="s">
        <v>141</v>
      </c>
      <c r="C37" s="452"/>
      <c r="D37" s="452"/>
      <c r="E37" s="452"/>
      <c r="F37" s="452"/>
      <c r="G37" s="452"/>
      <c r="H37" s="452"/>
      <c r="I37" s="452"/>
      <c r="J37" s="452"/>
      <c r="K37" s="452"/>
      <c r="L37" s="452"/>
      <c r="M37" s="453"/>
      <c r="N37" s="336"/>
      <c r="O37" s="497" t="s">
        <v>214</v>
      </c>
      <c r="P37" s="497"/>
      <c r="Q37" s="497"/>
      <c r="R37" s="497"/>
      <c r="S37" s="497"/>
      <c r="T37" s="497"/>
      <c r="U37" s="497"/>
      <c r="V37" s="497"/>
      <c r="W37" s="497"/>
      <c r="X37" s="497"/>
      <c r="Y37" s="497"/>
      <c r="Z37" s="497"/>
      <c r="AA37" s="497"/>
      <c r="AB37" s="497"/>
      <c r="AC37" s="497"/>
      <c r="AD37" s="497"/>
      <c r="AE37" s="497"/>
      <c r="AF37" s="497"/>
      <c r="AG37" s="497"/>
      <c r="AH37" s="497"/>
      <c r="AI37" s="497"/>
      <c r="AJ37" s="497"/>
      <c r="AK37" s="497"/>
      <c r="AL37" s="497"/>
      <c r="AM37" s="497"/>
      <c r="AN37" s="497"/>
      <c r="AO37" s="497"/>
      <c r="AP37" s="497"/>
      <c r="AQ37" s="497"/>
      <c r="AR37" s="497"/>
      <c r="AS37" s="497"/>
      <c r="AT37" s="497"/>
      <c r="AU37" s="497"/>
      <c r="AV37" s="497"/>
      <c r="AW37" s="497"/>
      <c r="AX37" s="497"/>
      <c r="AY37" s="497"/>
      <c r="AZ37" s="497"/>
      <c r="BA37" s="497"/>
      <c r="BB37" s="497"/>
      <c r="BC37" s="497"/>
      <c r="BD37" s="497"/>
      <c r="BE37" s="497"/>
      <c r="BF37" s="497"/>
      <c r="BG37" s="497"/>
      <c r="BH37" s="497"/>
      <c r="BI37" s="497"/>
      <c r="BJ37" s="497"/>
      <c r="BK37" s="497"/>
      <c r="BL37" s="497"/>
      <c r="BM37" s="497"/>
      <c r="BN37" s="497"/>
      <c r="BO37" s="497"/>
      <c r="BP37" s="497"/>
      <c r="BQ37" s="497"/>
      <c r="BR37" s="497"/>
      <c r="BS37" s="497"/>
      <c r="BT37" s="497"/>
      <c r="BU37" s="497"/>
      <c r="BV37" s="497"/>
      <c r="BW37" s="497"/>
      <c r="BX37" s="497"/>
      <c r="BY37" s="497"/>
      <c r="BZ37" s="497"/>
      <c r="CA37" s="497"/>
      <c r="CB37" s="497"/>
      <c r="CC37" s="497"/>
      <c r="CD37" s="497"/>
      <c r="CE37" s="497"/>
      <c r="CF37" s="497"/>
      <c r="CG37" s="497"/>
      <c r="CH37" s="497"/>
      <c r="CI37" s="497"/>
      <c r="CJ37" s="497"/>
      <c r="CK37" s="497"/>
      <c r="CL37" s="497"/>
      <c r="CM37" s="497"/>
      <c r="CN37" s="497"/>
      <c r="CO37" s="497"/>
      <c r="CP37" s="497"/>
      <c r="CQ37" s="497"/>
      <c r="CR37" s="497"/>
      <c r="CS37" s="497"/>
      <c r="CT37" s="497"/>
      <c r="CU37" s="497"/>
      <c r="CV37" s="497"/>
      <c r="CW37" s="498"/>
      <c r="CX37" s="451" t="s">
        <v>118</v>
      </c>
      <c r="CY37" s="452"/>
      <c r="CZ37" s="452"/>
      <c r="DA37" s="452"/>
      <c r="DB37" s="452"/>
      <c r="DC37" s="452"/>
      <c r="DD37" s="452"/>
      <c r="DE37" s="452"/>
      <c r="DF37" s="452"/>
      <c r="DG37" s="452"/>
      <c r="DH37" s="452"/>
      <c r="DI37" s="453"/>
      <c r="DJ37" s="331">
        <v>2592</v>
      </c>
      <c r="DK37" s="331">
        <v>847</v>
      </c>
      <c r="DL37" s="332">
        <v>2782</v>
      </c>
    </row>
    <row r="38" spans="1:116" ht="24" customHeight="1" x14ac:dyDescent="0.2">
      <c r="B38" s="451"/>
      <c r="C38" s="547"/>
      <c r="D38" s="547"/>
      <c r="E38" s="547"/>
      <c r="F38" s="547"/>
      <c r="G38" s="547"/>
      <c r="H38" s="547"/>
      <c r="I38" s="547"/>
      <c r="J38" s="547"/>
      <c r="K38" s="547"/>
      <c r="L38" s="547"/>
      <c r="M38" s="548"/>
      <c r="N38" s="339"/>
      <c r="O38" s="497" t="s">
        <v>215</v>
      </c>
      <c r="P38" s="497"/>
      <c r="Q38" s="497"/>
      <c r="R38" s="497"/>
      <c r="S38" s="497"/>
      <c r="T38" s="497"/>
      <c r="U38" s="497"/>
      <c r="V38" s="497"/>
      <c r="W38" s="497"/>
      <c r="X38" s="497"/>
      <c r="Y38" s="497"/>
      <c r="Z38" s="497"/>
      <c r="AA38" s="497"/>
      <c r="AB38" s="497"/>
      <c r="AC38" s="497"/>
      <c r="AD38" s="497"/>
      <c r="AE38" s="497"/>
      <c r="AF38" s="497"/>
      <c r="AG38" s="497"/>
      <c r="AH38" s="497"/>
      <c r="AI38" s="497"/>
      <c r="AJ38" s="497"/>
      <c r="AK38" s="497"/>
      <c r="AL38" s="497"/>
      <c r="AM38" s="497"/>
      <c r="AN38" s="497"/>
      <c r="AO38" s="497"/>
      <c r="AP38" s="497"/>
      <c r="AQ38" s="497"/>
      <c r="AR38" s="497"/>
      <c r="AS38" s="497"/>
      <c r="AT38" s="497"/>
      <c r="AU38" s="497"/>
      <c r="AV38" s="497"/>
      <c r="AW38" s="497"/>
      <c r="AX38" s="497"/>
      <c r="AY38" s="497"/>
      <c r="AZ38" s="497"/>
      <c r="BA38" s="497"/>
      <c r="BB38" s="497"/>
      <c r="BC38" s="497"/>
      <c r="BD38" s="497"/>
      <c r="BE38" s="497"/>
      <c r="BF38" s="497"/>
      <c r="BG38" s="497"/>
      <c r="BH38" s="497"/>
      <c r="BI38" s="497"/>
      <c r="BJ38" s="497"/>
      <c r="BK38" s="497"/>
      <c r="BL38" s="497"/>
      <c r="BM38" s="497"/>
      <c r="BN38" s="497"/>
      <c r="BO38" s="497"/>
      <c r="BP38" s="497"/>
      <c r="BQ38" s="497"/>
      <c r="BR38" s="497"/>
      <c r="BS38" s="497"/>
      <c r="BT38" s="497"/>
      <c r="BU38" s="497"/>
      <c r="BV38" s="497"/>
      <c r="BW38" s="497"/>
      <c r="BX38" s="497"/>
      <c r="BY38" s="497"/>
      <c r="BZ38" s="497"/>
      <c r="CA38" s="497"/>
      <c r="CB38" s="497"/>
      <c r="CC38" s="497"/>
      <c r="CD38" s="497"/>
      <c r="CE38" s="497"/>
      <c r="CF38" s="497"/>
      <c r="CG38" s="497"/>
      <c r="CH38" s="497"/>
      <c r="CI38" s="497"/>
      <c r="CJ38" s="497"/>
      <c r="CK38" s="497"/>
      <c r="CL38" s="497"/>
      <c r="CM38" s="497"/>
      <c r="CN38" s="497"/>
      <c r="CO38" s="497"/>
      <c r="CP38" s="497"/>
      <c r="CQ38" s="497"/>
      <c r="CR38" s="497"/>
      <c r="CS38" s="497"/>
      <c r="CT38" s="497"/>
      <c r="CU38" s="497"/>
      <c r="CV38" s="497"/>
      <c r="CW38" s="498"/>
      <c r="CX38" s="451" t="s">
        <v>157</v>
      </c>
      <c r="CY38" s="547"/>
      <c r="CZ38" s="547"/>
      <c r="DA38" s="547"/>
      <c r="DB38" s="547"/>
      <c r="DC38" s="547"/>
      <c r="DD38" s="547"/>
      <c r="DE38" s="547"/>
      <c r="DF38" s="547"/>
      <c r="DG38" s="547"/>
      <c r="DH38" s="547"/>
      <c r="DI38" s="548"/>
      <c r="DJ38" s="331">
        <v>704131</v>
      </c>
      <c r="DK38" s="331">
        <v>481548</v>
      </c>
      <c r="DL38" s="332">
        <v>334349</v>
      </c>
    </row>
    <row r="39" spans="1:116" ht="24.75" customHeight="1" x14ac:dyDescent="0.2">
      <c r="B39" s="451"/>
      <c r="C39" s="452"/>
      <c r="D39" s="452"/>
      <c r="E39" s="452"/>
      <c r="F39" s="452"/>
      <c r="G39" s="452"/>
      <c r="H39" s="452"/>
      <c r="I39" s="452"/>
      <c r="J39" s="452"/>
      <c r="K39" s="452"/>
      <c r="L39" s="452"/>
      <c r="M39" s="453"/>
      <c r="N39" s="330"/>
      <c r="O39" s="458"/>
      <c r="P39" s="458"/>
      <c r="Q39" s="458"/>
      <c r="R39" s="458"/>
      <c r="S39" s="458"/>
      <c r="T39" s="458"/>
      <c r="U39" s="458"/>
      <c r="V39" s="458"/>
      <c r="W39" s="458"/>
      <c r="X39" s="458"/>
      <c r="Y39" s="458"/>
      <c r="Z39" s="458"/>
      <c r="AA39" s="458"/>
      <c r="AB39" s="458"/>
      <c r="AC39" s="458"/>
      <c r="AD39" s="458"/>
      <c r="AE39" s="458"/>
      <c r="AF39" s="458"/>
      <c r="AG39" s="458"/>
      <c r="AH39" s="458"/>
      <c r="AI39" s="458"/>
      <c r="AJ39" s="458"/>
      <c r="AK39" s="458"/>
      <c r="AL39" s="458"/>
      <c r="AM39" s="458"/>
      <c r="AN39" s="458"/>
      <c r="AO39" s="458"/>
      <c r="AP39" s="458"/>
      <c r="AQ39" s="458"/>
      <c r="AR39" s="458"/>
      <c r="AS39" s="458"/>
      <c r="AT39" s="458"/>
      <c r="AU39" s="458"/>
      <c r="AV39" s="458"/>
      <c r="AW39" s="458"/>
      <c r="AX39" s="458"/>
      <c r="AY39" s="458"/>
      <c r="AZ39" s="458"/>
      <c r="BA39" s="458"/>
      <c r="BB39" s="458"/>
      <c r="BC39" s="458"/>
      <c r="BD39" s="458"/>
      <c r="BE39" s="458"/>
      <c r="BF39" s="458"/>
      <c r="BG39" s="458"/>
      <c r="BH39" s="458"/>
      <c r="BI39" s="458"/>
      <c r="BJ39" s="458"/>
      <c r="BK39" s="458"/>
      <c r="BL39" s="458"/>
      <c r="BM39" s="458"/>
      <c r="BN39" s="458"/>
      <c r="BO39" s="458"/>
      <c r="BP39" s="458"/>
      <c r="BQ39" s="458"/>
      <c r="BR39" s="458"/>
      <c r="BS39" s="458"/>
      <c r="BT39" s="458"/>
      <c r="BU39" s="458"/>
      <c r="BV39" s="458"/>
      <c r="BW39" s="458"/>
      <c r="BX39" s="458"/>
      <c r="BY39" s="458"/>
      <c r="BZ39" s="458"/>
      <c r="CA39" s="458"/>
      <c r="CB39" s="458"/>
      <c r="CC39" s="458"/>
      <c r="CD39" s="458"/>
      <c r="CE39" s="458"/>
      <c r="CF39" s="458"/>
      <c r="CG39" s="458"/>
      <c r="CH39" s="458"/>
      <c r="CI39" s="458"/>
      <c r="CJ39" s="458"/>
      <c r="CK39" s="458"/>
      <c r="CL39" s="458"/>
      <c r="CM39" s="458"/>
      <c r="CN39" s="458"/>
      <c r="CO39" s="458"/>
      <c r="CP39" s="458"/>
      <c r="CQ39" s="458"/>
      <c r="CR39" s="458"/>
      <c r="CS39" s="458"/>
      <c r="CT39" s="458"/>
      <c r="CU39" s="458"/>
      <c r="CV39" s="458"/>
      <c r="CW39" s="459"/>
      <c r="CX39" s="451" t="s">
        <v>160</v>
      </c>
      <c r="CY39" s="452"/>
      <c r="CZ39" s="452"/>
      <c r="DA39" s="452"/>
      <c r="DB39" s="452"/>
      <c r="DC39" s="452"/>
      <c r="DD39" s="452"/>
      <c r="DE39" s="452"/>
      <c r="DF39" s="452"/>
      <c r="DG39" s="452"/>
      <c r="DH39" s="452"/>
      <c r="DI39" s="453"/>
      <c r="DJ39" s="340">
        <v>907385</v>
      </c>
      <c r="DK39" s="340">
        <v>944420</v>
      </c>
      <c r="DL39" s="341">
        <v>491163</v>
      </c>
    </row>
    <row r="40" spans="1:116" ht="12.75" customHeight="1" x14ac:dyDescent="0.2">
      <c r="B40" s="451" t="s">
        <v>124</v>
      </c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3"/>
      <c r="N40" s="335"/>
      <c r="O40" s="497" t="s">
        <v>216</v>
      </c>
      <c r="P40" s="497"/>
      <c r="Q40" s="497"/>
      <c r="R40" s="497"/>
      <c r="S40" s="497"/>
      <c r="T40" s="497"/>
      <c r="U40" s="497"/>
      <c r="V40" s="497"/>
      <c r="W40" s="497"/>
      <c r="X40" s="497"/>
      <c r="Y40" s="497"/>
      <c r="Z40" s="497"/>
      <c r="AA40" s="497"/>
      <c r="AB40" s="497"/>
      <c r="AC40" s="497"/>
      <c r="AD40" s="497"/>
      <c r="AE40" s="497"/>
      <c r="AF40" s="497"/>
      <c r="AG40" s="497"/>
      <c r="AH40" s="497"/>
      <c r="AI40" s="497"/>
      <c r="AJ40" s="497"/>
      <c r="AK40" s="497"/>
      <c r="AL40" s="497"/>
      <c r="AM40" s="497"/>
      <c r="AN40" s="497"/>
      <c r="AO40" s="497"/>
      <c r="AP40" s="497"/>
      <c r="AQ40" s="497"/>
      <c r="AR40" s="497"/>
      <c r="AS40" s="497"/>
      <c r="AT40" s="497"/>
      <c r="AU40" s="497"/>
      <c r="AV40" s="497"/>
      <c r="AW40" s="497"/>
      <c r="AX40" s="497"/>
      <c r="AY40" s="497"/>
      <c r="AZ40" s="497"/>
      <c r="BA40" s="497"/>
      <c r="BB40" s="497"/>
      <c r="BC40" s="497"/>
      <c r="BD40" s="497"/>
      <c r="BE40" s="497"/>
      <c r="BF40" s="497"/>
      <c r="BG40" s="497"/>
      <c r="BH40" s="497"/>
      <c r="BI40" s="497"/>
      <c r="BJ40" s="497"/>
      <c r="BK40" s="497"/>
      <c r="BL40" s="497"/>
      <c r="BM40" s="497"/>
      <c r="BN40" s="497"/>
      <c r="BO40" s="497"/>
      <c r="BP40" s="497"/>
      <c r="BQ40" s="497"/>
      <c r="BR40" s="497"/>
      <c r="BS40" s="497"/>
      <c r="BT40" s="497"/>
      <c r="BU40" s="497"/>
      <c r="BV40" s="497"/>
      <c r="BW40" s="497"/>
      <c r="BX40" s="497"/>
      <c r="BY40" s="497"/>
      <c r="BZ40" s="497"/>
      <c r="CA40" s="497"/>
      <c r="CB40" s="497"/>
      <c r="CC40" s="497"/>
      <c r="CD40" s="497"/>
      <c r="CE40" s="497"/>
      <c r="CF40" s="497"/>
      <c r="CG40" s="497"/>
      <c r="CH40" s="497"/>
      <c r="CI40" s="497"/>
      <c r="CJ40" s="497"/>
      <c r="CK40" s="497"/>
      <c r="CL40" s="497"/>
      <c r="CM40" s="497"/>
      <c r="CN40" s="497"/>
      <c r="CO40" s="497"/>
      <c r="CP40" s="497"/>
      <c r="CQ40" s="497"/>
      <c r="CR40" s="497"/>
      <c r="CS40" s="497"/>
      <c r="CT40" s="497"/>
      <c r="CU40" s="497"/>
      <c r="CV40" s="497"/>
      <c r="CW40" s="498"/>
      <c r="CX40" s="451" t="s">
        <v>117</v>
      </c>
      <c r="CY40" s="452"/>
      <c r="CZ40" s="452"/>
      <c r="DA40" s="452"/>
      <c r="DB40" s="452"/>
      <c r="DC40" s="452"/>
      <c r="DD40" s="452"/>
      <c r="DE40" s="452"/>
      <c r="DF40" s="452"/>
      <c r="DG40" s="452"/>
      <c r="DH40" s="452"/>
      <c r="DI40" s="453"/>
      <c r="DJ40" s="331">
        <v>0</v>
      </c>
      <c r="DK40" s="331">
        <v>0</v>
      </c>
      <c r="DL40" s="332">
        <v>0</v>
      </c>
    </row>
    <row r="41" spans="1:116" ht="12.75" customHeight="1" x14ac:dyDescent="0.2">
      <c r="B41" s="451"/>
      <c r="C41" s="452"/>
      <c r="D41" s="452"/>
      <c r="E41" s="452"/>
      <c r="F41" s="452"/>
      <c r="G41" s="452"/>
      <c r="H41" s="452"/>
      <c r="I41" s="452"/>
      <c r="J41" s="452"/>
      <c r="K41" s="452"/>
      <c r="L41" s="452"/>
      <c r="M41" s="453"/>
      <c r="N41" s="546" t="s">
        <v>217</v>
      </c>
      <c r="O41" s="497"/>
      <c r="P41" s="497"/>
      <c r="Q41" s="497"/>
      <c r="R41" s="497"/>
      <c r="S41" s="497"/>
      <c r="T41" s="497"/>
      <c r="U41" s="497"/>
      <c r="V41" s="497"/>
      <c r="W41" s="497"/>
      <c r="X41" s="497"/>
      <c r="Y41" s="497"/>
      <c r="Z41" s="497"/>
      <c r="AA41" s="497"/>
      <c r="AB41" s="497"/>
      <c r="AC41" s="497"/>
      <c r="AD41" s="497"/>
      <c r="AE41" s="497"/>
      <c r="AF41" s="497"/>
      <c r="AG41" s="497"/>
      <c r="AH41" s="497"/>
      <c r="AI41" s="497"/>
      <c r="AJ41" s="497"/>
      <c r="AK41" s="497"/>
      <c r="AL41" s="497"/>
      <c r="AM41" s="497"/>
      <c r="AN41" s="497"/>
      <c r="AO41" s="497"/>
      <c r="AP41" s="497"/>
      <c r="AQ41" s="497"/>
      <c r="AR41" s="497"/>
      <c r="AS41" s="497"/>
      <c r="AT41" s="497"/>
      <c r="AU41" s="497"/>
      <c r="AV41" s="497"/>
      <c r="AW41" s="497"/>
      <c r="AX41" s="497"/>
      <c r="AY41" s="497"/>
      <c r="AZ41" s="497"/>
      <c r="BA41" s="497"/>
      <c r="BB41" s="497"/>
      <c r="BC41" s="497"/>
      <c r="BD41" s="497"/>
      <c r="BE41" s="497"/>
      <c r="BF41" s="497"/>
      <c r="BG41" s="497"/>
      <c r="BH41" s="497"/>
      <c r="BI41" s="497"/>
      <c r="BJ41" s="497"/>
      <c r="BK41" s="497"/>
      <c r="BL41" s="497"/>
      <c r="BM41" s="497"/>
      <c r="BN41" s="497"/>
      <c r="BO41" s="497"/>
      <c r="BP41" s="497"/>
      <c r="BQ41" s="497"/>
      <c r="BR41" s="497"/>
      <c r="BS41" s="497"/>
      <c r="BT41" s="497"/>
      <c r="BU41" s="497"/>
      <c r="BV41" s="497"/>
      <c r="BW41" s="497"/>
      <c r="BX41" s="497"/>
      <c r="BY41" s="497"/>
      <c r="BZ41" s="497"/>
      <c r="CA41" s="497"/>
      <c r="CB41" s="497"/>
      <c r="CC41" s="497"/>
      <c r="CD41" s="497"/>
      <c r="CE41" s="497"/>
      <c r="CF41" s="497"/>
      <c r="CG41" s="497"/>
      <c r="CH41" s="497"/>
      <c r="CI41" s="497"/>
      <c r="CJ41" s="497"/>
      <c r="CK41" s="497"/>
      <c r="CL41" s="497"/>
      <c r="CM41" s="497"/>
      <c r="CN41" s="497"/>
      <c r="CO41" s="497"/>
      <c r="CP41" s="497"/>
      <c r="CQ41" s="497"/>
      <c r="CR41" s="497"/>
      <c r="CS41" s="497"/>
      <c r="CT41" s="497"/>
      <c r="CU41" s="497"/>
      <c r="CV41" s="497"/>
      <c r="CW41" s="498"/>
      <c r="CX41" s="451" t="s">
        <v>144</v>
      </c>
      <c r="CY41" s="452"/>
      <c r="CZ41" s="452"/>
      <c r="DA41" s="452"/>
      <c r="DB41" s="452"/>
      <c r="DC41" s="452"/>
      <c r="DD41" s="452"/>
      <c r="DE41" s="452"/>
      <c r="DF41" s="452"/>
      <c r="DG41" s="452"/>
      <c r="DH41" s="452"/>
      <c r="DI41" s="453"/>
      <c r="DJ41" s="331">
        <v>0</v>
      </c>
      <c r="DK41" s="331">
        <v>0</v>
      </c>
      <c r="DL41" s="332">
        <v>0</v>
      </c>
    </row>
    <row r="42" spans="1:116" ht="12.75" customHeight="1" x14ac:dyDescent="0.2">
      <c r="B42" s="451"/>
      <c r="C42" s="452"/>
      <c r="D42" s="452"/>
      <c r="E42" s="452"/>
      <c r="F42" s="452"/>
      <c r="G42" s="452"/>
      <c r="H42" s="452"/>
      <c r="I42" s="452"/>
      <c r="J42" s="452"/>
      <c r="K42" s="452"/>
      <c r="L42" s="452"/>
      <c r="M42" s="453"/>
      <c r="N42" s="546" t="s">
        <v>218</v>
      </c>
      <c r="O42" s="497"/>
      <c r="P42" s="497"/>
      <c r="Q42" s="497"/>
      <c r="R42" s="497"/>
      <c r="S42" s="497"/>
      <c r="T42" s="497"/>
      <c r="U42" s="497"/>
      <c r="V42" s="497"/>
      <c r="W42" s="497"/>
      <c r="X42" s="497"/>
      <c r="Y42" s="497"/>
      <c r="Z42" s="497"/>
      <c r="AA42" s="497"/>
      <c r="AB42" s="497"/>
      <c r="AC42" s="497"/>
      <c r="AD42" s="497"/>
      <c r="AE42" s="497"/>
      <c r="AF42" s="497"/>
      <c r="AG42" s="497"/>
      <c r="AH42" s="497"/>
      <c r="AI42" s="497"/>
      <c r="AJ42" s="497"/>
      <c r="AK42" s="497"/>
      <c r="AL42" s="497"/>
      <c r="AM42" s="497"/>
      <c r="AN42" s="497"/>
      <c r="AO42" s="497"/>
      <c r="AP42" s="497"/>
      <c r="AQ42" s="497"/>
      <c r="AR42" s="497"/>
      <c r="AS42" s="497"/>
      <c r="AT42" s="497"/>
      <c r="AU42" s="497"/>
      <c r="AV42" s="497"/>
      <c r="AW42" s="497"/>
      <c r="AX42" s="497"/>
      <c r="AY42" s="497"/>
      <c r="AZ42" s="497"/>
      <c r="BA42" s="497"/>
      <c r="BB42" s="497"/>
      <c r="BC42" s="497"/>
      <c r="BD42" s="497"/>
      <c r="BE42" s="497"/>
      <c r="BF42" s="497"/>
      <c r="BG42" s="497"/>
      <c r="BH42" s="497"/>
      <c r="BI42" s="497"/>
      <c r="BJ42" s="497"/>
      <c r="BK42" s="497"/>
      <c r="BL42" s="497"/>
      <c r="BM42" s="497"/>
      <c r="BN42" s="497"/>
      <c r="BO42" s="497"/>
      <c r="BP42" s="497"/>
      <c r="BQ42" s="497"/>
      <c r="BR42" s="497"/>
      <c r="BS42" s="497"/>
      <c r="BT42" s="497"/>
      <c r="BU42" s="497"/>
      <c r="BV42" s="497"/>
      <c r="BW42" s="497"/>
      <c r="BX42" s="497"/>
      <c r="BY42" s="497"/>
      <c r="BZ42" s="497"/>
      <c r="CA42" s="497"/>
      <c r="CB42" s="497"/>
      <c r="CC42" s="497"/>
      <c r="CD42" s="497"/>
      <c r="CE42" s="497"/>
      <c r="CF42" s="497"/>
      <c r="CG42" s="497"/>
      <c r="CH42" s="497"/>
      <c r="CI42" s="497"/>
      <c r="CJ42" s="497"/>
      <c r="CK42" s="497"/>
      <c r="CL42" s="497"/>
      <c r="CM42" s="497"/>
      <c r="CN42" s="497"/>
      <c r="CO42" s="497"/>
      <c r="CP42" s="497"/>
      <c r="CQ42" s="497"/>
      <c r="CR42" s="497"/>
      <c r="CS42" s="497"/>
      <c r="CT42" s="497"/>
      <c r="CU42" s="497"/>
      <c r="CV42" s="497"/>
      <c r="CW42" s="498"/>
      <c r="CX42" s="451" t="s">
        <v>145</v>
      </c>
      <c r="CY42" s="452"/>
      <c r="CZ42" s="452"/>
      <c r="DA42" s="452"/>
      <c r="DB42" s="452"/>
      <c r="DC42" s="452"/>
      <c r="DD42" s="452"/>
      <c r="DE42" s="452"/>
      <c r="DF42" s="452"/>
      <c r="DG42" s="452"/>
      <c r="DH42" s="452"/>
      <c r="DI42" s="453"/>
      <c r="DJ42" s="331">
        <v>0</v>
      </c>
      <c r="DK42" s="331">
        <v>0</v>
      </c>
      <c r="DL42" s="332">
        <v>0</v>
      </c>
    </row>
    <row r="43" spans="1:116" x14ac:dyDescent="0.2">
      <c r="B43" s="451"/>
      <c r="C43" s="452"/>
      <c r="D43" s="452"/>
      <c r="E43" s="452"/>
      <c r="F43" s="452"/>
      <c r="G43" s="452"/>
      <c r="H43" s="452"/>
      <c r="I43" s="452"/>
      <c r="J43" s="452"/>
      <c r="K43" s="452"/>
      <c r="L43" s="452"/>
      <c r="M43" s="453"/>
      <c r="N43" s="330"/>
      <c r="O43" s="458"/>
      <c r="P43" s="458"/>
      <c r="Q43" s="458"/>
      <c r="R43" s="458"/>
      <c r="S43" s="458"/>
      <c r="T43" s="458"/>
      <c r="U43" s="458"/>
      <c r="V43" s="458"/>
      <c r="W43" s="458"/>
      <c r="X43" s="458"/>
      <c r="Y43" s="458"/>
      <c r="Z43" s="458"/>
      <c r="AA43" s="458"/>
      <c r="AB43" s="458"/>
      <c r="AC43" s="458"/>
      <c r="AD43" s="458"/>
      <c r="AE43" s="458"/>
      <c r="AF43" s="458"/>
      <c r="AG43" s="458"/>
      <c r="AH43" s="458"/>
      <c r="AI43" s="458"/>
      <c r="AJ43" s="458"/>
      <c r="AK43" s="458"/>
      <c r="AL43" s="458"/>
      <c r="AM43" s="458"/>
      <c r="AN43" s="458"/>
      <c r="AO43" s="458"/>
      <c r="AP43" s="458"/>
      <c r="AQ43" s="458"/>
      <c r="AR43" s="458"/>
      <c r="AS43" s="458"/>
      <c r="AT43" s="458"/>
      <c r="AU43" s="458"/>
      <c r="AV43" s="458"/>
      <c r="AW43" s="458"/>
      <c r="AX43" s="458"/>
      <c r="AY43" s="458"/>
      <c r="AZ43" s="458"/>
      <c r="BA43" s="458"/>
      <c r="BB43" s="458"/>
      <c r="BC43" s="458"/>
      <c r="BD43" s="458"/>
      <c r="BE43" s="458"/>
      <c r="BF43" s="458"/>
      <c r="BG43" s="458"/>
      <c r="BH43" s="458"/>
      <c r="BI43" s="458"/>
      <c r="BJ43" s="458"/>
      <c r="BK43" s="458"/>
      <c r="BL43" s="458"/>
      <c r="BM43" s="458"/>
      <c r="BN43" s="458"/>
      <c r="BO43" s="458"/>
      <c r="BP43" s="458"/>
      <c r="BQ43" s="458"/>
      <c r="BR43" s="458"/>
      <c r="BS43" s="458"/>
      <c r="BT43" s="458"/>
      <c r="BU43" s="458"/>
      <c r="BV43" s="458"/>
      <c r="BW43" s="458"/>
      <c r="BX43" s="458"/>
      <c r="BY43" s="458"/>
      <c r="BZ43" s="458"/>
      <c r="CA43" s="458"/>
      <c r="CB43" s="458"/>
      <c r="CC43" s="458"/>
      <c r="CD43" s="458"/>
      <c r="CE43" s="458"/>
      <c r="CF43" s="458"/>
      <c r="CG43" s="458"/>
      <c r="CH43" s="458"/>
      <c r="CI43" s="458"/>
      <c r="CJ43" s="458"/>
      <c r="CK43" s="458"/>
      <c r="CL43" s="458"/>
      <c r="CM43" s="458"/>
      <c r="CN43" s="458"/>
      <c r="CO43" s="458"/>
      <c r="CP43" s="458"/>
      <c r="CQ43" s="458"/>
      <c r="CR43" s="458"/>
      <c r="CS43" s="458"/>
      <c r="CT43" s="458"/>
      <c r="CU43" s="458"/>
      <c r="CV43" s="458"/>
      <c r="CW43" s="459"/>
      <c r="CX43" s="451"/>
      <c r="CY43" s="452"/>
      <c r="CZ43" s="452"/>
      <c r="DA43" s="452"/>
      <c r="DB43" s="452"/>
      <c r="DC43" s="452"/>
      <c r="DD43" s="452"/>
      <c r="DE43" s="452"/>
      <c r="DF43" s="452"/>
      <c r="DG43" s="452"/>
      <c r="DH43" s="452"/>
      <c r="DI43" s="453"/>
      <c r="DJ43" s="340"/>
      <c r="DK43" s="340"/>
      <c r="DL43" s="341"/>
    </row>
    <row r="44" spans="1:116" ht="12.75" customHeight="1" x14ac:dyDescent="0.2">
      <c r="B44" s="451" t="s">
        <v>133</v>
      </c>
      <c r="C44" s="452"/>
      <c r="D44" s="452"/>
      <c r="E44" s="452"/>
      <c r="F44" s="452"/>
      <c r="G44" s="452"/>
      <c r="H44" s="452"/>
      <c r="I44" s="452"/>
      <c r="J44" s="452"/>
      <c r="K44" s="452"/>
      <c r="L44" s="452"/>
      <c r="M44" s="453"/>
      <c r="N44" s="335"/>
      <c r="O44" s="497" t="s">
        <v>219</v>
      </c>
      <c r="P44" s="497"/>
      <c r="Q44" s="497"/>
      <c r="R44" s="497"/>
      <c r="S44" s="497"/>
      <c r="T44" s="497"/>
      <c r="U44" s="497"/>
      <c r="V44" s="497"/>
      <c r="W44" s="497"/>
      <c r="X44" s="497"/>
      <c r="Y44" s="497"/>
      <c r="Z44" s="497"/>
      <c r="AA44" s="497"/>
      <c r="AB44" s="497"/>
      <c r="AC44" s="497"/>
      <c r="AD44" s="497"/>
      <c r="AE44" s="497"/>
      <c r="AF44" s="497"/>
      <c r="AG44" s="497"/>
      <c r="AH44" s="497"/>
      <c r="AI44" s="497"/>
      <c r="AJ44" s="497"/>
      <c r="AK44" s="497"/>
      <c r="AL44" s="497"/>
      <c r="AM44" s="497"/>
      <c r="AN44" s="497"/>
      <c r="AO44" s="497"/>
      <c r="AP44" s="497"/>
      <c r="AQ44" s="497"/>
      <c r="AR44" s="497"/>
      <c r="AS44" s="497"/>
      <c r="AT44" s="497"/>
      <c r="AU44" s="497"/>
      <c r="AV44" s="497"/>
      <c r="AW44" s="497"/>
      <c r="AX44" s="497"/>
      <c r="AY44" s="497"/>
      <c r="AZ44" s="497"/>
      <c r="BA44" s="497"/>
      <c r="BB44" s="497"/>
      <c r="BC44" s="497"/>
      <c r="BD44" s="497"/>
      <c r="BE44" s="497"/>
      <c r="BF44" s="497"/>
      <c r="BG44" s="497"/>
      <c r="BH44" s="497"/>
      <c r="BI44" s="497"/>
      <c r="BJ44" s="497"/>
      <c r="BK44" s="497"/>
      <c r="BL44" s="497"/>
      <c r="BM44" s="497"/>
      <c r="BN44" s="497"/>
      <c r="BO44" s="497"/>
      <c r="BP44" s="497"/>
      <c r="BQ44" s="497"/>
      <c r="BR44" s="497"/>
      <c r="BS44" s="497"/>
      <c r="BT44" s="497"/>
      <c r="BU44" s="497"/>
      <c r="BV44" s="497"/>
      <c r="BW44" s="497"/>
      <c r="BX44" s="497"/>
      <c r="BY44" s="497"/>
      <c r="BZ44" s="497"/>
      <c r="CA44" s="497"/>
      <c r="CB44" s="497"/>
      <c r="CC44" s="497"/>
      <c r="CD44" s="497"/>
      <c r="CE44" s="497"/>
      <c r="CF44" s="497"/>
      <c r="CG44" s="497"/>
      <c r="CH44" s="497"/>
      <c r="CI44" s="497"/>
      <c r="CJ44" s="497"/>
      <c r="CK44" s="497"/>
      <c r="CL44" s="497"/>
      <c r="CM44" s="497"/>
      <c r="CN44" s="497"/>
      <c r="CO44" s="497"/>
      <c r="CP44" s="497"/>
      <c r="CQ44" s="497"/>
      <c r="CR44" s="497"/>
      <c r="CS44" s="497"/>
      <c r="CT44" s="497"/>
      <c r="CU44" s="497"/>
      <c r="CV44" s="497"/>
      <c r="CW44" s="498"/>
      <c r="CX44" s="451" t="s">
        <v>116</v>
      </c>
      <c r="CY44" s="452"/>
      <c r="CZ44" s="452"/>
      <c r="DA44" s="452"/>
      <c r="DB44" s="452"/>
      <c r="DC44" s="452"/>
      <c r="DD44" s="452"/>
      <c r="DE44" s="452"/>
      <c r="DF44" s="452"/>
      <c r="DG44" s="452"/>
      <c r="DH44" s="452"/>
      <c r="DI44" s="453"/>
      <c r="DJ44" s="340">
        <f>SUM(DJ45:DJ49)</f>
        <v>194620</v>
      </c>
      <c r="DK44" s="340">
        <f>SUM(DK45:DK49)</f>
        <v>228536</v>
      </c>
      <c r="DL44" s="342">
        <f>SUM(DL45:DL49)</f>
        <v>254724</v>
      </c>
    </row>
    <row r="45" spans="1:116" ht="12.75" customHeight="1" x14ac:dyDescent="0.2">
      <c r="B45" s="451"/>
      <c r="C45" s="452"/>
      <c r="D45" s="452"/>
      <c r="E45" s="452"/>
      <c r="F45" s="452"/>
      <c r="G45" s="452"/>
      <c r="H45" s="452"/>
      <c r="I45" s="452"/>
      <c r="J45" s="452"/>
      <c r="K45" s="452"/>
      <c r="L45" s="452"/>
      <c r="M45" s="453"/>
      <c r="N45" s="343"/>
      <c r="O45" s="497" t="s">
        <v>220</v>
      </c>
      <c r="P45" s="497"/>
      <c r="Q45" s="497"/>
      <c r="R45" s="497"/>
      <c r="S45" s="497"/>
      <c r="T45" s="497"/>
      <c r="U45" s="497"/>
      <c r="V45" s="497"/>
      <c r="W45" s="497"/>
      <c r="X45" s="497"/>
      <c r="Y45" s="497"/>
      <c r="Z45" s="497"/>
      <c r="AA45" s="497"/>
      <c r="AB45" s="497"/>
      <c r="AC45" s="497"/>
      <c r="AD45" s="497"/>
      <c r="AE45" s="497"/>
      <c r="AF45" s="497"/>
      <c r="AG45" s="497"/>
      <c r="AH45" s="497"/>
      <c r="AI45" s="497"/>
      <c r="AJ45" s="497"/>
      <c r="AK45" s="497"/>
      <c r="AL45" s="497"/>
      <c r="AM45" s="497"/>
      <c r="AN45" s="497"/>
      <c r="AO45" s="497"/>
      <c r="AP45" s="497"/>
      <c r="AQ45" s="497"/>
      <c r="AR45" s="497"/>
      <c r="AS45" s="497"/>
      <c r="AT45" s="497"/>
      <c r="AU45" s="497"/>
      <c r="AV45" s="497"/>
      <c r="AW45" s="497"/>
      <c r="AX45" s="497"/>
      <c r="AY45" s="497"/>
      <c r="AZ45" s="497"/>
      <c r="BA45" s="497"/>
      <c r="BB45" s="497"/>
      <c r="BC45" s="497"/>
      <c r="BD45" s="497"/>
      <c r="BE45" s="497"/>
      <c r="BF45" s="497"/>
      <c r="BG45" s="497"/>
      <c r="BH45" s="497"/>
      <c r="BI45" s="497"/>
      <c r="BJ45" s="497"/>
      <c r="BK45" s="497"/>
      <c r="BL45" s="497"/>
      <c r="BM45" s="497"/>
      <c r="BN45" s="497"/>
      <c r="BO45" s="497"/>
      <c r="BP45" s="497"/>
      <c r="BQ45" s="497"/>
      <c r="BR45" s="497"/>
      <c r="BS45" s="497"/>
      <c r="BT45" s="497"/>
      <c r="BU45" s="497"/>
      <c r="BV45" s="497"/>
      <c r="BW45" s="497"/>
      <c r="BX45" s="497"/>
      <c r="BY45" s="497"/>
      <c r="BZ45" s="497"/>
      <c r="CA45" s="497"/>
      <c r="CB45" s="497"/>
      <c r="CC45" s="497"/>
      <c r="CD45" s="497"/>
      <c r="CE45" s="497"/>
      <c r="CF45" s="497"/>
      <c r="CG45" s="497"/>
      <c r="CH45" s="497"/>
      <c r="CI45" s="497"/>
      <c r="CJ45" s="497"/>
      <c r="CK45" s="497"/>
      <c r="CL45" s="497"/>
      <c r="CM45" s="497"/>
      <c r="CN45" s="497"/>
      <c r="CO45" s="497"/>
      <c r="CP45" s="497"/>
      <c r="CQ45" s="497"/>
      <c r="CR45" s="497"/>
      <c r="CS45" s="497"/>
      <c r="CT45" s="497"/>
      <c r="CU45" s="497"/>
      <c r="CV45" s="497"/>
      <c r="CW45" s="344"/>
      <c r="CX45" s="451" t="s">
        <v>146</v>
      </c>
      <c r="CY45" s="452"/>
      <c r="CZ45" s="452"/>
      <c r="DA45" s="452"/>
      <c r="DB45" s="452"/>
      <c r="DC45" s="452"/>
      <c r="DD45" s="452"/>
      <c r="DE45" s="452"/>
      <c r="DF45" s="452"/>
      <c r="DG45" s="452"/>
      <c r="DH45" s="452"/>
      <c r="DI45" s="453"/>
      <c r="DJ45" s="337">
        <v>15355</v>
      </c>
      <c r="DK45" s="337">
        <v>15355</v>
      </c>
      <c r="DL45" s="345">
        <v>15355</v>
      </c>
    </row>
    <row r="46" spans="1:116" ht="12.75" customHeight="1" x14ac:dyDescent="0.2">
      <c r="B46" s="451"/>
      <c r="C46" s="452"/>
      <c r="D46" s="452"/>
      <c r="E46" s="452"/>
      <c r="F46" s="452"/>
      <c r="G46" s="452"/>
      <c r="H46" s="452"/>
      <c r="I46" s="452"/>
      <c r="J46" s="452"/>
      <c r="K46" s="452"/>
      <c r="L46" s="452"/>
      <c r="M46" s="453"/>
      <c r="N46" s="343"/>
      <c r="O46" s="458" t="s">
        <v>221</v>
      </c>
      <c r="P46" s="458"/>
      <c r="Q46" s="458"/>
      <c r="R46" s="458"/>
      <c r="S46" s="458"/>
      <c r="T46" s="458"/>
      <c r="U46" s="458"/>
      <c r="V46" s="458"/>
      <c r="W46" s="458"/>
      <c r="X46" s="458"/>
      <c r="Y46" s="458"/>
      <c r="Z46" s="458"/>
      <c r="AA46" s="458"/>
      <c r="AB46" s="458"/>
      <c r="AC46" s="458"/>
      <c r="AD46" s="458"/>
      <c r="AE46" s="458"/>
      <c r="AF46" s="458"/>
      <c r="AG46" s="458"/>
      <c r="AH46" s="458"/>
      <c r="AI46" s="458"/>
      <c r="AJ46" s="458"/>
      <c r="AK46" s="458"/>
      <c r="AL46" s="458"/>
      <c r="AM46" s="458"/>
      <c r="AN46" s="458"/>
      <c r="AO46" s="458"/>
      <c r="AP46" s="458"/>
      <c r="AQ46" s="458"/>
      <c r="AR46" s="458"/>
      <c r="AS46" s="458"/>
      <c r="AT46" s="458"/>
      <c r="AU46" s="458"/>
      <c r="AV46" s="458"/>
      <c r="AW46" s="458"/>
      <c r="AX46" s="458"/>
      <c r="AY46" s="458"/>
      <c r="AZ46" s="458"/>
      <c r="BA46" s="458"/>
      <c r="BB46" s="458"/>
      <c r="BC46" s="458"/>
      <c r="BD46" s="458"/>
      <c r="BE46" s="458"/>
      <c r="BF46" s="458"/>
      <c r="BG46" s="458"/>
      <c r="BH46" s="458"/>
      <c r="BI46" s="458"/>
      <c r="BJ46" s="458"/>
      <c r="BK46" s="458"/>
      <c r="BL46" s="458"/>
      <c r="BM46" s="458"/>
      <c r="BN46" s="458"/>
      <c r="BO46" s="458"/>
      <c r="BP46" s="458"/>
      <c r="BQ46" s="458"/>
      <c r="BR46" s="458"/>
      <c r="BS46" s="458"/>
      <c r="BT46" s="458"/>
      <c r="BU46" s="458"/>
      <c r="BV46" s="458"/>
      <c r="BW46" s="458"/>
      <c r="BX46" s="458"/>
      <c r="BY46" s="458"/>
      <c r="BZ46" s="458"/>
      <c r="CA46" s="458"/>
      <c r="CB46" s="458"/>
      <c r="CC46" s="458"/>
      <c r="CD46" s="458"/>
      <c r="CE46" s="458"/>
      <c r="CF46" s="458"/>
      <c r="CG46" s="458"/>
      <c r="CH46" s="458"/>
      <c r="CI46" s="458"/>
      <c r="CJ46" s="458"/>
      <c r="CK46" s="458"/>
      <c r="CL46" s="458"/>
      <c r="CM46" s="458"/>
      <c r="CN46" s="458"/>
      <c r="CO46" s="458"/>
      <c r="CP46" s="458"/>
      <c r="CQ46" s="458"/>
      <c r="CR46" s="458"/>
      <c r="CS46" s="458"/>
      <c r="CT46" s="458"/>
      <c r="CU46" s="458"/>
      <c r="CV46" s="458"/>
      <c r="CW46" s="344"/>
      <c r="CX46" s="451" t="s">
        <v>147</v>
      </c>
      <c r="CY46" s="452"/>
      <c r="CZ46" s="452"/>
      <c r="DA46" s="452"/>
      <c r="DB46" s="452"/>
      <c r="DC46" s="452"/>
      <c r="DD46" s="452"/>
      <c r="DE46" s="452"/>
      <c r="DF46" s="452"/>
      <c r="DG46" s="452"/>
      <c r="DH46" s="452"/>
      <c r="DI46" s="453"/>
      <c r="DJ46" s="337">
        <v>0</v>
      </c>
      <c r="DK46" s="337">
        <v>0</v>
      </c>
      <c r="DL46" s="345">
        <v>0</v>
      </c>
    </row>
    <row r="47" spans="1:116" ht="12.75" customHeight="1" x14ac:dyDescent="0.2">
      <c r="B47" s="451"/>
      <c r="C47" s="452"/>
      <c r="D47" s="452"/>
      <c r="E47" s="452"/>
      <c r="F47" s="452"/>
      <c r="G47" s="452"/>
      <c r="H47" s="452"/>
      <c r="I47" s="452"/>
      <c r="J47" s="452"/>
      <c r="K47" s="452"/>
      <c r="L47" s="452"/>
      <c r="M47" s="453"/>
      <c r="N47" s="343"/>
      <c r="O47" s="497" t="s">
        <v>222</v>
      </c>
      <c r="P47" s="497"/>
      <c r="Q47" s="497"/>
      <c r="R47" s="497"/>
      <c r="S47" s="497"/>
      <c r="T47" s="497"/>
      <c r="U47" s="497"/>
      <c r="V47" s="497"/>
      <c r="W47" s="497"/>
      <c r="X47" s="497"/>
      <c r="Y47" s="497"/>
      <c r="Z47" s="497"/>
      <c r="AA47" s="497"/>
      <c r="AB47" s="497"/>
      <c r="AC47" s="497"/>
      <c r="AD47" s="497"/>
      <c r="AE47" s="497"/>
      <c r="AF47" s="497"/>
      <c r="AG47" s="497"/>
      <c r="AH47" s="497"/>
      <c r="AI47" s="497"/>
      <c r="AJ47" s="497"/>
      <c r="AK47" s="497"/>
      <c r="AL47" s="497"/>
      <c r="AM47" s="497"/>
      <c r="AN47" s="497"/>
      <c r="AO47" s="497"/>
      <c r="AP47" s="497"/>
      <c r="AQ47" s="497"/>
      <c r="AR47" s="497"/>
      <c r="AS47" s="497"/>
      <c r="AT47" s="497"/>
      <c r="AU47" s="497"/>
      <c r="AV47" s="497"/>
      <c r="AW47" s="497"/>
      <c r="AX47" s="497"/>
      <c r="AY47" s="497"/>
      <c r="AZ47" s="497"/>
      <c r="BA47" s="497"/>
      <c r="BB47" s="497"/>
      <c r="BC47" s="497"/>
      <c r="BD47" s="497"/>
      <c r="BE47" s="497"/>
      <c r="BF47" s="497"/>
      <c r="BG47" s="497"/>
      <c r="BH47" s="497"/>
      <c r="BI47" s="497"/>
      <c r="BJ47" s="497"/>
      <c r="BK47" s="497"/>
      <c r="BL47" s="497"/>
      <c r="BM47" s="497"/>
      <c r="BN47" s="497"/>
      <c r="BO47" s="497"/>
      <c r="BP47" s="497"/>
      <c r="BQ47" s="497"/>
      <c r="BR47" s="497"/>
      <c r="BS47" s="497"/>
      <c r="BT47" s="497"/>
      <c r="BU47" s="497"/>
      <c r="BV47" s="497"/>
      <c r="BW47" s="497"/>
      <c r="BX47" s="497"/>
      <c r="BY47" s="497"/>
      <c r="BZ47" s="497"/>
      <c r="CA47" s="497"/>
      <c r="CB47" s="497"/>
      <c r="CC47" s="497"/>
      <c r="CD47" s="497"/>
      <c r="CE47" s="497"/>
      <c r="CF47" s="497"/>
      <c r="CG47" s="497"/>
      <c r="CH47" s="497"/>
      <c r="CI47" s="497"/>
      <c r="CJ47" s="497"/>
      <c r="CK47" s="497"/>
      <c r="CL47" s="497"/>
      <c r="CM47" s="497"/>
      <c r="CN47" s="497"/>
      <c r="CO47" s="497"/>
      <c r="CP47" s="497"/>
      <c r="CQ47" s="497"/>
      <c r="CR47" s="497"/>
      <c r="CS47" s="497"/>
      <c r="CT47" s="497"/>
      <c r="CU47" s="497"/>
      <c r="CV47" s="497"/>
      <c r="CW47" s="344"/>
      <c r="CX47" s="451" t="s">
        <v>148</v>
      </c>
      <c r="CY47" s="452"/>
      <c r="CZ47" s="452"/>
      <c r="DA47" s="452"/>
      <c r="DB47" s="452"/>
      <c r="DC47" s="452"/>
      <c r="DD47" s="452"/>
      <c r="DE47" s="452"/>
      <c r="DF47" s="452"/>
      <c r="DG47" s="452"/>
      <c r="DH47" s="452"/>
      <c r="DI47" s="453"/>
      <c r="DJ47" s="337">
        <v>179265</v>
      </c>
      <c r="DK47" s="337">
        <v>213181</v>
      </c>
      <c r="DL47" s="345">
        <v>234369</v>
      </c>
    </row>
    <row r="48" spans="1:116" ht="12.75" customHeight="1" x14ac:dyDescent="0.2">
      <c r="B48" s="451"/>
      <c r="C48" s="452"/>
      <c r="D48" s="452"/>
      <c r="E48" s="452"/>
      <c r="F48" s="452"/>
      <c r="G48" s="452"/>
      <c r="H48" s="452"/>
      <c r="I48" s="452"/>
      <c r="J48" s="452"/>
      <c r="K48" s="452"/>
      <c r="L48" s="452"/>
      <c r="M48" s="453"/>
      <c r="N48" s="343"/>
      <c r="O48" s="497" t="s">
        <v>223</v>
      </c>
      <c r="P48" s="497"/>
      <c r="Q48" s="497"/>
      <c r="R48" s="497"/>
      <c r="S48" s="497"/>
      <c r="T48" s="497"/>
      <c r="U48" s="497"/>
      <c r="V48" s="497"/>
      <c r="W48" s="497"/>
      <c r="X48" s="497"/>
      <c r="Y48" s="497"/>
      <c r="Z48" s="497"/>
      <c r="AA48" s="497"/>
      <c r="AB48" s="497"/>
      <c r="AC48" s="497"/>
      <c r="AD48" s="497"/>
      <c r="AE48" s="497"/>
      <c r="AF48" s="497"/>
      <c r="AG48" s="497"/>
      <c r="AH48" s="497"/>
      <c r="AI48" s="497"/>
      <c r="AJ48" s="497"/>
      <c r="AK48" s="497"/>
      <c r="AL48" s="497"/>
      <c r="AM48" s="497"/>
      <c r="AN48" s="497"/>
      <c r="AO48" s="497"/>
      <c r="AP48" s="497"/>
      <c r="AQ48" s="497"/>
      <c r="AR48" s="497"/>
      <c r="AS48" s="497"/>
      <c r="AT48" s="497"/>
      <c r="AU48" s="497"/>
      <c r="AV48" s="497"/>
      <c r="AW48" s="497"/>
      <c r="AX48" s="497"/>
      <c r="AY48" s="497"/>
      <c r="AZ48" s="497"/>
      <c r="BA48" s="497"/>
      <c r="BB48" s="497"/>
      <c r="BC48" s="497"/>
      <c r="BD48" s="497"/>
      <c r="BE48" s="497"/>
      <c r="BF48" s="497"/>
      <c r="BG48" s="497"/>
      <c r="BH48" s="497"/>
      <c r="BI48" s="497"/>
      <c r="BJ48" s="497"/>
      <c r="BK48" s="497"/>
      <c r="BL48" s="497"/>
      <c r="BM48" s="497"/>
      <c r="BN48" s="497"/>
      <c r="BO48" s="497"/>
      <c r="BP48" s="497"/>
      <c r="BQ48" s="497"/>
      <c r="BR48" s="497"/>
      <c r="BS48" s="497"/>
      <c r="BT48" s="497"/>
      <c r="BU48" s="497"/>
      <c r="BV48" s="497"/>
      <c r="BW48" s="497"/>
      <c r="BX48" s="497"/>
      <c r="BY48" s="497"/>
      <c r="BZ48" s="497"/>
      <c r="CA48" s="497"/>
      <c r="CB48" s="497"/>
      <c r="CC48" s="497"/>
      <c r="CD48" s="497"/>
      <c r="CE48" s="497"/>
      <c r="CF48" s="497"/>
      <c r="CG48" s="497"/>
      <c r="CH48" s="497"/>
      <c r="CI48" s="497"/>
      <c r="CJ48" s="497"/>
      <c r="CK48" s="497"/>
      <c r="CL48" s="497"/>
      <c r="CM48" s="497"/>
      <c r="CN48" s="497"/>
      <c r="CO48" s="497"/>
      <c r="CP48" s="497"/>
      <c r="CQ48" s="497"/>
      <c r="CR48" s="497"/>
      <c r="CS48" s="497"/>
      <c r="CT48" s="497"/>
      <c r="CU48" s="497"/>
      <c r="CV48" s="497"/>
      <c r="CW48" s="344"/>
      <c r="CX48" s="451" t="s">
        <v>149</v>
      </c>
      <c r="CY48" s="452"/>
      <c r="CZ48" s="452"/>
      <c r="DA48" s="452"/>
      <c r="DB48" s="452"/>
      <c r="DC48" s="452"/>
      <c r="DD48" s="452"/>
      <c r="DE48" s="452"/>
      <c r="DF48" s="452"/>
      <c r="DG48" s="452"/>
      <c r="DH48" s="452"/>
      <c r="DI48" s="453"/>
      <c r="DJ48" s="337">
        <v>0</v>
      </c>
      <c r="DK48" s="337">
        <v>0</v>
      </c>
      <c r="DL48" s="345">
        <v>5000</v>
      </c>
    </row>
    <row r="49" spans="1:116" ht="12.75" customHeight="1" x14ac:dyDescent="0.2">
      <c r="B49" s="451"/>
      <c r="C49" s="452"/>
      <c r="D49" s="452"/>
      <c r="E49" s="452"/>
      <c r="F49" s="452"/>
      <c r="G49" s="452"/>
      <c r="H49" s="452"/>
      <c r="I49" s="452"/>
      <c r="J49" s="452"/>
      <c r="K49" s="452"/>
      <c r="L49" s="452"/>
      <c r="M49" s="453"/>
      <c r="N49" s="343"/>
      <c r="O49" s="497" t="s">
        <v>224</v>
      </c>
      <c r="P49" s="497"/>
      <c r="Q49" s="497"/>
      <c r="R49" s="497"/>
      <c r="S49" s="497"/>
      <c r="T49" s="497"/>
      <c r="U49" s="497"/>
      <c r="V49" s="497"/>
      <c r="W49" s="497"/>
      <c r="X49" s="497"/>
      <c r="Y49" s="497"/>
      <c r="Z49" s="497"/>
      <c r="AA49" s="497"/>
      <c r="AB49" s="497"/>
      <c r="AC49" s="497"/>
      <c r="AD49" s="497"/>
      <c r="AE49" s="497"/>
      <c r="AF49" s="497"/>
      <c r="AG49" s="497"/>
      <c r="AH49" s="497"/>
      <c r="AI49" s="497"/>
      <c r="AJ49" s="497"/>
      <c r="AK49" s="497"/>
      <c r="AL49" s="497"/>
      <c r="AM49" s="497"/>
      <c r="AN49" s="497"/>
      <c r="AO49" s="497"/>
      <c r="AP49" s="497"/>
      <c r="AQ49" s="497"/>
      <c r="AR49" s="497"/>
      <c r="AS49" s="497"/>
      <c r="AT49" s="497"/>
      <c r="AU49" s="497"/>
      <c r="AV49" s="497"/>
      <c r="AW49" s="497"/>
      <c r="AX49" s="497"/>
      <c r="AY49" s="497"/>
      <c r="AZ49" s="497"/>
      <c r="BA49" s="497"/>
      <c r="BB49" s="497"/>
      <c r="BC49" s="497"/>
      <c r="BD49" s="497"/>
      <c r="BE49" s="497"/>
      <c r="BF49" s="497"/>
      <c r="BG49" s="497"/>
      <c r="BH49" s="497"/>
      <c r="BI49" s="497"/>
      <c r="BJ49" s="497"/>
      <c r="BK49" s="497"/>
      <c r="BL49" s="497"/>
      <c r="BM49" s="497"/>
      <c r="BN49" s="497"/>
      <c r="BO49" s="497"/>
      <c r="BP49" s="497"/>
      <c r="BQ49" s="497"/>
      <c r="BR49" s="497"/>
      <c r="BS49" s="497"/>
      <c r="BT49" s="497"/>
      <c r="BU49" s="497"/>
      <c r="BV49" s="497"/>
      <c r="BW49" s="497"/>
      <c r="BX49" s="497"/>
      <c r="BY49" s="497"/>
      <c r="BZ49" s="497"/>
      <c r="CA49" s="497"/>
      <c r="CB49" s="497"/>
      <c r="CC49" s="497"/>
      <c r="CD49" s="497"/>
      <c r="CE49" s="497"/>
      <c r="CF49" s="497"/>
      <c r="CG49" s="497"/>
      <c r="CH49" s="497"/>
      <c r="CI49" s="497"/>
      <c r="CJ49" s="497"/>
      <c r="CK49" s="497"/>
      <c r="CL49" s="497"/>
      <c r="CM49" s="497"/>
      <c r="CN49" s="497"/>
      <c r="CO49" s="497"/>
      <c r="CP49" s="497"/>
      <c r="CQ49" s="497"/>
      <c r="CR49" s="497"/>
      <c r="CS49" s="497"/>
      <c r="CT49" s="497"/>
      <c r="CU49" s="497"/>
      <c r="CV49" s="497"/>
      <c r="CW49" s="344"/>
      <c r="CX49" s="451" t="s">
        <v>150</v>
      </c>
      <c r="CY49" s="452"/>
      <c r="CZ49" s="452"/>
      <c r="DA49" s="452"/>
      <c r="DB49" s="452"/>
      <c r="DC49" s="452"/>
      <c r="DD49" s="452"/>
      <c r="DE49" s="452"/>
      <c r="DF49" s="452"/>
      <c r="DG49" s="452"/>
      <c r="DH49" s="452"/>
      <c r="DI49" s="453"/>
      <c r="DJ49" s="331">
        <v>0</v>
      </c>
      <c r="DK49" s="331">
        <v>0</v>
      </c>
      <c r="DL49" s="332">
        <v>0</v>
      </c>
    </row>
    <row r="50" spans="1:116" x14ac:dyDescent="0.2">
      <c r="B50" s="451"/>
      <c r="C50" s="452"/>
      <c r="D50" s="452"/>
      <c r="E50" s="452"/>
      <c r="F50" s="452"/>
      <c r="G50" s="452"/>
      <c r="H50" s="452"/>
      <c r="I50" s="452"/>
      <c r="J50" s="452"/>
      <c r="K50" s="452"/>
      <c r="L50" s="452"/>
      <c r="M50" s="453"/>
      <c r="N50" s="330"/>
      <c r="O50" s="458"/>
      <c r="P50" s="458"/>
      <c r="Q50" s="458"/>
      <c r="R50" s="458"/>
      <c r="S50" s="458"/>
      <c r="T50" s="458"/>
      <c r="U50" s="458"/>
      <c r="V50" s="458"/>
      <c r="W50" s="458"/>
      <c r="X50" s="458"/>
      <c r="Y50" s="458"/>
      <c r="Z50" s="458"/>
      <c r="AA50" s="458"/>
      <c r="AB50" s="458"/>
      <c r="AC50" s="458"/>
      <c r="AD50" s="458"/>
      <c r="AE50" s="458"/>
      <c r="AF50" s="458"/>
      <c r="AG50" s="458"/>
      <c r="AH50" s="458"/>
      <c r="AI50" s="458"/>
      <c r="AJ50" s="458"/>
      <c r="AK50" s="458"/>
      <c r="AL50" s="458"/>
      <c r="AM50" s="458"/>
      <c r="AN50" s="458"/>
      <c r="AO50" s="458"/>
      <c r="AP50" s="458"/>
      <c r="AQ50" s="458"/>
      <c r="AR50" s="458"/>
      <c r="AS50" s="458"/>
      <c r="AT50" s="458"/>
      <c r="AU50" s="458"/>
      <c r="AV50" s="458"/>
      <c r="AW50" s="458"/>
      <c r="AX50" s="458"/>
      <c r="AY50" s="458"/>
      <c r="AZ50" s="458"/>
      <c r="BA50" s="458"/>
      <c r="BB50" s="458"/>
      <c r="BC50" s="458"/>
      <c r="BD50" s="458"/>
      <c r="BE50" s="458"/>
      <c r="BF50" s="458"/>
      <c r="BG50" s="458"/>
      <c r="BH50" s="458"/>
      <c r="BI50" s="458"/>
      <c r="BJ50" s="458"/>
      <c r="BK50" s="458"/>
      <c r="BL50" s="458"/>
      <c r="BM50" s="458"/>
      <c r="BN50" s="458"/>
      <c r="BO50" s="458"/>
      <c r="BP50" s="458"/>
      <c r="BQ50" s="458"/>
      <c r="BR50" s="458"/>
      <c r="BS50" s="458"/>
      <c r="BT50" s="458"/>
      <c r="BU50" s="458"/>
      <c r="BV50" s="458"/>
      <c r="BW50" s="458"/>
      <c r="BX50" s="458"/>
      <c r="BY50" s="458"/>
      <c r="BZ50" s="458"/>
      <c r="CA50" s="458"/>
      <c r="CB50" s="458"/>
      <c r="CC50" s="458"/>
      <c r="CD50" s="458"/>
      <c r="CE50" s="458"/>
      <c r="CF50" s="458"/>
      <c r="CG50" s="458"/>
      <c r="CH50" s="458"/>
      <c r="CI50" s="458"/>
      <c r="CJ50" s="458"/>
      <c r="CK50" s="458"/>
      <c r="CL50" s="458"/>
      <c r="CM50" s="458"/>
      <c r="CN50" s="458"/>
      <c r="CO50" s="458"/>
      <c r="CP50" s="458"/>
      <c r="CQ50" s="458"/>
      <c r="CR50" s="458"/>
      <c r="CS50" s="458"/>
      <c r="CT50" s="458"/>
      <c r="CU50" s="458"/>
      <c r="CV50" s="458"/>
      <c r="CW50" s="459"/>
      <c r="CX50" s="451"/>
      <c r="CY50" s="452"/>
      <c r="CZ50" s="452"/>
      <c r="DA50" s="452"/>
      <c r="DB50" s="452"/>
      <c r="DC50" s="452"/>
      <c r="DD50" s="452"/>
      <c r="DE50" s="452"/>
      <c r="DF50" s="452"/>
      <c r="DG50" s="452"/>
      <c r="DH50" s="452"/>
      <c r="DI50" s="453"/>
      <c r="DJ50" s="340"/>
      <c r="DK50" s="346"/>
      <c r="DL50" s="341"/>
    </row>
    <row r="51" spans="1:116" s="350" customFormat="1" ht="12.75" customHeight="1" x14ac:dyDescent="0.2">
      <c r="A51" s="347"/>
      <c r="B51" s="451" t="s">
        <v>78</v>
      </c>
      <c r="C51" s="452"/>
      <c r="D51" s="452"/>
      <c r="E51" s="452"/>
      <c r="F51" s="452"/>
      <c r="G51" s="452"/>
      <c r="H51" s="452"/>
      <c r="I51" s="452"/>
      <c r="J51" s="452"/>
      <c r="K51" s="452"/>
      <c r="L51" s="452"/>
      <c r="M51" s="453"/>
      <c r="N51" s="348"/>
      <c r="O51" s="497" t="s">
        <v>225</v>
      </c>
      <c r="P51" s="497"/>
      <c r="Q51" s="497"/>
      <c r="R51" s="497"/>
      <c r="S51" s="497"/>
      <c r="T51" s="497"/>
      <c r="U51" s="497"/>
      <c r="V51" s="497"/>
      <c r="W51" s="497"/>
      <c r="X51" s="497"/>
      <c r="Y51" s="497"/>
      <c r="Z51" s="497"/>
      <c r="AA51" s="497"/>
      <c r="AB51" s="497"/>
      <c r="AC51" s="497"/>
      <c r="AD51" s="497"/>
      <c r="AE51" s="497"/>
      <c r="AF51" s="497"/>
      <c r="AG51" s="497"/>
      <c r="AH51" s="497"/>
      <c r="AI51" s="497"/>
      <c r="AJ51" s="497"/>
      <c r="AK51" s="497"/>
      <c r="AL51" s="497"/>
      <c r="AM51" s="497"/>
      <c r="AN51" s="497"/>
      <c r="AO51" s="497"/>
      <c r="AP51" s="497"/>
      <c r="AQ51" s="497"/>
      <c r="AR51" s="497"/>
      <c r="AS51" s="497"/>
      <c r="AT51" s="497"/>
      <c r="AU51" s="497"/>
      <c r="AV51" s="497"/>
      <c r="AW51" s="497"/>
      <c r="AX51" s="497"/>
      <c r="AY51" s="497"/>
      <c r="AZ51" s="497"/>
      <c r="BA51" s="497"/>
      <c r="BB51" s="497"/>
      <c r="BC51" s="497"/>
      <c r="BD51" s="497"/>
      <c r="BE51" s="497"/>
      <c r="BF51" s="497"/>
      <c r="BG51" s="497"/>
      <c r="BH51" s="497"/>
      <c r="BI51" s="497"/>
      <c r="BJ51" s="497"/>
      <c r="BK51" s="497"/>
      <c r="BL51" s="497"/>
      <c r="BM51" s="497"/>
      <c r="BN51" s="497"/>
      <c r="BO51" s="497"/>
      <c r="BP51" s="497"/>
      <c r="BQ51" s="497"/>
      <c r="BR51" s="497"/>
      <c r="BS51" s="497"/>
      <c r="BT51" s="497"/>
      <c r="BU51" s="497"/>
      <c r="BV51" s="497"/>
      <c r="BW51" s="497"/>
      <c r="BX51" s="497"/>
      <c r="BY51" s="497"/>
      <c r="BZ51" s="497"/>
      <c r="CA51" s="497"/>
      <c r="CB51" s="497"/>
      <c r="CC51" s="497"/>
      <c r="CD51" s="497"/>
      <c r="CE51" s="497"/>
      <c r="CF51" s="497"/>
      <c r="CG51" s="497"/>
      <c r="CH51" s="497"/>
      <c r="CI51" s="497"/>
      <c r="CJ51" s="497"/>
      <c r="CK51" s="497"/>
      <c r="CL51" s="497"/>
      <c r="CM51" s="497"/>
      <c r="CN51" s="497"/>
      <c r="CO51" s="497"/>
      <c r="CP51" s="497"/>
      <c r="CQ51" s="497"/>
      <c r="CR51" s="497"/>
      <c r="CS51" s="497"/>
      <c r="CT51" s="497"/>
      <c r="CU51" s="497"/>
      <c r="CV51" s="497"/>
      <c r="CW51" s="498"/>
      <c r="CX51" s="465" t="s">
        <v>151</v>
      </c>
      <c r="CY51" s="452"/>
      <c r="CZ51" s="452"/>
      <c r="DA51" s="452"/>
      <c r="DB51" s="452"/>
      <c r="DC51" s="452"/>
      <c r="DD51" s="452"/>
      <c r="DE51" s="452"/>
      <c r="DF51" s="452"/>
      <c r="DG51" s="452"/>
      <c r="DH51" s="452"/>
      <c r="DI51" s="453"/>
      <c r="DJ51" s="337">
        <v>1161748</v>
      </c>
      <c r="DK51" s="337">
        <f>1363823+141305+1</f>
        <v>1505129</v>
      </c>
      <c r="DL51" s="349">
        <v>1196220</v>
      </c>
    </row>
    <row r="52" spans="1:116" x14ac:dyDescent="0.2">
      <c r="B52" s="451"/>
      <c r="C52" s="452"/>
      <c r="D52" s="452"/>
      <c r="E52" s="452"/>
      <c r="F52" s="452"/>
      <c r="G52" s="452"/>
      <c r="H52" s="452"/>
      <c r="I52" s="452"/>
      <c r="J52" s="452"/>
      <c r="K52" s="452"/>
      <c r="L52" s="452"/>
      <c r="M52" s="453"/>
      <c r="N52" s="330"/>
      <c r="O52" s="458"/>
      <c r="P52" s="458"/>
      <c r="Q52" s="458"/>
      <c r="R52" s="458"/>
      <c r="S52" s="458"/>
      <c r="T52" s="458"/>
      <c r="U52" s="458"/>
      <c r="V52" s="458"/>
      <c r="W52" s="458"/>
      <c r="X52" s="458"/>
      <c r="Y52" s="458"/>
      <c r="Z52" s="458"/>
      <c r="AA52" s="458"/>
      <c r="AB52" s="458"/>
      <c r="AC52" s="458"/>
      <c r="AD52" s="458"/>
      <c r="AE52" s="458"/>
      <c r="AF52" s="458"/>
      <c r="AG52" s="458"/>
      <c r="AH52" s="458"/>
      <c r="AI52" s="458"/>
      <c r="AJ52" s="458"/>
      <c r="AK52" s="458"/>
      <c r="AL52" s="458"/>
      <c r="AM52" s="458"/>
      <c r="AN52" s="458"/>
      <c r="AO52" s="458"/>
      <c r="AP52" s="458"/>
      <c r="AQ52" s="458"/>
      <c r="AR52" s="458"/>
      <c r="AS52" s="458"/>
      <c r="AT52" s="458"/>
      <c r="AU52" s="458"/>
      <c r="AV52" s="458"/>
      <c r="AW52" s="458"/>
      <c r="AX52" s="458"/>
      <c r="AY52" s="458"/>
      <c r="AZ52" s="458"/>
      <c r="BA52" s="458"/>
      <c r="BB52" s="458"/>
      <c r="BC52" s="458"/>
      <c r="BD52" s="458"/>
      <c r="BE52" s="458"/>
      <c r="BF52" s="458"/>
      <c r="BG52" s="458"/>
      <c r="BH52" s="458"/>
      <c r="BI52" s="458"/>
      <c r="BJ52" s="458"/>
      <c r="BK52" s="458"/>
      <c r="BL52" s="458"/>
      <c r="BM52" s="458"/>
      <c r="BN52" s="458"/>
      <c r="BO52" s="458"/>
      <c r="BP52" s="458"/>
      <c r="BQ52" s="458"/>
      <c r="BR52" s="458"/>
      <c r="BS52" s="458"/>
      <c r="BT52" s="458"/>
      <c r="BU52" s="458"/>
      <c r="BV52" s="458"/>
      <c r="BW52" s="458"/>
      <c r="BX52" s="458"/>
      <c r="BY52" s="458"/>
      <c r="BZ52" s="458"/>
      <c r="CA52" s="458"/>
      <c r="CB52" s="458"/>
      <c r="CC52" s="458"/>
      <c r="CD52" s="458"/>
      <c r="CE52" s="458"/>
      <c r="CF52" s="458"/>
      <c r="CG52" s="458"/>
      <c r="CH52" s="458"/>
      <c r="CI52" s="458"/>
      <c r="CJ52" s="458"/>
      <c r="CK52" s="458"/>
      <c r="CL52" s="458"/>
      <c r="CM52" s="458"/>
      <c r="CN52" s="458"/>
      <c r="CO52" s="458"/>
      <c r="CP52" s="458"/>
      <c r="CQ52" s="458"/>
      <c r="CR52" s="458"/>
      <c r="CS52" s="458"/>
      <c r="CT52" s="458"/>
      <c r="CU52" s="458"/>
      <c r="CV52" s="458"/>
      <c r="CW52" s="459"/>
      <c r="CX52" s="451"/>
      <c r="CY52" s="452"/>
      <c r="CZ52" s="452"/>
      <c r="DA52" s="452"/>
      <c r="DB52" s="452"/>
      <c r="DC52" s="452"/>
      <c r="DD52" s="452"/>
      <c r="DE52" s="452"/>
      <c r="DF52" s="452"/>
      <c r="DG52" s="452"/>
      <c r="DH52" s="452"/>
      <c r="DI52" s="453"/>
      <c r="DJ52" s="340"/>
      <c r="DK52" s="340"/>
      <c r="DL52" s="351"/>
    </row>
    <row r="53" spans="1:116" ht="13.5" customHeight="1" thickBot="1" x14ac:dyDescent="0.25">
      <c r="B53" s="448"/>
      <c r="C53" s="444"/>
      <c r="D53" s="444"/>
      <c r="E53" s="444"/>
      <c r="F53" s="444"/>
      <c r="G53" s="444"/>
      <c r="H53" s="444"/>
      <c r="I53" s="444"/>
      <c r="J53" s="444"/>
      <c r="K53" s="444"/>
      <c r="L53" s="444"/>
      <c r="M53" s="445"/>
      <c r="N53" s="352"/>
      <c r="O53" s="535" t="s">
        <v>226</v>
      </c>
      <c r="P53" s="535"/>
      <c r="Q53" s="535"/>
      <c r="R53" s="535"/>
      <c r="S53" s="535"/>
      <c r="T53" s="535"/>
      <c r="U53" s="535"/>
      <c r="V53" s="535"/>
      <c r="W53" s="535"/>
      <c r="X53" s="535"/>
      <c r="Y53" s="535"/>
      <c r="Z53" s="535"/>
      <c r="AA53" s="535"/>
      <c r="AB53" s="535"/>
      <c r="AC53" s="535"/>
      <c r="AD53" s="535"/>
      <c r="AE53" s="535"/>
      <c r="AF53" s="535"/>
      <c r="AG53" s="535"/>
      <c r="AH53" s="535"/>
      <c r="AI53" s="535"/>
      <c r="AJ53" s="535"/>
      <c r="AK53" s="535"/>
      <c r="AL53" s="535"/>
      <c r="AM53" s="535"/>
      <c r="AN53" s="535"/>
      <c r="AO53" s="535"/>
      <c r="AP53" s="535"/>
      <c r="AQ53" s="535"/>
      <c r="AR53" s="535"/>
      <c r="AS53" s="535"/>
      <c r="AT53" s="535"/>
      <c r="AU53" s="535"/>
      <c r="AV53" s="535"/>
      <c r="AW53" s="535"/>
      <c r="AX53" s="535"/>
      <c r="AY53" s="535"/>
      <c r="AZ53" s="535"/>
      <c r="BA53" s="535"/>
      <c r="BB53" s="535"/>
      <c r="BC53" s="535"/>
      <c r="BD53" s="535"/>
      <c r="BE53" s="535"/>
      <c r="BF53" s="535"/>
      <c r="BG53" s="535"/>
      <c r="BH53" s="535"/>
      <c r="BI53" s="535"/>
      <c r="BJ53" s="535"/>
      <c r="BK53" s="535"/>
      <c r="BL53" s="535"/>
      <c r="BM53" s="535"/>
      <c r="BN53" s="535"/>
      <c r="BO53" s="535"/>
      <c r="BP53" s="535"/>
      <c r="BQ53" s="535"/>
      <c r="BR53" s="535"/>
      <c r="BS53" s="535"/>
      <c r="BT53" s="535"/>
      <c r="BU53" s="535"/>
      <c r="BV53" s="535"/>
      <c r="BW53" s="535"/>
      <c r="BX53" s="535"/>
      <c r="BY53" s="535"/>
      <c r="BZ53" s="535"/>
      <c r="CA53" s="535"/>
      <c r="CB53" s="535"/>
      <c r="CC53" s="535"/>
      <c r="CD53" s="535"/>
      <c r="CE53" s="535"/>
      <c r="CF53" s="535"/>
      <c r="CG53" s="535"/>
      <c r="CH53" s="535"/>
      <c r="CI53" s="535"/>
      <c r="CJ53" s="535"/>
      <c r="CK53" s="535"/>
      <c r="CL53" s="535"/>
      <c r="CM53" s="535"/>
      <c r="CN53" s="535"/>
      <c r="CO53" s="535"/>
      <c r="CP53" s="535"/>
      <c r="CQ53" s="535"/>
      <c r="CR53" s="535"/>
      <c r="CS53" s="535"/>
      <c r="CT53" s="535"/>
      <c r="CU53" s="535"/>
      <c r="CV53" s="535"/>
      <c r="CW53" s="536"/>
      <c r="CX53" s="448" t="s">
        <v>152</v>
      </c>
      <c r="CY53" s="444"/>
      <c r="CZ53" s="444"/>
      <c r="DA53" s="444"/>
      <c r="DB53" s="444"/>
      <c r="DC53" s="444"/>
      <c r="DD53" s="444"/>
      <c r="DE53" s="444"/>
      <c r="DF53" s="444"/>
      <c r="DG53" s="444"/>
      <c r="DH53" s="444"/>
      <c r="DI53" s="445"/>
      <c r="DJ53" s="353">
        <v>1017447</v>
      </c>
      <c r="DK53" s="353">
        <v>1052157</v>
      </c>
      <c r="DL53" s="354">
        <v>721798</v>
      </c>
    </row>
    <row r="54" spans="1:116" ht="13.5" customHeight="1" thickBot="1" x14ac:dyDescent="0.25">
      <c r="A54" s="295" t="s">
        <v>139</v>
      </c>
      <c r="B54" s="438"/>
      <c r="C54" s="439"/>
      <c r="D54" s="439"/>
      <c r="E54" s="439"/>
      <c r="F54" s="439"/>
      <c r="G54" s="439"/>
      <c r="H54" s="439"/>
      <c r="I54" s="439"/>
      <c r="J54" s="439"/>
      <c r="K54" s="439"/>
      <c r="L54" s="439"/>
      <c r="M54" s="440"/>
      <c r="N54" s="355"/>
      <c r="O54" s="484" t="s">
        <v>227</v>
      </c>
      <c r="P54" s="484"/>
      <c r="Q54" s="484"/>
      <c r="R54" s="484"/>
      <c r="S54" s="484"/>
      <c r="T54" s="484"/>
      <c r="U54" s="484"/>
      <c r="V54" s="484"/>
      <c r="W54" s="484"/>
      <c r="X54" s="484"/>
      <c r="Y54" s="484"/>
      <c r="Z54" s="484"/>
      <c r="AA54" s="484"/>
      <c r="AB54" s="484"/>
      <c r="AC54" s="484"/>
      <c r="AD54" s="484"/>
      <c r="AE54" s="484"/>
      <c r="AF54" s="484"/>
      <c r="AG54" s="484"/>
      <c r="AH54" s="484"/>
      <c r="AI54" s="484"/>
      <c r="AJ54" s="484"/>
      <c r="AK54" s="484"/>
      <c r="AL54" s="484"/>
      <c r="AM54" s="484"/>
      <c r="AN54" s="484"/>
      <c r="AO54" s="484"/>
      <c r="AP54" s="484"/>
      <c r="AQ54" s="484"/>
      <c r="AR54" s="484"/>
      <c r="AS54" s="484"/>
      <c r="AT54" s="484"/>
      <c r="AU54" s="484"/>
      <c r="AV54" s="484"/>
      <c r="AW54" s="484"/>
      <c r="AX54" s="484"/>
      <c r="AY54" s="484"/>
      <c r="AZ54" s="484"/>
      <c r="BA54" s="484"/>
      <c r="BB54" s="484"/>
      <c r="BC54" s="484"/>
      <c r="BD54" s="484"/>
      <c r="BE54" s="484"/>
      <c r="BF54" s="484"/>
      <c r="BG54" s="484"/>
      <c r="BH54" s="484"/>
      <c r="BI54" s="484"/>
      <c r="BJ54" s="484"/>
      <c r="BK54" s="484"/>
      <c r="BL54" s="484"/>
      <c r="BM54" s="484"/>
      <c r="BN54" s="484"/>
      <c r="BO54" s="484"/>
      <c r="BP54" s="484"/>
      <c r="BQ54" s="484"/>
      <c r="BR54" s="484"/>
      <c r="BS54" s="484"/>
      <c r="BT54" s="484"/>
      <c r="BU54" s="484"/>
      <c r="BV54" s="484"/>
      <c r="BW54" s="484"/>
      <c r="BX54" s="484"/>
      <c r="BY54" s="484"/>
      <c r="BZ54" s="484"/>
      <c r="CA54" s="484"/>
      <c r="CB54" s="484"/>
      <c r="CC54" s="484"/>
      <c r="CD54" s="484"/>
      <c r="CE54" s="484"/>
      <c r="CF54" s="484"/>
      <c r="CG54" s="484"/>
      <c r="CH54" s="484"/>
      <c r="CI54" s="484"/>
      <c r="CJ54" s="484"/>
      <c r="CK54" s="484"/>
      <c r="CL54" s="484"/>
      <c r="CM54" s="484"/>
      <c r="CN54" s="484"/>
      <c r="CO54" s="484"/>
      <c r="CP54" s="484"/>
      <c r="CQ54" s="484"/>
      <c r="CR54" s="484"/>
      <c r="CS54" s="484"/>
      <c r="CT54" s="484"/>
      <c r="CU54" s="484"/>
      <c r="CV54" s="484"/>
      <c r="CW54" s="485"/>
      <c r="CX54" s="438" t="s">
        <v>115</v>
      </c>
      <c r="CY54" s="439"/>
      <c r="CZ54" s="439"/>
      <c r="DA54" s="439"/>
      <c r="DB54" s="439"/>
      <c r="DC54" s="439"/>
      <c r="DD54" s="439"/>
      <c r="DE54" s="439"/>
      <c r="DF54" s="439"/>
      <c r="DG54" s="439"/>
      <c r="DH54" s="439"/>
      <c r="DI54" s="440"/>
      <c r="DJ54" s="356">
        <f>DJ22+DJ25+DJ32+DJ40+DJ44+DJ51+DJ53+DJ28+DJ30+DJ39</f>
        <v>100718719</v>
      </c>
      <c r="DK54" s="356">
        <f>DK22+DK25+DK32+DK40+DK44+DK51+DK53+DK28+DK30+DK39</f>
        <v>102266654</v>
      </c>
      <c r="DL54" s="357">
        <f>DL22+DL25+DL32+DL40+DL44+DL51+DL53+DL28+DL30+DL39</f>
        <v>97585590</v>
      </c>
    </row>
    <row r="55" spans="1:116" ht="14.25" customHeight="1" x14ac:dyDescent="0.2">
      <c r="B55" s="541"/>
      <c r="C55" s="478"/>
      <c r="D55" s="478"/>
      <c r="E55" s="478"/>
      <c r="F55" s="478"/>
      <c r="G55" s="478"/>
      <c r="H55" s="478"/>
      <c r="I55" s="478"/>
      <c r="J55" s="478"/>
      <c r="K55" s="478"/>
      <c r="L55" s="478"/>
      <c r="M55" s="479"/>
      <c r="N55" s="358"/>
      <c r="O55" s="542" t="s">
        <v>228</v>
      </c>
      <c r="P55" s="542"/>
      <c r="Q55" s="542"/>
      <c r="R55" s="542"/>
      <c r="S55" s="542"/>
      <c r="T55" s="542"/>
      <c r="U55" s="542"/>
      <c r="V55" s="542"/>
      <c r="W55" s="542"/>
      <c r="X55" s="542"/>
      <c r="Y55" s="542"/>
      <c r="Z55" s="542"/>
      <c r="AA55" s="542"/>
      <c r="AB55" s="542"/>
      <c r="AC55" s="542"/>
      <c r="AD55" s="542"/>
      <c r="AE55" s="542"/>
      <c r="AF55" s="542"/>
      <c r="AG55" s="542"/>
      <c r="AH55" s="542"/>
      <c r="AI55" s="542"/>
      <c r="AJ55" s="542"/>
      <c r="AK55" s="542"/>
      <c r="AL55" s="542"/>
      <c r="AM55" s="542"/>
      <c r="AN55" s="542"/>
      <c r="AO55" s="542"/>
      <c r="AP55" s="542"/>
      <c r="AQ55" s="542"/>
      <c r="AR55" s="542"/>
      <c r="AS55" s="542"/>
      <c r="AT55" s="542"/>
      <c r="AU55" s="542"/>
      <c r="AV55" s="542"/>
      <c r="AW55" s="542"/>
      <c r="AX55" s="542"/>
      <c r="AY55" s="542"/>
      <c r="AZ55" s="542"/>
      <c r="BA55" s="542"/>
      <c r="BB55" s="542"/>
      <c r="BC55" s="542"/>
      <c r="BD55" s="542"/>
      <c r="BE55" s="542"/>
      <c r="BF55" s="542"/>
      <c r="BG55" s="542"/>
      <c r="BH55" s="542"/>
      <c r="BI55" s="542"/>
      <c r="BJ55" s="542"/>
      <c r="BK55" s="542"/>
      <c r="BL55" s="542"/>
      <c r="BM55" s="542"/>
      <c r="BN55" s="542"/>
      <c r="BO55" s="542"/>
      <c r="BP55" s="542"/>
      <c r="BQ55" s="542"/>
      <c r="BR55" s="542"/>
      <c r="BS55" s="542"/>
      <c r="BT55" s="542"/>
      <c r="BU55" s="542"/>
      <c r="BV55" s="542"/>
      <c r="BW55" s="542"/>
      <c r="BX55" s="542"/>
      <c r="BY55" s="542"/>
      <c r="BZ55" s="542"/>
      <c r="CA55" s="542"/>
      <c r="CB55" s="542"/>
      <c r="CC55" s="542"/>
      <c r="CD55" s="542"/>
      <c r="CE55" s="542"/>
      <c r="CF55" s="542"/>
      <c r="CG55" s="542"/>
      <c r="CH55" s="542"/>
      <c r="CI55" s="542"/>
      <c r="CJ55" s="542"/>
      <c r="CK55" s="542"/>
      <c r="CL55" s="542"/>
      <c r="CM55" s="542"/>
      <c r="CN55" s="542"/>
      <c r="CO55" s="542"/>
      <c r="CP55" s="542"/>
      <c r="CQ55" s="542"/>
      <c r="CR55" s="542"/>
      <c r="CS55" s="542"/>
      <c r="CT55" s="542"/>
      <c r="CU55" s="542"/>
      <c r="CV55" s="542"/>
      <c r="CW55" s="543"/>
      <c r="CX55" s="491" t="s">
        <v>43</v>
      </c>
      <c r="CY55" s="478"/>
      <c r="CZ55" s="478"/>
      <c r="DA55" s="478"/>
      <c r="DB55" s="478"/>
      <c r="DC55" s="478"/>
      <c r="DD55" s="478"/>
      <c r="DE55" s="478"/>
      <c r="DF55" s="478"/>
      <c r="DG55" s="478"/>
      <c r="DH55" s="478"/>
      <c r="DI55" s="479"/>
      <c r="DJ55" s="323"/>
      <c r="DK55" s="324"/>
      <c r="DL55" s="324"/>
    </row>
    <row r="56" spans="1:116" ht="14.25" customHeight="1" x14ac:dyDescent="0.2">
      <c r="B56" s="472" t="s">
        <v>134</v>
      </c>
      <c r="C56" s="473"/>
      <c r="D56" s="473"/>
      <c r="E56" s="473"/>
      <c r="F56" s="473"/>
      <c r="G56" s="473"/>
      <c r="H56" s="473"/>
      <c r="I56" s="473"/>
      <c r="J56" s="473"/>
      <c r="K56" s="473"/>
      <c r="L56" s="473"/>
      <c r="M56" s="474"/>
      <c r="N56" s="359"/>
      <c r="O56" s="544" t="s">
        <v>229</v>
      </c>
      <c r="P56" s="544"/>
      <c r="Q56" s="544"/>
      <c r="R56" s="544"/>
      <c r="S56" s="544"/>
      <c r="T56" s="544"/>
      <c r="U56" s="544"/>
      <c r="V56" s="544"/>
      <c r="W56" s="544"/>
      <c r="X56" s="544"/>
      <c r="Y56" s="544"/>
      <c r="Z56" s="544"/>
      <c r="AA56" s="544"/>
      <c r="AB56" s="544"/>
      <c r="AC56" s="544"/>
      <c r="AD56" s="544"/>
      <c r="AE56" s="544"/>
      <c r="AF56" s="544"/>
      <c r="AG56" s="544"/>
      <c r="AH56" s="544"/>
      <c r="AI56" s="544"/>
      <c r="AJ56" s="544"/>
      <c r="AK56" s="544"/>
      <c r="AL56" s="544"/>
      <c r="AM56" s="544"/>
      <c r="AN56" s="544"/>
      <c r="AO56" s="544"/>
      <c r="AP56" s="544"/>
      <c r="AQ56" s="544"/>
      <c r="AR56" s="544"/>
      <c r="AS56" s="544"/>
      <c r="AT56" s="544"/>
      <c r="AU56" s="544"/>
      <c r="AV56" s="544"/>
      <c r="AW56" s="544"/>
      <c r="AX56" s="544"/>
      <c r="AY56" s="544"/>
      <c r="AZ56" s="544"/>
      <c r="BA56" s="544"/>
      <c r="BB56" s="544"/>
      <c r="BC56" s="544"/>
      <c r="BD56" s="544"/>
      <c r="BE56" s="544"/>
      <c r="BF56" s="544"/>
      <c r="BG56" s="544"/>
      <c r="BH56" s="544"/>
      <c r="BI56" s="544"/>
      <c r="BJ56" s="544"/>
      <c r="BK56" s="544"/>
      <c r="BL56" s="544"/>
      <c r="BM56" s="544"/>
      <c r="BN56" s="544"/>
      <c r="BO56" s="544"/>
      <c r="BP56" s="544"/>
      <c r="BQ56" s="544"/>
      <c r="BR56" s="544"/>
      <c r="BS56" s="544"/>
      <c r="BT56" s="544"/>
      <c r="BU56" s="544"/>
      <c r="BV56" s="544"/>
      <c r="BW56" s="544"/>
      <c r="BX56" s="544"/>
      <c r="BY56" s="544"/>
      <c r="BZ56" s="544"/>
      <c r="CA56" s="544"/>
      <c r="CB56" s="544"/>
      <c r="CC56" s="544"/>
      <c r="CD56" s="544"/>
      <c r="CE56" s="544"/>
      <c r="CF56" s="544"/>
      <c r="CG56" s="544"/>
      <c r="CH56" s="544"/>
      <c r="CI56" s="544"/>
      <c r="CJ56" s="544"/>
      <c r="CK56" s="544"/>
      <c r="CL56" s="544"/>
      <c r="CM56" s="544"/>
      <c r="CN56" s="544"/>
      <c r="CO56" s="544"/>
      <c r="CP56" s="544"/>
      <c r="CQ56" s="544"/>
      <c r="CR56" s="544"/>
      <c r="CS56" s="544"/>
      <c r="CT56" s="544"/>
      <c r="CU56" s="544"/>
      <c r="CV56" s="544"/>
      <c r="CW56" s="545"/>
      <c r="CX56" s="482"/>
      <c r="CY56" s="473"/>
      <c r="CZ56" s="473"/>
      <c r="DA56" s="473"/>
      <c r="DB56" s="473"/>
      <c r="DC56" s="473"/>
      <c r="DD56" s="473"/>
      <c r="DE56" s="473"/>
      <c r="DF56" s="473"/>
      <c r="DG56" s="473"/>
      <c r="DH56" s="473"/>
      <c r="DI56" s="474"/>
      <c r="DJ56" s="360">
        <f>SUM(DJ57:DJ61)</f>
        <v>2404150</v>
      </c>
      <c r="DK56" s="361">
        <f>SUM(DK57:DK61)</f>
        <v>2087286</v>
      </c>
      <c r="DL56" s="361">
        <f>SUM(DL57:DL61)</f>
        <v>2001636</v>
      </c>
    </row>
    <row r="57" spans="1:116" ht="12.6" customHeight="1" x14ac:dyDescent="0.2">
      <c r="A57" s="295" t="s">
        <v>138</v>
      </c>
      <c r="B57" s="451"/>
      <c r="C57" s="452"/>
      <c r="D57" s="452"/>
      <c r="E57" s="452"/>
      <c r="F57" s="452"/>
      <c r="G57" s="452"/>
      <c r="H57" s="452"/>
      <c r="I57" s="452"/>
      <c r="J57" s="452"/>
      <c r="K57" s="452"/>
      <c r="L57" s="452"/>
      <c r="M57" s="453"/>
      <c r="N57" s="359"/>
      <c r="O57" s="497" t="s">
        <v>230</v>
      </c>
      <c r="P57" s="497"/>
      <c r="Q57" s="497"/>
      <c r="R57" s="497"/>
      <c r="S57" s="497"/>
      <c r="T57" s="497"/>
      <c r="U57" s="497"/>
      <c r="V57" s="497"/>
      <c r="W57" s="497"/>
      <c r="X57" s="497"/>
      <c r="Y57" s="497"/>
      <c r="Z57" s="497"/>
      <c r="AA57" s="497"/>
      <c r="AB57" s="497"/>
      <c r="AC57" s="497"/>
      <c r="AD57" s="497"/>
      <c r="AE57" s="497"/>
      <c r="AF57" s="497"/>
      <c r="AG57" s="497"/>
      <c r="AH57" s="497"/>
      <c r="AI57" s="497"/>
      <c r="AJ57" s="497"/>
      <c r="AK57" s="497"/>
      <c r="AL57" s="497"/>
      <c r="AM57" s="497"/>
      <c r="AN57" s="497"/>
      <c r="AO57" s="497"/>
      <c r="AP57" s="497"/>
      <c r="AQ57" s="497"/>
      <c r="AR57" s="497"/>
      <c r="AS57" s="497"/>
      <c r="AT57" s="497"/>
      <c r="AU57" s="497"/>
      <c r="AV57" s="497"/>
      <c r="AW57" s="497"/>
      <c r="AX57" s="497"/>
      <c r="AY57" s="497"/>
      <c r="AZ57" s="497"/>
      <c r="BA57" s="497"/>
      <c r="BB57" s="497"/>
      <c r="BC57" s="497"/>
      <c r="BD57" s="497"/>
      <c r="BE57" s="497"/>
      <c r="BF57" s="497"/>
      <c r="BG57" s="497"/>
      <c r="BH57" s="497"/>
      <c r="BI57" s="497"/>
      <c r="BJ57" s="497"/>
      <c r="BK57" s="497"/>
      <c r="BL57" s="497"/>
      <c r="BM57" s="497"/>
      <c r="BN57" s="497"/>
      <c r="BO57" s="497"/>
      <c r="BP57" s="497"/>
      <c r="BQ57" s="497"/>
      <c r="BR57" s="497"/>
      <c r="BS57" s="497"/>
      <c r="BT57" s="497"/>
      <c r="BU57" s="497"/>
      <c r="BV57" s="497"/>
      <c r="BW57" s="497"/>
      <c r="BX57" s="497"/>
      <c r="BY57" s="497"/>
      <c r="BZ57" s="497"/>
      <c r="CA57" s="497"/>
      <c r="CB57" s="497"/>
      <c r="CC57" s="497"/>
      <c r="CD57" s="497"/>
      <c r="CE57" s="497"/>
      <c r="CF57" s="497"/>
      <c r="CG57" s="497"/>
      <c r="CH57" s="497"/>
      <c r="CI57" s="497"/>
      <c r="CJ57" s="497"/>
      <c r="CK57" s="497"/>
      <c r="CL57" s="497"/>
      <c r="CM57" s="497"/>
      <c r="CN57" s="497"/>
      <c r="CO57" s="497"/>
      <c r="CP57" s="497"/>
      <c r="CQ57" s="497"/>
      <c r="CR57" s="497"/>
      <c r="CS57" s="497"/>
      <c r="CT57" s="497"/>
      <c r="CU57" s="497"/>
      <c r="CV57" s="497"/>
      <c r="CW57" s="498"/>
      <c r="CX57" s="451" t="s">
        <v>114</v>
      </c>
      <c r="CY57" s="452"/>
      <c r="CZ57" s="452"/>
      <c r="DA57" s="452"/>
      <c r="DB57" s="452"/>
      <c r="DC57" s="452"/>
      <c r="DD57" s="452"/>
      <c r="DE57" s="452"/>
      <c r="DF57" s="452"/>
      <c r="DG57" s="452"/>
      <c r="DH57" s="452"/>
      <c r="DI57" s="453"/>
      <c r="DJ57" s="331">
        <v>2404150</v>
      </c>
      <c r="DK57" s="331">
        <v>2087247</v>
      </c>
      <c r="DL57" s="332">
        <v>2001636</v>
      </c>
    </row>
    <row r="58" spans="1:116" ht="12.6" customHeight="1" x14ac:dyDescent="0.2">
      <c r="B58" s="492"/>
      <c r="C58" s="452"/>
      <c r="D58" s="452"/>
      <c r="E58" s="452"/>
      <c r="F58" s="452"/>
      <c r="G58" s="452"/>
      <c r="H58" s="452"/>
      <c r="I58" s="452"/>
      <c r="J58" s="452"/>
      <c r="K58" s="452"/>
      <c r="L58" s="452"/>
      <c r="M58" s="453"/>
      <c r="N58" s="359"/>
      <c r="O58" s="497" t="s">
        <v>231</v>
      </c>
      <c r="P58" s="497"/>
      <c r="Q58" s="497"/>
      <c r="R58" s="497"/>
      <c r="S58" s="497"/>
      <c r="T58" s="497"/>
      <c r="U58" s="497"/>
      <c r="V58" s="497"/>
      <c r="W58" s="497"/>
      <c r="X58" s="497"/>
      <c r="Y58" s="497"/>
      <c r="Z58" s="497"/>
      <c r="AA58" s="497"/>
      <c r="AB58" s="497"/>
      <c r="AC58" s="497"/>
      <c r="AD58" s="497"/>
      <c r="AE58" s="497"/>
      <c r="AF58" s="497"/>
      <c r="AG58" s="497"/>
      <c r="AH58" s="497"/>
      <c r="AI58" s="497"/>
      <c r="AJ58" s="497"/>
      <c r="AK58" s="497"/>
      <c r="AL58" s="497"/>
      <c r="AM58" s="497"/>
      <c r="AN58" s="497"/>
      <c r="AO58" s="497"/>
      <c r="AP58" s="497"/>
      <c r="AQ58" s="497"/>
      <c r="AR58" s="497"/>
      <c r="AS58" s="497"/>
      <c r="AT58" s="497"/>
      <c r="AU58" s="497"/>
      <c r="AV58" s="497"/>
      <c r="AW58" s="497"/>
      <c r="AX58" s="497"/>
      <c r="AY58" s="497"/>
      <c r="AZ58" s="497"/>
      <c r="BA58" s="497"/>
      <c r="BB58" s="497"/>
      <c r="BC58" s="497"/>
      <c r="BD58" s="497"/>
      <c r="BE58" s="497"/>
      <c r="BF58" s="497"/>
      <c r="BG58" s="497"/>
      <c r="BH58" s="497"/>
      <c r="BI58" s="497"/>
      <c r="BJ58" s="497"/>
      <c r="BK58" s="497"/>
      <c r="BL58" s="497"/>
      <c r="BM58" s="497"/>
      <c r="BN58" s="497"/>
      <c r="BO58" s="497"/>
      <c r="BP58" s="497"/>
      <c r="BQ58" s="497"/>
      <c r="BR58" s="497"/>
      <c r="BS58" s="497"/>
      <c r="BT58" s="497"/>
      <c r="BU58" s="497"/>
      <c r="BV58" s="497"/>
      <c r="BW58" s="497"/>
      <c r="BX58" s="497"/>
      <c r="BY58" s="497"/>
      <c r="BZ58" s="497"/>
      <c r="CA58" s="497"/>
      <c r="CB58" s="497"/>
      <c r="CC58" s="497"/>
      <c r="CD58" s="497"/>
      <c r="CE58" s="497"/>
      <c r="CF58" s="497"/>
      <c r="CG58" s="497"/>
      <c r="CH58" s="497"/>
      <c r="CI58" s="497"/>
      <c r="CJ58" s="497"/>
      <c r="CK58" s="497"/>
      <c r="CL58" s="497"/>
      <c r="CM58" s="497"/>
      <c r="CN58" s="497"/>
      <c r="CO58" s="497"/>
      <c r="CP58" s="497"/>
      <c r="CQ58" s="497"/>
      <c r="CR58" s="497"/>
      <c r="CS58" s="497"/>
      <c r="CT58" s="497"/>
      <c r="CU58" s="497"/>
      <c r="CV58" s="497"/>
      <c r="CW58" s="498"/>
      <c r="CX58" s="451" t="s">
        <v>142</v>
      </c>
      <c r="CY58" s="452"/>
      <c r="CZ58" s="452"/>
      <c r="DA58" s="452"/>
      <c r="DB58" s="452"/>
      <c r="DC58" s="452"/>
      <c r="DD58" s="452"/>
      <c r="DE58" s="452"/>
      <c r="DF58" s="452"/>
      <c r="DG58" s="452"/>
      <c r="DH58" s="452"/>
      <c r="DI58" s="453"/>
      <c r="DJ58" s="331">
        <v>0</v>
      </c>
      <c r="DK58" s="332">
        <v>0</v>
      </c>
      <c r="DL58" s="332">
        <v>0</v>
      </c>
    </row>
    <row r="59" spans="1:116" ht="12.6" customHeight="1" x14ac:dyDescent="0.2">
      <c r="B59" s="451"/>
      <c r="C59" s="452"/>
      <c r="D59" s="452"/>
      <c r="E59" s="452"/>
      <c r="F59" s="452"/>
      <c r="G59" s="452"/>
      <c r="H59" s="452"/>
      <c r="I59" s="452"/>
      <c r="J59" s="452"/>
      <c r="K59" s="452"/>
      <c r="L59" s="452"/>
      <c r="M59" s="453"/>
      <c r="N59" s="359"/>
      <c r="O59" s="497" t="s">
        <v>232</v>
      </c>
      <c r="P59" s="497"/>
      <c r="Q59" s="497"/>
      <c r="R59" s="497"/>
      <c r="S59" s="497"/>
      <c r="T59" s="497"/>
      <c r="U59" s="497"/>
      <c r="V59" s="497"/>
      <c r="W59" s="497"/>
      <c r="X59" s="497"/>
      <c r="Y59" s="497"/>
      <c r="Z59" s="497"/>
      <c r="AA59" s="497"/>
      <c r="AB59" s="497"/>
      <c r="AC59" s="497"/>
      <c r="AD59" s="497"/>
      <c r="AE59" s="497"/>
      <c r="AF59" s="497"/>
      <c r="AG59" s="497"/>
      <c r="AH59" s="497"/>
      <c r="AI59" s="497"/>
      <c r="AJ59" s="497"/>
      <c r="AK59" s="497"/>
      <c r="AL59" s="497"/>
      <c r="AM59" s="497"/>
      <c r="AN59" s="497"/>
      <c r="AO59" s="497"/>
      <c r="AP59" s="497"/>
      <c r="AQ59" s="497"/>
      <c r="AR59" s="497"/>
      <c r="AS59" s="497"/>
      <c r="AT59" s="497"/>
      <c r="AU59" s="497"/>
      <c r="AV59" s="497"/>
      <c r="AW59" s="497"/>
      <c r="AX59" s="497"/>
      <c r="AY59" s="497"/>
      <c r="AZ59" s="497"/>
      <c r="BA59" s="497"/>
      <c r="BB59" s="497"/>
      <c r="BC59" s="497"/>
      <c r="BD59" s="497"/>
      <c r="BE59" s="497"/>
      <c r="BF59" s="497"/>
      <c r="BG59" s="497"/>
      <c r="BH59" s="497"/>
      <c r="BI59" s="497"/>
      <c r="BJ59" s="497"/>
      <c r="BK59" s="497"/>
      <c r="BL59" s="497"/>
      <c r="BM59" s="497"/>
      <c r="BN59" s="497"/>
      <c r="BO59" s="497"/>
      <c r="BP59" s="497"/>
      <c r="BQ59" s="497"/>
      <c r="BR59" s="497"/>
      <c r="BS59" s="497"/>
      <c r="BT59" s="497"/>
      <c r="BU59" s="497"/>
      <c r="BV59" s="497"/>
      <c r="BW59" s="497"/>
      <c r="BX59" s="497"/>
      <c r="BY59" s="497"/>
      <c r="BZ59" s="497"/>
      <c r="CA59" s="497"/>
      <c r="CB59" s="497"/>
      <c r="CC59" s="497"/>
      <c r="CD59" s="497"/>
      <c r="CE59" s="497"/>
      <c r="CF59" s="497"/>
      <c r="CG59" s="497"/>
      <c r="CH59" s="497"/>
      <c r="CI59" s="497"/>
      <c r="CJ59" s="497"/>
      <c r="CK59" s="497"/>
      <c r="CL59" s="497"/>
      <c r="CM59" s="497"/>
      <c r="CN59" s="497"/>
      <c r="CO59" s="497"/>
      <c r="CP59" s="497"/>
      <c r="CQ59" s="497"/>
      <c r="CR59" s="497"/>
      <c r="CS59" s="497"/>
      <c r="CT59" s="497"/>
      <c r="CU59" s="497"/>
      <c r="CV59" s="497"/>
      <c r="CW59" s="498"/>
      <c r="CX59" s="451" t="s">
        <v>113</v>
      </c>
      <c r="CY59" s="452"/>
      <c r="CZ59" s="452"/>
      <c r="DA59" s="452"/>
      <c r="DB59" s="452"/>
      <c r="DC59" s="452"/>
      <c r="DD59" s="452"/>
      <c r="DE59" s="452"/>
      <c r="DF59" s="452"/>
      <c r="DG59" s="452"/>
      <c r="DH59" s="452"/>
      <c r="DI59" s="453"/>
      <c r="DJ59" s="331">
        <v>0</v>
      </c>
      <c r="DK59" s="332">
        <v>0</v>
      </c>
      <c r="DL59" s="332">
        <v>0</v>
      </c>
    </row>
    <row r="60" spans="1:116" ht="12.6" customHeight="1" x14ac:dyDescent="0.2">
      <c r="B60" s="451"/>
      <c r="C60" s="452"/>
      <c r="D60" s="452"/>
      <c r="E60" s="452"/>
      <c r="F60" s="452"/>
      <c r="G60" s="452"/>
      <c r="H60" s="452"/>
      <c r="I60" s="452"/>
      <c r="J60" s="452"/>
      <c r="K60" s="452"/>
      <c r="L60" s="452"/>
      <c r="M60" s="453"/>
      <c r="N60" s="359"/>
      <c r="O60" s="497" t="s">
        <v>233</v>
      </c>
      <c r="P60" s="497"/>
      <c r="Q60" s="497"/>
      <c r="R60" s="497"/>
      <c r="S60" s="497"/>
      <c r="T60" s="497"/>
      <c r="U60" s="497"/>
      <c r="V60" s="497"/>
      <c r="W60" s="497"/>
      <c r="X60" s="497"/>
      <c r="Y60" s="497"/>
      <c r="Z60" s="497"/>
      <c r="AA60" s="497"/>
      <c r="AB60" s="497"/>
      <c r="AC60" s="497"/>
      <c r="AD60" s="497"/>
      <c r="AE60" s="497"/>
      <c r="AF60" s="497"/>
      <c r="AG60" s="497"/>
      <c r="AH60" s="497"/>
      <c r="AI60" s="497"/>
      <c r="AJ60" s="497"/>
      <c r="AK60" s="497"/>
      <c r="AL60" s="497"/>
      <c r="AM60" s="497"/>
      <c r="AN60" s="497"/>
      <c r="AO60" s="497"/>
      <c r="AP60" s="497"/>
      <c r="AQ60" s="497"/>
      <c r="AR60" s="497"/>
      <c r="AS60" s="497"/>
      <c r="AT60" s="497"/>
      <c r="AU60" s="497"/>
      <c r="AV60" s="497"/>
      <c r="AW60" s="497"/>
      <c r="AX60" s="497"/>
      <c r="AY60" s="497"/>
      <c r="AZ60" s="497"/>
      <c r="BA60" s="497"/>
      <c r="BB60" s="497"/>
      <c r="BC60" s="497"/>
      <c r="BD60" s="497"/>
      <c r="BE60" s="497"/>
      <c r="BF60" s="497"/>
      <c r="BG60" s="497"/>
      <c r="BH60" s="497"/>
      <c r="BI60" s="497"/>
      <c r="BJ60" s="497"/>
      <c r="BK60" s="497"/>
      <c r="BL60" s="497"/>
      <c r="BM60" s="497"/>
      <c r="BN60" s="497"/>
      <c r="BO60" s="497"/>
      <c r="BP60" s="497"/>
      <c r="BQ60" s="497"/>
      <c r="BR60" s="497"/>
      <c r="BS60" s="497"/>
      <c r="BT60" s="497"/>
      <c r="BU60" s="497"/>
      <c r="BV60" s="497"/>
      <c r="BW60" s="497"/>
      <c r="BX60" s="497"/>
      <c r="BY60" s="497"/>
      <c r="BZ60" s="497"/>
      <c r="CA60" s="497"/>
      <c r="CB60" s="497"/>
      <c r="CC60" s="497"/>
      <c r="CD60" s="497"/>
      <c r="CE60" s="497"/>
      <c r="CF60" s="497"/>
      <c r="CG60" s="497"/>
      <c r="CH60" s="497"/>
      <c r="CI60" s="497"/>
      <c r="CJ60" s="497"/>
      <c r="CK60" s="497"/>
      <c r="CL60" s="497"/>
      <c r="CM60" s="497"/>
      <c r="CN60" s="497"/>
      <c r="CO60" s="497"/>
      <c r="CP60" s="497"/>
      <c r="CQ60" s="497"/>
      <c r="CR60" s="497"/>
      <c r="CS60" s="497"/>
      <c r="CT60" s="497"/>
      <c r="CU60" s="497"/>
      <c r="CV60" s="497"/>
      <c r="CW60" s="498"/>
      <c r="CX60" s="451" t="s">
        <v>112</v>
      </c>
      <c r="CY60" s="452"/>
      <c r="CZ60" s="452"/>
      <c r="DA60" s="452"/>
      <c r="DB60" s="452"/>
      <c r="DC60" s="452"/>
      <c r="DD60" s="452"/>
      <c r="DE60" s="452"/>
      <c r="DF60" s="452"/>
      <c r="DG60" s="452"/>
      <c r="DH60" s="452"/>
      <c r="DI60" s="453"/>
      <c r="DJ60" s="331">
        <v>0</v>
      </c>
      <c r="DK60" s="332">
        <v>39</v>
      </c>
      <c r="DL60" s="332">
        <v>0</v>
      </c>
    </row>
    <row r="61" spans="1:116" ht="14.25" customHeight="1" x14ac:dyDescent="0.2">
      <c r="B61" s="451"/>
      <c r="C61" s="452"/>
      <c r="D61" s="452"/>
      <c r="E61" s="452"/>
      <c r="F61" s="452"/>
      <c r="G61" s="452"/>
      <c r="H61" s="452"/>
      <c r="I61" s="452"/>
      <c r="J61" s="452"/>
      <c r="K61" s="452"/>
      <c r="L61" s="452"/>
      <c r="M61" s="453"/>
      <c r="N61" s="362"/>
      <c r="O61" s="497" t="s">
        <v>234</v>
      </c>
      <c r="P61" s="497"/>
      <c r="Q61" s="497"/>
      <c r="R61" s="497"/>
      <c r="S61" s="497"/>
      <c r="T61" s="497"/>
      <c r="U61" s="497"/>
      <c r="V61" s="497"/>
      <c r="W61" s="497"/>
      <c r="X61" s="497"/>
      <c r="Y61" s="497"/>
      <c r="Z61" s="497"/>
      <c r="AA61" s="497"/>
      <c r="AB61" s="497"/>
      <c r="AC61" s="497"/>
      <c r="AD61" s="497"/>
      <c r="AE61" s="497"/>
      <c r="AF61" s="497"/>
      <c r="AG61" s="497"/>
      <c r="AH61" s="497"/>
      <c r="AI61" s="497"/>
      <c r="AJ61" s="497"/>
      <c r="AK61" s="497"/>
      <c r="AL61" s="497"/>
      <c r="AM61" s="497"/>
      <c r="AN61" s="497"/>
      <c r="AO61" s="497"/>
      <c r="AP61" s="497"/>
      <c r="AQ61" s="497"/>
      <c r="AR61" s="497"/>
      <c r="AS61" s="497"/>
      <c r="AT61" s="497"/>
      <c r="AU61" s="497"/>
      <c r="AV61" s="497"/>
      <c r="AW61" s="497"/>
      <c r="AX61" s="497"/>
      <c r="AY61" s="497"/>
      <c r="AZ61" s="497"/>
      <c r="BA61" s="497"/>
      <c r="BB61" s="497"/>
      <c r="BC61" s="497"/>
      <c r="BD61" s="497"/>
      <c r="BE61" s="497"/>
      <c r="BF61" s="497"/>
      <c r="BG61" s="497"/>
      <c r="BH61" s="497"/>
      <c r="BI61" s="497"/>
      <c r="BJ61" s="497"/>
      <c r="BK61" s="497"/>
      <c r="BL61" s="497"/>
      <c r="BM61" s="497"/>
      <c r="BN61" s="497"/>
      <c r="BO61" s="497"/>
      <c r="BP61" s="497"/>
      <c r="BQ61" s="497"/>
      <c r="BR61" s="497"/>
      <c r="BS61" s="497"/>
      <c r="BT61" s="497"/>
      <c r="BU61" s="497"/>
      <c r="BV61" s="497"/>
      <c r="BW61" s="497"/>
      <c r="BX61" s="497"/>
      <c r="BY61" s="497"/>
      <c r="BZ61" s="497"/>
      <c r="CA61" s="497"/>
      <c r="CB61" s="497"/>
      <c r="CC61" s="497"/>
      <c r="CD61" s="497"/>
      <c r="CE61" s="497"/>
      <c r="CF61" s="497"/>
      <c r="CG61" s="497"/>
      <c r="CH61" s="497"/>
      <c r="CI61" s="497"/>
      <c r="CJ61" s="497"/>
      <c r="CK61" s="497"/>
      <c r="CL61" s="497"/>
      <c r="CM61" s="497"/>
      <c r="CN61" s="497"/>
      <c r="CO61" s="497"/>
      <c r="CP61" s="497"/>
      <c r="CQ61" s="497"/>
      <c r="CR61" s="497"/>
      <c r="CS61" s="497"/>
      <c r="CT61" s="497"/>
      <c r="CU61" s="497"/>
      <c r="CV61" s="497"/>
      <c r="CW61" s="498"/>
      <c r="CX61" s="451" t="s">
        <v>111</v>
      </c>
      <c r="CY61" s="452"/>
      <c r="CZ61" s="452"/>
      <c r="DA61" s="452"/>
      <c r="DB61" s="452"/>
      <c r="DC61" s="452"/>
      <c r="DD61" s="452"/>
      <c r="DE61" s="452"/>
      <c r="DF61" s="452"/>
      <c r="DG61" s="452"/>
      <c r="DH61" s="452"/>
      <c r="DI61" s="453"/>
      <c r="DJ61" s="331">
        <v>0</v>
      </c>
      <c r="DK61" s="332">
        <v>0</v>
      </c>
      <c r="DL61" s="332">
        <v>0</v>
      </c>
    </row>
    <row r="62" spans="1:116" x14ac:dyDescent="0.2">
      <c r="B62" s="451"/>
      <c r="C62" s="452"/>
      <c r="D62" s="452"/>
      <c r="E62" s="452"/>
      <c r="F62" s="452"/>
      <c r="G62" s="452"/>
      <c r="H62" s="452"/>
      <c r="I62" s="452"/>
      <c r="J62" s="452"/>
      <c r="K62" s="452"/>
      <c r="L62" s="452"/>
      <c r="M62" s="453"/>
      <c r="N62" s="363"/>
      <c r="O62" s="458"/>
      <c r="P62" s="458"/>
      <c r="Q62" s="458"/>
      <c r="R62" s="458"/>
      <c r="S62" s="458"/>
      <c r="T62" s="458"/>
      <c r="U62" s="458"/>
      <c r="V62" s="458"/>
      <c r="W62" s="458"/>
      <c r="X62" s="458"/>
      <c r="Y62" s="458"/>
      <c r="Z62" s="458"/>
      <c r="AA62" s="458"/>
      <c r="AB62" s="458"/>
      <c r="AC62" s="458"/>
      <c r="AD62" s="458"/>
      <c r="AE62" s="458"/>
      <c r="AF62" s="458"/>
      <c r="AG62" s="458"/>
      <c r="AH62" s="458"/>
      <c r="AI62" s="458"/>
      <c r="AJ62" s="458"/>
      <c r="AK62" s="458"/>
      <c r="AL62" s="458"/>
      <c r="AM62" s="458"/>
      <c r="AN62" s="458"/>
      <c r="AO62" s="458"/>
      <c r="AP62" s="458"/>
      <c r="AQ62" s="458"/>
      <c r="AR62" s="458"/>
      <c r="AS62" s="458"/>
      <c r="AT62" s="458"/>
      <c r="AU62" s="458"/>
      <c r="AV62" s="458"/>
      <c r="AW62" s="458"/>
      <c r="AX62" s="458"/>
      <c r="AY62" s="458"/>
      <c r="AZ62" s="458"/>
      <c r="BA62" s="458"/>
      <c r="BB62" s="458"/>
      <c r="BC62" s="458"/>
      <c r="BD62" s="458"/>
      <c r="BE62" s="458"/>
      <c r="BF62" s="458"/>
      <c r="BG62" s="458"/>
      <c r="BH62" s="458"/>
      <c r="BI62" s="458"/>
      <c r="BJ62" s="458"/>
      <c r="BK62" s="458"/>
      <c r="BL62" s="458"/>
      <c r="BM62" s="458"/>
      <c r="BN62" s="458"/>
      <c r="BO62" s="458"/>
      <c r="BP62" s="458"/>
      <c r="BQ62" s="458"/>
      <c r="BR62" s="458"/>
      <c r="BS62" s="458"/>
      <c r="BT62" s="458"/>
      <c r="BU62" s="458"/>
      <c r="BV62" s="458"/>
      <c r="BW62" s="458"/>
      <c r="BX62" s="458"/>
      <c r="BY62" s="458"/>
      <c r="BZ62" s="458"/>
      <c r="CA62" s="458"/>
      <c r="CB62" s="458"/>
      <c r="CC62" s="458"/>
      <c r="CD62" s="458"/>
      <c r="CE62" s="458"/>
      <c r="CF62" s="458"/>
      <c r="CG62" s="458"/>
      <c r="CH62" s="458"/>
      <c r="CI62" s="458"/>
      <c r="CJ62" s="458"/>
      <c r="CK62" s="458"/>
      <c r="CL62" s="458"/>
      <c r="CM62" s="458"/>
      <c r="CN62" s="458"/>
      <c r="CO62" s="458"/>
      <c r="CP62" s="458"/>
      <c r="CQ62" s="458"/>
      <c r="CR62" s="458"/>
      <c r="CS62" s="458"/>
      <c r="CT62" s="458"/>
      <c r="CU62" s="458"/>
      <c r="CV62" s="458"/>
      <c r="CW62" s="459"/>
      <c r="CX62" s="451"/>
      <c r="CY62" s="452"/>
      <c r="CZ62" s="452"/>
      <c r="DA62" s="452"/>
      <c r="DB62" s="452"/>
      <c r="DC62" s="452"/>
      <c r="DD62" s="452"/>
      <c r="DE62" s="452"/>
      <c r="DF62" s="452"/>
      <c r="DG62" s="452"/>
      <c r="DH62" s="452"/>
      <c r="DI62" s="453"/>
      <c r="DJ62" s="333"/>
      <c r="DK62" s="334"/>
      <c r="DL62" s="334"/>
    </row>
    <row r="63" spans="1:116" ht="12.6" customHeight="1" x14ac:dyDescent="0.2">
      <c r="B63" s="451"/>
      <c r="C63" s="452"/>
      <c r="D63" s="452"/>
      <c r="E63" s="452"/>
      <c r="F63" s="452"/>
      <c r="G63" s="452"/>
      <c r="H63" s="452"/>
      <c r="I63" s="452"/>
      <c r="J63" s="452"/>
      <c r="K63" s="452"/>
      <c r="L63" s="452"/>
      <c r="M63" s="453"/>
      <c r="N63" s="363"/>
      <c r="O63" s="497" t="s">
        <v>235</v>
      </c>
      <c r="P63" s="497"/>
      <c r="Q63" s="497"/>
      <c r="R63" s="497"/>
      <c r="S63" s="497"/>
      <c r="T63" s="497"/>
      <c r="U63" s="497"/>
      <c r="V63" s="497"/>
      <c r="W63" s="497"/>
      <c r="X63" s="497"/>
      <c r="Y63" s="497"/>
      <c r="Z63" s="497"/>
      <c r="AA63" s="497"/>
      <c r="AB63" s="497"/>
      <c r="AC63" s="497"/>
      <c r="AD63" s="497"/>
      <c r="AE63" s="497"/>
      <c r="AF63" s="497"/>
      <c r="AG63" s="497"/>
      <c r="AH63" s="497"/>
      <c r="AI63" s="497"/>
      <c r="AJ63" s="497"/>
      <c r="AK63" s="497"/>
      <c r="AL63" s="497"/>
      <c r="AM63" s="497"/>
      <c r="AN63" s="497"/>
      <c r="AO63" s="497"/>
      <c r="AP63" s="497"/>
      <c r="AQ63" s="497"/>
      <c r="AR63" s="497"/>
      <c r="AS63" s="497"/>
      <c r="AT63" s="497"/>
      <c r="AU63" s="497"/>
      <c r="AV63" s="497"/>
      <c r="AW63" s="497"/>
      <c r="AX63" s="497"/>
      <c r="AY63" s="497"/>
      <c r="AZ63" s="497"/>
      <c r="BA63" s="497"/>
      <c r="BB63" s="497"/>
      <c r="BC63" s="497"/>
      <c r="BD63" s="497"/>
      <c r="BE63" s="497"/>
      <c r="BF63" s="497"/>
      <c r="BG63" s="497"/>
      <c r="BH63" s="497"/>
      <c r="BI63" s="497"/>
      <c r="BJ63" s="497"/>
      <c r="BK63" s="497"/>
      <c r="BL63" s="497"/>
      <c r="BM63" s="497"/>
      <c r="BN63" s="497"/>
      <c r="BO63" s="497"/>
      <c r="BP63" s="497"/>
      <c r="BQ63" s="497"/>
      <c r="BR63" s="497"/>
      <c r="BS63" s="497"/>
      <c r="BT63" s="497"/>
      <c r="BU63" s="497"/>
      <c r="BV63" s="497"/>
      <c r="BW63" s="497"/>
      <c r="BX63" s="497"/>
      <c r="BY63" s="497"/>
      <c r="BZ63" s="497"/>
      <c r="CA63" s="497"/>
      <c r="CB63" s="497"/>
      <c r="CC63" s="497"/>
      <c r="CD63" s="497"/>
      <c r="CE63" s="497"/>
      <c r="CF63" s="497"/>
      <c r="CG63" s="497"/>
      <c r="CH63" s="497"/>
      <c r="CI63" s="497"/>
      <c r="CJ63" s="497"/>
      <c r="CK63" s="497"/>
      <c r="CL63" s="497"/>
      <c r="CM63" s="497"/>
      <c r="CN63" s="497"/>
      <c r="CO63" s="497"/>
      <c r="CP63" s="497"/>
      <c r="CQ63" s="497"/>
      <c r="CR63" s="497"/>
      <c r="CS63" s="497"/>
      <c r="CT63" s="497"/>
      <c r="CU63" s="497"/>
      <c r="CV63" s="497"/>
      <c r="CW63" s="498"/>
      <c r="CX63" s="451" t="s">
        <v>41</v>
      </c>
      <c r="CY63" s="452"/>
      <c r="CZ63" s="452"/>
      <c r="DA63" s="452"/>
      <c r="DB63" s="452"/>
      <c r="DC63" s="452"/>
      <c r="DD63" s="452"/>
      <c r="DE63" s="452"/>
      <c r="DF63" s="452"/>
      <c r="DG63" s="452"/>
      <c r="DH63" s="452"/>
      <c r="DI63" s="453"/>
      <c r="DJ63" s="331">
        <v>22981</v>
      </c>
      <c r="DK63" s="331">
        <v>23059</v>
      </c>
      <c r="DL63" s="332">
        <v>36514</v>
      </c>
    </row>
    <row r="64" spans="1:116" x14ac:dyDescent="0.2">
      <c r="B64" s="451"/>
      <c r="C64" s="452"/>
      <c r="D64" s="452"/>
      <c r="E64" s="452"/>
      <c r="F64" s="452"/>
      <c r="G64" s="452"/>
      <c r="H64" s="452"/>
      <c r="I64" s="452"/>
      <c r="J64" s="452"/>
      <c r="K64" s="452"/>
      <c r="L64" s="452"/>
      <c r="M64" s="453"/>
      <c r="N64" s="363"/>
      <c r="O64" s="458"/>
      <c r="P64" s="458"/>
      <c r="Q64" s="458"/>
      <c r="R64" s="458"/>
      <c r="S64" s="458"/>
      <c r="T64" s="458"/>
      <c r="U64" s="458"/>
      <c r="V64" s="458"/>
      <c r="W64" s="458"/>
      <c r="X64" s="458"/>
      <c r="Y64" s="458"/>
      <c r="Z64" s="458"/>
      <c r="AA64" s="458"/>
      <c r="AB64" s="458"/>
      <c r="AC64" s="458"/>
      <c r="AD64" s="458"/>
      <c r="AE64" s="458"/>
      <c r="AF64" s="458"/>
      <c r="AG64" s="458"/>
      <c r="AH64" s="458"/>
      <c r="AI64" s="458"/>
      <c r="AJ64" s="458"/>
      <c r="AK64" s="458"/>
      <c r="AL64" s="458"/>
      <c r="AM64" s="458"/>
      <c r="AN64" s="458"/>
      <c r="AO64" s="458"/>
      <c r="AP64" s="458"/>
      <c r="AQ64" s="458"/>
      <c r="AR64" s="458"/>
      <c r="AS64" s="458"/>
      <c r="AT64" s="458"/>
      <c r="AU64" s="458"/>
      <c r="AV64" s="458"/>
      <c r="AW64" s="458"/>
      <c r="AX64" s="458"/>
      <c r="AY64" s="458"/>
      <c r="AZ64" s="458"/>
      <c r="BA64" s="458"/>
      <c r="BB64" s="458"/>
      <c r="BC64" s="458"/>
      <c r="BD64" s="458"/>
      <c r="BE64" s="458"/>
      <c r="BF64" s="458"/>
      <c r="BG64" s="458"/>
      <c r="BH64" s="458"/>
      <c r="BI64" s="458"/>
      <c r="BJ64" s="458"/>
      <c r="BK64" s="458"/>
      <c r="BL64" s="458"/>
      <c r="BM64" s="458"/>
      <c r="BN64" s="458"/>
      <c r="BO64" s="458"/>
      <c r="BP64" s="458"/>
      <c r="BQ64" s="458"/>
      <c r="BR64" s="458"/>
      <c r="BS64" s="458"/>
      <c r="BT64" s="458"/>
      <c r="BU64" s="458"/>
      <c r="BV64" s="458"/>
      <c r="BW64" s="458"/>
      <c r="BX64" s="458"/>
      <c r="BY64" s="458"/>
      <c r="BZ64" s="458"/>
      <c r="CA64" s="458"/>
      <c r="CB64" s="458"/>
      <c r="CC64" s="458"/>
      <c r="CD64" s="458"/>
      <c r="CE64" s="458"/>
      <c r="CF64" s="458"/>
      <c r="CG64" s="458"/>
      <c r="CH64" s="458"/>
      <c r="CI64" s="458"/>
      <c r="CJ64" s="458"/>
      <c r="CK64" s="458"/>
      <c r="CL64" s="458"/>
      <c r="CM64" s="458"/>
      <c r="CN64" s="458"/>
      <c r="CO64" s="458"/>
      <c r="CP64" s="458"/>
      <c r="CQ64" s="458"/>
      <c r="CR64" s="458"/>
      <c r="CS64" s="458"/>
      <c r="CT64" s="458"/>
      <c r="CU64" s="458"/>
      <c r="CV64" s="458"/>
      <c r="CW64" s="459"/>
      <c r="CX64" s="451"/>
      <c r="CY64" s="452"/>
      <c r="CZ64" s="452"/>
      <c r="DA64" s="452"/>
      <c r="DB64" s="452"/>
      <c r="DC64" s="452"/>
      <c r="DD64" s="452"/>
      <c r="DE64" s="452"/>
      <c r="DF64" s="452"/>
      <c r="DG64" s="452"/>
      <c r="DH64" s="452"/>
      <c r="DI64" s="453"/>
      <c r="DJ64" s="333"/>
      <c r="DK64" s="334"/>
      <c r="DL64" s="334"/>
    </row>
    <row r="65" spans="2:116" ht="12.6" customHeight="1" x14ac:dyDescent="0.2">
      <c r="B65" s="451" t="s">
        <v>135</v>
      </c>
      <c r="C65" s="452"/>
      <c r="D65" s="452"/>
      <c r="E65" s="452"/>
      <c r="F65" s="452"/>
      <c r="G65" s="452"/>
      <c r="H65" s="452"/>
      <c r="I65" s="452"/>
      <c r="J65" s="452"/>
      <c r="K65" s="452"/>
      <c r="L65" s="452"/>
      <c r="M65" s="453"/>
      <c r="N65" s="363"/>
      <c r="O65" s="497" t="s">
        <v>236</v>
      </c>
      <c r="P65" s="497"/>
      <c r="Q65" s="497"/>
      <c r="R65" s="497"/>
      <c r="S65" s="497"/>
      <c r="T65" s="497"/>
      <c r="U65" s="497"/>
      <c r="V65" s="497"/>
      <c r="W65" s="497"/>
      <c r="X65" s="497"/>
      <c r="Y65" s="497"/>
      <c r="Z65" s="497"/>
      <c r="AA65" s="497"/>
      <c r="AB65" s="497"/>
      <c r="AC65" s="497"/>
      <c r="AD65" s="497"/>
      <c r="AE65" s="497"/>
      <c r="AF65" s="497"/>
      <c r="AG65" s="497"/>
      <c r="AH65" s="497"/>
      <c r="AI65" s="497"/>
      <c r="AJ65" s="497"/>
      <c r="AK65" s="497"/>
      <c r="AL65" s="497"/>
      <c r="AM65" s="497"/>
      <c r="AN65" s="497"/>
      <c r="AO65" s="497"/>
      <c r="AP65" s="497"/>
      <c r="AQ65" s="497"/>
      <c r="AR65" s="497"/>
      <c r="AS65" s="497"/>
      <c r="AT65" s="497"/>
      <c r="AU65" s="497"/>
      <c r="AV65" s="497"/>
      <c r="AW65" s="497"/>
      <c r="AX65" s="497"/>
      <c r="AY65" s="497"/>
      <c r="AZ65" s="497"/>
      <c r="BA65" s="497"/>
      <c r="BB65" s="497"/>
      <c r="BC65" s="497"/>
      <c r="BD65" s="497"/>
      <c r="BE65" s="497"/>
      <c r="BF65" s="497"/>
      <c r="BG65" s="497"/>
      <c r="BH65" s="497"/>
      <c r="BI65" s="497"/>
      <c r="BJ65" s="497"/>
      <c r="BK65" s="497"/>
      <c r="BL65" s="497"/>
      <c r="BM65" s="497"/>
      <c r="BN65" s="497"/>
      <c r="BO65" s="497"/>
      <c r="BP65" s="497"/>
      <c r="BQ65" s="497"/>
      <c r="BR65" s="497"/>
      <c r="BS65" s="497"/>
      <c r="BT65" s="497"/>
      <c r="BU65" s="497"/>
      <c r="BV65" s="497"/>
      <c r="BW65" s="497"/>
      <c r="BX65" s="497"/>
      <c r="BY65" s="497"/>
      <c r="BZ65" s="497"/>
      <c r="CA65" s="497"/>
      <c r="CB65" s="497"/>
      <c r="CC65" s="497"/>
      <c r="CD65" s="497"/>
      <c r="CE65" s="497"/>
      <c r="CF65" s="497"/>
      <c r="CG65" s="497"/>
      <c r="CH65" s="497"/>
      <c r="CI65" s="497"/>
      <c r="CJ65" s="497"/>
      <c r="CK65" s="497"/>
      <c r="CL65" s="497"/>
      <c r="CM65" s="497"/>
      <c r="CN65" s="497"/>
      <c r="CO65" s="497"/>
      <c r="CP65" s="497"/>
      <c r="CQ65" s="497"/>
      <c r="CR65" s="497"/>
      <c r="CS65" s="497"/>
      <c r="CT65" s="497"/>
      <c r="CU65" s="497"/>
      <c r="CV65" s="497"/>
      <c r="CW65" s="498"/>
      <c r="CX65" s="451" t="s">
        <v>39</v>
      </c>
      <c r="CY65" s="452"/>
      <c r="CZ65" s="452"/>
      <c r="DA65" s="452"/>
      <c r="DB65" s="452"/>
      <c r="DC65" s="452"/>
      <c r="DD65" s="452"/>
      <c r="DE65" s="452"/>
      <c r="DF65" s="452"/>
      <c r="DG65" s="452"/>
      <c r="DH65" s="452"/>
      <c r="DI65" s="453"/>
      <c r="DJ65" s="333">
        <f>DJ67+DJ73</f>
        <v>12841108</v>
      </c>
      <c r="DK65" s="334">
        <f>DK67+DK73</f>
        <v>15175766</v>
      </c>
      <c r="DL65" s="334">
        <f>DL67+DL73</f>
        <v>17748969</v>
      </c>
    </row>
    <row r="66" spans="2:116" x14ac:dyDescent="0.2">
      <c r="B66" s="451"/>
      <c r="C66" s="452"/>
      <c r="D66" s="452"/>
      <c r="E66" s="452"/>
      <c r="F66" s="452"/>
      <c r="G66" s="452"/>
      <c r="H66" s="452"/>
      <c r="I66" s="452"/>
      <c r="J66" s="452"/>
      <c r="K66" s="452"/>
      <c r="L66" s="452"/>
      <c r="M66" s="453"/>
      <c r="N66" s="363"/>
      <c r="O66" s="458" t="s">
        <v>174</v>
      </c>
      <c r="P66" s="458"/>
      <c r="Q66" s="458"/>
      <c r="R66" s="458"/>
      <c r="S66" s="458"/>
      <c r="T66" s="458"/>
      <c r="U66" s="458"/>
      <c r="V66" s="458"/>
      <c r="W66" s="458"/>
      <c r="X66" s="458"/>
      <c r="Y66" s="458"/>
      <c r="Z66" s="458"/>
      <c r="AA66" s="458"/>
      <c r="AB66" s="458"/>
      <c r="AC66" s="458"/>
      <c r="AD66" s="458"/>
      <c r="AE66" s="458"/>
      <c r="AF66" s="458"/>
      <c r="AG66" s="458"/>
      <c r="AH66" s="458"/>
      <c r="AI66" s="458"/>
      <c r="AJ66" s="458"/>
      <c r="AK66" s="458"/>
      <c r="AL66" s="458"/>
      <c r="AM66" s="458"/>
      <c r="AN66" s="458"/>
      <c r="AO66" s="458"/>
      <c r="AP66" s="458"/>
      <c r="AQ66" s="458"/>
      <c r="AR66" s="458"/>
      <c r="AS66" s="458"/>
      <c r="AT66" s="458"/>
      <c r="AU66" s="458"/>
      <c r="AV66" s="458"/>
      <c r="AW66" s="458"/>
      <c r="AX66" s="458"/>
      <c r="AY66" s="458"/>
      <c r="AZ66" s="458"/>
      <c r="BA66" s="458"/>
      <c r="BB66" s="458"/>
      <c r="BC66" s="458"/>
      <c r="BD66" s="458"/>
      <c r="BE66" s="458"/>
      <c r="BF66" s="458"/>
      <c r="BG66" s="458"/>
      <c r="BH66" s="458"/>
      <c r="BI66" s="458"/>
      <c r="BJ66" s="458"/>
      <c r="BK66" s="458"/>
      <c r="BL66" s="458"/>
      <c r="BM66" s="458"/>
      <c r="BN66" s="458"/>
      <c r="BO66" s="458"/>
      <c r="BP66" s="458"/>
      <c r="BQ66" s="458"/>
      <c r="BR66" s="458"/>
      <c r="BS66" s="458"/>
      <c r="BT66" s="458"/>
      <c r="BU66" s="458"/>
      <c r="BV66" s="458"/>
      <c r="BW66" s="458"/>
      <c r="BX66" s="458"/>
      <c r="BY66" s="458"/>
      <c r="BZ66" s="458"/>
      <c r="CA66" s="458"/>
      <c r="CB66" s="458"/>
      <c r="CC66" s="458"/>
      <c r="CD66" s="458"/>
      <c r="CE66" s="458"/>
      <c r="CF66" s="458"/>
      <c r="CG66" s="458"/>
      <c r="CH66" s="458"/>
      <c r="CI66" s="458"/>
      <c r="CJ66" s="458"/>
      <c r="CK66" s="458"/>
      <c r="CL66" s="458"/>
      <c r="CM66" s="458"/>
      <c r="CN66" s="458"/>
      <c r="CO66" s="458"/>
      <c r="CP66" s="458"/>
      <c r="CQ66" s="458"/>
      <c r="CR66" s="458"/>
      <c r="CS66" s="458"/>
      <c r="CT66" s="458"/>
      <c r="CU66" s="458"/>
      <c r="CV66" s="458"/>
      <c r="CW66" s="459"/>
      <c r="CX66" s="451"/>
      <c r="CY66" s="452"/>
      <c r="CZ66" s="452"/>
      <c r="DA66" s="452"/>
      <c r="DB66" s="452"/>
      <c r="DC66" s="452"/>
      <c r="DD66" s="452"/>
      <c r="DE66" s="452"/>
      <c r="DF66" s="452"/>
      <c r="DG66" s="452"/>
      <c r="DH66" s="452"/>
      <c r="DI66" s="453"/>
      <c r="DJ66" s="333"/>
      <c r="DK66" s="334"/>
      <c r="DL66" s="334"/>
    </row>
    <row r="67" spans="2:116" ht="12.6" customHeight="1" x14ac:dyDescent="0.2">
      <c r="B67" s="451"/>
      <c r="C67" s="452"/>
      <c r="D67" s="452"/>
      <c r="E67" s="452"/>
      <c r="F67" s="452"/>
      <c r="G67" s="452"/>
      <c r="H67" s="452"/>
      <c r="I67" s="452"/>
      <c r="J67" s="452"/>
      <c r="K67" s="452"/>
      <c r="L67" s="452"/>
      <c r="M67" s="453"/>
      <c r="N67" s="363"/>
      <c r="O67" s="458" t="s">
        <v>237</v>
      </c>
      <c r="P67" s="458"/>
      <c r="Q67" s="458"/>
      <c r="R67" s="458"/>
      <c r="S67" s="458"/>
      <c r="T67" s="458"/>
      <c r="U67" s="458"/>
      <c r="V67" s="458"/>
      <c r="W67" s="458"/>
      <c r="X67" s="458"/>
      <c r="Y67" s="458"/>
      <c r="Z67" s="458"/>
      <c r="AA67" s="458"/>
      <c r="AB67" s="458"/>
      <c r="AC67" s="458"/>
      <c r="AD67" s="458"/>
      <c r="AE67" s="458"/>
      <c r="AF67" s="458"/>
      <c r="AG67" s="458"/>
      <c r="AH67" s="458"/>
      <c r="AI67" s="458"/>
      <c r="AJ67" s="458"/>
      <c r="AK67" s="458"/>
      <c r="AL67" s="458"/>
      <c r="AM67" s="458"/>
      <c r="AN67" s="458"/>
      <c r="AO67" s="458"/>
      <c r="AP67" s="458"/>
      <c r="AQ67" s="458"/>
      <c r="AR67" s="458"/>
      <c r="AS67" s="458"/>
      <c r="AT67" s="458"/>
      <c r="AU67" s="458"/>
      <c r="AV67" s="458"/>
      <c r="AW67" s="458"/>
      <c r="AX67" s="458"/>
      <c r="AY67" s="458"/>
      <c r="AZ67" s="458"/>
      <c r="BA67" s="458"/>
      <c r="BB67" s="458"/>
      <c r="BC67" s="458"/>
      <c r="BD67" s="458"/>
      <c r="BE67" s="458"/>
      <c r="BF67" s="458"/>
      <c r="BG67" s="458"/>
      <c r="BH67" s="458"/>
      <c r="BI67" s="458"/>
      <c r="BJ67" s="458"/>
      <c r="BK67" s="458"/>
      <c r="BL67" s="458"/>
      <c r="BM67" s="458"/>
      <c r="BN67" s="458"/>
      <c r="BO67" s="458"/>
      <c r="BP67" s="458"/>
      <c r="BQ67" s="458"/>
      <c r="BR67" s="458"/>
      <c r="BS67" s="458"/>
      <c r="BT67" s="458"/>
      <c r="BU67" s="458"/>
      <c r="BV67" s="458"/>
      <c r="BW67" s="458"/>
      <c r="BX67" s="458"/>
      <c r="BY67" s="458"/>
      <c r="BZ67" s="458"/>
      <c r="CA67" s="458"/>
      <c r="CB67" s="458"/>
      <c r="CC67" s="458"/>
      <c r="CD67" s="458"/>
      <c r="CE67" s="458"/>
      <c r="CF67" s="458"/>
      <c r="CG67" s="458"/>
      <c r="CH67" s="458"/>
      <c r="CI67" s="458"/>
      <c r="CJ67" s="458"/>
      <c r="CK67" s="458"/>
      <c r="CL67" s="458"/>
      <c r="CM67" s="458"/>
      <c r="CN67" s="458"/>
      <c r="CO67" s="458"/>
      <c r="CP67" s="458"/>
      <c r="CQ67" s="458"/>
      <c r="CR67" s="458"/>
      <c r="CS67" s="458"/>
      <c r="CT67" s="458"/>
      <c r="CU67" s="458"/>
      <c r="CV67" s="458"/>
      <c r="CW67" s="459"/>
      <c r="CX67" s="451" t="s">
        <v>110</v>
      </c>
      <c r="CY67" s="452"/>
      <c r="CZ67" s="452"/>
      <c r="DA67" s="452"/>
      <c r="DB67" s="452"/>
      <c r="DC67" s="452"/>
      <c r="DD67" s="452"/>
      <c r="DE67" s="452"/>
      <c r="DF67" s="452"/>
      <c r="DG67" s="452"/>
      <c r="DH67" s="452"/>
      <c r="DI67" s="453"/>
      <c r="DJ67" s="333">
        <f>SUM(DJ68:DJ71)</f>
        <v>240420</v>
      </c>
      <c r="DK67" s="334">
        <f>SUM(DK68:DK71)</f>
        <v>257605</v>
      </c>
      <c r="DL67" s="334">
        <f>SUM(DL68:DL71)</f>
        <v>27359</v>
      </c>
    </row>
    <row r="68" spans="2:116" ht="12.6" customHeight="1" x14ac:dyDescent="0.2">
      <c r="B68" s="451"/>
      <c r="C68" s="452"/>
      <c r="D68" s="452"/>
      <c r="E68" s="452"/>
      <c r="F68" s="452"/>
      <c r="G68" s="452"/>
      <c r="H68" s="452"/>
      <c r="I68" s="452"/>
      <c r="J68" s="452"/>
      <c r="K68" s="452"/>
      <c r="L68" s="452"/>
      <c r="M68" s="453"/>
      <c r="N68" s="362"/>
      <c r="O68" s="458" t="s">
        <v>238</v>
      </c>
      <c r="P68" s="458"/>
      <c r="Q68" s="458"/>
      <c r="R68" s="458"/>
      <c r="S68" s="458"/>
      <c r="T68" s="458"/>
      <c r="U68" s="458"/>
      <c r="V68" s="458"/>
      <c r="W68" s="458"/>
      <c r="X68" s="458"/>
      <c r="Y68" s="458"/>
      <c r="Z68" s="458"/>
      <c r="AA68" s="458"/>
      <c r="AB68" s="458"/>
      <c r="AC68" s="458"/>
      <c r="AD68" s="458"/>
      <c r="AE68" s="458"/>
      <c r="AF68" s="458"/>
      <c r="AG68" s="458"/>
      <c r="AH68" s="458"/>
      <c r="AI68" s="458"/>
      <c r="AJ68" s="458"/>
      <c r="AK68" s="458"/>
      <c r="AL68" s="458"/>
      <c r="AM68" s="458"/>
      <c r="AN68" s="458"/>
      <c r="AO68" s="458"/>
      <c r="AP68" s="458"/>
      <c r="AQ68" s="458"/>
      <c r="AR68" s="458"/>
      <c r="AS68" s="458"/>
      <c r="AT68" s="458"/>
      <c r="AU68" s="458"/>
      <c r="AV68" s="458"/>
      <c r="AW68" s="458"/>
      <c r="AX68" s="458"/>
      <c r="AY68" s="458"/>
      <c r="AZ68" s="458"/>
      <c r="BA68" s="458"/>
      <c r="BB68" s="458"/>
      <c r="BC68" s="458"/>
      <c r="BD68" s="458"/>
      <c r="BE68" s="458"/>
      <c r="BF68" s="458"/>
      <c r="BG68" s="458"/>
      <c r="BH68" s="458"/>
      <c r="BI68" s="458"/>
      <c r="BJ68" s="458"/>
      <c r="BK68" s="458"/>
      <c r="BL68" s="458"/>
      <c r="BM68" s="458"/>
      <c r="BN68" s="458"/>
      <c r="BO68" s="458"/>
      <c r="BP68" s="458"/>
      <c r="BQ68" s="458"/>
      <c r="BR68" s="458"/>
      <c r="BS68" s="458"/>
      <c r="BT68" s="458"/>
      <c r="BU68" s="458"/>
      <c r="BV68" s="458"/>
      <c r="BW68" s="458"/>
      <c r="BX68" s="458"/>
      <c r="BY68" s="458"/>
      <c r="BZ68" s="458"/>
      <c r="CA68" s="458"/>
      <c r="CB68" s="458"/>
      <c r="CC68" s="458"/>
      <c r="CD68" s="458"/>
      <c r="CE68" s="458"/>
      <c r="CF68" s="458"/>
      <c r="CG68" s="458"/>
      <c r="CH68" s="458"/>
      <c r="CI68" s="458"/>
      <c r="CJ68" s="458"/>
      <c r="CK68" s="458"/>
      <c r="CL68" s="458"/>
      <c r="CM68" s="458"/>
      <c r="CN68" s="458"/>
      <c r="CO68" s="458"/>
      <c r="CP68" s="458"/>
      <c r="CQ68" s="458"/>
      <c r="CR68" s="458"/>
      <c r="CS68" s="458"/>
      <c r="CT68" s="458"/>
      <c r="CU68" s="458"/>
      <c r="CV68" s="458"/>
      <c r="CW68" s="459"/>
      <c r="CX68" s="451" t="s">
        <v>109</v>
      </c>
      <c r="CY68" s="452"/>
      <c r="CZ68" s="452"/>
      <c r="DA68" s="452"/>
      <c r="DB68" s="452"/>
      <c r="DC68" s="452"/>
      <c r="DD68" s="452"/>
      <c r="DE68" s="452"/>
      <c r="DF68" s="452"/>
      <c r="DG68" s="452"/>
      <c r="DH68" s="452"/>
      <c r="DI68" s="453"/>
      <c r="DJ68" s="331">
        <v>33002</v>
      </c>
      <c r="DK68" s="331">
        <v>27799</v>
      </c>
      <c r="DL68" s="332">
        <v>20248</v>
      </c>
    </row>
    <row r="69" spans="2:116" ht="12.6" customHeight="1" x14ac:dyDescent="0.2">
      <c r="B69" s="451"/>
      <c r="C69" s="452"/>
      <c r="D69" s="452"/>
      <c r="E69" s="452"/>
      <c r="F69" s="452"/>
      <c r="G69" s="452"/>
      <c r="H69" s="452"/>
      <c r="I69" s="452"/>
      <c r="J69" s="452"/>
      <c r="K69" s="452"/>
      <c r="L69" s="452"/>
      <c r="M69" s="453"/>
      <c r="N69" s="362"/>
      <c r="O69" s="458" t="s">
        <v>239</v>
      </c>
      <c r="P69" s="458"/>
      <c r="Q69" s="458"/>
      <c r="R69" s="458"/>
      <c r="S69" s="458"/>
      <c r="T69" s="458"/>
      <c r="U69" s="458"/>
      <c r="V69" s="458"/>
      <c r="W69" s="458"/>
      <c r="X69" s="458"/>
      <c r="Y69" s="458"/>
      <c r="Z69" s="458"/>
      <c r="AA69" s="458"/>
      <c r="AB69" s="458"/>
      <c r="AC69" s="458"/>
      <c r="AD69" s="458"/>
      <c r="AE69" s="458"/>
      <c r="AF69" s="458"/>
      <c r="AG69" s="458"/>
      <c r="AH69" s="458"/>
      <c r="AI69" s="458"/>
      <c r="AJ69" s="458"/>
      <c r="AK69" s="458"/>
      <c r="AL69" s="458"/>
      <c r="AM69" s="458"/>
      <c r="AN69" s="458"/>
      <c r="AO69" s="458"/>
      <c r="AP69" s="458"/>
      <c r="AQ69" s="458"/>
      <c r="AR69" s="458"/>
      <c r="AS69" s="458"/>
      <c r="AT69" s="458"/>
      <c r="AU69" s="458"/>
      <c r="AV69" s="458"/>
      <c r="AW69" s="458"/>
      <c r="AX69" s="458"/>
      <c r="AY69" s="458"/>
      <c r="AZ69" s="458"/>
      <c r="BA69" s="458"/>
      <c r="BB69" s="458"/>
      <c r="BC69" s="458"/>
      <c r="BD69" s="458"/>
      <c r="BE69" s="458"/>
      <c r="BF69" s="458"/>
      <c r="BG69" s="458"/>
      <c r="BH69" s="458"/>
      <c r="BI69" s="458"/>
      <c r="BJ69" s="458"/>
      <c r="BK69" s="458"/>
      <c r="BL69" s="458"/>
      <c r="BM69" s="458"/>
      <c r="BN69" s="458"/>
      <c r="BO69" s="458"/>
      <c r="BP69" s="458"/>
      <c r="BQ69" s="458"/>
      <c r="BR69" s="458"/>
      <c r="BS69" s="458"/>
      <c r="BT69" s="458"/>
      <c r="BU69" s="458"/>
      <c r="BV69" s="458"/>
      <c r="BW69" s="458"/>
      <c r="BX69" s="458"/>
      <c r="BY69" s="458"/>
      <c r="BZ69" s="458"/>
      <c r="CA69" s="458"/>
      <c r="CB69" s="458"/>
      <c r="CC69" s="458"/>
      <c r="CD69" s="458"/>
      <c r="CE69" s="458"/>
      <c r="CF69" s="458"/>
      <c r="CG69" s="458"/>
      <c r="CH69" s="458"/>
      <c r="CI69" s="458"/>
      <c r="CJ69" s="458"/>
      <c r="CK69" s="458"/>
      <c r="CL69" s="458"/>
      <c r="CM69" s="458"/>
      <c r="CN69" s="458"/>
      <c r="CO69" s="458"/>
      <c r="CP69" s="458"/>
      <c r="CQ69" s="458"/>
      <c r="CR69" s="458"/>
      <c r="CS69" s="458"/>
      <c r="CT69" s="458"/>
      <c r="CU69" s="458"/>
      <c r="CV69" s="458"/>
      <c r="CW69" s="459"/>
      <c r="CX69" s="451" t="s">
        <v>108</v>
      </c>
      <c r="CY69" s="452"/>
      <c r="CZ69" s="452"/>
      <c r="DA69" s="452"/>
      <c r="DB69" s="452"/>
      <c r="DC69" s="452"/>
      <c r="DD69" s="452"/>
      <c r="DE69" s="452"/>
      <c r="DF69" s="452"/>
      <c r="DG69" s="452"/>
      <c r="DH69" s="452"/>
      <c r="DI69" s="453"/>
      <c r="DJ69" s="331">
        <v>0</v>
      </c>
      <c r="DK69" s="331">
        <v>0</v>
      </c>
      <c r="DL69" s="332">
        <v>0</v>
      </c>
    </row>
    <row r="70" spans="2:116" ht="12.6" customHeight="1" x14ac:dyDescent="0.2">
      <c r="B70" s="451"/>
      <c r="C70" s="452"/>
      <c r="D70" s="452"/>
      <c r="E70" s="452"/>
      <c r="F70" s="452"/>
      <c r="G70" s="452"/>
      <c r="H70" s="452"/>
      <c r="I70" s="452"/>
      <c r="J70" s="452"/>
      <c r="K70" s="452"/>
      <c r="L70" s="452"/>
      <c r="M70" s="453"/>
      <c r="N70" s="362"/>
      <c r="O70" s="458" t="s">
        <v>240</v>
      </c>
      <c r="P70" s="458"/>
      <c r="Q70" s="458"/>
      <c r="R70" s="458"/>
      <c r="S70" s="458"/>
      <c r="T70" s="458"/>
      <c r="U70" s="458"/>
      <c r="V70" s="458"/>
      <c r="W70" s="458"/>
      <c r="X70" s="458"/>
      <c r="Y70" s="458"/>
      <c r="Z70" s="458"/>
      <c r="AA70" s="458"/>
      <c r="AB70" s="458"/>
      <c r="AC70" s="458"/>
      <c r="AD70" s="458"/>
      <c r="AE70" s="458"/>
      <c r="AF70" s="458"/>
      <c r="AG70" s="458"/>
      <c r="AH70" s="458"/>
      <c r="AI70" s="458"/>
      <c r="AJ70" s="458"/>
      <c r="AK70" s="458"/>
      <c r="AL70" s="458"/>
      <c r="AM70" s="458"/>
      <c r="AN70" s="458"/>
      <c r="AO70" s="458"/>
      <c r="AP70" s="458"/>
      <c r="AQ70" s="458"/>
      <c r="AR70" s="458"/>
      <c r="AS70" s="458"/>
      <c r="AT70" s="458"/>
      <c r="AU70" s="458"/>
      <c r="AV70" s="458"/>
      <c r="AW70" s="458"/>
      <c r="AX70" s="458"/>
      <c r="AY70" s="458"/>
      <c r="AZ70" s="458"/>
      <c r="BA70" s="458"/>
      <c r="BB70" s="458"/>
      <c r="BC70" s="458"/>
      <c r="BD70" s="458"/>
      <c r="BE70" s="458"/>
      <c r="BF70" s="458"/>
      <c r="BG70" s="458"/>
      <c r="BH70" s="458"/>
      <c r="BI70" s="458"/>
      <c r="BJ70" s="458"/>
      <c r="BK70" s="458"/>
      <c r="BL70" s="458"/>
      <c r="BM70" s="458"/>
      <c r="BN70" s="458"/>
      <c r="BO70" s="458"/>
      <c r="BP70" s="458"/>
      <c r="BQ70" s="458"/>
      <c r="BR70" s="458"/>
      <c r="BS70" s="458"/>
      <c r="BT70" s="458"/>
      <c r="BU70" s="458"/>
      <c r="BV70" s="458"/>
      <c r="BW70" s="458"/>
      <c r="BX70" s="458"/>
      <c r="BY70" s="458"/>
      <c r="BZ70" s="458"/>
      <c r="CA70" s="458"/>
      <c r="CB70" s="458"/>
      <c r="CC70" s="458"/>
      <c r="CD70" s="458"/>
      <c r="CE70" s="458"/>
      <c r="CF70" s="458"/>
      <c r="CG70" s="458"/>
      <c r="CH70" s="458"/>
      <c r="CI70" s="458"/>
      <c r="CJ70" s="458"/>
      <c r="CK70" s="458"/>
      <c r="CL70" s="458"/>
      <c r="CM70" s="458"/>
      <c r="CN70" s="458"/>
      <c r="CO70" s="458"/>
      <c r="CP70" s="458"/>
      <c r="CQ70" s="458"/>
      <c r="CR70" s="458"/>
      <c r="CS70" s="458"/>
      <c r="CT70" s="458"/>
      <c r="CU70" s="458"/>
      <c r="CV70" s="458"/>
      <c r="CW70" s="459"/>
      <c r="CX70" s="451" t="s">
        <v>107</v>
      </c>
      <c r="CY70" s="452"/>
      <c r="CZ70" s="452"/>
      <c r="DA70" s="452"/>
      <c r="DB70" s="452"/>
      <c r="DC70" s="452"/>
      <c r="DD70" s="452"/>
      <c r="DE70" s="452"/>
      <c r="DF70" s="452"/>
      <c r="DG70" s="452"/>
      <c r="DH70" s="452"/>
      <c r="DI70" s="453"/>
      <c r="DJ70" s="331">
        <v>4131</v>
      </c>
      <c r="DK70" s="331">
        <v>3493</v>
      </c>
      <c r="DL70" s="332">
        <v>3250</v>
      </c>
    </row>
    <row r="71" spans="2:116" ht="12.6" customHeight="1" x14ac:dyDescent="0.2">
      <c r="B71" s="451"/>
      <c r="C71" s="452"/>
      <c r="D71" s="452"/>
      <c r="E71" s="452"/>
      <c r="F71" s="452"/>
      <c r="G71" s="452"/>
      <c r="H71" s="452"/>
      <c r="I71" s="452"/>
      <c r="J71" s="452"/>
      <c r="K71" s="452"/>
      <c r="L71" s="452"/>
      <c r="M71" s="453"/>
      <c r="N71" s="362"/>
      <c r="O71" s="458" t="s">
        <v>241</v>
      </c>
      <c r="P71" s="458"/>
      <c r="Q71" s="458"/>
      <c r="R71" s="458"/>
      <c r="S71" s="458"/>
      <c r="T71" s="458"/>
      <c r="U71" s="458"/>
      <c r="V71" s="458"/>
      <c r="W71" s="458"/>
      <c r="X71" s="458"/>
      <c r="Y71" s="458"/>
      <c r="Z71" s="458"/>
      <c r="AA71" s="458"/>
      <c r="AB71" s="458"/>
      <c r="AC71" s="458"/>
      <c r="AD71" s="458"/>
      <c r="AE71" s="458"/>
      <c r="AF71" s="458"/>
      <c r="AG71" s="458"/>
      <c r="AH71" s="458"/>
      <c r="AI71" s="458"/>
      <c r="AJ71" s="458"/>
      <c r="AK71" s="458"/>
      <c r="AL71" s="458"/>
      <c r="AM71" s="458"/>
      <c r="AN71" s="458"/>
      <c r="AO71" s="458"/>
      <c r="AP71" s="458"/>
      <c r="AQ71" s="458"/>
      <c r="AR71" s="458"/>
      <c r="AS71" s="458"/>
      <c r="AT71" s="458"/>
      <c r="AU71" s="458"/>
      <c r="AV71" s="458"/>
      <c r="AW71" s="458"/>
      <c r="AX71" s="458"/>
      <c r="AY71" s="458"/>
      <c r="AZ71" s="458"/>
      <c r="BA71" s="458"/>
      <c r="BB71" s="458"/>
      <c r="BC71" s="458"/>
      <c r="BD71" s="458"/>
      <c r="BE71" s="458"/>
      <c r="BF71" s="458"/>
      <c r="BG71" s="458"/>
      <c r="BH71" s="458"/>
      <c r="BI71" s="458"/>
      <c r="BJ71" s="458"/>
      <c r="BK71" s="458"/>
      <c r="BL71" s="458"/>
      <c r="BM71" s="458"/>
      <c r="BN71" s="458"/>
      <c r="BO71" s="458"/>
      <c r="BP71" s="458"/>
      <c r="BQ71" s="458"/>
      <c r="BR71" s="458"/>
      <c r="BS71" s="458"/>
      <c r="BT71" s="458"/>
      <c r="BU71" s="458"/>
      <c r="BV71" s="458"/>
      <c r="BW71" s="458"/>
      <c r="BX71" s="458"/>
      <c r="BY71" s="458"/>
      <c r="BZ71" s="458"/>
      <c r="CA71" s="458"/>
      <c r="CB71" s="458"/>
      <c r="CC71" s="458"/>
      <c r="CD71" s="458"/>
      <c r="CE71" s="458"/>
      <c r="CF71" s="458"/>
      <c r="CG71" s="458"/>
      <c r="CH71" s="458"/>
      <c r="CI71" s="458"/>
      <c r="CJ71" s="458"/>
      <c r="CK71" s="458"/>
      <c r="CL71" s="458"/>
      <c r="CM71" s="458"/>
      <c r="CN71" s="458"/>
      <c r="CO71" s="458"/>
      <c r="CP71" s="458"/>
      <c r="CQ71" s="458"/>
      <c r="CR71" s="458"/>
      <c r="CS71" s="458"/>
      <c r="CT71" s="458"/>
      <c r="CU71" s="458"/>
      <c r="CV71" s="458"/>
      <c r="CW71" s="459"/>
      <c r="CX71" s="451" t="s">
        <v>106</v>
      </c>
      <c r="CY71" s="452"/>
      <c r="CZ71" s="452"/>
      <c r="DA71" s="452"/>
      <c r="DB71" s="452"/>
      <c r="DC71" s="452"/>
      <c r="DD71" s="452"/>
      <c r="DE71" s="452"/>
      <c r="DF71" s="452"/>
      <c r="DG71" s="452"/>
      <c r="DH71" s="452"/>
      <c r="DI71" s="453"/>
      <c r="DJ71" s="331">
        <v>203287</v>
      </c>
      <c r="DK71" s="331">
        <v>226313</v>
      </c>
      <c r="DL71" s="332">
        <v>3861</v>
      </c>
    </row>
    <row r="72" spans="2:116" x14ac:dyDescent="0.2">
      <c r="B72" s="451"/>
      <c r="C72" s="452"/>
      <c r="D72" s="452"/>
      <c r="E72" s="452"/>
      <c r="F72" s="452"/>
      <c r="G72" s="452"/>
      <c r="H72" s="452"/>
      <c r="I72" s="452"/>
      <c r="J72" s="452"/>
      <c r="K72" s="452"/>
      <c r="L72" s="452"/>
      <c r="M72" s="453"/>
      <c r="N72" s="363"/>
      <c r="O72" s="458"/>
      <c r="P72" s="458"/>
      <c r="Q72" s="458"/>
      <c r="R72" s="458"/>
      <c r="S72" s="458"/>
      <c r="T72" s="458"/>
      <c r="U72" s="458"/>
      <c r="V72" s="458"/>
      <c r="W72" s="458"/>
      <c r="X72" s="458"/>
      <c r="Y72" s="458"/>
      <c r="Z72" s="458"/>
      <c r="AA72" s="458"/>
      <c r="AB72" s="458"/>
      <c r="AC72" s="458"/>
      <c r="AD72" s="458"/>
      <c r="AE72" s="458"/>
      <c r="AF72" s="458"/>
      <c r="AG72" s="458"/>
      <c r="AH72" s="458"/>
      <c r="AI72" s="458"/>
      <c r="AJ72" s="458"/>
      <c r="AK72" s="458"/>
      <c r="AL72" s="458"/>
      <c r="AM72" s="458"/>
      <c r="AN72" s="458"/>
      <c r="AO72" s="458"/>
      <c r="AP72" s="458"/>
      <c r="AQ72" s="458"/>
      <c r="AR72" s="458"/>
      <c r="AS72" s="458"/>
      <c r="AT72" s="458"/>
      <c r="AU72" s="458"/>
      <c r="AV72" s="458"/>
      <c r="AW72" s="458"/>
      <c r="AX72" s="458"/>
      <c r="AY72" s="458"/>
      <c r="AZ72" s="458"/>
      <c r="BA72" s="458"/>
      <c r="BB72" s="458"/>
      <c r="BC72" s="458"/>
      <c r="BD72" s="458"/>
      <c r="BE72" s="458"/>
      <c r="BF72" s="458"/>
      <c r="BG72" s="458"/>
      <c r="BH72" s="458"/>
      <c r="BI72" s="458"/>
      <c r="BJ72" s="458"/>
      <c r="BK72" s="458"/>
      <c r="BL72" s="458"/>
      <c r="BM72" s="458"/>
      <c r="BN72" s="458"/>
      <c r="BO72" s="458"/>
      <c r="BP72" s="458"/>
      <c r="BQ72" s="458"/>
      <c r="BR72" s="458"/>
      <c r="BS72" s="458"/>
      <c r="BT72" s="458"/>
      <c r="BU72" s="458"/>
      <c r="BV72" s="458"/>
      <c r="BW72" s="458"/>
      <c r="BX72" s="458"/>
      <c r="BY72" s="458"/>
      <c r="BZ72" s="458"/>
      <c r="CA72" s="458"/>
      <c r="CB72" s="458"/>
      <c r="CC72" s="458"/>
      <c r="CD72" s="458"/>
      <c r="CE72" s="458"/>
      <c r="CF72" s="458"/>
      <c r="CG72" s="458"/>
      <c r="CH72" s="458"/>
      <c r="CI72" s="458"/>
      <c r="CJ72" s="458"/>
      <c r="CK72" s="458"/>
      <c r="CL72" s="458"/>
      <c r="CM72" s="458"/>
      <c r="CN72" s="458"/>
      <c r="CO72" s="458"/>
      <c r="CP72" s="458"/>
      <c r="CQ72" s="458"/>
      <c r="CR72" s="458"/>
      <c r="CS72" s="458"/>
      <c r="CT72" s="458"/>
      <c r="CU72" s="458"/>
      <c r="CV72" s="458"/>
      <c r="CW72" s="459"/>
      <c r="CX72" s="451"/>
      <c r="CY72" s="452"/>
      <c r="CZ72" s="452"/>
      <c r="DA72" s="452"/>
      <c r="DB72" s="452"/>
      <c r="DC72" s="452"/>
      <c r="DD72" s="452"/>
      <c r="DE72" s="452"/>
      <c r="DF72" s="452"/>
      <c r="DG72" s="452"/>
      <c r="DH72" s="452"/>
      <c r="DI72" s="453"/>
      <c r="DJ72" s="333"/>
      <c r="DK72" s="334"/>
      <c r="DL72" s="334"/>
    </row>
    <row r="73" spans="2:116" ht="12.6" customHeight="1" x14ac:dyDescent="0.2">
      <c r="B73" s="451"/>
      <c r="C73" s="452"/>
      <c r="D73" s="452"/>
      <c r="E73" s="452"/>
      <c r="F73" s="452"/>
      <c r="G73" s="452"/>
      <c r="H73" s="452"/>
      <c r="I73" s="452"/>
      <c r="J73" s="452"/>
      <c r="K73" s="452"/>
      <c r="L73" s="452"/>
      <c r="M73" s="453"/>
      <c r="N73" s="364"/>
      <c r="O73" s="458" t="s">
        <v>242</v>
      </c>
      <c r="P73" s="458"/>
      <c r="Q73" s="458"/>
      <c r="R73" s="458"/>
      <c r="S73" s="458"/>
      <c r="T73" s="458"/>
      <c r="U73" s="458"/>
      <c r="V73" s="458"/>
      <c r="W73" s="458"/>
      <c r="X73" s="458"/>
      <c r="Y73" s="458"/>
      <c r="Z73" s="458"/>
      <c r="AA73" s="458"/>
      <c r="AB73" s="458"/>
      <c r="AC73" s="458"/>
      <c r="AD73" s="458"/>
      <c r="AE73" s="458"/>
      <c r="AF73" s="458"/>
      <c r="AG73" s="458"/>
      <c r="AH73" s="458"/>
      <c r="AI73" s="458"/>
      <c r="AJ73" s="458"/>
      <c r="AK73" s="458"/>
      <c r="AL73" s="458"/>
      <c r="AM73" s="458"/>
      <c r="AN73" s="458"/>
      <c r="AO73" s="458"/>
      <c r="AP73" s="458"/>
      <c r="AQ73" s="458"/>
      <c r="AR73" s="458"/>
      <c r="AS73" s="458"/>
      <c r="AT73" s="458"/>
      <c r="AU73" s="458"/>
      <c r="AV73" s="458"/>
      <c r="AW73" s="458"/>
      <c r="AX73" s="458"/>
      <c r="AY73" s="458"/>
      <c r="AZ73" s="458"/>
      <c r="BA73" s="458"/>
      <c r="BB73" s="458"/>
      <c r="BC73" s="458"/>
      <c r="BD73" s="458"/>
      <c r="BE73" s="458"/>
      <c r="BF73" s="458"/>
      <c r="BG73" s="458"/>
      <c r="BH73" s="458"/>
      <c r="BI73" s="458"/>
      <c r="BJ73" s="458"/>
      <c r="BK73" s="458"/>
      <c r="BL73" s="458"/>
      <c r="BM73" s="458"/>
      <c r="BN73" s="458"/>
      <c r="BO73" s="458"/>
      <c r="BP73" s="458"/>
      <c r="BQ73" s="458"/>
      <c r="BR73" s="458"/>
      <c r="BS73" s="458"/>
      <c r="BT73" s="458"/>
      <c r="BU73" s="458"/>
      <c r="BV73" s="458"/>
      <c r="BW73" s="458"/>
      <c r="BX73" s="458"/>
      <c r="BY73" s="458"/>
      <c r="BZ73" s="458"/>
      <c r="CA73" s="458"/>
      <c r="CB73" s="458"/>
      <c r="CC73" s="458"/>
      <c r="CD73" s="458"/>
      <c r="CE73" s="458"/>
      <c r="CF73" s="458"/>
      <c r="CG73" s="458"/>
      <c r="CH73" s="458"/>
      <c r="CI73" s="458"/>
      <c r="CJ73" s="458"/>
      <c r="CK73" s="458"/>
      <c r="CL73" s="458"/>
      <c r="CM73" s="458"/>
      <c r="CN73" s="458"/>
      <c r="CO73" s="458"/>
      <c r="CP73" s="458"/>
      <c r="CQ73" s="458"/>
      <c r="CR73" s="458"/>
      <c r="CS73" s="458"/>
      <c r="CT73" s="458"/>
      <c r="CU73" s="458"/>
      <c r="CV73" s="458"/>
      <c r="CW73" s="459"/>
      <c r="CX73" s="451" t="s">
        <v>105</v>
      </c>
      <c r="CY73" s="452"/>
      <c r="CZ73" s="452"/>
      <c r="DA73" s="452"/>
      <c r="DB73" s="452"/>
      <c r="DC73" s="452"/>
      <c r="DD73" s="452"/>
      <c r="DE73" s="452"/>
      <c r="DF73" s="452"/>
      <c r="DG73" s="452"/>
      <c r="DH73" s="452"/>
      <c r="DI73" s="453"/>
      <c r="DJ73" s="333">
        <f>SUM(DJ74:DJ79)</f>
        <v>12600688</v>
      </c>
      <c r="DK73" s="334">
        <f>SUM(DK74:DK79)</f>
        <v>14918161</v>
      </c>
      <c r="DL73" s="334">
        <f>SUM(DL74:DL79)</f>
        <v>17721610</v>
      </c>
    </row>
    <row r="74" spans="2:116" ht="12.6" customHeight="1" x14ac:dyDescent="0.2">
      <c r="B74" s="451"/>
      <c r="C74" s="452"/>
      <c r="D74" s="452"/>
      <c r="E74" s="452"/>
      <c r="F74" s="452"/>
      <c r="G74" s="452"/>
      <c r="H74" s="452"/>
      <c r="I74" s="452"/>
      <c r="J74" s="452"/>
      <c r="K74" s="452"/>
      <c r="L74" s="452"/>
      <c r="M74" s="453"/>
      <c r="N74" s="359"/>
      <c r="O74" s="458" t="s">
        <v>238</v>
      </c>
      <c r="P74" s="458"/>
      <c r="Q74" s="458"/>
      <c r="R74" s="458"/>
      <c r="S74" s="458"/>
      <c r="T74" s="458"/>
      <c r="U74" s="458"/>
      <c r="V74" s="458"/>
      <c r="W74" s="458"/>
      <c r="X74" s="458"/>
      <c r="Y74" s="458"/>
      <c r="Z74" s="458"/>
      <c r="AA74" s="458"/>
      <c r="AB74" s="458"/>
      <c r="AC74" s="458"/>
      <c r="AD74" s="458"/>
      <c r="AE74" s="458"/>
      <c r="AF74" s="458"/>
      <c r="AG74" s="458"/>
      <c r="AH74" s="458"/>
      <c r="AI74" s="458"/>
      <c r="AJ74" s="458"/>
      <c r="AK74" s="458"/>
      <c r="AL74" s="458"/>
      <c r="AM74" s="458"/>
      <c r="AN74" s="458"/>
      <c r="AO74" s="458"/>
      <c r="AP74" s="458"/>
      <c r="AQ74" s="458"/>
      <c r="AR74" s="458"/>
      <c r="AS74" s="458"/>
      <c r="AT74" s="458"/>
      <c r="AU74" s="458"/>
      <c r="AV74" s="458"/>
      <c r="AW74" s="458"/>
      <c r="AX74" s="458"/>
      <c r="AY74" s="458"/>
      <c r="AZ74" s="458"/>
      <c r="BA74" s="458"/>
      <c r="BB74" s="458"/>
      <c r="BC74" s="458"/>
      <c r="BD74" s="458"/>
      <c r="BE74" s="458"/>
      <c r="BF74" s="458"/>
      <c r="BG74" s="458"/>
      <c r="BH74" s="458"/>
      <c r="BI74" s="458"/>
      <c r="BJ74" s="458"/>
      <c r="BK74" s="458"/>
      <c r="BL74" s="458"/>
      <c r="BM74" s="458"/>
      <c r="BN74" s="458"/>
      <c r="BO74" s="458"/>
      <c r="BP74" s="458"/>
      <c r="BQ74" s="458"/>
      <c r="BR74" s="458"/>
      <c r="BS74" s="458"/>
      <c r="BT74" s="458"/>
      <c r="BU74" s="458"/>
      <c r="BV74" s="458"/>
      <c r="BW74" s="458"/>
      <c r="BX74" s="458"/>
      <c r="BY74" s="458"/>
      <c r="BZ74" s="458"/>
      <c r="CA74" s="458"/>
      <c r="CB74" s="458"/>
      <c r="CC74" s="458"/>
      <c r="CD74" s="458"/>
      <c r="CE74" s="458"/>
      <c r="CF74" s="458"/>
      <c r="CG74" s="458"/>
      <c r="CH74" s="458"/>
      <c r="CI74" s="458"/>
      <c r="CJ74" s="458"/>
      <c r="CK74" s="458"/>
      <c r="CL74" s="458"/>
      <c r="CM74" s="458"/>
      <c r="CN74" s="458"/>
      <c r="CO74" s="458"/>
      <c r="CP74" s="458"/>
      <c r="CQ74" s="458"/>
      <c r="CR74" s="458"/>
      <c r="CS74" s="458"/>
      <c r="CT74" s="458"/>
      <c r="CU74" s="458"/>
      <c r="CV74" s="458"/>
      <c r="CW74" s="459"/>
      <c r="CX74" s="451" t="s">
        <v>104</v>
      </c>
      <c r="CY74" s="452"/>
      <c r="CZ74" s="452"/>
      <c r="DA74" s="452"/>
      <c r="DB74" s="452"/>
      <c r="DC74" s="452"/>
      <c r="DD74" s="452"/>
      <c r="DE74" s="452"/>
      <c r="DF74" s="452"/>
      <c r="DG74" s="452"/>
      <c r="DH74" s="452"/>
      <c r="DI74" s="453"/>
      <c r="DJ74" s="331">
        <v>10810081</v>
      </c>
      <c r="DK74" s="331">
        <f>13356878-706529</f>
        <v>12650349</v>
      </c>
      <c r="DL74" s="332">
        <v>15375387</v>
      </c>
    </row>
    <row r="75" spans="2:116" ht="12.6" customHeight="1" x14ac:dyDescent="0.2">
      <c r="B75" s="451"/>
      <c r="C75" s="452"/>
      <c r="D75" s="452"/>
      <c r="E75" s="452"/>
      <c r="F75" s="452"/>
      <c r="G75" s="452"/>
      <c r="H75" s="452"/>
      <c r="I75" s="452"/>
      <c r="J75" s="452"/>
      <c r="K75" s="452"/>
      <c r="L75" s="452"/>
      <c r="M75" s="453"/>
      <c r="N75" s="362"/>
      <c r="O75" s="458" t="s">
        <v>239</v>
      </c>
      <c r="P75" s="458"/>
      <c r="Q75" s="458"/>
      <c r="R75" s="458"/>
      <c r="S75" s="458"/>
      <c r="T75" s="458"/>
      <c r="U75" s="458"/>
      <c r="V75" s="458"/>
      <c r="W75" s="458"/>
      <c r="X75" s="458"/>
      <c r="Y75" s="458"/>
      <c r="Z75" s="458"/>
      <c r="AA75" s="458"/>
      <c r="AB75" s="458"/>
      <c r="AC75" s="458"/>
      <c r="AD75" s="458"/>
      <c r="AE75" s="458"/>
      <c r="AF75" s="458"/>
      <c r="AG75" s="458"/>
      <c r="AH75" s="458"/>
      <c r="AI75" s="458"/>
      <c r="AJ75" s="458"/>
      <c r="AK75" s="458"/>
      <c r="AL75" s="458"/>
      <c r="AM75" s="458"/>
      <c r="AN75" s="458"/>
      <c r="AO75" s="458"/>
      <c r="AP75" s="458"/>
      <c r="AQ75" s="458"/>
      <c r="AR75" s="458"/>
      <c r="AS75" s="458"/>
      <c r="AT75" s="458"/>
      <c r="AU75" s="458"/>
      <c r="AV75" s="458"/>
      <c r="AW75" s="458"/>
      <c r="AX75" s="458"/>
      <c r="AY75" s="458"/>
      <c r="AZ75" s="458"/>
      <c r="BA75" s="458"/>
      <c r="BB75" s="458"/>
      <c r="BC75" s="458"/>
      <c r="BD75" s="458"/>
      <c r="BE75" s="458"/>
      <c r="BF75" s="458"/>
      <c r="BG75" s="458"/>
      <c r="BH75" s="458"/>
      <c r="BI75" s="458"/>
      <c r="BJ75" s="458"/>
      <c r="BK75" s="458"/>
      <c r="BL75" s="458"/>
      <c r="BM75" s="458"/>
      <c r="BN75" s="458"/>
      <c r="BO75" s="458"/>
      <c r="BP75" s="458"/>
      <c r="BQ75" s="458"/>
      <c r="BR75" s="458"/>
      <c r="BS75" s="458"/>
      <c r="BT75" s="458"/>
      <c r="BU75" s="458"/>
      <c r="BV75" s="458"/>
      <c r="BW75" s="458"/>
      <c r="BX75" s="458"/>
      <c r="BY75" s="458"/>
      <c r="BZ75" s="458"/>
      <c r="CA75" s="458"/>
      <c r="CB75" s="458"/>
      <c r="CC75" s="458"/>
      <c r="CD75" s="458"/>
      <c r="CE75" s="458"/>
      <c r="CF75" s="458"/>
      <c r="CG75" s="458"/>
      <c r="CH75" s="458"/>
      <c r="CI75" s="458"/>
      <c r="CJ75" s="458"/>
      <c r="CK75" s="458"/>
      <c r="CL75" s="458"/>
      <c r="CM75" s="458"/>
      <c r="CN75" s="458"/>
      <c r="CO75" s="458"/>
      <c r="CP75" s="458"/>
      <c r="CQ75" s="458"/>
      <c r="CR75" s="458"/>
      <c r="CS75" s="458"/>
      <c r="CT75" s="458"/>
      <c r="CU75" s="458"/>
      <c r="CV75" s="458"/>
      <c r="CW75" s="459"/>
      <c r="CX75" s="451" t="s">
        <v>103</v>
      </c>
      <c r="CY75" s="452"/>
      <c r="CZ75" s="452"/>
      <c r="DA75" s="452"/>
      <c r="DB75" s="452"/>
      <c r="DC75" s="452"/>
      <c r="DD75" s="452"/>
      <c r="DE75" s="452"/>
      <c r="DF75" s="452"/>
      <c r="DG75" s="452"/>
      <c r="DH75" s="452"/>
      <c r="DI75" s="453"/>
      <c r="DJ75" s="331">
        <v>0</v>
      </c>
      <c r="DK75" s="331">
        <v>0</v>
      </c>
      <c r="DL75" s="332">
        <v>0</v>
      </c>
    </row>
    <row r="76" spans="2:116" ht="12.6" customHeight="1" x14ac:dyDescent="0.2">
      <c r="B76" s="451"/>
      <c r="C76" s="452"/>
      <c r="D76" s="452"/>
      <c r="E76" s="452"/>
      <c r="F76" s="452"/>
      <c r="G76" s="452"/>
      <c r="H76" s="452"/>
      <c r="I76" s="452"/>
      <c r="J76" s="452"/>
      <c r="K76" s="452"/>
      <c r="L76" s="452"/>
      <c r="M76" s="453"/>
      <c r="N76" s="362"/>
      <c r="O76" s="458" t="s">
        <v>243</v>
      </c>
      <c r="P76" s="458"/>
      <c r="Q76" s="458"/>
      <c r="R76" s="458"/>
      <c r="S76" s="458"/>
      <c r="T76" s="458"/>
      <c r="U76" s="458"/>
      <c r="V76" s="458"/>
      <c r="W76" s="458"/>
      <c r="X76" s="458"/>
      <c r="Y76" s="458"/>
      <c r="Z76" s="458"/>
      <c r="AA76" s="458"/>
      <c r="AB76" s="458"/>
      <c r="AC76" s="458"/>
      <c r="AD76" s="458"/>
      <c r="AE76" s="458"/>
      <c r="AF76" s="458"/>
      <c r="AG76" s="458"/>
      <c r="AH76" s="458"/>
      <c r="AI76" s="458"/>
      <c r="AJ76" s="458"/>
      <c r="AK76" s="458"/>
      <c r="AL76" s="458"/>
      <c r="AM76" s="458"/>
      <c r="AN76" s="458"/>
      <c r="AO76" s="458"/>
      <c r="AP76" s="458"/>
      <c r="AQ76" s="458"/>
      <c r="AR76" s="458"/>
      <c r="AS76" s="458"/>
      <c r="AT76" s="458"/>
      <c r="AU76" s="458"/>
      <c r="AV76" s="458"/>
      <c r="AW76" s="458"/>
      <c r="AX76" s="458"/>
      <c r="AY76" s="458"/>
      <c r="AZ76" s="458"/>
      <c r="BA76" s="458"/>
      <c r="BB76" s="458"/>
      <c r="BC76" s="458"/>
      <c r="BD76" s="458"/>
      <c r="BE76" s="458"/>
      <c r="BF76" s="458"/>
      <c r="BG76" s="458"/>
      <c r="BH76" s="458"/>
      <c r="BI76" s="458"/>
      <c r="BJ76" s="458"/>
      <c r="BK76" s="458"/>
      <c r="BL76" s="458"/>
      <c r="BM76" s="458"/>
      <c r="BN76" s="458"/>
      <c r="BO76" s="458"/>
      <c r="BP76" s="458"/>
      <c r="BQ76" s="458"/>
      <c r="BR76" s="458"/>
      <c r="BS76" s="458"/>
      <c r="BT76" s="458"/>
      <c r="BU76" s="458"/>
      <c r="BV76" s="458"/>
      <c r="BW76" s="458"/>
      <c r="BX76" s="458"/>
      <c r="BY76" s="458"/>
      <c r="BZ76" s="458"/>
      <c r="CA76" s="458"/>
      <c r="CB76" s="458"/>
      <c r="CC76" s="458"/>
      <c r="CD76" s="458"/>
      <c r="CE76" s="458"/>
      <c r="CF76" s="458"/>
      <c r="CG76" s="458"/>
      <c r="CH76" s="458"/>
      <c r="CI76" s="458"/>
      <c r="CJ76" s="458"/>
      <c r="CK76" s="458"/>
      <c r="CL76" s="458"/>
      <c r="CM76" s="458"/>
      <c r="CN76" s="458"/>
      <c r="CO76" s="458"/>
      <c r="CP76" s="458"/>
      <c r="CQ76" s="458"/>
      <c r="CR76" s="458"/>
      <c r="CS76" s="458"/>
      <c r="CT76" s="458"/>
      <c r="CU76" s="458"/>
      <c r="CV76" s="458"/>
      <c r="CW76" s="459"/>
      <c r="CX76" s="451" t="s">
        <v>102</v>
      </c>
      <c r="CY76" s="452"/>
      <c r="CZ76" s="452"/>
      <c r="DA76" s="452"/>
      <c r="DB76" s="452"/>
      <c r="DC76" s="452"/>
      <c r="DD76" s="452"/>
      <c r="DE76" s="452"/>
      <c r="DF76" s="452"/>
      <c r="DG76" s="452"/>
      <c r="DH76" s="452"/>
      <c r="DI76" s="453"/>
      <c r="DJ76" s="331">
        <v>0</v>
      </c>
      <c r="DK76" s="331">
        <v>0</v>
      </c>
      <c r="DL76" s="332">
        <v>0</v>
      </c>
    </row>
    <row r="77" spans="2:116" ht="12.6" customHeight="1" x14ac:dyDescent="0.2">
      <c r="B77" s="451"/>
      <c r="C77" s="452"/>
      <c r="D77" s="452"/>
      <c r="E77" s="452"/>
      <c r="F77" s="452"/>
      <c r="G77" s="452"/>
      <c r="H77" s="452"/>
      <c r="I77" s="452"/>
      <c r="J77" s="452"/>
      <c r="K77" s="452"/>
      <c r="L77" s="452"/>
      <c r="M77" s="453"/>
      <c r="N77" s="362"/>
      <c r="O77" s="458" t="s">
        <v>244</v>
      </c>
      <c r="P77" s="458"/>
      <c r="Q77" s="458"/>
      <c r="R77" s="458"/>
      <c r="S77" s="458"/>
      <c r="T77" s="458"/>
      <c r="U77" s="458"/>
      <c r="V77" s="458"/>
      <c r="W77" s="458"/>
      <c r="X77" s="458"/>
      <c r="Y77" s="458"/>
      <c r="Z77" s="458"/>
      <c r="AA77" s="458"/>
      <c r="AB77" s="458"/>
      <c r="AC77" s="458"/>
      <c r="AD77" s="458"/>
      <c r="AE77" s="458"/>
      <c r="AF77" s="458"/>
      <c r="AG77" s="458"/>
      <c r="AH77" s="458"/>
      <c r="AI77" s="458"/>
      <c r="AJ77" s="458"/>
      <c r="AK77" s="458"/>
      <c r="AL77" s="458"/>
      <c r="AM77" s="458"/>
      <c r="AN77" s="458"/>
      <c r="AO77" s="458"/>
      <c r="AP77" s="458"/>
      <c r="AQ77" s="458"/>
      <c r="AR77" s="458"/>
      <c r="AS77" s="458"/>
      <c r="AT77" s="458"/>
      <c r="AU77" s="458"/>
      <c r="AV77" s="458"/>
      <c r="AW77" s="458"/>
      <c r="AX77" s="458"/>
      <c r="AY77" s="458"/>
      <c r="AZ77" s="458"/>
      <c r="BA77" s="458"/>
      <c r="BB77" s="458"/>
      <c r="BC77" s="458"/>
      <c r="BD77" s="458"/>
      <c r="BE77" s="458"/>
      <c r="BF77" s="458"/>
      <c r="BG77" s="458"/>
      <c r="BH77" s="458"/>
      <c r="BI77" s="458"/>
      <c r="BJ77" s="458"/>
      <c r="BK77" s="458"/>
      <c r="BL77" s="458"/>
      <c r="BM77" s="458"/>
      <c r="BN77" s="458"/>
      <c r="BO77" s="458"/>
      <c r="BP77" s="458"/>
      <c r="BQ77" s="458"/>
      <c r="BR77" s="458"/>
      <c r="BS77" s="458"/>
      <c r="BT77" s="458"/>
      <c r="BU77" s="458"/>
      <c r="BV77" s="458"/>
      <c r="BW77" s="458"/>
      <c r="BX77" s="458"/>
      <c r="BY77" s="458"/>
      <c r="BZ77" s="458"/>
      <c r="CA77" s="458"/>
      <c r="CB77" s="458"/>
      <c r="CC77" s="458"/>
      <c r="CD77" s="458"/>
      <c r="CE77" s="458"/>
      <c r="CF77" s="458"/>
      <c r="CG77" s="458"/>
      <c r="CH77" s="458"/>
      <c r="CI77" s="458"/>
      <c r="CJ77" s="458"/>
      <c r="CK77" s="458"/>
      <c r="CL77" s="458"/>
      <c r="CM77" s="458"/>
      <c r="CN77" s="458"/>
      <c r="CO77" s="458"/>
      <c r="CP77" s="458"/>
      <c r="CQ77" s="458"/>
      <c r="CR77" s="458"/>
      <c r="CS77" s="458"/>
      <c r="CT77" s="458"/>
      <c r="CU77" s="458"/>
      <c r="CV77" s="458"/>
      <c r="CW77" s="459"/>
      <c r="CX77" s="451" t="s">
        <v>101</v>
      </c>
      <c r="CY77" s="452"/>
      <c r="CZ77" s="452"/>
      <c r="DA77" s="452"/>
      <c r="DB77" s="452"/>
      <c r="DC77" s="452"/>
      <c r="DD77" s="452"/>
      <c r="DE77" s="452"/>
      <c r="DF77" s="452"/>
      <c r="DG77" s="452"/>
      <c r="DH77" s="452"/>
      <c r="DI77" s="453"/>
      <c r="DJ77" s="331">
        <v>0</v>
      </c>
      <c r="DK77" s="331">
        <v>0</v>
      </c>
      <c r="DL77" s="332">
        <v>0</v>
      </c>
    </row>
    <row r="78" spans="2:116" ht="12.6" customHeight="1" x14ac:dyDescent="0.2">
      <c r="B78" s="451"/>
      <c r="C78" s="452"/>
      <c r="D78" s="452"/>
      <c r="E78" s="452"/>
      <c r="F78" s="452"/>
      <c r="G78" s="452"/>
      <c r="H78" s="452"/>
      <c r="I78" s="452"/>
      <c r="J78" s="452"/>
      <c r="K78" s="452"/>
      <c r="L78" s="452"/>
      <c r="M78" s="453"/>
      <c r="N78" s="362"/>
      <c r="O78" s="458" t="s">
        <v>240</v>
      </c>
      <c r="P78" s="458"/>
      <c r="Q78" s="458"/>
      <c r="R78" s="458"/>
      <c r="S78" s="458"/>
      <c r="T78" s="458"/>
      <c r="U78" s="458"/>
      <c r="V78" s="458"/>
      <c r="W78" s="458"/>
      <c r="X78" s="458"/>
      <c r="Y78" s="458"/>
      <c r="Z78" s="458"/>
      <c r="AA78" s="458"/>
      <c r="AB78" s="458"/>
      <c r="AC78" s="458"/>
      <c r="AD78" s="458"/>
      <c r="AE78" s="458"/>
      <c r="AF78" s="458"/>
      <c r="AG78" s="458"/>
      <c r="AH78" s="458"/>
      <c r="AI78" s="458"/>
      <c r="AJ78" s="458"/>
      <c r="AK78" s="458"/>
      <c r="AL78" s="458"/>
      <c r="AM78" s="458"/>
      <c r="AN78" s="458"/>
      <c r="AO78" s="458"/>
      <c r="AP78" s="458"/>
      <c r="AQ78" s="458"/>
      <c r="AR78" s="458"/>
      <c r="AS78" s="458"/>
      <c r="AT78" s="458"/>
      <c r="AU78" s="458"/>
      <c r="AV78" s="458"/>
      <c r="AW78" s="458"/>
      <c r="AX78" s="458"/>
      <c r="AY78" s="458"/>
      <c r="AZ78" s="458"/>
      <c r="BA78" s="458"/>
      <c r="BB78" s="458"/>
      <c r="BC78" s="458"/>
      <c r="BD78" s="458"/>
      <c r="BE78" s="458"/>
      <c r="BF78" s="458"/>
      <c r="BG78" s="458"/>
      <c r="BH78" s="458"/>
      <c r="BI78" s="458"/>
      <c r="BJ78" s="458"/>
      <c r="BK78" s="458"/>
      <c r="BL78" s="458"/>
      <c r="BM78" s="458"/>
      <c r="BN78" s="458"/>
      <c r="BO78" s="458"/>
      <c r="BP78" s="458"/>
      <c r="BQ78" s="458"/>
      <c r="BR78" s="458"/>
      <c r="BS78" s="458"/>
      <c r="BT78" s="458"/>
      <c r="BU78" s="458"/>
      <c r="BV78" s="458"/>
      <c r="BW78" s="458"/>
      <c r="BX78" s="458"/>
      <c r="BY78" s="458"/>
      <c r="BZ78" s="458"/>
      <c r="CA78" s="458"/>
      <c r="CB78" s="458"/>
      <c r="CC78" s="458"/>
      <c r="CD78" s="458"/>
      <c r="CE78" s="458"/>
      <c r="CF78" s="458"/>
      <c r="CG78" s="458"/>
      <c r="CH78" s="458"/>
      <c r="CI78" s="458"/>
      <c r="CJ78" s="458"/>
      <c r="CK78" s="458"/>
      <c r="CL78" s="458"/>
      <c r="CM78" s="458"/>
      <c r="CN78" s="458"/>
      <c r="CO78" s="458"/>
      <c r="CP78" s="458"/>
      <c r="CQ78" s="458"/>
      <c r="CR78" s="458"/>
      <c r="CS78" s="458"/>
      <c r="CT78" s="458"/>
      <c r="CU78" s="458"/>
      <c r="CV78" s="458"/>
      <c r="CW78" s="459"/>
      <c r="CX78" s="451" t="s">
        <v>100</v>
      </c>
      <c r="CY78" s="452"/>
      <c r="CZ78" s="452"/>
      <c r="DA78" s="452"/>
      <c r="DB78" s="452"/>
      <c r="DC78" s="452"/>
      <c r="DD78" s="452"/>
      <c r="DE78" s="452"/>
      <c r="DF78" s="452"/>
      <c r="DG78" s="452"/>
      <c r="DH78" s="452"/>
      <c r="DI78" s="453"/>
      <c r="DJ78" s="331">
        <v>90195</v>
      </c>
      <c r="DK78" s="331">
        <v>113604</v>
      </c>
      <c r="DL78" s="332">
        <v>116679</v>
      </c>
    </row>
    <row r="79" spans="2:116" ht="12.6" customHeight="1" x14ac:dyDescent="0.2">
      <c r="B79" s="451"/>
      <c r="C79" s="452"/>
      <c r="D79" s="452"/>
      <c r="E79" s="452"/>
      <c r="F79" s="452"/>
      <c r="G79" s="452"/>
      <c r="H79" s="452"/>
      <c r="I79" s="452"/>
      <c r="J79" s="452"/>
      <c r="K79" s="452"/>
      <c r="L79" s="452"/>
      <c r="M79" s="453"/>
      <c r="N79" s="362"/>
      <c r="O79" s="458" t="s">
        <v>241</v>
      </c>
      <c r="P79" s="458"/>
      <c r="Q79" s="458"/>
      <c r="R79" s="458"/>
      <c r="S79" s="458"/>
      <c r="T79" s="458"/>
      <c r="U79" s="458"/>
      <c r="V79" s="458"/>
      <c r="W79" s="458"/>
      <c r="X79" s="458"/>
      <c r="Y79" s="458"/>
      <c r="Z79" s="458"/>
      <c r="AA79" s="458"/>
      <c r="AB79" s="458"/>
      <c r="AC79" s="458"/>
      <c r="AD79" s="458"/>
      <c r="AE79" s="458"/>
      <c r="AF79" s="458"/>
      <c r="AG79" s="458"/>
      <c r="AH79" s="458"/>
      <c r="AI79" s="458"/>
      <c r="AJ79" s="458"/>
      <c r="AK79" s="458"/>
      <c r="AL79" s="458"/>
      <c r="AM79" s="458"/>
      <c r="AN79" s="458"/>
      <c r="AO79" s="458"/>
      <c r="AP79" s="458"/>
      <c r="AQ79" s="458"/>
      <c r="AR79" s="458"/>
      <c r="AS79" s="458"/>
      <c r="AT79" s="458"/>
      <c r="AU79" s="458"/>
      <c r="AV79" s="458"/>
      <c r="AW79" s="458"/>
      <c r="AX79" s="458"/>
      <c r="AY79" s="458"/>
      <c r="AZ79" s="458"/>
      <c r="BA79" s="458"/>
      <c r="BB79" s="458"/>
      <c r="BC79" s="458"/>
      <c r="BD79" s="458"/>
      <c r="BE79" s="458"/>
      <c r="BF79" s="458"/>
      <c r="BG79" s="458"/>
      <c r="BH79" s="458"/>
      <c r="BI79" s="458"/>
      <c r="BJ79" s="458"/>
      <c r="BK79" s="458"/>
      <c r="BL79" s="458"/>
      <c r="BM79" s="458"/>
      <c r="BN79" s="458"/>
      <c r="BO79" s="458"/>
      <c r="BP79" s="458"/>
      <c r="BQ79" s="458"/>
      <c r="BR79" s="458"/>
      <c r="BS79" s="458"/>
      <c r="BT79" s="458"/>
      <c r="BU79" s="458"/>
      <c r="BV79" s="458"/>
      <c r="BW79" s="458"/>
      <c r="BX79" s="458"/>
      <c r="BY79" s="458"/>
      <c r="BZ79" s="458"/>
      <c r="CA79" s="458"/>
      <c r="CB79" s="458"/>
      <c r="CC79" s="458"/>
      <c r="CD79" s="458"/>
      <c r="CE79" s="458"/>
      <c r="CF79" s="458"/>
      <c r="CG79" s="458"/>
      <c r="CH79" s="458"/>
      <c r="CI79" s="458"/>
      <c r="CJ79" s="458"/>
      <c r="CK79" s="458"/>
      <c r="CL79" s="458"/>
      <c r="CM79" s="458"/>
      <c r="CN79" s="458"/>
      <c r="CO79" s="458"/>
      <c r="CP79" s="458"/>
      <c r="CQ79" s="458"/>
      <c r="CR79" s="458"/>
      <c r="CS79" s="458"/>
      <c r="CT79" s="458"/>
      <c r="CU79" s="458"/>
      <c r="CV79" s="458"/>
      <c r="CW79" s="459"/>
      <c r="CX79" s="451" t="s">
        <v>99</v>
      </c>
      <c r="CY79" s="452"/>
      <c r="CZ79" s="452"/>
      <c r="DA79" s="452"/>
      <c r="DB79" s="452"/>
      <c r="DC79" s="452"/>
      <c r="DD79" s="452"/>
      <c r="DE79" s="452"/>
      <c r="DF79" s="452"/>
      <c r="DG79" s="452"/>
      <c r="DH79" s="452"/>
      <c r="DI79" s="453"/>
      <c r="DJ79" s="331">
        <v>1700412</v>
      </c>
      <c r="DK79" s="331">
        <v>2154208</v>
      </c>
      <c r="DL79" s="332">
        <v>2229544</v>
      </c>
    </row>
    <row r="80" spans="2:116" x14ac:dyDescent="0.2">
      <c r="B80" s="451"/>
      <c r="C80" s="452"/>
      <c r="D80" s="452"/>
      <c r="E80" s="452"/>
      <c r="F80" s="452"/>
      <c r="G80" s="452"/>
      <c r="H80" s="452"/>
      <c r="I80" s="452"/>
      <c r="J80" s="452"/>
      <c r="K80" s="452"/>
      <c r="L80" s="452"/>
      <c r="M80" s="453"/>
      <c r="N80" s="363"/>
      <c r="O80" s="458"/>
      <c r="P80" s="458"/>
      <c r="Q80" s="458"/>
      <c r="R80" s="458"/>
      <c r="S80" s="458"/>
      <c r="T80" s="458"/>
      <c r="U80" s="458"/>
      <c r="V80" s="458"/>
      <c r="W80" s="458"/>
      <c r="X80" s="458"/>
      <c r="Y80" s="458"/>
      <c r="Z80" s="458"/>
      <c r="AA80" s="458"/>
      <c r="AB80" s="458"/>
      <c r="AC80" s="458"/>
      <c r="AD80" s="458"/>
      <c r="AE80" s="458"/>
      <c r="AF80" s="458"/>
      <c r="AG80" s="458"/>
      <c r="AH80" s="458"/>
      <c r="AI80" s="458"/>
      <c r="AJ80" s="458"/>
      <c r="AK80" s="458"/>
      <c r="AL80" s="458"/>
      <c r="AM80" s="458"/>
      <c r="AN80" s="458"/>
      <c r="AO80" s="458"/>
      <c r="AP80" s="458"/>
      <c r="AQ80" s="458"/>
      <c r="AR80" s="458"/>
      <c r="AS80" s="458"/>
      <c r="AT80" s="458"/>
      <c r="AU80" s="458"/>
      <c r="AV80" s="458"/>
      <c r="AW80" s="458"/>
      <c r="AX80" s="458"/>
      <c r="AY80" s="458"/>
      <c r="AZ80" s="458"/>
      <c r="BA80" s="458"/>
      <c r="BB80" s="458"/>
      <c r="BC80" s="458"/>
      <c r="BD80" s="458"/>
      <c r="BE80" s="458"/>
      <c r="BF80" s="458"/>
      <c r="BG80" s="458"/>
      <c r="BH80" s="458"/>
      <c r="BI80" s="458"/>
      <c r="BJ80" s="458"/>
      <c r="BK80" s="458"/>
      <c r="BL80" s="458"/>
      <c r="BM80" s="458"/>
      <c r="BN80" s="458"/>
      <c r="BO80" s="458"/>
      <c r="BP80" s="458"/>
      <c r="BQ80" s="458"/>
      <c r="BR80" s="458"/>
      <c r="BS80" s="458"/>
      <c r="BT80" s="458"/>
      <c r="BU80" s="458"/>
      <c r="BV80" s="458"/>
      <c r="BW80" s="458"/>
      <c r="BX80" s="458"/>
      <c r="BY80" s="458"/>
      <c r="BZ80" s="458"/>
      <c r="CA80" s="458"/>
      <c r="CB80" s="458"/>
      <c r="CC80" s="458"/>
      <c r="CD80" s="458"/>
      <c r="CE80" s="458"/>
      <c r="CF80" s="458"/>
      <c r="CG80" s="458"/>
      <c r="CH80" s="458"/>
      <c r="CI80" s="458"/>
      <c r="CJ80" s="458"/>
      <c r="CK80" s="458"/>
      <c r="CL80" s="458"/>
      <c r="CM80" s="458"/>
      <c r="CN80" s="458"/>
      <c r="CO80" s="458"/>
      <c r="CP80" s="458"/>
      <c r="CQ80" s="458"/>
      <c r="CR80" s="458"/>
      <c r="CS80" s="458"/>
      <c r="CT80" s="458"/>
      <c r="CU80" s="458"/>
      <c r="CV80" s="458"/>
      <c r="CW80" s="459"/>
      <c r="CX80" s="451"/>
      <c r="CY80" s="452"/>
      <c r="CZ80" s="452"/>
      <c r="DA80" s="452"/>
      <c r="DB80" s="452"/>
      <c r="DC80" s="452"/>
      <c r="DD80" s="452"/>
      <c r="DE80" s="452"/>
      <c r="DF80" s="452"/>
      <c r="DG80" s="452"/>
      <c r="DH80" s="452"/>
      <c r="DI80" s="453"/>
      <c r="DJ80" s="333"/>
      <c r="DK80" s="334"/>
      <c r="DL80" s="334"/>
    </row>
    <row r="81" spans="1:120" ht="12.6" customHeight="1" x14ac:dyDescent="0.2">
      <c r="B81" s="451" t="s">
        <v>98</v>
      </c>
      <c r="C81" s="452"/>
      <c r="D81" s="452"/>
      <c r="E81" s="452"/>
      <c r="F81" s="452"/>
      <c r="G81" s="452"/>
      <c r="H81" s="452"/>
      <c r="I81" s="452"/>
      <c r="J81" s="452"/>
      <c r="K81" s="452"/>
      <c r="L81" s="452"/>
      <c r="M81" s="453"/>
      <c r="N81" s="362"/>
      <c r="O81" s="458" t="s">
        <v>245</v>
      </c>
      <c r="P81" s="458"/>
      <c r="Q81" s="458"/>
      <c r="R81" s="458"/>
      <c r="S81" s="458"/>
      <c r="T81" s="458"/>
      <c r="U81" s="458"/>
      <c r="V81" s="458"/>
      <c r="W81" s="458"/>
      <c r="X81" s="458"/>
      <c r="Y81" s="458"/>
      <c r="Z81" s="458"/>
      <c r="AA81" s="458"/>
      <c r="AB81" s="458"/>
      <c r="AC81" s="458"/>
      <c r="AD81" s="458"/>
      <c r="AE81" s="458"/>
      <c r="AF81" s="458"/>
      <c r="AG81" s="458"/>
      <c r="AH81" s="458"/>
      <c r="AI81" s="458"/>
      <c r="AJ81" s="458"/>
      <c r="AK81" s="458"/>
      <c r="AL81" s="458"/>
      <c r="AM81" s="458"/>
      <c r="AN81" s="458"/>
      <c r="AO81" s="458"/>
      <c r="AP81" s="458"/>
      <c r="AQ81" s="458"/>
      <c r="AR81" s="458"/>
      <c r="AS81" s="458"/>
      <c r="AT81" s="458"/>
      <c r="AU81" s="458"/>
      <c r="AV81" s="458"/>
      <c r="AW81" s="458"/>
      <c r="AX81" s="458"/>
      <c r="AY81" s="458"/>
      <c r="AZ81" s="458"/>
      <c r="BA81" s="458"/>
      <c r="BB81" s="458"/>
      <c r="BC81" s="458"/>
      <c r="BD81" s="458"/>
      <c r="BE81" s="458"/>
      <c r="BF81" s="458"/>
      <c r="BG81" s="458"/>
      <c r="BH81" s="458"/>
      <c r="BI81" s="458"/>
      <c r="BJ81" s="458"/>
      <c r="BK81" s="458"/>
      <c r="BL81" s="458"/>
      <c r="BM81" s="458"/>
      <c r="BN81" s="458"/>
      <c r="BO81" s="458"/>
      <c r="BP81" s="458"/>
      <c r="BQ81" s="458"/>
      <c r="BR81" s="458"/>
      <c r="BS81" s="458"/>
      <c r="BT81" s="458"/>
      <c r="BU81" s="458"/>
      <c r="BV81" s="458"/>
      <c r="BW81" s="458"/>
      <c r="BX81" s="458"/>
      <c r="BY81" s="458"/>
      <c r="BZ81" s="458"/>
      <c r="CA81" s="458"/>
      <c r="CB81" s="458"/>
      <c r="CC81" s="458"/>
      <c r="CD81" s="458"/>
      <c r="CE81" s="458"/>
      <c r="CF81" s="458"/>
      <c r="CG81" s="458"/>
      <c r="CH81" s="458"/>
      <c r="CI81" s="458"/>
      <c r="CJ81" s="458"/>
      <c r="CK81" s="458"/>
      <c r="CL81" s="458"/>
      <c r="CM81" s="458"/>
      <c r="CN81" s="458"/>
      <c r="CO81" s="458"/>
      <c r="CP81" s="458"/>
      <c r="CQ81" s="458"/>
      <c r="CR81" s="458"/>
      <c r="CS81" s="458"/>
      <c r="CT81" s="458"/>
      <c r="CU81" s="458"/>
      <c r="CV81" s="458"/>
      <c r="CW81" s="459"/>
      <c r="CX81" s="451" t="s">
        <v>97</v>
      </c>
      <c r="CY81" s="452"/>
      <c r="CZ81" s="452"/>
      <c r="DA81" s="452"/>
      <c r="DB81" s="452"/>
      <c r="DC81" s="452"/>
      <c r="DD81" s="452"/>
      <c r="DE81" s="452"/>
      <c r="DF81" s="452"/>
      <c r="DG81" s="452"/>
      <c r="DH81" s="452"/>
      <c r="DI81" s="453"/>
      <c r="DJ81" s="333">
        <f>SUM(DJ82:DJ83)</f>
        <v>0</v>
      </c>
      <c r="DK81" s="334">
        <f>SUM(DK82:DK83)</f>
        <v>5000</v>
      </c>
      <c r="DL81" s="334">
        <f>SUM(DL82:DL83)</f>
        <v>0</v>
      </c>
    </row>
    <row r="82" spans="1:120" ht="12.6" customHeight="1" x14ac:dyDescent="0.2">
      <c r="B82" s="451"/>
      <c r="C82" s="452"/>
      <c r="D82" s="452"/>
      <c r="E82" s="452"/>
      <c r="F82" s="452"/>
      <c r="G82" s="452"/>
      <c r="H82" s="452"/>
      <c r="I82" s="452"/>
      <c r="J82" s="452"/>
      <c r="K82" s="452"/>
      <c r="L82" s="452"/>
      <c r="M82" s="453"/>
      <c r="N82" s="363"/>
      <c r="O82" s="458" t="s">
        <v>246</v>
      </c>
      <c r="P82" s="458"/>
      <c r="Q82" s="458"/>
      <c r="R82" s="458"/>
      <c r="S82" s="458"/>
      <c r="T82" s="458"/>
      <c r="U82" s="458"/>
      <c r="V82" s="458"/>
      <c r="W82" s="458"/>
      <c r="X82" s="458"/>
      <c r="Y82" s="458"/>
      <c r="Z82" s="458"/>
      <c r="AA82" s="458"/>
      <c r="AB82" s="458"/>
      <c r="AC82" s="458"/>
      <c r="AD82" s="458"/>
      <c r="AE82" s="458"/>
      <c r="AF82" s="458"/>
      <c r="AG82" s="458"/>
      <c r="AH82" s="458"/>
      <c r="AI82" s="458"/>
      <c r="AJ82" s="458"/>
      <c r="AK82" s="458"/>
      <c r="AL82" s="458"/>
      <c r="AM82" s="458"/>
      <c r="AN82" s="458"/>
      <c r="AO82" s="458"/>
      <c r="AP82" s="458"/>
      <c r="AQ82" s="458"/>
      <c r="AR82" s="458"/>
      <c r="AS82" s="458"/>
      <c r="AT82" s="458"/>
      <c r="AU82" s="458"/>
      <c r="AV82" s="458"/>
      <c r="AW82" s="458"/>
      <c r="AX82" s="458"/>
      <c r="AY82" s="458"/>
      <c r="AZ82" s="458"/>
      <c r="BA82" s="458"/>
      <c r="BB82" s="458"/>
      <c r="BC82" s="458"/>
      <c r="BD82" s="458"/>
      <c r="BE82" s="458"/>
      <c r="BF82" s="458"/>
      <c r="BG82" s="458"/>
      <c r="BH82" s="458"/>
      <c r="BI82" s="458"/>
      <c r="BJ82" s="458"/>
      <c r="BK82" s="458"/>
      <c r="BL82" s="458"/>
      <c r="BM82" s="458"/>
      <c r="BN82" s="458"/>
      <c r="BO82" s="458"/>
      <c r="BP82" s="458"/>
      <c r="BQ82" s="458"/>
      <c r="BR82" s="458"/>
      <c r="BS82" s="458"/>
      <c r="BT82" s="458"/>
      <c r="BU82" s="458"/>
      <c r="BV82" s="458"/>
      <c r="BW82" s="458"/>
      <c r="BX82" s="458"/>
      <c r="BY82" s="458"/>
      <c r="BZ82" s="458"/>
      <c r="CA82" s="458"/>
      <c r="CB82" s="458"/>
      <c r="CC82" s="458"/>
      <c r="CD82" s="458"/>
      <c r="CE82" s="458"/>
      <c r="CF82" s="458"/>
      <c r="CG82" s="458"/>
      <c r="CH82" s="458"/>
      <c r="CI82" s="458"/>
      <c r="CJ82" s="458"/>
      <c r="CK82" s="458"/>
      <c r="CL82" s="458"/>
      <c r="CM82" s="458"/>
      <c r="CN82" s="458"/>
      <c r="CO82" s="458"/>
      <c r="CP82" s="458"/>
      <c r="CQ82" s="458"/>
      <c r="CR82" s="458"/>
      <c r="CS82" s="458"/>
      <c r="CT82" s="458"/>
      <c r="CU82" s="458"/>
      <c r="CV82" s="458"/>
      <c r="CW82" s="459"/>
      <c r="CX82" s="451" t="s">
        <v>96</v>
      </c>
      <c r="CY82" s="452"/>
      <c r="CZ82" s="452"/>
      <c r="DA82" s="452"/>
      <c r="DB82" s="452"/>
      <c r="DC82" s="452"/>
      <c r="DD82" s="452"/>
      <c r="DE82" s="452"/>
      <c r="DF82" s="452"/>
      <c r="DG82" s="452"/>
      <c r="DH82" s="452"/>
      <c r="DI82" s="453"/>
      <c r="DJ82" s="365">
        <v>0</v>
      </c>
      <c r="DK82" s="332">
        <v>5000</v>
      </c>
      <c r="DL82" s="349">
        <v>0</v>
      </c>
    </row>
    <row r="83" spans="1:120" ht="12.6" customHeight="1" x14ac:dyDescent="0.2">
      <c r="B83" s="451"/>
      <c r="C83" s="452"/>
      <c r="D83" s="452"/>
      <c r="E83" s="452"/>
      <c r="F83" s="452"/>
      <c r="G83" s="452"/>
      <c r="H83" s="452"/>
      <c r="I83" s="452"/>
      <c r="J83" s="452"/>
      <c r="K83" s="452"/>
      <c r="L83" s="452"/>
      <c r="M83" s="453"/>
      <c r="N83" s="363"/>
      <c r="O83" s="458" t="s">
        <v>247</v>
      </c>
      <c r="P83" s="458"/>
      <c r="Q83" s="458"/>
      <c r="R83" s="458"/>
      <c r="S83" s="458"/>
      <c r="T83" s="458"/>
      <c r="U83" s="458"/>
      <c r="V83" s="458"/>
      <c r="W83" s="458"/>
      <c r="X83" s="458"/>
      <c r="Y83" s="458"/>
      <c r="Z83" s="458"/>
      <c r="AA83" s="458"/>
      <c r="AB83" s="458"/>
      <c r="AC83" s="458"/>
      <c r="AD83" s="458"/>
      <c r="AE83" s="458"/>
      <c r="AF83" s="458"/>
      <c r="AG83" s="458"/>
      <c r="AH83" s="458"/>
      <c r="AI83" s="458"/>
      <c r="AJ83" s="458"/>
      <c r="AK83" s="458"/>
      <c r="AL83" s="458"/>
      <c r="AM83" s="458"/>
      <c r="AN83" s="458"/>
      <c r="AO83" s="458"/>
      <c r="AP83" s="458"/>
      <c r="AQ83" s="458"/>
      <c r="AR83" s="458"/>
      <c r="AS83" s="458"/>
      <c r="AT83" s="458"/>
      <c r="AU83" s="458"/>
      <c r="AV83" s="458"/>
      <c r="AW83" s="458"/>
      <c r="AX83" s="458"/>
      <c r="AY83" s="458"/>
      <c r="AZ83" s="458"/>
      <c r="BA83" s="458"/>
      <c r="BB83" s="458"/>
      <c r="BC83" s="458"/>
      <c r="BD83" s="458"/>
      <c r="BE83" s="458"/>
      <c r="BF83" s="458"/>
      <c r="BG83" s="458"/>
      <c r="BH83" s="458"/>
      <c r="BI83" s="458"/>
      <c r="BJ83" s="458"/>
      <c r="BK83" s="458"/>
      <c r="BL83" s="458"/>
      <c r="BM83" s="458"/>
      <c r="BN83" s="458"/>
      <c r="BO83" s="458"/>
      <c r="BP83" s="458"/>
      <c r="BQ83" s="458"/>
      <c r="BR83" s="458"/>
      <c r="BS83" s="458"/>
      <c r="BT83" s="458"/>
      <c r="BU83" s="458"/>
      <c r="BV83" s="458"/>
      <c r="BW83" s="458"/>
      <c r="BX83" s="458"/>
      <c r="BY83" s="458"/>
      <c r="BZ83" s="458"/>
      <c r="CA83" s="458"/>
      <c r="CB83" s="458"/>
      <c r="CC83" s="458"/>
      <c r="CD83" s="458"/>
      <c r="CE83" s="458"/>
      <c r="CF83" s="458"/>
      <c r="CG83" s="458"/>
      <c r="CH83" s="458"/>
      <c r="CI83" s="458"/>
      <c r="CJ83" s="458"/>
      <c r="CK83" s="458"/>
      <c r="CL83" s="458"/>
      <c r="CM83" s="458"/>
      <c r="CN83" s="458"/>
      <c r="CO83" s="458"/>
      <c r="CP83" s="458"/>
      <c r="CQ83" s="458"/>
      <c r="CR83" s="458"/>
      <c r="CS83" s="458"/>
      <c r="CT83" s="458"/>
      <c r="CU83" s="458"/>
      <c r="CV83" s="458"/>
      <c r="CW83" s="459"/>
      <c r="CX83" s="451" t="s">
        <v>95</v>
      </c>
      <c r="CY83" s="452"/>
      <c r="CZ83" s="452"/>
      <c r="DA83" s="452"/>
      <c r="DB83" s="452"/>
      <c r="DC83" s="452"/>
      <c r="DD83" s="452"/>
      <c r="DE83" s="452"/>
      <c r="DF83" s="452"/>
      <c r="DG83" s="452"/>
      <c r="DH83" s="452"/>
      <c r="DI83" s="453"/>
      <c r="DJ83" s="331">
        <v>0</v>
      </c>
      <c r="DK83" s="332">
        <v>0</v>
      </c>
      <c r="DL83" s="349">
        <v>0</v>
      </c>
    </row>
    <row r="84" spans="1:120" x14ac:dyDescent="0.2">
      <c r="B84" s="451"/>
      <c r="C84" s="452"/>
      <c r="D84" s="452"/>
      <c r="E84" s="452"/>
      <c r="F84" s="452"/>
      <c r="G84" s="452"/>
      <c r="H84" s="452"/>
      <c r="I84" s="452"/>
      <c r="J84" s="452"/>
      <c r="K84" s="452"/>
      <c r="L84" s="452"/>
      <c r="M84" s="453"/>
      <c r="N84" s="363"/>
      <c r="O84" s="458"/>
      <c r="P84" s="458"/>
      <c r="Q84" s="458"/>
      <c r="R84" s="458"/>
      <c r="S84" s="458"/>
      <c r="T84" s="458"/>
      <c r="U84" s="458"/>
      <c r="V84" s="458"/>
      <c r="W84" s="458"/>
      <c r="X84" s="458"/>
      <c r="Y84" s="458"/>
      <c r="Z84" s="458"/>
      <c r="AA84" s="458"/>
      <c r="AB84" s="458"/>
      <c r="AC84" s="458"/>
      <c r="AD84" s="458"/>
      <c r="AE84" s="458"/>
      <c r="AF84" s="458"/>
      <c r="AG84" s="458"/>
      <c r="AH84" s="458"/>
      <c r="AI84" s="458"/>
      <c r="AJ84" s="458"/>
      <c r="AK84" s="458"/>
      <c r="AL84" s="458"/>
      <c r="AM84" s="458"/>
      <c r="AN84" s="458"/>
      <c r="AO84" s="458"/>
      <c r="AP84" s="458"/>
      <c r="AQ84" s="458"/>
      <c r="AR84" s="458"/>
      <c r="AS84" s="458"/>
      <c r="AT84" s="458"/>
      <c r="AU84" s="458"/>
      <c r="AV84" s="458"/>
      <c r="AW84" s="458"/>
      <c r="AX84" s="458"/>
      <c r="AY84" s="458"/>
      <c r="AZ84" s="458"/>
      <c r="BA84" s="458"/>
      <c r="BB84" s="458"/>
      <c r="BC84" s="458"/>
      <c r="BD84" s="458"/>
      <c r="BE84" s="458"/>
      <c r="BF84" s="458"/>
      <c r="BG84" s="458"/>
      <c r="BH84" s="458"/>
      <c r="BI84" s="458"/>
      <c r="BJ84" s="458"/>
      <c r="BK84" s="458"/>
      <c r="BL84" s="458"/>
      <c r="BM84" s="458"/>
      <c r="BN84" s="458"/>
      <c r="BO84" s="458"/>
      <c r="BP84" s="458"/>
      <c r="BQ84" s="458"/>
      <c r="BR84" s="458"/>
      <c r="BS84" s="458"/>
      <c r="BT84" s="458"/>
      <c r="BU84" s="458"/>
      <c r="BV84" s="458"/>
      <c r="BW84" s="458"/>
      <c r="BX84" s="458"/>
      <c r="BY84" s="458"/>
      <c r="BZ84" s="458"/>
      <c r="CA84" s="458"/>
      <c r="CB84" s="458"/>
      <c r="CC84" s="458"/>
      <c r="CD84" s="458"/>
      <c r="CE84" s="458"/>
      <c r="CF84" s="458"/>
      <c r="CG84" s="458"/>
      <c r="CH84" s="458"/>
      <c r="CI84" s="458"/>
      <c r="CJ84" s="458"/>
      <c r="CK84" s="458"/>
      <c r="CL84" s="458"/>
      <c r="CM84" s="458"/>
      <c r="CN84" s="458"/>
      <c r="CO84" s="458"/>
      <c r="CP84" s="458"/>
      <c r="CQ84" s="458"/>
      <c r="CR84" s="458"/>
      <c r="CS84" s="458"/>
      <c r="CT84" s="458"/>
      <c r="CU84" s="458"/>
      <c r="CV84" s="458"/>
      <c r="CW84" s="459"/>
      <c r="CX84" s="451"/>
      <c r="CY84" s="452"/>
      <c r="CZ84" s="452"/>
      <c r="DA84" s="452"/>
      <c r="DB84" s="452"/>
      <c r="DC84" s="452"/>
      <c r="DD84" s="452"/>
      <c r="DE84" s="452"/>
      <c r="DF84" s="452"/>
      <c r="DG84" s="452"/>
      <c r="DH84" s="452"/>
      <c r="DI84" s="453"/>
      <c r="DJ84" s="333"/>
      <c r="DK84" s="334"/>
      <c r="DL84" s="334"/>
    </row>
    <row r="85" spans="1:120" ht="12.6" customHeight="1" x14ac:dyDescent="0.2">
      <c r="B85" s="451" t="s">
        <v>171</v>
      </c>
      <c r="C85" s="452"/>
      <c r="D85" s="452"/>
      <c r="E85" s="452"/>
      <c r="F85" s="452"/>
      <c r="G85" s="452"/>
      <c r="H85" s="452"/>
      <c r="I85" s="452"/>
      <c r="J85" s="452"/>
      <c r="K85" s="452"/>
      <c r="L85" s="452"/>
      <c r="M85" s="453"/>
      <c r="N85" s="363"/>
      <c r="O85" s="458" t="s">
        <v>248</v>
      </c>
      <c r="P85" s="458"/>
      <c r="Q85" s="458"/>
      <c r="R85" s="458"/>
      <c r="S85" s="458"/>
      <c r="T85" s="458"/>
      <c r="U85" s="458"/>
      <c r="V85" s="458"/>
      <c r="W85" s="458"/>
      <c r="X85" s="458"/>
      <c r="Y85" s="458"/>
      <c r="Z85" s="458"/>
      <c r="AA85" s="458"/>
      <c r="AB85" s="458"/>
      <c r="AC85" s="458"/>
      <c r="AD85" s="458"/>
      <c r="AE85" s="458"/>
      <c r="AF85" s="458"/>
      <c r="AG85" s="458"/>
      <c r="AH85" s="458"/>
      <c r="AI85" s="458"/>
      <c r="AJ85" s="458"/>
      <c r="AK85" s="458"/>
      <c r="AL85" s="458"/>
      <c r="AM85" s="458"/>
      <c r="AN85" s="458"/>
      <c r="AO85" s="458"/>
      <c r="AP85" s="458"/>
      <c r="AQ85" s="458"/>
      <c r="AR85" s="458"/>
      <c r="AS85" s="458"/>
      <c r="AT85" s="458"/>
      <c r="AU85" s="458"/>
      <c r="AV85" s="458"/>
      <c r="AW85" s="458"/>
      <c r="AX85" s="458"/>
      <c r="AY85" s="458"/>
      <c r="AZ85" s="458"/>
      <c r="BA85" s="458"/>
      <c r="BB85" s="458"/>
      <c r="BC85" s="458"/>
      <c r="BD85" s="458"/>
      <c r="BE85" s="458"/>
      <c r="BF85" s="458"/>
      <c r="BG85" s="458"/>
      <c r="BH85" s="458"/>
      <c r="BI85" s="458"/>
      <c r="BJ85" s="458"/>
      <c r="BK85" s="458"/>
      <c r="BL85" s="458"/>
      <c r="BM85" s="458"/>
      <c r="BN85" s="458"/>
      <c r="BO85" s="458"/>
      <c r="BP85" s="458"/>
      <c r="BQ85" s="458"/>
      <c r="BR85" s="458"/>
      <c r="BS85" s="458"/>
      <c r="BT85" s="458"/>
      <c r="BU85" s="458"/>
      <c r="BV85" s="458"/>
      <c r="BW85" s="458"/>
      <c r="BX85" s="458"/>
      <c r="BY85" s="458"/>
      <c r="BZ85" s="458"/>
      <c r="CA85" s="458"/>
      <c r="CB85" s="458"/>
      <c r="CC85" s="458"/>
      <c r="CD85" s="458"/>
      <c r="CE85" s="458"/>
      <c r="CF85" s="458"/>
      <c r="CG85" s="458"/>
      <c r="CH85" s="458"/>
      <c r="CI85" s="458"/>
      <c r="CJ85" s="458"/>
      <c r="CK85" s="458"/>
      <c r="CL85" s="458"/>
      <c r="CM85" s="458"/>
      <c r="CN85" s="458"/>
      <c r="CO85" s="458"/>
      <c r="CP85" s="458"/>
      <c r="CQ85" s="458"/>
      <c r="CR85" s="458"/>
      <c r="CS85" s="458"/>
      <c r="CT85" s="458"/>
      <c r="CU85" s="458"/>
      <c r="CV85" s="458"/>
      <c r="CW85" s="459"/>
      <c r="CX85" s="465" t="s">
        <v>37</v>
      </c>
      <c r="CY85" s="452"/>
      <c r="CZ85" s="452"/>
      <c r="DA85" s="452"/>
      <c r="DB85" s="452"/>
      <c r="DC85" s="452"/>
      <c r="DD85" s="452"/>
      <c r="DE85" s="452"/>
      <c r="DF85" s="452"/>
      <c r="DG85" s="452"/>
      <c r="DH85" s="452"/>
      <c r="DI85" s="453"/>
      <c r="DJ85" s="333">
        <f>SUM(DJ86:DJ89)</f>
        <v>2523727</v>
      </c>
      <c r="DK85" s="334">
        <f>SUM(DK86:DK89)</f>
        <v>2552560</v>
      </c>
      <c r="DL85" s="334">
        <f>SUM(DL86:DL89)</f>
        <v>105596</v>
      </c>
    </row>
    <row r="86" spans="1:120" ht="12.6" customHeight="1" x14ac:dyDescent="0.2">
      <c r="B86" s="451"/>
      <c r="C86" s="452"/>
      <c r="D86" s="452"/>
      <c r="E86" s="452"/>
      <c r="F86" s="452"/>
      <c r="G86" s="452"/>
      <c r="H86" s="452"/>
      <c r="I86" s="452"/>
      <c r="J86" s="452"/>
      <c r="K86" s="452"/>
      <c r="L86" s="452"/>
      <c r="M86" s="453"/>
      <c r="N86" s="363"/>
      <c r="O86" s="458" t="s">
        <v>249</v>
      </c>
      <c r="P86" s="458"/>
      <c r="Q86" s="458"/>
      <c r="R86" s="458"/>
      <c r="S86" s="458"/>
      <c r="T86" s="458"/>
      <c r="U86" s="458"/>
      <c r="V86" s="458"/>
      <c r="W86" s="458"/>
      <c r="X86" s="458"/>
      <c r="Y86" s="458"/>
      <c r="Z86" s="458"/>
      <c r="AA86" s="458"/>
      <c r="AB86" s="458"/>
      <c r="AC86" s="458"/>
      <c r="AD86" s="458"/>
      <c r="AE86" s="458"/>
      <c r="AF86" s="458"/>
      <c r="AG86" s="458"/>
      <c r="AH86" s="458"/>
      <c r="AI86" s="458"/>
      <c r="AJ86" s="458"/>
      <c r="AK86" s="458"/>
      <c r="AL86" s="458"/>
      <c r="AM86" s="458"/>
      <c r="AN86" s="458"/>
      <c r="AO86" s="458"/>
      <c r="AP86" s="458"/>
      <c r="AQ86" s="458"/>
      <c r="AR86" s="458"/>
      <c r="AS86" s="458"/>
      <c r="AT86" s="458"/>
      <c r="AU86" s="458"/>
      <c r="AV86" s="458"/>
      <c r="AW86" s="458"/>
      <c r="AX86" s="458"/>
      <c r="AY86" s="458"/>
      <c r="AZ86" s="458"/>
      <c r="BA86" s="458"/>
      <c r="BB86" s="458"/>
      <c r="BC86" s="458"/>
      <c r="BD86" s="458"/>
      <c r="BE86" s="458"/>
      <c r="BF86" s="458"/>
      <c r="BG86" s="458"/>
      <c r="BH86" s="458"/>
      <c r="BI86" s="458"/>
      <c r="BJ86" s="458"/>
      <c r="BK86" s="458"/>
      <c r="BL86" s="458"/>
      <c r="BM86" s="458"/>
      <c r="BN86" s="458"/>
      <c r="BO86" s="458"/>
      <c r="BP86" s="458"/>
      <c r="BQ86" s="458"/>
      <c r="BR86" s="458"/>
      <c r="BS86" s="458"/>
      <c r="BT86" s="458"/>
      <c r="BU86" s="458"/>
      <c r="BV86" s="458"/>
      <c r="BW86" s="458"/>
      <c r="BX86" s="458"/>
      <c r="BY86" s="458"/>
      <c r="BZ86" s="458"/>
      <c r="CA86" s="458"/>
      <c r="CB86" s="458"/>
      <c r="CC86" s="458"/>
      <c r="CD86" s="458"/>
      <c r="CE86" s="458"/>
      <c r="CF86" s="458"/>
      <c r="CG86" s="458"/>
      <c r="CH86" s="458"/>
      <c r="CI86" s="458"/>
      <c r="CJ86" s="458"/>
      <c r="CK86" s="458"/>
      <c r="CL86" s="458"/>
      <c r="CM86" s="458"/>
      <c r="CN86" s="458"/>
      <c r="CO86" s="458"/>
      <c r="CP86" s="458"/>
      <c r="CQ86" s="458"/>
      <c r="CR86" s="458"/>
      <c r="CS86" s="458"/>
      <c r="CT86" s="458"/>
      <c r="CU86" s="458"/>
      <c r="CV86" s="458"/>
      <c r="CW86" s="459"/>
      <c r="CX86" s="465" t="s">
        <v>94</v>
      </c>
      <c r="CY86" s="452"/>
      <c r="CZ86" s="452"/>
      <c r="DA86" s="452"/>
      <c r="DB86" s="452"/>
      <c r="DC86" s="452"/>
      <c r="DD86" s="452"/>
      <c r="DE86" s="452"/>
      <c r="DF86" s="452"/>
      <c r="DG86" s="452"/>
      <c r="DH86" s="452"/>
      <c r="DI86" s="453"/>
      <c r="DJ86" s="331">
        <v>0</v>
      </c>
      <c r="DK86" s="332">
        <v>0</v>
      </c>
      <c r="DL86" s="332">
        <v>0</v>
      </c>
    </row>
    <row r="87" spans="1:120" ht="12.6" customHeight="1" x14ac:dyDescent="0.2">
      <c r="B87" s="451"/>
      <c r="C87" s="452"/>
      <c r="D87" s="452"/>
      <c r="E87" s="452"/>
      <c r="F87" s="452"/>
      <c r="G87" s="452"/>
      <c r="H87" s="452"/>
      <c r="I87" s="452"/>
      <c r="J87" s="452"/>
      <c r="K87" s="452"/>
      <c r="L87" s="452"/>
      <c r="M87" s="453"/>
      <c r="N87" s="363"/>
      <c r="O87" s="458" t="s">
        <v>250</v>
      </c>
      <c r="P87" s="458"/>
      <c r="Q87" s="458"/>
      <c r="R87" s="458"/>
      <c r="S87" s="458"/>
      <c r="T87" s="458"/>
      <c r="U87" s="458"/>
      <c r="V87" s="458"/>
      <c r="W87" s="458"/>
      <c r="X87" s="458"/>
      <c r="Y87" s="458"/>
      <c r="Z87" s="458"/>
      <c r="AA87" s="458"/>
      <c r="AB87" s="458"/>
      <c r="AC87" s="458"/>
      <c r="AD87" s="458"/>
      <c r="AE87" s="458"/>
      <c r="AF87" s="458"/>
      <c r="AG87" s="458"/>
      <c r="AH87" s="458"/>
      <c r="AI87" s="458"/>
      <c r="AJ87" s="458"/>
      <c r="AK87" s="458"/>
      <c r="AL87" s="458"/>
      <c r="AM87" s="458"/>
      <c r="AN87" s="458"/>
      <c r="AO87" s="458"/>
      <c r="AP87" s="458"/>
      <c r="AQ87" s="458"/>
      <c r="AR87" s="458"/>
      <c r="AS87" s="458"/>
      <c r="AT87" s="458"/>
      <c r="AU87" s="458"/>
      <c r="AV87" s="458"/>
      <c r="AW87" s="458"/>
      <c r="AX87" s="458"/>
      <c r="AY87" s="458"/>
      <c r="AZ87" s="458"/>
      <c r="BA87" s="458"/>
      <c r="BB87" s="458"/>
      <c r="BC87" s="458"/>
      <c r="BD87" s="458"/>
      <c r="BE87" s="458"/>
      <c r="BF87" s="458"/>
      <c r="BG87" s="458"/>
      <c r="BH87" s="458"/>
      <c r="BI87" s="458"/>
      <c r="BJ87" s="458"/>
      <c r="BK87" s="458"/>
      <c r="BL87" s="458"/>
      <c r="BM87" s="458"/>
      <c r="BN87" s="458"/>
      <c r="BO87" s="458"/>
      <c r="BP87" s="458"/>
      <c r="BQ87" s="458"/>
      <c r="BR87" s="458"/>
      <c r="BS87" s="458"/>
      <c r="BT87" s="458"/>
      <c r="BU87" s="458"/>
      <c r="BV87" s="458"/>
      <c r="BW87" s="458"/>
      <c r="BX87" s="458"/>
      <c r="BY87" s="458"/>
      <c r="BZ87" s="458"/>
      <c r="CA87" s="458"/>
      <c r="CB87" s="458"/>
      <c r="CC87" s="458"/>
      <c r="CD87" s="458"/>
      <c r="CE87" s="458"/>
      <c r="CF87" s="458"/>
      <c r="CG87" s="458"/>
      <c r="CH87" s="458"/>
      <c r="CI87" s="458"/>
      <c r="CJ87" s="458"/>
      <c r="CK87" s="458"/>
      <c r="CL87" s="458"/>
      <c r="CM87" s="458"/>
      <c r="CN87" s="458"/>
      <c r="CO87" s="458"/>
      <c r="CP87" s="458"/>
      <c r="CQ87" s="458"/>
      <c r="CR87" s="458"/>
      <c r="CS87" s="458"/>
      <c r="CT87" s="458"/>
      <c r="CU87" s="458"/>
      <c r="CV87" s="458"/>
      <c r="CW87" s="459"/>
      <c r="CX87" s="465" t="s">
        <v>93</v>
      </c>
      <c r="CY87" s="452"/>
      <c r="CZ87" s="452"/>
      <c r="DA87" s="452"/>
      <c r="DB87" s="452"/>
      <c r="DC87" s="452"/>
      <c r="DD87" s="452"/>
      <c r="DE87" s="452"/>
      <c r="DF87" s="452"/>
      <c r="DG87" s="452"/>
      <c r="DH87" s="452"/>
      <c r="DI87" s="453"/>
      <c r="DJ87" s="331">
        <v>722523</v>
      </c>
      <c r="DK87" s="331">
        <v>222011</v>
      </c>
      <c r="DL87" s="332">
        <v>67341</v>
      </c>
    </row>
    <row r="88" spans="1:120" ht="12.6" customHeight="1" x14ac:dyDescent="0.2">
      <c r="B88" s="465"/>
      <c r="C88" s="452"/>
      <c r="D88" s="452"/>
      <c r="E88" s="452"/>
      <c r="F88" s="452"/>
      <c r="G88" s="452"/>
      <c r="H88" s="452"/>
      <c r="I88" s="452"/>
      <c r="J88" s="452"/>
      <c r="K88" s="452"/>
      <c r="L88" s="452"/>
      <c r="M88" s="453"/>
      <c r="N88" s="363"/>
      <c r="O88" s="458" t="s">
        <v>251</v>
      </c>
      <c r="P88" s="458"/>
      <c r="Q88" s="458"/>
      <c r="R88" s="458"/>
      <c r="S88" s="458"/>
      <c r="T88" s="458"/>
      <c r="U88" s="458"/>
      <c r="V88" s="458"/>
      <c r="W88" s="458"/>
      <c r="X88" s="458"/>
      <c r="Y88" s="458"/>
      <c r="Z88" s="458"/>
      <c r="AA88" s="458"/>
      <c r="AB88" s="458"/>
      <c r="AC88" s="458"/>
      <c r="AD88" s="458"/>
      <c r="AE88" s="458"/>
      <c r="AF88" s="458"/>
      <c r="AG88" s="458"/>
      <c r="AH88" s="458"/>
      <c r="AI88" s="458"/>
      <c r="AJ88" s="458"/>
      <c r="AK88" s="458"/>
      <c r="AL88" s="458"/>
      <c r="AM88" s="458"/>
      <c r="AN88" s="458"/>
      <c r="AO88" s="458"/>
      <c r="AP88" s="458"/>
      <c r="AQ88" s="458"/>
      <c r="AR88" s="458"/>
      <c r="AS88" s="458"/>
      <c r="AT88" s="458"/>
      <c r="AU88" s="458"/>
      <c r="AV88" s="458"/>
      <c r="AW88" s="458"/>
      <c r="AX88" s="458"/>
      <c r="AY88" s="458"/>
      <c r="AZ88" s="458"/>
      <c r="BA88" s="458"/>
      <c r="BB88" s="458"/>
      <c r="BC88" s="458"/>
      <c r="BD88" s="458"/>
      <c r="BE88" s="458"/>
      <c r="BF88" s="458"/>
      <c r="BG88" s="458"/>
      <c r="BH88" s="458"/>
      <c r="BI88" s="458"/>
      <c r="BJ88" s="458"/>
      <c r="BK88" s="458"/>
      <c r="BL88" s="458"/>
      <c r="BM88" s="458"/>
      <c r="BN88" s="458"/>
      <c r="BO88" s="458"/>
      <c r="BP88" s="458"/>
      <c r="BQ88" s="458"/>
      <c r="BR88" s="458"/>
      <c r="BS88" s="458"/>
      <c r="BT88" s="458"/>
      <c r="BU88" s="458"/>
      <c r="BV88" s="458"/>
      <c r="BW88" s="458"/>
      <c r="BX88" s="458"/>
      <c r="BY88" s="458"/>
      <c r="BZ88" s="458"/>
      <c r="CA88" s="458"/>
      <c r="CB88" s="458"/>
      <c r="CC88" s="458"/>
      <c r="CD88" s="458"/>
      <c r="CE88" s="458"/>
      <c r="CF88" s="458"/>
      <c r="CG88" s="458"/>
      <c r="CH88" s="458"/>
      <c r="CI88" s="458"/>
      <c r="CJ88" s="458"/>
      <c r="CK88" s="458"/>
      <c r="CL88" s="458"/>
      <c r="CM88" s="458"/>
      <c r="CN88" s="458"/>
      <c r="CO88" s="458"/>
      <c r="CP88" s="458"/>
      <c r="CQ88" s="458"/>
      <c r="CR88" s="458"/>
      <c r="CS88" s="458"/>
      <c r="CT88" s="458"/>
      <c r="CU88" s="458"/>
      <c r="CV88" s="458"/>
      <c r="CW88" s="459"/>
      <c r="CX88" s="465" t="s">
        <v>92</v>
      </c>
      <c r="CY88" s="452"/>
      <c r="CZ88" s="452"/>
      <c r="DA88" s="452"/>
      <c r="DB88" s="452"/>
      <c r="DC88" s="452"/>
      <c r="DD88" s="452"/>
      <c r="DE88" s="452"/>
      <c r="DF88" s="452"/>
      <c r="DG88" s="452"/>
      <c r="DH88" s="452"/>
      <c r="DI88" s="453"/>
      <c r="DJ88" s="331">
        <v>0</v>
      </c>
      <c r="DK88" s="331">
        <v>0</v>
      </c>
      <c r="DL88" s="332">
        <v>0</v>
      </c>
    </row>
    <row r="89" spans="1:120" ht="12.6" customHeight="1" x14ac:dyDescent="0.2">
      <c r="B89" s="465"/>
      <c r="C89" s="452"/>
      <c r="D89" s="452"/>
      <c r="E89" s="452"/>
      <c r="F89" s="452"/>
      <c r="G89" s="452"/>
      <c r="H89" s="452"/>
      <c r="I89" s="452"/>
      <c r="J89" s="452"/>
      <c r="K89" s="452"/>
      <c r="L89" s="452"/>
      <c r="M89" s="453"/>
      <c r="N89" s="362"/>
      <c r="O89" s="458" t="s">
        <v>252</v>
      </c>
      <c r="P89" s="458"/>
      <c r="Q89" s="458"/>
      <c r="R89" s="458"/>
      <c r="S89" s="458"/>
      <c r="T89" s="458"/>
      <c r="U89" s="458"/>
      <c r="V89" s="458"/>
      <c r="W89" s="458"/>
      <c r="X89" s="458"/>
      <c r="Y89" s="458"/>
      <c r="Z89" s="458"/>
      <c r="AA89" s="458"/>
      <c r="AB89" s="458"/>
      <c r="AC89" s="458"/>
      <c r="AD89" s="458"/>
      <c r="AE89" s="458"/>
      <c r="AF89" s="458"/>
      <c r="AG89" s="458"/>
      <c r="AH89" s="458"/>
      <c r="AI89" s="458"/>
      <c r="AJ89" s="458"/>
      <c r="AK89" s="458"/>
      <c r="AL89" s="458"/>
      <c r="AM89" s="458"/>
      <c r="AN89" s="458"/>
      <c r="AO89" s="458"/>
      <c r="AP89" s="458"/>
      <c r="AQ89" s="458"/>
      <c r="AR89" s="458"/>
      <c r="AS89" s="458"/>
      <c r="AT89" s="458"/>
      <c r="AU89" s="458"/>
      <c r="AV89" s="458"/>
      <c r="AW89" s="458"/>
      <c r="AX89" s="458"/>
      <c r="AY89" s="458"/>
      <c r="AZ89" s="458"/>
      <c r="BA89" s="458"/>
      <c r="BB89" s="458"/>
      <c r="BC89" s="458"/>
      <c r="BD89" s="458"/>
      <c r="BE89" s="458"/>
      <c r="BF89" s="458"/>
      <c r="BG89" s="458"/>
      <c r="BH89" s="458"/>
      <c r="BI89" s="458"/>
      <c r="BJ89" s="458"/>
      <c r="BK89" s="458"/>
      <c r="BL89" s="458"/>
      <c r="BM89" s="458"/>
      <c r="BN89" s="458"/>
      <c r="BO89" s="458"/>
      <c r="BP89" s="458"/>
      <c r="BQ89" s="458"/>
      <c r="BR89" s="458"/>
      <c r="BS89" s="458"/>
      <c r="BT89" s="458"/>
      <c r="BU89" s="458"/>
      <c r="BV89" s="458"/>
      <c r="BW89" s="458"/>
      <c r="BX89" s="458"/>
      <c r="BY89" s="458"/>
      <c r="BZ89" s="458"/>
      <c r="CA89" s="458"/>
      <c r="CB89" s="458"/>
      <c r="CC89" s="458"/>
      <c r="CD89" s="458"/>
      <c r="CE89" s="458"/>
      <c r="CF89" s="458"/>
      <c r="CG89" s="458"/>
      <c r="CH89" s="458"/>
      <c r="CI89" s="458"/>
      <c r="CJ89" s="458"/>
      <c r="CK89" s="458"/>
      <c r="CL89" s="458"/>
      <c r="CM89" s="458"/>
      <c r="CN89" s="458"/>
      <c r="CO89" s="458"/>
      <c r="CP89" s="458"/>
      <c r="CQ89" s="458"/>
      <c r="CR89" s="458"/>
      <c r="CS89" s="458"/>
      <c r="CT89" s="458"/>
      <c r="CU89" s="458"/>
      <c r="CV89" s="458"/>
      <c r="CW89" s="459"/>
      <c r="CX89" s="465" t="s">
        <v>91</v>
      </c>
      <c r="CY89" s="452"/>
      <c r="CZ89" s="452"/>
      <c r="DA89" s="452"/>
      <c r="DB89" s="452"/>
      <c r="DC89" s="452"/>
      <c r="DD89" s="452"/>
      <c r="DE89" s="452"/>
      <c r="DF89" s="452"/>
      <c r="DG89" s="452"/>
      <c r="DH89" s="452"/>
      <c r="DI89" s="453"/>
      <c r="DJ89" s="331">
        <v>1801204</v>
      </c>
      <c r="DK89" s="331">
        <v>2330549</v>
      </c>
      <c r="DL89" s="332">
        <v>38255</v>
      </c>
    </row>
    <row r="90" spans="1:120" x14ac:dyDescent="0.2">
      <c r="B90" s="451"/>
      <c r="C90" s="452"/>
      <c r="D90" s="452"/>
      <c r="E90" s="452"/>
      <c r="F90" s="452"/>
      <c r="G90" s="452"/>
      <c r="H90" s="452"/>
      <c r="I90" s="452"/>
      <c r="J90" s="452"/>
      <c r="K90" s="452"/>
      <c r="L90" s="452"/>
      <c r="M90" s="453"/>
      <c r="N90" s="363"/>
      <c r="O90" s="458"/>
      <c r="P90" s="458"/>
      <c r="Q90" s="458"/>
      <c r="R90" s="458"/>
      <c r="S90" s="458"/>
      <c r="T90" s="458"/>
      <c r="U90" s="458"/>
      <c r="V90" s="458"/>
      <c r="W90" s="458"/>
      <c r="X90" s="458"/>
      <c r="Y90" s="458"/>
      <c r="Z90" s="458"/>
      <c r="AA90" s="458"/>
      <c r="AB90" s="458"/>
      <c r="AC90" s="458"/>
      <c r="AD90" s="458"/>
      <c r="AE90" s="458"/>
      <c r="AF90" s="458"/>
      <c r="AG90" s="458"/>
      <c r="AH90" s="458"/>
      <c r="AI90" s="458"/>
      <c r="AJ90" s="458"/>
      <c r="AK90" s="458"/>
      <c r="AL90" s="458"/>
      <c r="AM90" s="458"/>
      <c r="AN90" s="458"/>
      <c r="AO90" s="458"/>
      <c r="AP90" s="458"/>
      <c r="AQ90" s="458"/>
      <c r="AR90" s="458"/>
      <c r="AS90" s="458"/>
      <c r="AT90" s="458"/>
      <c r="AU90" s="458"/>
      <c r="AV90" s="458"/>
      <c r="AW90" s="458"/>
      <c r="AX90" s="458"/>
      <c r="AY90" s="458"/>
      <c r="AZ90" s="458"/>
      <c r="BA90" s="458"/>
      <c r="BB90" s="458"/>
      <c r="BC90" s="458"/>
      <c r="BD90" s="458"/>
      <c r="BE90" s="458"/>
      <c r="BF90" s="458"/>
      <c r="BG90" s="458"/>
      <c r="BH90" s="458"/>
      <c r="BI90" s="458"/>
      <c r="BJ90" s="458"/>
      <c r="BK90" s="458"/>
      <c r="BL90" s="458"/>
      <c r="BM90" s="458"/>
      <c r="BN90" s="458"/>
      <c r="BO90" s="458"/>
      <c r="BP90" s="458"/>
      <c r="BQ90" s="458"/>
      <c r="BR90" s="458"/>
      <c r="BS90" s="458"/>
      <c r="BT90" s="458"/>
      <c r="BU90" s="458"/>
      <c r="BV90" s="458"/>
      <c r="BW90" s="458"/>
      <c r="BX90" s="458"/>
      <c r="BY90" s="458"/>
      <c r="BZ90" s="458"/>
      <c r="CA90" s="458"/>
      <c r="CB90" s="458"/>
      <c r="CC90" s="458"/>
      <c r="CD90" s="458"/>
      <c r="CE90" s="458"/>
      <c r="CF90" s="458"/>
      <c r="CG90" s="458"/>
      <c r="CH90" s="458"/>
      <c r="CI90" s="458"/>
      <c r="CJ90" s="458"/>
      <c r="CK90" s="458"/>
      <c r="CL90" s="458"/>
      <c r="CM90" s="458"/>
      <c r="CN90" s="458"/>
      <c r="CO90" s="458"/>
      <c r="CP90" s="458"/>
      <c r="CQ90" s="458"/>
      <c r="CR90" s="458"/>
      <c r="CS90" s="458"/>
      <c r="CT90" s="458"/>
      <c r="CU90" s="458"/>
      <c r="CV90" s="458"/>
      <c r="CW90" s="459"/>
      <c r="CX90" s="451"/>
      <c r="CY90" s="452"/>
      <c r="CZ90" s="452"/>
      <c r="DA90" s="452"/>
      <c r="DB90" s="452"/>
      <c r="DC90" s="452"/>
      <c r="DD90" s="452"/>
      <c r="DE90" s="452"/>
      <c r="DF90" s="452"/>
      <c r="DG90" s="452"/>
      <c r="DH90" s="452"/>
      <c r="DI90" s="453"/>
      <c r="DJ90" s="333"/>
      <c r="DK90" s="334"/>
      <c r="DL90" s="334"/>
    </row>
    <row r="91" spans="1:120" s="350" customFormat="1" ht="14.25" customHeight="1" thickBot="1" x14ac:dyDescent="0.25">
      <c r="A91" s="347"/>
      <c r="B91" s="443"/>
      <c r="C91" s="444"/>
      <c r="D91" s="444"/>
      <c r="E91" s="444"/>
      <c r="F91" s="444"/>
      <c r="G91" s="444"/>
      <c r="H91" s="444"/>
      <c r="I91" s="444"/>
      <c r="J91" s="444"/>
      <c r="K91" s="444"/>
      <c r="L91" s="444"/>
      <c r="M91" s="445"/>
      <c r="N91" s="366"/>
      <c r="O91" s="535" t="s">
        <v>253</v>
      </c>
      <c r="P91" s="535"/>
      <c r="Q91" s="535"/>
      <c r="R91" s="535"/>
      <c r="S91" s="535"/>
      <c r="T91" s="535"/>
      <c r="U91" s="535"/>
      <c r="V91" s="535"/>
      <c r="W91" s="535"/>
      <c r="X91" s="535"/>
      <c r="Y91" s="535"/>
      <c r="Z91" s="535"/>
      <c r="AA91" s="535"/>
      <c r="AB91" s="535"/>
      <c r="AC91" s="535"/>
      <c r="AD91" s="535"/>
      <c r="AE91" s="535"/>
      <c r="AF91" s="535"/>
      <c r="AG91" s="535"/>
      <c r="AH91" s="535"/>
      <c r="AI91" s="535"/>
      <c r="AJ91" s="535"/>
      <c r="AK91" s="535"/>
      <c r="AL91" s="535"/>
      <c r="AM91" s="535"/>
      <c r="AN91" s="535"/>
      <c r="AO91" s="535"/>
      <c r="AP91" s="535"/>
      <c r="AQ91" s="535"/>
      <c r="AR91" s="535"/>
      <c r="AS91" s="535"/>
      <c r="AT91" s="535"/>
      <c r="AU91" s="535"/>
      <c r="AV91" s="535"/>
      <c r="AW91" s="535"/>
      <c r="AX91" s="535"/>
      <c r="AY91" s="535"/>
      <c r="AZ91" s="535"/>
      <c r="BA91" s="535"/>
      <c r="BB91" s="535"/>
      <c r="BC91" s="535"/>
      <c r="BD91" s="535"/>
      <c r="BE91" s="535"/>
      <c r="BF91" s="535"/>
      <c r="BG91" s="535"/>
      <c r="BH91" s="535"/>
      <c r="BI91" s="535"/>
      <c r="BJ91" s="535"/>
      <c r="BK91" s="535"/>
      <c r="BL91" s="535"/>
      <c r="BM91" s="535"/>
      <c r="BN91" s="535"/>
      <c r="BO91" s="535"/>
      <c r="BP91" s="535"/>
      <c r="BQ91" s="535"/>
      <c r="BR91" s="535"/>
      <c r="BS91" s="535"/>
      <c r="BT91" s="535"/>
      <c r="BU91" s="535"/>
      <c r="BV91" s="535"/>
      <c r="BW91" s="535"/>
      <c r="BX91" s="535"/>
      <c r="BY91" s="535"/>
      <c r="BZ91" s="535"/>
      <c r="CA91" s="535"/>
      <c r="CB91" s="535"/>
      <c r="CC91" s="535"/>
      <c r="CD91" s="535"/>
      <c r="CE91" s="535"/>
      <c r="CF91" s="535"/>
      <c r="CG91" s="535"/>
      <c r="CH91" s="535"/>
      <c r="CI91" s="535"/>
      <c r="CJ91" s="535"/>
      <c r="CK91" s="535"/>
      <c r="CL91" s="535"/>
      <c r="CM91" s="535"/>
      <c r="CN91" s="535"/>
      <c r="CO91" s="535"/>
      <c r="CP91" s="535"/>
      <c r="CQ91" s="535"/>
      <c r="CR91" s="535"/>
      <c r="CS91" s="535"/>
      <c r="CT91" s="535"/>
      <c r="CU91" s="535"/>
      <c r="CV91" s="535"/>
      <c r="CW91" s="536"/>
      <c r="CX91" s="443" t="s">
        <v>35</v>
      </c>
      <c r="CY91" s="444"/>
      <c r="CZ91" s="444"/>
      <c r="DA91" s="444"/>
      <c r="DB91" s="444"/>
      <c r="DC91" s="444"/>
      <c r="DD91" s="444"/>
      <c r="DE91" s="444"/>
      <c r="DF91" s="444"/>
      <c r="DG91" s="444"/>
      <c r="DH91" s="444"/>
      <c r="DI91" s="445"/>
      <c r="DJ91" s="367">
        <v>572274</v>
      </c>
      <c r="DK91" s="367">
        <v>552218</v>
      </c>
      <c r="DL91" s="368">
        <v>390809</v>
      </c>
    </row>
    <row r="92" spans="1:120" ht="13.5" thickBot="1" x14ac:dyDescent="0.25">
      <c r="A92" s="295" t="s">
        <v>139</v>
      </c>
      <c r="B92" s="495"/>
      <c r="C92" s="439"/>
      <c r="D92" s="439"/>
      <c r="E92" s="439"/>
      <c r="F92" s="439"/>
      <c r="G92" s="439"/>
      <c r="H92" s="439"/>
      <c r="I92" s="439"/>
      <c r="J92" s="439"/>
      <c r="K92" s="439"/>
      <c r="L92" s="439"/>
      <c r="M92" s="440"/>
      <c r="N92" s="369"/>
      <c r="O92" s="539" t="s">
        <v>254</v>
      </c>
      <c r="P92" s="539"/>
      <c r="Q92" s="539"/>
      <c r="R92" s="539"/>
      <c r="S92" s="539"/>
      <c r="T92" s="539"/>
      <c r="U92" s="539"/>
      <c r="V92" s="539"/>
      <c r="W92" s="539"/>
      <c r="X92" s="539"/>
      <c r="Y92" s="539"/>
      <c r="Z92" s="539"/>
      <c r="AA92" s="539"/>
      <c r="AB92" s="539"/>
      <c r="AC92" s="539"/>
      <c r="AD92" s="539"/>
      <c r="AE92" s="539"/>
      <c r="AF92" s="539"/>
      <c r="AG92" s="539"/>
      <c r="AH92" s="539"/>
      <c r="AI92" s="539"/>
      <c r="AJ92" s="539"/>
      <c r="AK92" s="539"/>
      <c r="AL92" s="539"/>
      <c r="AM92" s="539"/>
      <c r="AN92" s="539"/>
      <c r="AO92" s="539"/>
      <c r="AP92" s="539"/>
      <c r="AQ92" s="539"/>
      <c r="AR92" s="539"/>
      <c r="AS92" s="539"/>
      <c r="AT92" s="539"/>
      <c r="AU92" s="539"/>
      <c r="AV92" s="539"/>
      <c r="AW92" s="539"/>
      <c r="AX92" s="539"/>
      <c r="AY92" s="539"/>
      <c r="AZ92" s="539"/>
      <c r="BA92" s="539"/>
      <c r="BB92" s="539"/>
      <c r="BC92" s="539"/>
      <c r="BD92" s="539"/>
      <c r="BE92" s="539"/>
      <c r="BF92" s="539"/>
      <c r="BG92" s="539"/>
      <c r="BH92" s="539"/>
      <c r="BI92" s="539"/>
      <c r="BJ92" s="539"/>
      <c r="BK92" s="539"/>
      <c r="BL92" s="539"/>
      <c r="BM92" s="539"/>
      <c r="BN92" s="539"/>
      <c r="BO92" s="539"/>
      <c r="BP92" s="539"/>
      <c r="BQ92" s="539"/>
      <c r="BR92" s="539"/>
      <c r="BS92" s="539"/>
      <c r="BT92" s="539"/>
      <c r="BU92" s="539"/>
      <c r="BV92" s="539"/>
      <c r="BW92" s="539"/>
      <c r="BX92" s="539"/>
      <c r="BY92" s="539"/>
      <c r="BZ92" s="539"/>
      <c r="CA92" s="539"/>
      <c r="CB92" s="539"/>
      <c r="CC92" s="539"/>
      <c r="CD92" s="539"/>
      <c r="CE92" s="539"/>
      <c r="CF92" s="539"/>
      <c r="CG92" s="539"/>
      <c r="CH92" s="539"/>
      <c r="CI92" s="539"/>
      <c r="CJ92" s="539"/>
      <c r="CK92" s="539"/>
      <c r="CL92" s="539"/>
      <c r="CM92" s="539"/>
      <c r="CN92" s="539"/>
      <c r="CO92" s="539"/>
      <c r="CP92" s="539"/>
      <c r="CQ92" s="539"/>
      <c r="CR92" s="539"/>
      <c r="CS92" s="539"/>
      <c r="CT92" s="539"/>
      <c r="CU92" s="539"/>
      <c r="CV92" s="539"/>
      <c r="CW92" s="540"/>
      <c r="CX92" s="438" t="s">
        <v>90</v>
      </c>
      <c r="CY92" s="439"/>
      <c r="CZ92" s="439"/>
      <c r="DA92" s="439"/>
      <c r="DB92" s="439"/>
      <c r="DC92" s="439"/>
      <c r="DD92" s="439"/>
      <c r="DE92" s="439"/>
      <c r="DF92" s="439"/>
      <c r="DG92" s="439"/>
      <c r="DH92" s="439"/>
      <c r="DI92" s="440"/>
      <c r="DJ92" s="370">
        <f>DJ56+DJ63+DJ65+DJ81+DJ85+DJ91</f>
        <v>18364240</v>
      </c>
      <c r="DK92" s="370">
        <f>DK56+DK63+DK65+DK81+DK85+DK91</f>
        <v>20395889</v>
      </c>
      <c r="DL92" s="371">
        <f>DL56+DL63+DL65+DL81+DL85+DL91</f>
        <v>20283524</v>
      </c>
    </row>
    <row r="93" spans="1:120" s="303" customFormat="1" ht="13.5" thickBot="1" x14ac:dyDescent="0.25">
      <c r="A93" s="302"/>
      <c r="B93" s="372"/>
      <c r="C93" s="373"/>
      <c r="D93" s="373"/>
      <c r="E93" s="373"/>
      <c r="F93" s="373"/>
      <c r="G93" s="373"/>
      <c r="H93" s="373"/>
      <c r="I93" s="373"/>
      <c r="J93" s="373"/>
      <c r="K93" s="373"/>
      <c r="L93" s="373"/>
      <c r="M93" s="374"/>
      <c r="N93" s="375"/>
      <c r="O93" s="537" t="s">
        <v>255</v>
      </c>
      <c r="P93" s="537"/>
      <c r="Q93" s="537"/>
      <c r="R93" s="537"/>
      <c r="S93" s="537"/>
      <c r="T93" s="537"/>
      <c r="U93" s="537"/>
      <c r="V93" s="537"/>
      <c r="W93" s="537"/>
      <c r="X93" s="537"/>
      <c r="Y93" s="537"/>
      <c r="Z93" s="537"/>
      <c r="AA93" s="537"/>
      <c r="AB93" s="537"/>
      <c r="AC93" s="537"/>
      <c r="AD93" s="537"/>
      <c r="AE93" s="537"/>
      <c r="AF93" s="537"/>
      <c r="AG93" s="537"/>
      <c r="AH93" s="537"/>
      <c r="AI93" s="537"/>
      <c r="AJ93" s="537"/>
      <c r="AK93" s="537"/>
      <c r="AL93" s="537"/>
      <c r="AM93" s="537"/>
      <c r="AN93" s="537"/>
      <c r="AO93" s="537"/>
      <c r="AP93" s="537"/>
      <c r="AQ93" s="537"/>
      <c r="AR93" s="537"/>
      <c r="AS93" s="537"/>
      <c r="AT93" s="537"/>
      <c r="AU93" s="537"/>
      <c r="AV93" s="537"/>
      <c r="AW93" s="537"/>
      <c r="AX93" s="537"/>
      <c r="AY93" s="537"/>
      <c r="AZ93" s="537"/>
      <c r="BA93" s="537"/>
      <c r="BB93" s="537"/>
      <c r="BC93" s="537"/>
      <c r="BD93" s="537"/>
      <c r="BE93" s="537"/>
      <c r="BF93" s="537"/>
      <c r="BG93" s="537"/>
      <c r="BH93" s="537"/>
      <c r="BI93" s="537"/>
      <c r="BJ93" s="537"/>
      <c r="BK93" s="537"/>
      <c r="BL93" s="537"/>
      <c r="BM93" s="537"/>
      <c r="BN93" s="537"/>
      <c r="BO93" s="537"/>
      <c r="BP93" s="537"/>
      <c r="BQ93" s="537"/>
      <c r="BR93" s="537"/>
      <c r="BS93" s="537"/>
      <c r="BT93" s="537"/>
      <c r="BU93" s="537"/>
      <c r="BV93" s="537"/>
      <c r="BW93" s="537"/>
      <c r="BX93" s="537"/>
      <c r="BY93" s="537"/>
      <c r="BZ93" s="537"/>
      <c r="CA93" s="537"/>
      <c r="CB93" s="537"/>
      <c r="CC93" s="537"/>
      <c r="CD93" s="537"/>
      <c r="CE93" s="537"/>
      <c r="CF93" s="537"/>
      <c r="CG93" s="537"/>
      <c r="CH93" s="537"/>
      <c r="CI93" s="537"/>
      <c r="CJ93" s="537"/>
      <c r="CK93" s="537"/>
      <c r="CL93" s="537"/>
      <c r="CM93" s="537"/>
      <c r="CN93" s="537"/>
      <c r="CO93" s="537"/>
      <c r="CP93" s="537"/>
      <c r="CQ93" s="537"/>
      <c r="CR93" s="537"/>
      <c r="CS93" s="537"/>
      <c r="CT93" s="537"/>
      <c r="CU93" s="537"/>
      <c r="CV93" s="537"/>
      <c r="CW93" s="538"/>
      <c r="CX93" s="442" t="s">
        <v>89</v>
      </c>
      <c r="CY93" s="439"/>
      <c r="CZ93" s="439"/>
      <c r="DA93" s="439"/>
      <c r="DB93" s="439"/>
      <c r="DC93" s="439"/>
      <c r="DD93" s="439"/>
      <c r="DE93" s="439"/>
      <c r="DF93" s="439"/>
      <c r="DG93" s="439"/>
      <c r="DH93" s="439"/>
      <c r="DI93" s="440"/>
      <c r="DJ93" s="370">
        <f>DJ54+DJ92</f>
        <v>119082959</v>
      </c>
      <c r="DK93" s="376">
        <f>DK54+DK92</f>
        <v>122662543</v>
      </c>
      <c r="DL93" s="371">
        <f>DL54+DL92</f>
        <v>117869114</v>
      </c>
      <c r="DM93" s="377">
        <f>DJ93-DJ143</f>
        <v>0</v>
      </c>
      <c r="DN93" s="377">
        <f>DK93-DK143</f>
        <v>0</v>
      </c>
    </row>
    <row r="94" spans="1:120" s="303" customFormat="1" ht="6" customHeight="1" thickBot="1" x14ac:dyDescent="0.25">
      <c r="A94" s="302"/>
      <c r="B94" s="378"/>
      <c r="C94" s="378"/>
      <c r="D94" s="378"/>
      <c r="E94" s="378"/>
      <c r="F94" s="378"/>
      <c r="G94" s="378"/>
      <c r="H94" s="378"/>
      <c r="I94" s="378"/>
      <c r="J94" s="378"/>
      <c r="K94" s="378"/>
      <c r="L94" s="378"/>
      <c r="M94" s="378"/>
      <c r="N94" s="379"/>
      <c r="O94" s="379"/>
      <c r="P94" s="379"/>
      <c r="Q94" s="379"/>
      <c r="R94" s="379"/>
      <c r="S94" s="379"/>
      <c r="T94" s="379"/>
      <c r="U94" s="379"/>
      <c r="V94" s="379"/>
      <c r="W94" s="379"/>
      <c r="X94" s="379"/>
      <c r="Y94" s="379"/>
      <c r="Z94" s="379"/>
      <c r="AA94" s="379"/>
      <c r="AB94" s="379"/>
      <c r="AC94" s="379"/>
      <c r="AD94" s="379"/>
      <c r="AE94" s="379"/>
      <c r="AF94" s="379"/>
      <c r="AG94" s="379"/>
      <c r="AH94" s="379"/>
      <c r="AI94" s="379"/>
      <c r="AJ94" s="379"/>
      <c r="AK94" s="379"/>
      <c r="AL94" s="379"/>
      <c r="AM94" s="379"/>
      <c r="AN94" s="379"/>
      <c r="AO94" s="379"/>
      <c r="AP94" s="379"/>
      <c r="AQ94" s="379"/>
      <c r="AR94" s="379"/>
      <c r="AS94" s="379"/>
      <c r="AT94" s="379"/>
      <c r="AU94" s="379"/>
      <c r="AV94" s="379"/>
      <c r="AW94" s="379"/>
      <c r="AX94" s="379"/>
      <c r="AY94" s="379"/>
      <c r="AZ94" s="379"/>
      <c r="BA94" s="379"/>
      <c r="BB94" s="379"/>
      <c r="BC94" s="379"/>
      <c r="BD94" s="379"/>
      <c r="BE94" s="379"/>
      <c r="BF94" s="379"/>
      <c r="BG94" s="379"/>
      <c r="BH94" s="379"/>
      <c r="BI94" s="379"/>
      <c r="BJ94" s="379"/>
      <c r="BK94" s="379"/>
      <c r="BL94" s="379"/>
      <c r="BM94" s="379"/>
      <c r="BN94" s="379"/>
      <c r="BO94" s="379"/>
      <c r="BP94" s="379"/>
      <c r="BQ94" s="379"/>
      <c r="BR94" s="379"/>
      <c r="BS94" s="379"/>
      <c r="BT94" s="379"/>
      <c r="BU94" s="379"/>
      <c r="BV94" s="379"/>
      <c r="BW94" s="379"/>
      <c r="BX94" s="379"/>
      <c r="BY94" s="379"/>
      <c r="BZ94" s="379"/>
      <c r="CA94" s="379"/>
      <c r="CB94" s="379"/>
      <c r="CC94" s="379"/>
      <c r="CD94" s="379"/>
      <c r="CE94" s="379"/>
      <c r="CF94" s="379"/>
      <c r="CG94" s="379"/>
      <c r="CH94" s="379"/>
      <c r="CI94" s="379"/>
      <c r="CJ94" s="379"/>
      <c r="CK94" s="379"/>
      <c r="CL94" s="379"/>
      <c r="CM94" s="379"/>
      <c r="CN94" s="379"/>
      <c r="CO94" s="379"/>
      <c r="CP94" s="379"/>
      <c r="CQ94" s="379"/>
      <c r="CR94" s="379"/>
      <c r="CS94" s="379"/>
      <c r="CT94" s="379"/>
      <c r="CU94" s="379"/>
      <c r="CV94" s="379"/>
      <c r="CW94" s="379"/>
      <c r="CX94" s="379"/>
      <c r="CY94" s="379"/>
      <c r="CZ94" s="379"/>
      <c r="DA94" s="379"/>
      <c r="DB94" s="379"/>
      <c r="DC94" s="379"/>
      <c r="DD94" s="379"/>
      <c r="DE94" s="379"/>
      <c r="DF94" s="379"/>
      <c r="DG94" s="379"/>
      <c r="DH94" s="379"/>
      <c r="DI94" s="379"/>
      <c r="DJ94" s="380"/>
      <c r="DK94" s="380"/>
      <c r="DL94" s="380"/>
      <c r="DM94" s="381"/>
      <c r="DN94" s="381"/>
      <c r="DO94" s="381"/>
      <c r="DP94" s="381"/>
    </row>
    <row r="95" spans="1:120" ht="20.100000000000001" customHeight="1" x14ac:dyDescent="0.2">
      <c r="B95" s="521" t="s">
        <v>198</v>
      </c>
      <c r="C95" s="522"/>
      <c r="D95" s="522"/>
      <c r="E95" s="522"/>
      <c r="F95" s="522"/>
      <c r="G95" s="522"/>
      <c r="H95" s="522"/>
      <c r="I95" s="522"/>
      <c r="J95" s="522"/>
      <c r="K95" s="522"/>
      <c r="L95" s="522"/>
      <c r="M95" s="523"/>
      <c r="N95" s="530" t="s">
        <v>199</v>
      </c>
      <c r="O95" s="510"/>
      <c r="P95" s="510"/>
      <c r="Q95" s="510"/>
      <c r="R95" s="510"/>
      <c r="S95" s="510"/>
      <c r="T95" s="510"/>
      <c r="U95" s="510"/>
      <c r="V95" s="510"/>
      <c r="W95" s="510"/>
      <c r="X95" s="510"/>
      <c r="Y95" s="510"/>
      <c r="Z95" s="510"/>
      <c r="AA95" s="510"/>
      <c r="AB95" s="510"/>
      <c r="AC95" s="510"/>
      <c r="AD95" s="510"/>
      <c r="AE95" s="510"/>
      <c r="AF95" s="510"/>
      <c r="AG95" s="510"/>
      <c r="AH95" s="510"/>
      <c r="AI95" s="510"/>
      <c r="AJ95" s="510"/>
      <c r="AK95" s="510"/>
      <c r="AL95" s="510"/>
      <c r="AM95" s="510"/>
      <c r="AN95" s="510"/>
      <c r="AO95" s="510"/>
      <c r="AP95" s="510"/>
      <c r="AQ95" s="510"/>
      <c r="AR95" s="510"/>
      <c r="AS95" s="510"/>
      <c r="AT95" s="510"/>
      <c r="AU95" s="510"/>
      <c r="AV95" s="510"/>
      <c r="AW95" s="510"/>
      <c r="AX95" s="510"/>
      <c r="AY95" s="510"/>
      <c r="AZ95" s="510"/>
      <c r="BA95" s="510"/>
      <c r="BB95" s="510"/>
      <c r="BC95" s="510"/>
      <c r="BD95" s="510"/>
      <c r="BE95" s="510"/>
      <c r="BF95" s="510"/>
      <c r="BG95" s="510"/>
      <c r="BH95" s="510"/>
      <c r="BI95" s="510"/>
      <c r="BJ95" s="510"/>
      <c r="BK95" s="510"/>
      <c r="BL95" s="510"/>
      <c r="BM95" s="510"/>
      <c r="BN95" s="510"/>
      <c r="BO95" s="510"/>
      <c r="BP95" s="510"/>
      <c r="BQ95" s="510"/>
      <c r="BR95" s="510"/>
      <c r="BS95" s="510"/>
      <c r="BT95" s="510"/>
      <c r="BU95" s="510"/>
      <c r="BV95" s="510"/>
      <c r="BW95" s="510"/>
      <c r="BX95" s="510"/>
      <c r="BY95" s="510"/>
      <c r="BZ95" s="510"/>
      <c r="CA95" s="510"/>
      <c r="CB95" s="510"/>
      <c r="CC95" s="510"/>
      <c r="CD95" s="510"/>
      <c r="CE95" s="510"/>
      <c r="CF95" s="510"/>
      <c r="CG95" s="510"/>
      <c r="CH95" s="510"/>
      <c r="CI95" s="510"/>
      <c r="CJ95" s="510"/>
      <c r="CK95" s="510"/>
      <c r="CL95" s="510"/>
      <c r="CM95" s="510"/>
      <c r="CN95" s="510"/>
      <c r="CO95" s="510"/>
      <c r="CP95" s="510"/>
      <c r="CQ95" s="510"/>
      <c r="CR95" s="510"/>
      <c r="CS95" s="510"/>
      <c r="CT95" s="510"/>
      <c r="CU95" s="510"/>
      <c r="CV95" s="510"/>
      <c r="CW95" s="511"/>
      <c r="CX95" s="509" t="s">
        <v>200</v>
      </c>
      <c r="CY95" s="510"/>
      <c r="CZ95" s="510"/>
      <c r="DA95" s="510"/>
      <c r="DB95" s="510"/>
      <c r="DC95" s="510"/>
      <c r="DD95" s="510"/>
      <c r="DE95" s="510"/>
      <c r="DF95" s="510"/>
      <c r="DG95" s="510"/>
      <c r="DH95" s="510"/>
      <c r="DI95" s="511"/>
      <c r="DJ95" s="382" t="s">
        <v>196</v>
      </c>
      <c r="DK95" s="382" t="s">
        <v>197</v>
      </c>
      <c r="DL95" s="383" t="s">
        <v>197</v>
      </c>
    </row>
    <row r="96" spans="1:120" x14ac:dyDescent="0.2">
      <c r="B96" s="524"/>
      <c r="C96" s="525"/>
      <c r="D96" s="525"/>
      <c r="E96" s="525"/>
      <c r="F96" s="525"/>
      <c r="G96" s="525"/>
      <c r="H96" s="525"/>
      <c r="I96" s="525"/>
      <c r="J96" s="525"/>
      <c r="K96" s="525"/>
      <c r="L96" s="525"/>
      <c r="M96" s="526"/>
      <c r="N96" s="512"/>
      <c r="O96" s="513"/>
      <c r="P96" s="513"/>
      <c r="Q96" s="513"/>
      <c r="R96" s="513"/>
      <c r="S96" s="513"/>
      <c r="T96" s="513"/>
      <c r="U96" s="513"/>
      <c r="V96" s="513"/>
      <c r="W96" s="513"/>
      <c r="X96" s="513"/>
      <c r="Y96" s="513"/>
      <c r="Z96" s="513"/>
      <c r="AA96" s="513"/>
      <c r="AB96" s="513"/>
      <c r="AC96" s="513"/>
      <c r="AD96" s="513"/>
      <c r="AE96" s="513"/>
      <c r="AF96" s="513"/>
      <c r="AG96" s="513"/>
      <c r="AH96" s="513"/>
      <c r="AI96" s="513"/>
      <c r="AJ96" s="513"/>
      <c r="AK96" s="513"/>
      <c r="AL96" s="513"/>
      <c r="AM96" s="513"/>
      <c r="AN96" s="513"/>
      <c r="AO96" s="513"/>
      <c r="AP96" s="513"/>
      <c r="AQ96" s="513"/>
      <c r="AR96" s="513"/>
      <c r="AS96" s="513"/>
      <c r="AT96" s="513"/>
      <c r="AU96" s="513"/>
      <c r="AV96" s="513"/>
      <c r="AW96" s="513"/>
      <c r="AX96" s="513"/>
      <c r="AY96" s="513"/>
      <c r="AZ96" s="513"/>
      <c r="BA96" s="513"/>
      <c r="BB96" s="513"/>
      <c r="BC96" s="513"/>
      <c r="BD96" s="513"/>
      <c r="BE96" s="513"/>
      <c r="BF96" s="513"/>
      <c r="BG96" s="513"/>
      <c r="BH96" s="513"/>
      <c r="BI96" s="513"/>
      <c r="BJ96" s="513"/>
      <c r="BK96" s="513"/>
      <c r="BL96" s="513"/>
      <c r="BM96" s="513"/>
      <c r="BN96" s="513"/>
      <c r="BO96" s="513"/>
      <c r="BP96" s="513"/>
      <c r="BQ96" s="513"/>
      <c r="BR96" s="513"/>
      <c r="BS96" s="513"/>
      <c r="BT96" s="513"/>
      <c r="BU96" s="513"/>
      <c r="BV96" s="513"/>
      <c r="BW96" s="513"/>
      <c r="BX96" s="513"/>
      <c r="BY96" s="513"/>
      <c r="BZ96" s="513"/>
      <c r="CA96" s="513"/>
      <c r="CB96" s="513"/>
      <c r="CC96" s="513"/>
      <c r="CD96" s="513"/>
      <c r="CE96" s="513"/>
      <c r="CF96" s="513"/>
      <c r="CG96" s="513"/>
      <c r="CH96" s="513"/>
      <c r="CI96" s="513"/>
      <c r="CJ96" s="513"/>
      <c r="CK96" s="513"/>
      <c r="CL96" s="513"/>
      <c r="CM96" s="513"/>
      <c r="CN96" s="513"/>
      <c r="CO96" s="513"/>
      <c r="CP96" s="513"/>
      <c r="CQ96" s="513"/>
      <c r="CR96" s="513"/>
      <c r="CS96" s="513"/>
      <c r="CT96" s="513"/>
      <c r="CU96" s="513"/>
      <c r="CV96" s="513"/>
      <c r="CW96" s="514"/>
      <c r="CX96" s="512"/>
      <c r="CY96" s="513"/>
      <c r="CZ96" s="513"/>
      <c r="DA96" s="513"/>
      <c r="DB96" s="513"/>
      <c r="DC96" s="513"/>
      <c r="DD96" s="513"/>
      <c r="DE96" s="513"/>
      <c r="DF96" s="513"/>
      <c r="DG96" s="513"/>
      <c r="DH96" s="513"/>
      <c r="DI96" s="514"/>
      <c r="DJ96" s="384">
        <v>2017</v>
      </c>
      <c r="DK96" s="384">
        <v>2016</v>
      </c>
      <c r="DL96" s="385">
        <v>2015</v>
      </c>
    </row>
    <row r="97" spans="1:116" ht="13.5" thickBot="1" x14ac:dyDescent="0.25">
      <c r="B97" s="527"/>
      <c r="C97" s="528"/>
      <c r="D97" s="528"/>
      <c r="E97" s="528"/>
      <c r="F97" s="528"/>
      <c r="G97" s="528"/>
      <c r="H97" s="528"/>
      <c r="I97" s="528"/>
      <c r="J97" s="528"/>
      <c r="K97" s="528"/>
      <c r="L97" s="528"/>
      <c r="M97" s="529"/>
      <c r="N97" s="515"/>
      <c r="O97" s="516"/>
      <c r="P97" s="516"/>
      <c r="Q97" s="516"/>
      <c r="R97" s="516"/>
      <c r="S97" s="516"/>
      <c r="T97" s="516"/>
      <c r="U97" s="516"/>
      <c r="V97" s="516"/>
      <c r="W97" s="516"/>
      <c r="X97" s="516"/>
      <c r="Y97" s="516"/>
      <c r="Z97" s="516"/>
      <c r="AA97" s="516"/>
      <c r="AB97" s="516"/>
      <c r="AC97" s="516"/>
      <c r="AD97" s="516"/>
      <c r="AE97" s="516"/>
      <c r="AF97" s="516"/>
      <c r="AG97" s="516"/>
      <c r="AH97" s="516"/>
      <c r="AI97" s="516"/>
      <c r="AJ97" s="516"/>
      <c r="AK97" s="516"/>
      <c r="AL97" s="516"/>
      <c r="AM97" s="516"/>
      <c r="AN97" s="516"/>
      <c r="AO97" s="516"/>
      <c r="AP97" s="516"/>
      <c r="AQ97" s="516"/>
      <c r="AR97" s="516"/>
      <c r="AS97" s="516"/>
      <c r="AT97" s="516"/>
      <c r="AU97" s="516"/>
      <c r="AV97" s="516"/>
      <c r="AW97" s="516"/>
      <c r="AX97" s="516"/>
      <c r="AY97" s="516"/>
      <c r="AZ97" s="516"/>
      <c r="BA97" s="516"/>
      <c r="BB97" s="516"/>
      <c r="BC97" s="516"/>
      <c r="BD97" s="516"/>
      <c r="BE97" s="516"/>
      <c r="BF97" s="516"/>
      <c r="BG97" s="516"/>
      <c r="BH97" s="516"/>
      <c r="BI97" s="516"/>
      <c r="BJ97" s="516"/>
      <c r="BK97" s="516"/>
      <c r="BL97" s="516"/>
      <c r="BM97" s="516"/>
      <c r="BN97" s="516"/>
      <c r="BO97" s="516"/>
      <c r="BP97" s="516"/>
      <c r="BQ97" s="516"/>
      <c r="BR97" s="516"/>
      <c r="BS97" s="516"/>
      <c r="BT97" s="516"/>
      <c r="BU97" s="516"/>
      <c r="BV97" s="516"/>
      <c r="BW97" s="516"/>
      <c r="BX97" s="516"/>
      <c r="BY97" s="516"/>
      <c r="BZ97" s="516"/>
      <c r="CA97" s="516"/>
      <c r="CB97" s="516"/>
      <c r="CC97" s="516"/>
      <c r="CD97" s="516"/>
      <c r="CE97" s="516"/>
      <c r="CF97" s="516"/>
      <c r="CG97" s="516"/>
      <c r="CH97" s="516"/>
      <c r="CI97" s="516"/>
      <c r="CJ97" s="516"/>
      <c r="CK97" s="516"/>
      <c r="CL97" s="516"/>
      <c r="CM97" s="516"/>
      <c r="CN97" s="516"/>
      <c r="CO97" s="516"/>
      <c r="CP97" s="516"/>
      <c r="CQ97" s="516"/>
      <c r="CR97" s="516"/>
      <c r="CS97" s="516"/>
      <c r="CT97" s="516"/>
      <c r="CU97" s="516"/>
      <c r="CV97" s="516"/>
      <c r="CW97" s="517"/>
      <c r="CX97" s="515"/>
      <c r="CY97" s="516"/>
      <c r="CZ97" s="516"/>
      <c r="DA97" s="516"/>
      <c r="DB97" s="516"/>
      <c r="DC97" s="516"/>
      <c r="DD97" s="516"/>
      <c r="DE97" s="516"/>
      <c r="DF97" s="516"/>
      <c r="DG97" s="516"/>
      <c r="DH97" s="516"/>
      <c r="DI97" s="517"/>
      <c r="DJ97" s="386" t="s">
        <v>4</v>
      </c>
      <c r="DK97" s="386" t="s">
        <v>5</v>
      </c>
      <c r="DL97" s="387" t="s">
        <v>6</v>
      </c>
    </row>
    <row r="98" spans="1:116" ht="15" customHeight="1" x14ac:dyDescent="0.2">
      <c r="B98" s="518"/>
      <c r="C98" s="478"/>
      <c r="D98" s="478"/>
      <c r="E98" s="478"/>
      <c r="F98" s="478"/>
      <c r="G98" s="478"/>
      <c r="H98" s="478"/>
      <c r="I98" s="478"/>
      <c r="J98" s="478"/>
      <c r="K98" s="478"/>
      <c r="L98" s="478"/>
      <c r="M98" s="479"/>
      <c r="N98" s="519" t="s">
        <v>256</v>
      </c>
      <c r="O98" s="480"/>
      <c r="P98" s="480"/>
      <c r="Q98" s="480"/>
      <c r="R98" s="480"/>
      <c r="S98" s="480"/>
      <c r="T98" s="480"/>
      <c r="U98" s="480"/>
      <c r="V98" s="480"/>
      <c r="W98" s="480"/>
      <c r="X98" s="480"/>
      <c r="Y98" s="480"/>
      <c r="Z98" s="480"/>
      <c r="AA98" s="480"/>
      <c r="AB98" s="480"/>
      <c r="AC98" s="480"/>
      <c r="AD98" s="480"/>
      <c r="AE98" s="480"/>
      <c r="AF98" s="480"/>
      <c r="AG98" s="480"/>
      <c r="AH98" s="480"/>
      <c r="AI98" s="480"/>
      <c r="AJ98" s="480"/>
      <c r="AK98" s="480"/>
      <c r="AL98" s="480"/>
      <c r="AM98" s="480"/>
      <c r="AN98" s="480"/>
      <c r="AO98" s="480"/>
      <c r="AP98" s="480"/>
      <c r="AQ98" s="480"/>
      <c r="AR98" s="480"/>
      <c r="AS98" s="480"/>
      <c r="AT98" s="480"/>
      <c r="AU98" s="480"/>
      <c r="AV98" s="480"/>
      <c r="AW98" s="480"/>
      <c r="AX98" s="480"/>
      <c r="AY98" s="480"/>
      <c r="AZ98" s="480"/>
      <c r="BA98" s="480"/>
      <c r="BB98" s="480"/>
      <c r="BC98" s="480"/>
      <c r="BD98" s="480"/>
      <c r="BE98" s="480"/>
      <c r="BF98" s="480"/>
      <c r="BG98" s="480"/>
      <c r="BH98" s="480"/>
      <c r="BI98" s="480"/>
      <c r="BJ98" s="480"/>
      <c r="BK98" s="480"/>
      <c r="BL98" s="480"/>
      <c r="BM98" s="480"/>
      <c r="BN98" s="480"/>
      <c r="BO98" s="480"/>
      <c r="BP98" s="480"/>
      <c r="BQ98" s="480"/>
      <c r="BR98" s="480"/>
      <c r="BS98" s="480"/>
      <c r="BT98" s="480"/>
      <c r="BU98" s="480"/>
      <c r="BV98" s="480"/>
      <c r="BW98" s="480"/>
      <c r="BX98" s="480"/>
      <c r="BY98" s="480"/>
      <c r="BZ98" s="480"/>
      <c r="CA98" s="480"/>
      <c r="CB98" s="480"/>
      <c r="CC98" s="480"/>
      <c r="CD98" s="480"/>
      <c r="CE98" s="480"/>
      <c r="CF98" s="480"/>
      <c r="CG98" s="480"/>
      <c r="CH98" s="480"/>
      <c r="CI98" s="480"/>
      <c r="CJ98" s="480"/>
      <c r="CK98" s="480"/>
      <c r="CL98" s="480"/>
      <c r="CM98" s="480"/>
      <c r="CN98" s="480"/>
      <c r="CO98" s="480"/>
      <c r="CP98" s="480"/>
      <c r="CQ98" s="480"/>
      <c r="CR98" s="480"/>
      <c r="CS98" s="480"/>
      <c r="CT98" s="480"/>
      <c r="CU98" s="480"/>
      <c r="CV98" s="480"/>
      <c r="CW98" s="481"/>
      <c r="CX98" s="491" t="s">
        <v>88</v>
      </c>
      <c r="CY98" s="478"/>
      <c r="CZ98" s="478"/>
      <c r="DA98" s="478"/>
      <c r="DB98" s="478"/>
      <c r="DC98" s="478"/>
      <c r="DD98" s="478"/>
      <c r="DE98" s="478"/>
      <c r="DF98" s="478"/>
      <c r="DG98" s="478"/>
      <c r="DH98" s="478"/>
      <c r="DI98" s="479"/>
      <c r="DJ98" s="324"/>
      <c r="DK98" s="388"/>
      <c r="DL98" s="324"/>
    </row>
    <row r="99" spans="1:116" ht="14.25" customHeight="1" x14ac:dyDescent="0.2">
      <c r="A99" s="295" t="s">
        <v>138</v>
      </c>
      <c r="B99" s="503"/>
      <c r="C99" s="504"/>
      <c r="D99" s="504"/>
      <c r="E99" s="504"/>
      <c r="F99" s="504"/>
      <c r="G99" s="504"/>
      <c r="H99" s="504"/>
      <c r="I99" s="504"/>
      <c r="J99" s="504"/>
      <c r="K99" s="504"/>
      <c r="L99" s="504"/>
      <c r="M99" s="505"/>
      <c r="N99" s="506" t="s">
        <v>257</v>
      </c>
      <c r="O99" s="507"/>
      <c r="P99" s="507"/>
      <c r="Q99" s="507"/>
      <c r="R99" s="507"/>
      <c r="S99" s="507"/>
      <c r="T99" s="507"/>
      <c r="U99" s="507"/>
      <c r="V99" s="507"/>
      <c r="W99" s="507"/>
      <c r="X99" s="507"/>
      <c r="Y99" s="507"/>
      <c r="Z99" s="507"/>
      <c r="AA99" s="507"/>
      <c r="AB99" s="507"/>
      <c r="AC99" s="507"/>
      <c r="AD99" s="507"/>
      <c r="AE99" s="507"/>
      <c r="AF99" s="507"/>
      <c r="AG99" s="507"/>
      <c r="AH99" s="507"/>
      <c r="AI99" s="507"/>
      <c r="AJ99" s="507"/>
      <c r="AK99" s="507"/>
      <c r="AL99" s="507"/>
      <c r="AM99" s="507"/>
      <c r="AN99" s="507"/>
      <c r="AO99" s="507"/>
      <c r="AP99" s="507"/>
      <c r="AQ99" s="507"/>
      <c r="AR99" s="507"/>
      <c r="AS99" s="507"/>
      <c r="AT99" s="507"/>
      <c r="AU99" s="507"/>
      <c r="AV99" s="507"/>
      <c r="AW99" s="507"/>
      <c r="AX99" s="507"/>
      <c r="AY99" s="507"/>
      <c r="AZ99" s="507"/>
      <c r="BA99" s="507"/>
      <c r="BB99" s="507"/>
      <c r="BC99" s="507"/>
      <c r="BD99" s="507"/>
      <c r="BE99" s="507"/>
      <c r="BF99" s="507"/>
      <c r="BG99" s="507"/>
      <c r="BH99" s="507"/>
      <c r="BI99" s="507"/>
      <c r="BJ99" s="507"/>
      <c r="BK99" s="507"/>
      <c r="BL99" s="507"/>
      <c r="BM99" s="507"/>
      <c r="BN99" s="507"/>
      <c r="BO99" s="507"/>
      <c r="BP99" s="507"/>
      <c r="BQ99" s="507"/>
      <c r="BR99" s="507"/>
      <c r="BS99" s="507"/>
      <c r="BT99" s="507"/>
      <c r="BU99" s="507"/>
      <c r="BV99" s="507"/>
      <c r="BW99" s="507"/>
      <c r="BX99" s="507"/>
      <c r="BY99" s="507"/>
      <c r="BZ99" s="507"/>
      <c r="CA99" s="507"/>
      <c r="CB99" s="507"/>
      <c r="CC99" s="507"/>
      <c r="CD99" s="507"/>
      <c r="CE99" s="507"/>
      <c r="CF99" s="507"/>
      <c r="CG99" s="507"/>
      <c r="CH99" s="507"/>
      <c r="CI99" s="507"/>
      <c r="CJ99" s="507"/>
      <c r="CK99" s="507"/>
      <c r="CL99" s="507"/>
      <c r="CM99" s="507"/>
      <c r="CN99" s="507"/>
      <c r="CO99" s="507"/>
      <c r="CP99" s="507"/>
      <c r="CQ99" s="507"/>
      <c r="CR99" s="507"/>
      <c r="CS99" s="507"/>
      <c r="CT99" s="507"/>
      <c r="CU99" s="507"/>
      <c r="CV99" s="507"/>
      <c r="CW99" s="508"/>
      <c r="CX99" s="520"/>
      <c r="CY99" s="504"/>
      <c r="CZ99" s="504"/>
      <c r="DA99" s="504"/>
      <c r="DB99" s="504"/>
      <c r="DC99" s="504"/>
      <c r="DD99" s="504"/>
      <c r="DE99" s="504"/>
      <c r="DF99" s="504"/>
      <c r="DG99" s="504"/>
      <c r="DH99" s="504"/>
      <c r="DI99" s="505"/>
      <c r="DJ99" s="326"/>
      <c r="DK99" s="389"/>
      <c r="DL99" s="326"/>
    </row>
    <row r="100" spans="1:116" ht="12.6" customHeight="1" x14ac:dyDescent="0.2">
      <c r="B100" s="531" t="s">
        <v>83</v>
      </c>
      <c r="C100" s="473"/>
      <c r="D100" s="473"/>
      <c r="E100" s="473"/>
      <c r="F100" s="473"/>
      <c r="G100" s="473"/>
      <c r="H100" s="473"/>
      <c r="I100" s="473"/>
      <c r="J100" s="473"/>
      <c r="K100" s="473"/>
      <c r="L100" s="473"/>
      <c r="M100" s="474"/>
      <c r="N100" s="532" t="s">
        <v>258</v>
      </c>
      <c r="O100" s="533"/>
      <c r="P100" s="533"/>
      <c r="Q100" s="533"/>
      <c r="R100" s="533"/>
      <c r="S100" s="533"/>
      <c r="T100" s="533"/>
      <c r="U100" s="533"/>
      <c r="V100" s="533"/>
      <c r="W100" s="533"/>
      <c r="X100" s="533"/>
      <c r="Y100" s="533"/>
      <c r="Z100" s="533"/>
      <c r="AA100" s="533"/>
      <c r="AB100" s="533"/>
      <c r="AC100" s="533"/>
      <c r="AD100" s="533"/>
      <c r="AE100" s="533"/>
      <c r="AF100" s="533"/>
      <c r="AG100" s="533"/>
      <c r="AH100" s="533"/>
      <c r="AI100" s="533"/>
      <c r="AJ100" s="533"/>
      <c r="AK100" s="533"/>
      <c r="AL100" s="533"/>
      <c r="AM100" s="533"/>
      <c r="AN100" s="533"/>
      <c r="AO100" s="533"/>
      <c r="AP100" s="533"/>
      <c r="AQ100" s="533"/>
      <c r="AR100" s="533"/>
      <c r="AS100" s="533"/>
      <c r="AT100" s="533"/>
      <c r="AU100" s="533"/>
      <c r="AV100" s="533"/>
      <c r="AW100" s="533"/>
      <c r="AX100" s="533"/>
      <c r="AY100" s="533"/>
      <c r="AZ100" s="533"/>
      <c r="BA100" s="533"/>
      <c r="BB100" s="533"/>
      <c r="BC100" s="533"/>
      <c r="BD100" s="533"/>
      <c r="BE100" s="533"/>
      <c r="BF100" s="533"/>
      <c r="BG100" s="533"/>
      <c r="BH100" s="533"/>
      <c r="BI100" s="533"/>
      <c r="BJ100" s="533"/>
      <c r="BK100" s="533"/>
      <c r="BL100" s="533"/>
      <c r="BM100" s="533"/>
      <c r="BN100" s="533"/>
      <c r="BO100" s="533"/>
      <c r="BP100" s="533"/>
      <c r="BQ100" s="533"/>
      <c r="BR100" s="533"/>
      <c r="BS100" s="533"/>
      <c r="BT100" s="533"/>
      <c r="BU100" s="533"/>
      <c r="BV100" s="533"/>
      <c r="BW100" s="533"/>
      <c r="BX100" s="533"/>
      <c r="BY100" s="533"/>
      <c r="BZ100" s="533"/>
      <c r="CA100" s="533"/>
      <c r="CB100" s="533"/>
      <c r="CC100" s="533"/>
      <c r="CD100" s="533"/>
      <c r="CE100" s="533"/>
      <c r="CF100" s="533"/>
      <c r="CG100" s="533"/>
      <c r="CH100" s="533"/>
      <c r="CI100" s="533"/>
      <c r="CJ100" s="533"/>
      <c r="CK100" s="533"/>
      <c r="CL100" s="533"/>
      <c r="CM100" s="533"/>
      <c r="CN100" s="533"/>
      <c r="CO100" s="533"/>
      <c r="CP100" s="533"/>
      <c r="CQ100" s="533"/>
      <c r="CR100" s="533"/>
      <c r="CS100" s="533"/>
      <c r="CT100" s="533"/>
      <c r="CU100" s="533"/>
      <c r="CV100" s="533"/>
      <c r="CW100" s="534"/>
      <c r="CX100" s="482"/>
      <c r="CY100" s="473"/>
      <c r="CZ100" s="473"/>
      <c r="DA100" s="473"/>
      <c r="DB100" s="473"/>
      <c r="DC100" s="473"/>
      <c r="DD100" s="473"/>
      <c r="DE100" s="473"/>
      <c r="DF100" s="473"/>
      <c r="DG100" s="473"/>
      <c r="DH100" s="473"/>
      <c r="DI100" s="474"/>
      <c r="DJ100" s="390">
        <v>4221794</v>
      </c>
      <c r="DK100" s="390">
        <v>4221794</v>
      </c>
      <c r="DL100" s="390">
        <v>4221794</v>
      </c>
    </row>
    <row r="101" spans="1:116" ht="12.6" customHeight="1" x14ac:dyDescent="0.2">
      <c r="B101" s="531" t="s">
        <v>83</v>
      </c>
      <c r="C101" s="473"/>
      <c r="D101" s="473"/>
      <c r="E101" s="473"/>
      <c r="F101" s="473"/>
      <c r="G101" s="473"/>
      <c r="H101" s="473"/>
      <c r="I101" s="473"/>
      <c r="J101" s="473"/>
      <c r="K101" s="473"/>
      <c r="L101" s="473"/>
      <c r="M101" s="474"/>
      <c r="N101" s="561" t="s">
        <v>259</v>
      </c>
      <c r="O101" s="562"/>
      <c r="P101" s="562"/>
      <c r="Q101" s="562"/>
      <c r="R101" s="562"/>
      <c r="S101" s="562"/>
      <c r="T101" s="562"/>
      <c r="U101" s="562"/>
      <c r="V101" s="562"/>
      <c r="W101" s="562"/>
      <c r="X101" s="562"/>
      <c r="Y101" s="562"/>
      <c r="Z101" s="562"/>
      <c r="AA101" s="562"/>
      <c r="AB101" s="562"/>
      <c r="AC101" s="562"/>
      <c r="AD101" s="562"/>
      <c r="AE101" s="562"/>
      <c r="AF101" s="562"/>
      <c r="AG101" s="562"/>
      <c r="AH101" s="562"/>
      <c r="AI101" s="562"/>
      <c r="AJ101" s="562"/>
      <c r="AK101" s="562"/>
      <c r="AL101" s="562"/>
      <c r="AM101" s="562"/>
      <c r="AN101" s="562"/>
      <c r="AO101" s="562"/>
      <c r="AP101" s="562"/>
      <c r="AQ101" s="562"/>
      <c r="AR101" s="562"/>
      <c r="AS101" s="562"/>
      <c r="AT101" s="562"/>
      <c r="AU101" s="562"/>
      <c r="AV101" s="562"/>
      <c r="AW101" s="562"/>
      <c r="AX101" s="562"/>
      <c r="AY101" s="562"/>
      <c r="AZ101" s="562"/>
      <c r="BA101" s="562"/>
      <c r="BB101" s="562"/>
      <c r="BC101" s="562"/>
      <c r="BD101" s="562"/>
      <c r="BE101" s="562"/>
      <c r="BF101" s="562"/>
      <c r="BG101" s="562"/>
      <c r="BH101" s="562"/>
      <c r="BI101" s="562"/>
      <c r="BJ101" s="562"/>
      <c r="BK101" s="562"/>
      <c r="BL101" s="562"/>
      <c r="BM101" s="562"/>
      <c r="BN101" s="562"/>
      <c r="BO101" s="562"/>
      <c r="BP101" s="562"/>
      <c r="BQ101" s="562"/>
      <c r="BR101" s="562"/>
      <c r="BS101" s="562"/>
      <c r="BT101" s="562"/>
      <c r="BU101" s="562"/>
      <c r="BV101" s="562"/>
      <c r="BW101" s="562"/>
      <c r="BX101" s="562"/>
      <c r="BY101" s="562"/>
      <c r="BZ101" s="562"/>
      <c r="CA101" s="562"/>
      <c r="CB101" s="562"/>
      <c r="CC101" s="562"/>
      <c r="CD101" s="562"/>
      <c r="CE101" s="562"/>
      <c r="CF101" s="562"/>
      <c r="CG101" s="562"/>
      <c r="CH101" s="562"/>
      <c r="CI101" s="562"/>
      <c r="CJ101" s="562"/>
      <c r="CK101" s="562"/>
      <c r="CL101" s="562"/>
      <c r="CM101" s="562"/>
      <c r="CN101" s="562"/>
      <c r="CO101" s="562"/>
      <c r="CP101" s="562"/>
      <c r="CQ101" s="562"/>
      <c r="CR101" s="562"/>
      <c r="CS101" s="562"/>
      <c r="CT101" s="562"/>
      <c r="CU101" s="562"/>
      <c r="CV101" s="562"/>
      <c r="CW101" s="563"/>
      <c r="CX101" s="451" t="s">
        <v>158</v>
      </c>
      <c r="CY101" s="452"/>
      <c r="CZ101" s="452"/>
      <c r="DA101" s="452"/>
      <c r="DB101" s="452"/>
      <c r="DC101" s="452"/>
      <c r="DD101" s="452"/>
      <c r="DE101" s="452"/>
      <c r="DF101" s="452"/>
      <c r="DG101" s="452"/>
      <c r="DH101" s="452"/>
      <c r="DI101" s="453"/>
      <c r="DJ101" s="390">
        <v>0</v>
      </c>
      <c r="DK101" s="391">
        <v>0</v>
      </c>
      <c r="DL101" s="392">
        <v>0</v>
      </c>
    </row>
    <row r="102" spans="1:116" s="338" customFormat="1" ht="15" customHeight="1" x14ac:dyDescent="0.2">
      <c r="A102" s="295"/>
      <c r="B102" s="451" t="s">
        <v>83</v>
      </c>
      <c r="C102" s="452"/>
      <c r="D102" s="452"/>
      <c r="E102" s="452"/>
      <c r="F102" s="452"/>
      <c r="G102" s="452"/>
      <c r="H102" s="452"/>
      <c r="I102" s="452"/>
      <c r="J102" s="452"/>
      <c r="K102" s="452"/>
      <c r="L102" s="452"/>
      <c r="M102" s="453"/>
      <c r="N102" s="393"/>
      <c r="O102" s="489" t="s">
        <v>260</v>
      </c>
      <c r="P102" s="489"/>
      <c r="Q102" s="489"/>
      <c r="R102" s="489"/>
      <c r="S102" s="489"/>
      <c r="T102" s="489"/>
      <c r="U102" s="489"/>
      <c r="V102" s="489"/>
      <c r="W102" s="489"/>
      <c r="X102" s="489"/>
      <c r="Y102" s="489"/>
      <c r="Z102" s="489"/>
      <c r="AA102" s="489"/>
      <c r="AB102" s="489"/>
      <c r="AC102" s="489"/>
      <c r="AD102" s="489"/>
      <c r="AE102" s="489"/>
      <c r="AF102" s="489"/>
      <c r="AG102" s="489"/>
      <c r="AH102" s="489"/>
      <c r="AI102" s="489"/>
      <c r="AJ102" s="489"/>
      <c r="AK102" s="489"/>
      <c r="AL102" s="489"/>
      <c r="AM102" s="489"/>
      <c r="AN102" s="489"/>
      <c r="AO102" s="489"/>
      <c r="AP102" s="489"/>
      <c r="AQ102" s="489"/>
      <c r="AR102" s="489"/>
      <c r="AS102" s="489"/>
      <c r="AT102" s="489"/>
      <c r="AU102" s="489"/>
      <c r="AV102" s="489"/>
      <c r="AW102" s="489"/>
      <c r="AX102" s="489"/>
      <c r="AY102" s="489"/>
      <c r="AZ102" s="489"/>
      <c r="BA102" s="489"/>
      <c r="BB102" s="489"/>
      <c r="BC102" s="489"/>
      <c r="BD102" s="489"/>
      <c r="BE102" s="489"/>
      <c r="BF102" s="489"/>
      <c r="BG102" s="489"/>
      <c r="BH102" s="489"/>
      <c r="BI102" s="489"/>
      <c r="BJ102" s="489"/>
      <c r="BK102" s="489"/>
      <c r="BL102" s="489"/>
      <c r="BM102" s="489"/>
      <c r="BN102" s="489"/>
      <c r="BO102" s="489"/>
      <c r="BP102" s="489"/>
      <c r="BQ102" s="489"/>
      <c r="BR102" s="489"/>
      <c r="BS102" s="489"/>
      <c r="BT102" s="489"/>
      <c r="BU102" s="489"/>
      <c r="BV102" s="489"/>
      <c r="BW102" s="489"/>
      <c r="BX102" s="489"/>
      <c r="BY102" s="489"/>
      <c r="BZ102" s="489"/>
      <c r="CA102" s="489"/>
      <c r="CB102" s="489"/>
      <c r="CC102" s="489"/>
      <c r="CD102" s="489"/>
      <c r="CE102" s="489"/>
      <c r="CF102" s="489"/>
      <c r="CG102" s="489"/>
      <c r="CH102" s="489"/>
      <c r="CI102" s="489"/>
      <c r="CJ102" s="489"/>
      <c r="CK102" s="489"/>
      <c r="CL102" s="489"/>
      <c r="CM102" s="489"/>
      <c r="CN102" s="489"/>
      <c r="CO102" s="489"/>
      <c r="CP102" s="489"/>
      <c r="CQ102" s="489"/>
      <c r="CR102" s="489"/>
      <c r="CS102" s="489"/>
      <c r="CT102" s="489"/>
      <c r="CU102" s="489"/>
      <c r="CV102" s="489"/>
      <c r="CW102" s="490"/>
      <c r="CX102" s="451" t="s">
        <v>87</v>
      </c>
      <c r="CY102" s="452"/>
      <c r="CZ102" s="452"/>
      <c r="DA102" s="452"/>
      <c r="DB102" s="452"/>
      <c r="DC102" s="452"/>
      <c r="DD102" s="452"/>
      <c r="DE102" s="452"/>
      <c r="DF102" s="452"/>
      <c r="DG102" s="452"/>
      <c r="DH102" s="452"/>
      <c r="DI102" s="453"/>
      <c r="DJ102" s="332">
        <v>0</v>
      </c>
      <c r="DK102" s="332">
        <v>0</v>
      </c>
      <c r="DL102" s="332">
        <v>0</v>
      </c>
    </row>
    <row r="103" spans="1:116" ht="12.75" customHeight="1" x14ac:dyDescent="0.2">
      <c r="B103" s="451" t="s">
        <v>136</v>
      </c>
      <c r="C103" s="452"/>
      <c r="D103" s="452"/>
      <c r="E103" s="452"/>
      <c r="F103" s="452"/>
      <c r="G103" s="452"/>
      <c r="H103" s="452"/>
      <c r="I103" s="452"/>
      <c r="J103" s="452"/>
      <c r="K103" s="452"/>
      <c r="L103" s="452"/>
      <c r="M103" s="453"/>
      <c r="N103" s="394"/>
      <c r="O103" s="489" t="s">
        <v>261</v>
      </c>
      <c r="P103" s="489"/>
      <c r="Q103" s="489"/>
      <c r="R103" s="489"/>
      <c r="S103" s="489"/>
      <c r="T103" s="489"/>
      <c r="U103" s="489"/>
      <c r="V103" s="489"/>
      <c r="W103" s="489"/>
      <c r="X103" s="489"/>
      <c r="Y103" s="489"/>
      <c r="Z103" s="489"/>
      <c r="AA103" s="489"/>
      <c r="AB103" s="489"/>
      <c r="AC103" s="489"/>
      <c r="AD103" s="489"/>
      <c r="AE103" s="489"/>
      <c r="AF103" s="489"/>
      <c r="AG103" s="489"/>
      <c r="AH103" s="489"/>
      <c r="AI103" s="489"/>
      <c r="AJ103" s="489"/>
      <c r="AK103" s="489"/>
      <c r="AL103" s="489"/>
      <c r="AM103" s="489"/>
      <c r="AN103" s="489"/>
      <c r="AO103" s="489"/>
      <c r="AP103" s="489"/>
      <c r="AQ103" s="489"/>
      <c r="AR103" s="489"/>
      <c r="AS103" s="489"/>
      <c r="AT103" s="489"/>
      <c r="AU103" s="489"/>
      <c r="AV103" s="489"/>
      <c r="AW103" s="489"/>
      <c r="AX103" s="489"/>
      <c r="AY103" s="489"/>
      <c r="AZ103" s="489"/>
      <c r="BA103" s="489"/>
      <c r="BB103" s="489"/>
      <c r="BC103" s="489"/>
      <c r="BD103" s="489"/>
      <c r="BE103" s="489"/>
      <c r="BF103" s="489"/>
      <c r="BG103" s="489"/>
      <c r="BH103" s="489"/>
      <c r="BI103" s="489"/>
      <c r="BJ103" s="489"/>
      <c r="BK103" s="489"/>
      <c r="BL103" s="489"/>
      <c r="BM103" s="489"/>
      <c r="BN103" s="489"/>
      <c r="BO103" s="489"/>
      <c r="BP103" s="489"/>
      <c r="BQ103" s="489"/>
      <c r="BR103" s="489"/>
      <c r="BS103" s="489"/>
      <c r="BT103" s="489"/>
      <c r="BU103" s="489"/>
      <c r="BV103" s="489"/>
      <c r="BW103" s="489"/>
      <c r="BX103" s="489"/>
      <c r="BY103" s="489"/>
      <c r="BZ103" s="489"/>
      <c r="CA103" s="489"/>
      <c r="CB103" s="489"/>
      <c r="CC103" s="489"/>
      <c r="CD103" s="489"/>
      <c r="CE103" s="489"/>
      <c r="CF103" s="489"/>
      <c r="CG103" s="489"/>
      <c r="CH103" s="489"/>
      <c r="CI103" s="489"/>
      <c r="CJ103" s="489"/>
      <c r="CK103" s="489"/>
      <c r="CL103" s="489"/>
      <c r="CM103" s="489"/>
      <c r="CN103" s="489"/>
      <c r="CO103" s="489"/>
      <c r="CP103" s="489"/>
      <c r="CQ103" s="489"/>
      <c r="CR103" s="489"/>
      <c r="CS103" s="489"/>
      <c r="CT103" s="489"/>
      <c r="CU103" s="489"/>
      <c r="CV103" s="489"/>
      <c r="CW103" s="490"/>
      <c r="CX103" s="451" t="s">
        <v>86</v>
      </c>
      <c r="CY103" s="452"/>
      <c r="CZ103" s="452"/>
      <c r="DA103" s="452"/>
      <c r="DB103" s="452"/>
      <c r="DC103" s="452"/>
      <c r="DD103" s="452"/>
      <c r="DE103" s="452"/>
      <c r="DF103" s="452"/>
      <c r="DG103" s="452"/>
      <c r="DH103" s="452"/>
      <c r="DI103" s="453"/>
      <c r="DJ103" s="332">
        <v>0</v>
      </c>
      <c r="DK103" s="332">
        <v>0</v>
      </c>
      <c r="DL103" s="332">
        <v>0</v>
      </c>
    </row>
    <row r="104" spans="1:116" ht="12.6" customHeight="1" x14ac:dyDescent="0.2">
      <c r="B104" s="451" t="s">
        <v>83</v>
      </c>
      <c r="C104" s="452"/>
      <c r="D104" s="452"/>
      <c r="E104" s="452"/>
      <c r="F104" s="452"/>
      <c r="G104" s="452"/>
      <c r="H104" s="452"/>
      <c r="I104" s="452"/>
      <c r="J104" s="452"/>
      <c r="K104" s="452"/>
      <c r="L104" s="452"/>
      <c r="M104" s="453"/>
      <c r="N104" s="394"/>
      <c r="O104" s="489" t="s">
        <v>262</v>
      </c>
      <c r="P104" s="489"/>
      <c r="Q104" s="489"/>
      <c r="R104" s="489"/>
      <c r="S104" s="489"/>
      <c r="T104" s="489"/>
      <c r="U104" s="489"/>
      <c r="V104" s="489"/>
      <c r="W104" s="489"/>
      <c r="X104" s="489"/>
      <c r="Y104" s="489"/>
      <c r="Z104" s="489"/>
      <c r="AA104" s="489"/>
      <c r="AB104" s="489"/>
      <c r="AC104" s="489"/>
      <c r="AD104" s="489"/>
      <c r="AE104" s="489"/>
      <c r="AF104" s="489"/>
      <c r="AG104" s="489"/>
      <c r="AH104" s="489"/>
      <c r="AI104" s="489"/>
      <c r="AJ104" s="489"/>
      <c r="AK104" s="489"/>
      <c r="AL104" s="489"/>
      <c r="AM104" s="489"/>
      <c r="AN104" s="489"/>
      <c r="AO104" s="489"/>
      <c r="AP104" s="489"/>
      <c r="AQ104" s="489"/>
      <c r="AR104" s="489"/>
      <c r="AS104" s="489"/>
      <c r="AT104" s="489"/>
      <c r="AU104" s="489"/>
      <c r="AV104" s="489"/>
      <c r="AW104" s="489"/>
      <c r="AX104" s="489"/>
      <c r="AY104" s="489"/>
      <c r="AZ104" s="489"/>
      <c r="BA104" s="489"/>
      <c r="BB104" s="489"/>
      <c r="BC104" s="489"/>
      <c r="BD104" s="489"/>
      <c r="BE104" s="489"/>
      <c r="BF104" s="489"/>
      <c r="BG104" s="489"/>
      <c r="BH104" s="489"/>
      <c r="BI104" s="489"/>
      <c r="BJ104" s="489"/>
      <c r="BK104" s="489"/>
      <c r="BL104" s="489"/>
      <c r="BM104" s="489"/>
      <c r="BN104" s="489"/>
      <c r="BO104" s="489"/>
      <c r="BP104" s="489"/>
      <c r="BQ104" s="489"/>
      <c r="BR104" s="489"/>
      <c r="BS104" s="489"/>
      <c r="BT104" s="489"/>
      <c r="BU104" s="489"/>
      <c r="BV104" s="489"/>
      <c r="BW104" s="489"/>
      <c r="BX104" s="489"/>
      <c r="BY104" s="489"/>
      <c r="BZ104" s="489"/>
      <c r="CA104" s="489"/>
      <c r="CB104" s="489"/>
      <c r="CC104" s="489"/>
      <c r="CD104" s="489"/>
      <c r="CE104" s="489"/>
      <c r="CF104" s="489"/>
      <c r="CG104" s="489"/>
      <c r="CH104" s="489"/>
      <c r="CI104" s="489"/>
      <c r="CJ104" s="489"/>
      <c r="CK104" s="489"/>
      <c r="CL104" s="489"/>
      <c r="CM104" s="489"/>
      <c r="CN104" s="489"/>
      <c r="CO104" s="489"/>
      <c r="CP104" s="489"/>
      <c r="CQ104" s="489"/>
      <c r="CR104" s="489"/>
      <c r="CS104" s="489"/>
      <c r="CT104" s="489"/>
      <c r="CU104" s="489"/>
      <c r="CV104" s="489"/>
      <c r="CW104" s="490"/>
      <c r="CX104" s="451" t="s">
        <v>85</v>
      </c>
      <c r="CY104" s="452"/>
      <c r="CZ104" s="452"/>
      <c r="DA104" s="452"/>
      <c r="DB104" s="452"/>
      <c r="DC104" s="452"/>
      <c r="DD104" s="452"/>
      <c r="DE104" s="452"/>
      <c r="DF104" s="452"/>
      <c r="DG104" s="452"/>
      <c r="DH104" s="452"/>
      <c r="DI104" s="453"/>
      <c r="DJ104" s="332">
        <v>33269936</v>
      </c>
      <c r="DK104" s="332">
        <v>33269936</v>
      </c>
      <c r="DL104" s="332">
        <v>33269936</v>
      </c>
    </row>
    <row r="105" spans="1:116" ht="12.6" customHeight="1" x14ac:dyDescent="0.2">
      <c r="B105" s="451" t="s">
        <v>83</v>
      </c>
      <c r="C105" s="452"/>
      <c r="D105" s="452"/>
      <c r="E105" s="452"/>
      <c r="F105" s="452"/>
      <c r="G105" s="452"/>
      <c r="H105" s="452"/>
      <c r="I105" s="452"/>
      <c r="J105" s="452"/>
      <c r="K105" s="452"/>
      <c r="L105" s="452"/>
      <c r="M105" s="453"/>
      <c r="N105" s="394"/>
      <c r="O105" s="489" t="s">
        <v>263</v>
      </c>
      <c r="P105" s="489"/>
      <c r="Q105" s="489"/>
      <c r="R105" s="489"/>
      <c r="S105" s="489"/>
      <c r="T105" s="489"/>
      <c r="U105" s="489"/>
      <c r="V105" s="489"/>
      <c r="W105" s="489"/>
      <c r="X105" s="489"/>
      <c r="Y105" s="489"/>
      <c r="Z105" s="489"/>
      <c r="AA105" s="489"/>
      <c r="AB105" s="489"/>
      <c r="AC105" s="489"/>
      <c r="AD105" s="489"/>
      <c r="AE105" s="489"/>
      <c r="AF105" s="489"/>
      <c r="AG105" s="489"/>
      <c r="AH105" s="489"/>
      <c r="AI105" s="489"/>
      <c r="AJ105" s="489"/>
      <c r="AK105" s="489"/>
      <c r="AL105" s="489"/>
      <c r="AM105" s="489"/>
      <c r="AN105" s="489"/>
      <c r="AO105" s="489"/>
      <c r="AP105" s="489"/>
      <c r="AQ105" s="489"/>
      <c r="AR105" s="489"/>
      <c r="AS105" s="489"/>
      <c r="AT105" s="489"/>
      <c r="AU105" s="489"/>
      <c r="AV105" s="489"/>
      <c r="AW105" s="489"/>
      <c r="AX105" s="489"/>
      <c r="AY105" s="489"/>
      <c r="AZ105" s="489"/>
      <c r="BA105" s="489"/>
      <c r="BB105" s="489"/>
      <c r="BC105" s="489"/>
      <c r="BD105" s="489"/>
      <c r="BE105" s="489"/>
      <c r="BF105" s="489"/>
      <c r="BG105" s="489"/>
      <c r="BH105" s="489"/>
      <c r="BI105" s="489"/>
      <c r="BJ105" s="489"/>
      <c r="BK105" s="489"/>
      <c r="BL105" s="489"/>
      <c r="BM105" s="489"/>
      <c r="BN105" s="489"/>
      <c r="BO105" s="489"/>
      <c r="BP105" s="489"/>
      <c r="BQ105" s="489"/>
      <c r="BR105" s="489"/>
      <c r="BS105" s="489"/>
      <c r="BT105" s="489"/>
      <c r="BU105" s="489"/>
      <c r="BV105" s="489"/>
      <c r="BW105" s="489"/>
      <c r="BX105" s="489"/>
      <c r="BY105" s="489"/>
      <c r="BZ105" s="489"/>
      <c r="CA105" s="489"/>
      <c r="CB105" s="489"/>
      <c r="CC105" s="489"/>
      <c r="CD105" s="489"/>
      <c r="CE105" s="489"/>
      <c r="CF105" s="489"/>
      <c r="CG105" s="489"/>
      <c r="CH105" s="489"/>
      <c r="CI105" s="489"/>
      <c r="CJ105" s="489"/>
      <c r="CK105" s="489"/>
      <c r="CL105" s="489"/>
      <c r="CM105" s="489"/>
      <c r="CN105" s="489"/>
      <c r="CO105" s="489"/>
      <c r="CP105" s="489"/>
      <c r="CQ105" s="489"/>
      <c r="CR105" s="489"/>
      <c r="CS105" s="489"/>
      <c r="CT105" s="489"/>
      <c r="CU105" s="489"/>
      <c r="CV105" s="489"/>
      <c r="CW105" s="490"/>
      <c r="CX105" s="451" t="s">
        <v>84</v>
      </c>
      <c r="CY105" s="452"/>
      <c r="CZ105" s="452"/>
      <c r="DA105" s="452"/>
      <c r="DB105" s="452"/>
      <c r="DC105" s="452"/>
      <c r="DD105" s="452"/>
      <c r="DE105" s="452"/>
      <c r="DF105" s="452"/>
      <c r="DG105" s="452"/>
      <c r="DH105" s="452"/>
      <c r="DI105" s="453"/>
      <c r="DJ105" s="332">
        <v>211090</v>
      </c>
      <c r="DK105" s="332">
        <v>211090</v>
      </c>
      <c r="DL105" s="332">
        <v>211090</v>
      </c>
    </row>
    <row r="106" spans="1:116" x14ac:dyDescent="0.2">
      <c r="B106" s="451"/>
      <c r="C106" s="452"/>
      <c r="D106" s="452"/>
      <c r="E106" s="452"/>
      <c r="F106" s="452"/>
      <c r="G106" s="452"/>
      <c r="H106" s="452"/>
      <c r="I106" s="452"/>
      <c r="J106" s="452"/>
      <c r="K106" s="452"/>
      <c r="L106" s="452"/>
      <c r="M106" s="453"/>
      <c r="N106" s="363"/>
      <c r="O106" s="499"/>
      <c r="P106" s="499"/>
      <c r="Q106" s="499"/>
      <c r="R106" s="499"/>
      <c r="S106" s="499"/>
      <c r="T106" s="499"/>
      <c r="U106" s="499"/>
      <c r="V106" s="499"/>
      <c r="W106" s="499"/>
      <c r="X106" s="499"/>
      <c r="Y106" s="499"/>
      <c r="Z106" s="499"/>
      <c r="AA106" s="499"/>
      <c r="AB106" s="499"/>
      <c r="AC106" s="499"/>
      <c r="AD106" s="499"/>
      <c r="AE106" s="499"/>
      <c r="AF106" s="499"/>
      <c r="AG106" s="499"/>
      <c r="AH106" s="499"/>
      <c r="AI106" s="499"/>
      <c r="AJ106" s="499"/>
      <c r="AK106" s="499"/>
      <c r="AL106" s="499"/>
      <c r="AM106" s="499"/>
      <c r="AN106" s="499"/>
      <c r="AO106" s="499"/>
      <c r="AP106" s="499"/>
      <c r="AQ106" s="499"/>
      <c r="AR106" s="499"/>
      <c r="AS106" s="499"/>
      <c r="AT106" s="499"/>
      <c r="AU106" s="499"/>
      <c r="AV106" s="499"/>
      <c r="AW106" s="499"/>
      <c r="AX106" s="499"/>
      <c r="AY106" s="499"/>
      <c r="AZ106" s="499"/>
      <c r="BA106" s="499"/>
      <c r="BB106" s="499"/>
      <c r="BC106" s="499"/>
      <c r="BD106" s="499"/>
      <c r="BE106" s="499"/>
      <c r="BF106" s="499"/>
      <c r="BG106" s="499"/>
      <c r="BH106" s="499"/>
      <c r="BI106" s="499"/>
      <c r="BJ106" s="499"/>
      <c r="BK106" s="499"/>
      <c r="BL106" s="499"/>
      <c r="BM106" s="499"/>
      <c r="BN106" s="499"/>
      <c r="BO106" s="499"/>
      <c r="BP106" s="499"/>
      <c r="BQ106" s="499"/>
      <c r="BR106" s="499"/>
      <c r="BS106" s="499"/>
      <c r="BT106" s="499"/>
      <c r="BU106" s="499"/>
      <c r="BV106" s="499"/>
      <c r="BW106" s="499"/>
      <c r="BX106" s="499"/>
      <c r="BY106" s="499"/>
      <c r="BZ106" s="499"/>
      <c r="CA106" s="499"/>
      <c r="CB106" s="499"/>
      <c r="CC106" s="499"/>
      <c r="CD106" s="499"/>
      <c r="CE106" s="499"/>
      <c r="CF106" s="499"/>
      <c r="CG106" s="499"/>
      <c r="CH106" s="499"/>
      <c r="CI106" s="499"/>
      <c r="CJ106" s="499"/>
      <c r="CK106" s="499"/>
      <c r="CL106" s="499"/>
      <c r="CM106" s="499"/>
      <c r="CN106" s="499"/>
      <c r="CO106" s="499"/>
      <c r="CP106" s="499"/>
      <c r="CQ106" s="499"/>
      <c r="CR106" s="499"/>
      <c r="CS106" s="499"/>
      <c r="CT106" s="499"/>
      <c r="CU106" s="499"/>
      <c r="CV106" s="499"/>
      <c r="CW106" s="500"/>
      <c r="CX106" s="451"/>
      <c r="CY106" s="452"/>
      <c r="CZ106" s="452"/>
      <c r="DA106" s="452"/>
      <c r="DB106" s="452"/>
      <c r="DC106" s="452"/>
      <c r="DD106" s="452"/>
      <c r="DE106" s="452"/>
      <c r="DF106" s="452"/>
      <c r="DG106" s="452"/>
      <c r="DH106" s="452"/>
      <c r="DI106" s="453"/>
      <c r="DJ106" s="334"/>
      <c r="DK106" s="395"/>
      <c r="DL106" s="334"/>
    </row>
    <row r="107" spans="1:116" s="350" customFormat="1" ht="12.75" customHeight="1" x14ac:dyDescent="0.2">
      <c r="A107" s="347"/>
      <c r="B107" s="451" t="s">
        <v>83</v>
      </c>
      <c r="C107" s="452"/>
      <c r="D107" s="452"/>
      <c r="E107" s="452"/>
      <c r="F107" s="452"/>
      <c r="G107" s="452"/>
      <c r="H107" s="452"/>
      <c r="I107" s="452"/>
      <c r="J107" s="452"/>
      <c r="K107" s="452"/>
      <c r="L107" s="452"/>
      <c r="M107" s="453"/>
      <c r="N107" s="394"/>
      <c r="O107" s="489" t="s">
        <v>264</v>
      </c>
      <c r="P107" s="489"/>
      <c r="Q107" s="489"/>
      <c r="R107" s="489"/>
      <c r="S107" s="489"/>
      <c r="T107" s="489"/>
      <c r="U107" s="489"/>
      <c r="V107" s="489"/>
      <c r="W107" s="489"/>
      <c r="X107" s="489"/>
      <c r="Y107" s="489"/>
      <c r="Z107" s="489"/>
      <c r="AA107" s="489"/>
      <c r="AB107" s="489"/>
      <c r="AC107" s="489"/>
      <c r="AD107" s="489"/>
      <c r="AE107" s="489"/>
      <c r="AF107" s="489"/>
      <c r="AG107" s="489"/>
      <c r="AH107" s="489"/>
      <c r="AI107" s="489"/>
      <c r="AJ107" s="489"/>
      <c r="AK107" s="489"/>
      <c r="AL107" s="489"/>
      <c r="AM107" s="489"/>
      <c r="AN107" s="489"/>
      <c r="AO107" s="489"/>
      <c r="AP107" s="489"/>
      <c r="AQ107" s="489"/>
      <c r="AR107" s="489"/>
      <c r="AS107" s="489"/>
      <c r="AT107" s="489"/>
      <c r="AU107" s="489"/>
      <c r="AV107" s="489"/>
      <c r="AW107" s="489"/>
      <c r="AX107" s="489"/>
      <c r="AY107" s="489"/>
      <c r="AZ107" s="489"/>
      <c r="BA107" s="489"/>
      <c r="BB107" s="489"/>
      <c r="BC107" s="489"/>
      <c r="BD107" s="489"/>
      <c r="BE107" s="489"/>
      <c r="BF107" s="489"/>
      <c r="BG107" s="489"/>
      <c r="BH107" s="489"/>
      <c r="BI107" s="489"/>
      <c r="BJ107" s="489"/>
      <c r="BK107" s="489"/>
      <c r="BL107" s="489"/>
      <c r="BM107" s="489"/>
      <c r="BN107" s="489"/>
      <c r="BO107" s="489"/>
      <c r="BP107" s="489"/>
      <c r="BQ107" s="489"/>
      <c r="BR107" s="489"/>
      <c r="BS107" s="489"/>
      <c r="BT107" s="489"/>
      <c r="BU107" s="489"/>
      <c r="BV107" s="489"/>
      <c r="BW107" s="489"/>
      <c r="BX107" s="489"/>
      <c r="BY107" s="489"/>
      <c r="BZ107" s="489"/>
      <c r="CA107" s="489"/>
      <c r="CB107" s="489"/>
      <c r="CC107" s="489"/>
      <c r="CD107" s="489"/>
      <c r="CE107" s="489"/>
      <c r="CF107" s="489"/>
      <c r="CG107" s="489"/>
      <c r="CH107" s="489"/>
      <c r="CI107" s="489"/>
      <c r="CJ107" s="489"/>
      <c r="CK107" s="489"/>
      <c r="CL107" s="489"/>
      <c r="CM107" s="489"/>
      <c r="CN107" s="489"/>
      <c r="CO107" s="489"/>
      <c r="CP107" s="489"/>
      <c r="CQ107" s="489"/>
      <c r="CR107" s="489"/>
      <c r="CS107" s="489"/>
      <c r="CT107" s="489"/>
      <c r="CU107" s="489"/>
      <c r="CV107" s="489"/>
      <c r="CW107" s="490"/>
      <c r="CX107" s="451" t="s">
        <v>82</v>
      </c>
      <c r="CY107" s="452"/>
      <c r="CZ107" s="452"/>
      <c r="DA107" s="452"/>
      <c r="DB107" s="452"/>
      <c r="DC107" s="452"/>
      <c r="DD107" s="452"/>
      <c r="DE107" s="452"/>
      <c r="DF107" s="452"/>
      <c r="DG107" s="452"/>
      <c r="DH107" s="452"/>
      <c r="DI107" s="453"/>
      <c r="DJ107" s="334">
        <f>SUM(DJ108:DJ109)</f>
        <v>19423646</v>
      </c>
      <c r="DK107" s="395">
        <f>SUM(DK108,DK109)</f>
        <v>20028775</v>
      </c>
      <c r="DL107" s="334">
        <f>SUM(DL108,DL109)</f>
        <v>18610139</v>
      </c>
    </row>
    <row r="108" spans="1:116" s="350" customFormat="1" ht="13.5" customHeight="1" x14ac:dyDescent="0.2">
      <c r="A108" s="347"/>
      <c r="B108" s="451"/>
      <c r="C108" s="452"/>
      <c r="D108" s="452"/>
      <c r="E108" s="452"/>
      <c r="F108" s="452"/>
      <c r="G108" s="452"/>
      <c r="H108" s="452"/>
      <c r="I108" s="452"/>
      <c r="J108" s="452"/>
      <c r="K108" s="452"/>
      <c r="L108" s="452"/>
      <c r="M108" s="453"/>
      <c r="N108" s="393"/>
      <c r="O108" s="489" t="s">
        <v>265</v>
      </c>
      <c r="P108" s="489"/>
      <c r="Q108" s="489"/>
      <c r="R108" s="489"/>
      <c r="S108" s="489"/>
      <c r="T108" s="489"/>
      <c r="U108" s="489"/>
      <c r="V108" s="489"/>
      <c r="W108" s="489"/>
      <c r="X108" s="489"/>
      <c r="Y108" s="489"/>
      <c r="Z108" s="489"/>
      <c r="AA108" s="489"/>
      <c r="AB108" s="489"/>
      <c r="AC108" s="489"/>
      <c r="AD108" s="489"/>
      <c r="AE108" s="489"/>
      <c r="AF108" s="489"/>
      <c r="AG108" s="489"/>
      <c r="AH108" s="489"/>
      <c r="AI108" s="489"/>
      <c r="AJ108" s="489"/>
      <c r="AK108" s="489"/>
      <c r="AL108" s="489"/>
      <c r="AM108" s="489"/>
      <c r="AN108" s="489"/>
      <c r="AO108" s="489"/>
      <c r="AP108" s="489"/>
      <c r="AQ108" s="489"/>
      <c r="AR108" s="489"/>
      <c r="AS108" s="489"/>
      <c r="AT108" s="489"/>
      <c r="AU108" s="489"/>
      <c r="AV108" s="489"/>
      <c r="AW108" s="489"/>
      <c r="AX108" s="489"/>
      <c r="AY108" s="489"/>
      <c r="AZ108" s="489"/>
      <c r="BA108" s="489"/>
      <c r="BB108" s="489"/>
      <c r="BC108" s="489"/>
      <c r="BD108" s="489"/>
      <c r="BE108" s="489"/>
      <c r="BF108" s="489"/>
      <c r="BG108" s="489"/>
      <c r="BH108" s="489"/>
      <c r="BI108" s="489"/>
      <c r="BJ108" s="489"/>
      <c r="BK108" s="489"/>
      <c r="BL108" s="489"/>
      <c r="BM108" s="489"/>
      <c r="BN108" s="489"/>
      <c r="BO108" s="489"/>
      <c r="BP108" s="489"/>
      <c r="BQ108" s="489"/>
      <c r="BR108" s="489"/>
      <c r="BS108" s="489"/>
      <c r="BT108" s="489"/>
      <c r="BU108" s="489"/>
      <c r="BV108" s="489"/>
      <c r="BW108" s="489"/>
      <c r="BX108" s="489"/>
      <c r="BY108" s="489"/>
      <c r="BZ108" s="489"/>
      <c r="CA108" s="489"/>
      <c r="CB108" s="489"/>
      <c r="CC108" s="489"/>
      <c r="CD108" s="489"/>
      <c r="CE108" s="489"/>
      <c r="CF108" s="489"/>
      <c r="CG108" s="489"/>
      <c r="CH108" s="489"/>
      <c r="CI108" s="489"/>
      <c r="CJ108" s="489"/>
      <c r="CK108" s="489"/>
      <c r="CL108" s="489"/>
      <c r="CM108" s="489"/>
      <c r="CN108" s="489"/>
      <c r="CO108" s="489"/>
      <c r="CP108" s="489"/>
      <c r="CQ108" s="489"/>
      <c r="CR108" s="489"/>
      <c r="CS108" s="489"/>
      <c r="CT108" s="489"/>
      <c r="CU108" s="489"/>
      <c r="CV108" s="489"/>
      <c r="CW108" s="490"/>
      <c r="CX108" s="451" t="s">
        <v>81</v>
      </c>
      <c r="CY108" s="452"/>
      <c r="CZ108" s="452"/>
      <c r="DA108" s="452"/>
      <c r="DB108" s="452"/>
      <c r="DC108" s="452"/>
      <c r="DD108" s="452"/>
      <c r="DE108" s="452"/>
      <c r="DF108" s="452"/>
      <c r="DG108" s="452"/>
      <c r="DH108" s="452"/>
      <c r="DI108" s="453"/>
      <c r="DJ108" s="332">
        <v>18162837</v>
      </c>
      <c r="DK108" s="332">
        <v>18162100</v>
      </c>
      <c r="DL108" s="332">
        <v>17701152</v>
      </c>
    </row>
    <row r="109" spans="1:116" s="350" customFormat="1" ht="12.75" customHeight="1" thickBot="1" x14ac:dyDescent="0.25">
      <c r="A109" s="347"/>
      <c r="B109" s="448"/>
      <c r="C109" s="444"/>
      <c r="D109" s="444"/>
      <c r="E109" s="444"/>
      <c r="F109" s="444"/>
      <c r="G109" s="444"/>
      <c r="H109" s="444"/>
      <c r="I109" s="444"/>
      <c r="J109" s="444"/>
      <c r="K109" s="444"/>
      <c r="L109" s="444"/>
      <c r="M109" s="445"/>
      <c r="N109" s="396"/>
      <c r="O109" s="501" t="s">
        <v>266</v>
      </c>
      <c r="P109" s="501"/>
      <c r="Q109" s="501"/>
      <c r="R109" s="501"/>
      <c r="S109" s="501"/>
      <c r="T109" s="501"/>
      <c r="U109" s="501"/>
      <c r="V109" s="501"/>
      <c r="W109" s="501"/>
      <c r="X109" s="501"/>
      <c r="Y109" s="501"/>
      <c r="Z109" s="501"/>
      <c r="AA109" s="501"/>
      <c r="AB109" s="501"/>
      <c r="AC109" s="501"/>
      <c r="AD109" s="501"/>
      <c r="AE109" s="501"/>
      <c r="AF109" s="501"/>
      <c r="AG109" s="501"/>
      <c r="AH109" s="501"/>
      <c r="AI109" s="501"/>
      <c r="AJ109" s="501"/>
      <c r="AK109" s="501"/>
      <c r="AL109" s="501"/>
      <c r="AM109" s="501"/>
      <c r="AN109" s="501"/>
      <c r="AO109" s="501"/>
      <c r="AP109" s="501"/>
      <c r="AQ109" s="501"/>
      <c r="AR109" s="501"/>
      <c r="AS109" s="501"/>
      <c r="AT109" s="501"/>
      <c r="AU109" s="501"/>
      <c r="AV109" s="501"/>
      <c r="AW109" s="501"/>
      <c r="AX109" s="501"/>
      <c r="AY109" s="501"/>
      <c r="AZ109" s="501"/>
      <c r="BA109" s="501"/>
      <c r="BB109" s="501"/>
      <c r="BC109" s="501"/>
      <c r="BD109" s="501"/>
      <c r="BE109" s="501"/>
      <c r="BF109" s="501"/>
      <c r="BG109" s="501"/>
      <c r="BH109" s="501"/>
      <c r="BI109" s="501"/>
      <c r="BJ109" s="501"/>
      <c r="BK109" s="501"/>
      <c r="BL109" s="501"/>
      <c r="BM109" s="501"/>
      <c r="BN109" s="501"/>
      <c r="BO109" s="501"/>
      <c r="BP109" s="501"/>
      <c r="BQ109" s="501"/>
      <c r="BR109" s="501"/>
      <c r="BS109" s="501"/>
      <c r="BT109" s="501"/>
      <c r="BU109" s="501"/>
      <c r="BV109" s="501"/>
      <c r="BW109" s="501"/>
      <c r="BX109" s="501"/>
      <c r="BY109" s="501"/>
      <c r="BZ109" s="501"/>
      <c r="CA109" s="501"/>
      <c r="CB109" s="501"/>
      <c r="CC109" s="501"/>
      <c r="CD109" s="501"/>
      <c r="CE109" s="501"/>
      <c r="CF109" s="501"/>
      <c r="CG109" s="501"/>
      <c r="CH109" s="501"/>
      <c r="CI109" s="501"/>
      <c r="CJ109" s="501"/>
      <c r="CK109" s="501"/>
      <c r="CL109" s="501"/>
      <c r="CM109" s="501"/>
      <c r="CN109" s="501"/>
      <c r="CO109" s="501"/>
      <c r="CP109" s="501"/>
      <c r="CQ109" s="501"/>
      <c r="CR109" s="501"/>
      <c r="CS109" s="501"/>
      <c r="CT109" s="501"/>
      <c r="CU109" s="501"/>
      <c r="CV109" s="501"/>
      <c r="CW109" s="502"/>
      <c r="CX109" s="448" t="s">
        <v>80</v>
      </c>
      <c r="CY109" s="444"/>
      <c r="CZ109" s="444"/>
      <c r="DA109" s="444"/>
      <c r="DB109" s="444"/>
      <c r="DC109" s="444"/>
      <c r="DD109" s="444"/>
      <c r="DE109" s="444"/>
      <c r="DF109" s="444"/>
      <c r="DG109" s="444"/>
      <c r="DH109" s="444"/>
      <c r="DI109" s="445"/>
      <c r="DJ109" s="368">
        <v>1260809</v>
      </c>
      <c r="DK109" s="368">
        <v>1866675</v>
      </c>
      <c r="DL109" s="368">
        <v>908987</v>
      </c>
    </row>
    <row r="110" spans="1:116" ht="13.5" thickBot="1" x14ac:dyDescent="0.25">
      <c r="B110" s="438"/>
      <c r="C110" s="439"/>
      <c r="D110" s="439"/>
      <c r="E110" s="439"/>
      <c r="F110" s="439"/>
      <c r="G110" s="439"/>
      <c r="H110" s="439"/>
      <c r="I110" s="439"/>
      <c r="J110" s="439"/>
      <c r="K110" s="439"/>
      <c r="L110" s="439"/>
      <c r="M110" s="440"/>
      <c r="N110" s="369"/>
      <c r="O110" s="484" t="s">
        <v>267</v>
      </c>
      <c r="P110" s="484"/>
      <c r="Q110" s="484"/>
      <c r="R110" s="484"/>
      <c r="S110" s="484"/>
      <c r="T110" s="484"/>
      <c r="U110" s="484"/>
      <c r="V110" s="484"/>
      <c r="W110" s="484"/>
      <c r="X110" s="484"/>
      <c r="Y110" s="484"/>
      <c r="Z110" s="484"/>
      <c r="AA110" s="484"/>
      <c r="AB110" s="484"/>
      <c r="AC110" s="484"/>
      <c r="AD110" s="484"/>
      <c r="AE110" s="484"/>
      <c r="AF110" s="484"/>
      <c r="AG110" s="484"/>
      <c r="AH110" s="484"/>
      <c r="AI110" s="484"/>
      <c r="AJ110" s="484"/>
      <c r="AK110" s="484"/>
      <c r="AL110" s="484"/>
      <c r="AM110" s="484"/>
      <c r="AN110" s="484"/>
      <c r="AO110" s="484"/>
      <c r="AP110" s="484"/>
      <c r="AQ110" s="484"/>
      <c r="AR110" s="484"/>
      <c r="AS110" s="484"/>
      <c r="AT110" s="484"/>
      <c r="AU110" s="484"/>
      <c r="AV110" s="484"/>
      <c r="AW110" s="484"/>
      <c r="AX110" s="484"/>
      <c r="AY110" s="484"/>
      <c r="AZ110" s="484"/>
      <c r="BA110" s="484"/>
      <c r="BB110" s="484"/>
      <c r="BC110" s="484"/>
      <c r="BD110" s="484"/>
      <c r="BE110" s="484"/>
      <c r="BF110" s="484"/>
      <c r="BG110" s="484"/>
      <c r="BH110" s="484"/>
      <c r="BI110" s="484"/>
      <c r="BJ110" s="484"/>
      <c r="BK110" s="484"/>
      <c r="BL110" s="484"/>
      <c r="BM110" s="484"/>
      <c r="BN110" s="484"/>
      <c r="BO110" s="484"/>
      <c r="BP110" s="484"/>
      <c r="BQ110" s="484"/>
      <c r="BR110" s="484"/>
      <c r="BS110" s="484"/>
      <c r="BT110" s="484"/>
      <c r="BU110" s="484"/>
      <c r="BV110" s="484"/>
      <c r="BW110" s="484"/>
      <c r="BX110" s="484"/>
      <c r="BY110" s="484"/>
      <c r="BZ110" s="484"/>
      <c r="CA110" s="484"/>
      <c r="CB110" s="484"/>
      <c r="CC110" s="484"/>
      <c r="CD110" s="484"/>
      <c r="CE110" s="484"/>
      <c r="CF110" s="484"/>
      <c r="CG110" s="484"/>
      <c r="CH110" s="484"/>
      <c r="CI110" s="484"/>
      <c r="CJ110" s="484"/>
      <c r="CK110" s="484"/>
      <c r="CL110" s="484"/>
      <c r="CM110" s="484"/>
      <c r="CN110" s="484"/>
      <c r="CO110" s="484"/>
      <c r="CP110" s="484"/>
      <c r="CQ110" s="484"/>
      <c r="CR110" s="484"/>
      <c r="CS110" s="484"/>
      <c r="CT110" s="484"/>
      <c r="CU110" s="484"/>
      <c r="CV110" s="484"/>
      <c r="CW110" s="485"/>
      <c r="CX110" s="495" t="s">
        <v>79</v>
      </c>
      <c r="CY110" s="439"/>
      <c r="CZ110" s="439"/>
      <c r="DA110" s="439"/>
      <c r="DB110" s="439"/>
      <c r="DC110" s="439"/>
      <c r="DD110" s="439"/>
      <c r="DE110" s="439"/>
      <c r="DF110" s="439"/>
      <c r="DG110" s="439"/>
      <c r="DH110" s="439"/>
      <c r="DI110" s="440"/>
      <c r="DJ110" s="357">
        <f>DJ100+DJ101+DJ102+DJ103+DJ104+DJ105+DJ107</f>
        <v>57126466</v>
      </c>
      <c r="DK110" s="357">
        <f t="shared" ref="DK110:DL110" si="1">DK100+DK101+DK102+DK103+DK104+DK105+DK107</f>
        <v>57731595</v>
      </c>
      <c r="DL110" s="357">
        <f t="shared" si="1"/>
        <v>56312959</v>
      </c>
    </row>
    <row r="111" spans="1:116" ht="13.5" customHeight="1" x14ac:dyDescent="0.2">
      <c r="B111" s="491"/>
      <c r="C111" s="478"/>
      <c r="D111" s="478"/>
      <c r="E111" s="478"/>
      <c r="F111" s="478"/>
      <c r="G111" s="478"/>
      <c r="H111" s="478"/>
      <c r="I111" s="478"/>
      <c r="J111" s="478"/>
      <c r="K111" s="478"/>
      <c r="L111" s="478"/>
      <c r="M111" s="479"/>
      <c r="N111" s="397"/>
      <c r="O111" s="480" t="s">
        <v>268</v>
      </c>
      <c r="P111" s="480"/>
      <c r="Q111" s="480"/>
      <c r="R111" s="480"/>
      <c r="S111" s="480"/>
      <c r="T111" s="480"/>
      <c r="U111" s="480"/>
      <c r="V111" s="480"/>
      <c r="W111" s="480"/>
      <c r="X111" s="480"/>
      <c r="Y111" s="480"/>
      <c r="Z111" s="480"/>
      <c r="AA111" s="480"/>
      <c r="AB111" s="480"/>
      <c r="AC111" s="480"/>
      <c r="AD111" s="480"/>
      <c r="AE111" s="480"/>
      <c r="AF111" s="480"/>
      <c r="AG111" s="480"/>
      <c r="AH111" s="480"/>
      <c r="AI111" s="480"/>
      <c r="AJ111" s="480"/>
      <c r="AK111" s="480"/>
      <c r="AL111" s="480"/>
      <c r="AM111" s="480"/>
      <c r="AN111" s="480"/>
      <c r="AO111" s="480"/>
      <c r="AP111" s="480"/>
      <c r="AQ111" s="480"/>
      <c r="AR111" s="480"/>
      <c r="AS111" s="480"/>
      <c r="AT111" s="480"/>
      <c r="AU111" s="480"/>
      <c r="AV111" s="480"/>
      <c r="AW111" s="480"/>
      <c r="AX111" s="480"/>
      <c r="AY111" s="480"/>
      <c r="AZ111" s="480"/>
      <c r="BA111" s="480"/>
      <c r="BB111" s="480"/>
      <c r="BC111" s="480"/>
      <c r="BD111" s="480"/>
      <c r="BE111" s="480"/>
      <c r="BF111" s="480"/>
      <c r="BG111" s="480"/>
      <c r="BH111" s="480"/>
      <c r="BI111" s="480"/>
      <c r="BJ111" s="480"/>
      <c r="BK111" s="480"/>
      <c r="BL111" s="480"/>
      <c r="BM111" s="480"/>
      <c r="BN111" s="480"/>
      <c r="BO111" s="480"/>
      <c r="BP111" s="480"/>
      <c r="BQ111" s="480"/>
      <c r="BR111" s="480"/>
      <c r="BS111" s="480"/>
      <c r="BT111" s="480"/>
      <c r="BU111" s="480"/>
      <c r="BV111" s="480"/>
      <c r="BW111" s="480"/>
      <c r="BX111" s="480"/>
      <c r="BY111" s="480"/>
      <c r="BZ111" s="480"/>
      <c r="CA111" s="480"/>
      <c r="CB111" s="480"/>
      <c r="CC111" s="480"/>
      <c r="CD111" s="480"/>
      <c r="CE111" s="480"/>
      <c r="CF111" s="480"/>
      <c r="CG111" s="480"/>
      <c r="CH111" s="480"/>
      <c r="CI111" s="480"/>
      <c r="CJ111" s="480"/>
      <c r="CK111" s="480"/>
      <c r="CL111" s="480"/>
      <c r="CM111" s="480"/>
      <c r="CN111" s="480"/>
      <c r="CO111" s="480"/>
      <c r="CP111" s="480"/>
      <c r="CQ111" s="480"/>
      <c r="CR111" s="480"/>
      <c r="CS111" s="480"/>
      <c r="CT111" s="480"/>
      <c r="CU111" s="480"/>
      <c r="CV111" s="480"/>
      <c r="CW111" s="481"/>
      <c r="CX111" s="488">
        <v>1410</v>
      </c>
      <c r="CY111" s="478"/>
      <c r="CZ111" s="478"/>
      <c r="DA111" s="478"/>
      <c r="DB111" s="478"/>
      <c r="DC111" s="478"/>
      <c r="DD111" s="478"/>
      <c r="DE111" s="478"/>
      <c r="DF111" s="478"/>
      <c r="DG111" s="478"/>
      <c r="DH111" s="478"/>
      <c r="DI111" s="479"/>
      <c r="DJ111" s="324"/>
      <c r="DK111" s="388"/>
      <c r="DL111" s="324"/>
    </row>
    <row r="112" spans="1:116" x14ac:dyDescent="0.2">
      <c r="B112" s="472" t="s">
        <v>76</v>
      </c>
      <c r="C112" s="473"/>
      <c r="D112" s="473"/>
      <c r="E112" s="473"/>
      <c r="F112" s="473"/>
      <c r="G112" s="473"/>
      <c r="H112" s="473"/>
      <c r="I112" s="473"/>
      <c r="J112" s="473"/>
      <c r="K112" s="473"/>
      <c r="L112" s="473"/>
      <c r="M112" s="474"/>
      <c r="N112" s="398"/>
      <c r="O112" s="475" t="s">
        <v>269</v>
      </c>
      <c r="P112" s="475"/>
      <c r="Q112" s="475"/>
      <c r="R112" s="475"/>
      <c r="S112" s="475"/>
      <c r="T112" s="475"/>
      <c r="U112" s="475"/>
      <c r="V112" s="475"/>
      <c r="W112" s="475"/>
      <c r="X112" s="475"/>
      <c r="Y112" s="475"/>
      <c r="Z112" s="475"/>
      <c r="AA112" s="475"/>
      <c r="AB112" s="475"/>
      <c r="AC112" s="475"/>
      <c r="AD112" s="475"/>
      <c r="AE112" s="475"/>
      <c r="AF112" s="475"/>
      <c r="AG112" s="475"/>
      <c r="AH112" s="475"/>
      <c r="AI112" s="475"/>
      <c r="AJ112" s="475"/>
      <c r="AK112" s="475"/>
      <c r="AL112" s="475"/>
      <c r="AM112" s="475"/>
      <c r="AN112" s="475"/>
      <c r="AO112" s="475"/>
      <c r="AP112" s="475"/>
      <c r="AQ112" s="475"/>
      <c r="AR112" s="475"/>
      <c r="AS112" s="475"/>
      <c r="AT112" s="475"/>
      <c r="AU112" s="475"/>
      <c r="AV112" s="475"/>
      <c r="AW112" s="475"/>
      <c r="AX112" s="475"/>
      <c r="AY112" s="475"/>
      <c r="AZ112" s="475"/>
      <c r="BA112" s="475"/>
      <c r="BB112" s="475"/>
      <c r="BC112" s="475"/>
      <c r="BD112" s="475"/>
      <c r="BE112" s="475"/>
      <c r="BF112" s="475"/>
      <c r="BG112" s="475"/>
      <c r="BH112" s="475"/>
      <c r="BI112" s="475"/>
      <c r="BJ112" s="475"/>
      <c r="BK112" s="475"/>
      <c r="BL112" s="475"/>
      <c r="BM112" s="475"/>
      <c r="BN112" s="475"/>
      <c r="BO112" s="475"/>
      <c r="BP112" s="475"/>
      <c r="BQ112" s="475"/>
      <c r="BR112" s="475"/>
      <c r="BS112" s="475"/>
      <c r="BT112" s="475"/>
      <c r="BU112" s="475"/>
      <c r="BV112" s="475"/>
      <c r="BW112" s="475"/>
      <c r="BX112" s="475"/>
      <c r="BY112" s="475"/>
      <c r="BZ112" s="475"/>
      <c r="CA112" s="475"/>
      <c r="CB112" s="475"/>
      <c r="CC112" s="475"/>
      <c r="CD112" s="475"/>
      <c r="CE112" s="475"/>
      <c r="CF112" s="475"/>
      <c r="CG112" s="475"/>
      <c r="CH112" s="475"/>
      <c r="CI112" s="475"/>
      <c r="CJ112" s="475"/>
      <c r="CK112" s="475"/>
      <c r="CL112" s="475"/>
      <c r="CM112" s="475"/>
      <c r="CN112" s="475"/>
      <c r="CO112" s="475"/>
      <c r="CP112" s="475"/>
      <c r="CQ112" s="475"/>
      <c r="CR112" s="475"/>
      <c r="CS112" s="475"/>
      <c r="CT112" s="475"/>
      <c r="CU112" s="475"/>
      <c r="CV112" s="475"/>
      <c r="CW112" s="476"/>
      <c r="CX112" s="482"/>
      <c r="CY112" s="473"/>
      <c r="CZ112" s="473"/>
      <c r="DA112" s="473"/>
      <c r="DB112" s="473"/>
      <c r="DC112" s="473"/>
      <c r="DD112" s="473"/>
      <c r="DE112" s="473"/>
      <c r="DF112" s="473"/>
      <c r="DG112" s="473"/>
      <c r="DH112" s="473"/>
      <c r="DI112" s="474"/>
      <c r="DJ112" s="361">
        <f>DJ113+DJ114</f>
        <v>36215000</v>
      </c>
      <c r="DK112" s="399">
        <f>DK113+DK114</f>
        <v>39305000</v>
      </c>
      <c r="DL112" s="361">
        <f>DL113+DL114</f>
        <v>40455000</v>
      </c>
    </row>
    <row r="113" spans="1:116" ht="24.75" customHeight="1" x14ac:dyDescent="0.2">
      <c r="B113" s="496"/>
      <c r="C113" s="473"/>
      <c r="D113" s="473"/>
      <c r="E113" s="473"/>
      <c r="F113" s="473"/>
      <c r="G113" s="473"/>
      <c r="H113" s="473"/>
      <c r="I113" s="473"/>
      <c r="J113" s="473"/>
      <c r="K113" s="473"/>
      <c r="L113" s="473"/>
      <c r="M113" s="474"/>
      <c r="N113" s="400"/>
      <c r="O113" s="497" t="s">
        <v>270</v>
      </c>
      <c r="P113" s="497"/>
      <c r="Q113" s="497"/>
      <c r="R113" s="497"/>
      <c r="S113" s="497"/>
      <c r="T113" s="497"/>
      <c r="U113" s="497"/>
      <c r="V113" s="497"/>
      <c r="W113" s="497"/>
      <c r="X113" s="497"/>
      <c r="Y113" s="497"/>
      <c r="Z113" s="497"/>
      <c r="AA113" s="497"/>
      <c r="AB113" s="497"/>
      <c r="AC113" s="497"/>
      <c r="AD113" s="497"/>
      <c r="AE113" s="497"/>
      <c r="AF113" s="497"/>
      <c r="AG113" s="497"/>
      <c r="AH113" s="497"/>
      <c r="AI113" s="497"/>
      <c r="AJ113" s="497"/>
      <c r="AK113" s="497"/>
      <c r="AL113" s="497"/>
      <c r="AM113" s="497"/>
      <c r="AN113" s="497"/>
      <c r="AO113" s="497"/>
      <c r="AP113" s="497"/>
      <c r="AQ113" s="497"/>
      <c r="AR113" s="497"/>
      <c r="AS113" s="497"/>
      <c r="AT113" s="497"/>
      <c r="AU113" s="497"/>
      <c r="AV113" s="497"/>
      <c r="AW113" s="497"/>
      <c r="AX113" s="497"/>
      <c r="AY113" s="497"/>
      <c r="AZ113" s="497"/>
      <c r="BA113" s="497"/>
      <c r="BB113" s="497"/>
      <c r="BC113" s="497"/>
      <c r="BD113" s="497"/>
      <c r="BE113" s="497"/>
      <c r="BF113" s="497"/>
      <c r="BG113" s="497"/>
      <c r="BH113" s="497"/>
      <c r="BI113" s="497"/>
      <c r="BJ113" s="497"/>
      <c r="BK113" s="497"/>
      <c r="BL113" s="497"/>
      <c r="BM113" s="497"/>
      <c r="BN113" s="497"/>
      <c r="BO113" s="497"/>
      <c r="BP113" s="497"/>
      <c r="BQ113" s="497"/>
      <c r="BR113" s="497"/>
      <c r="BS113" s="497"/>
      <c r="BT113" s="497"/>
      <c r="BU113" s="497"/>
      <c r="BV113" s="497"/>
      <c r="BW113" s="497"/>
      <c r="BX113" s="497"/>
      <c r="BY113" s="497"/>
      <c r="BZ113" s="497"/>
      <c r="CA113" s="497"/>
      <c r="CB113" s="497"/>
      <c r="CC113" s="497"/>
      <c r="CD113" s="497"/>
      <c r="CE113" s="497"/>
      <c r="CF113" s="497"/>
      <c r="CG113" s="497"/>
      <c r="CH113" s="497"/>
      <c r="CI113" s="497"/>
      <c r="CJ113" s="497"/>
      <c r="CK113" s="497"/>
      <c r="CL113" s="497"/>
      <c r="CM113" s="497"/>
      <c r="CN113" s="497"/>
      <c r="CO113" s="497"/>
      <c r="CP113" s="497"/>
      <c r="CQ113" s="497"/>
      <c r="CR113" s="497"/>
      <c r="CS113" s="497"/>
      <c r="CT113" s="497"/>
      <c r="CU113" s="497"/>
      <c r="CV113" s="497"/>
      <c r="CW113" s="498"/>
      <c r="CX113" s="492">
        <v>1411</v>
      </c>
      <c r="CY113" s="493"/>
      <c r="CZ113" s="493"/>
      <c r="DA113" s="493"/>
      <c r="DB113" s="493"/>
      <c r="DC113" s="493"/>
      <c r="DD113" s="493"/>
      <c r="DE113" s="493"/>
      <c r="DF113" s="493"/>
      <c r="DG113" s="493"/>
      <c r="DH113" s="493"/>
      <c r="DI113" s="494"/>
      <c r="DJ113" s="390">
        <v>21215000</v>
      </c>
      <c r="DK113" s="390">
        <v>19305000</v>
      </c>
      <c r="DL113" s="390">
        <v>25455000</v>
      </c>
    </row>
    <row r="114" spans="1:116" ht="12.6" customHeight="1" x14ac:dyDescent="0.2">
      <c r="B114" s="496"/>
      <c r="C114" s="473"/>
      <c r="D114" s="473"/>
      <c r="E114" s="473"/>
      <c r="F114" s="473"/>
      <c r="G114" s="473"/>
      <c r="H114" s="473"/>
      <c r="I114" s="473"/>
      <c r="J114" s="473"/>
      <c r="K114" s="473"/>
      <c r="L114" s="473"/>
      <c r="M114" s="474"/>
      <c r="N114" s="400"/>
      <c r="O114" s="497" t="s">
        <v>271</v>
      </c>
      <c r="P114" s="497"/>
      <c r="Q114" s="497"/>
      <c r="R114" s="497"/>
      <c r="S114" s="497"/>
      <c r="T114" s="497"/>
      <c r="U114" s="497"/>
      <c r="V114" s="497"/>
      <c r="W114" s="497"/>
      <c r="X114" s="497"/>
      <c r="Y114" s="497"/>
      <c r="Z114" s="497"/>
      <c r="AA114" s="497"/>
      <c r="AB114" s="497"/>
      <c r="AC114" s="497"/>
      <c r="AD114" s="497"/>
      <c r="AE114" s="497"/>
      <c r="AF114" s="497"/>
      <c r="AG114" s="497"/>
      <c r="AH114" s="497"/>
      <c r="AI114" s="497"/>
      <c r="AJ114" s="497"/>
      <c r="AK114" s="497"/>
      <c r="AL114" s="497"/>
      <c r="AM114" s="497"/>
      <c r="AN114" s="497"/>
      <c r="AO114" s="497"/>
      <c r="AP114" s="497"/>
      <c r="AQ114" s="497"/>
      <c r="AR114" s="497"/>
      <c r="AS114" s="497"/>
      <c r="AT114" s="497"/>
      <c r="AU114" s="497"/>
      <c r="AV114" s="497"/>
      <c r="AW114" s="497"/>
      <c r="AX114" s="497"/>
      <c r="AY114" s="497"/>
      <c r="AZ114" s="497"/>
      <c r="BA114" s="497"/>
      <c r="BB114" s="497"/>
      <c r="BC114" s="497"/>
      <c r="BD114" s="497"/>
      <c r="BE114" s="497"/>
      <c r="BF114" s="497"/>
      <c r="BG114" s="497"/>
      <c r="BH114" s="497"/>
      <c r="BI114" s="497"/>
      <c r="BJ114" s="497"/>
      <c r="BK114" s="497"/>
      <c r="BL114" s="497"/>
      <c r="BM114" s="497"/>
      <c r="BN114" s="497"/>
      <c r="BO114" s="497"/>
      <c r="BP114" s="497"/>
      <c r="BQ114" s="497"/>
      <c r="BR114" s="497"/>
      <c r="BS114" s="497"/>
      <c r="BT114" s="497"/>
      <c r="BU114" s="497"/>
      <c r="BV114" s="497"/>
      <c r="BW114" s="497"/>
      <c r="BX114" s="497"/>
      <c r="BY114" s="497"/>
      <c r="BZ114" s="497"/>
      <c r="CA114" s="497"/>
      <c r="CB114" s="497"/>
      <c r="CC114" s="497"/>
      <c r="CD114" s="497"/>
      <c r="CE114" s="497"/>
      <c r="CF114" s="497"/>
      <c r="CG114" s="497"/>
      <c r="CH114" s="497"/>
      <c r="CI114" s="497"/>
      <c r="CJ114" s="497"/>
      <c r="CK114" s="497"/>
      <c r="CL114" s="497"/>
      <c r="CM114" s="497"/>
      <c r="CN114" s="497"/>
      <c r="CO114" s="497"/>
      <c r="CP114" s="497"/>
      <c r="CQ114" s="497"/>
      <c r="CR114" s="497"/>
      <c r="CS114" s="497"/>
      <c r="CT114" s="497"/>
      <c r="CU114" s="497"/>
      <c r="CV114" s="497"/>
      <c r="CW114" s="498"/>
      <c r="CX114" s="492">
        <v>1412</v>
      </c>
      <c r="CY114" s="493"/>
      <c r="CZ114" s="493"/>
      <c r="DA114" s="493"/>
      <c r="DB114" s="493"/>
      <c r="DC114" s="493"/>
      <c r="DD114" s="493"/>
      <c r="DE114" s="493"/>
      <c r="DF114" s="493"/>
      <c r="DG114" s="493"/>
      <c r="DH114" s="493"/>
      <c r="DI114" s="494"/>
      <c r="DJ114" s="390">
        <v>15000000</v>
      </c>
      <c r="DK114" s="390">
        <v>20000000</v>
      </c>
      <c r="DL114" s="390">
        <v>15000000</v>
      </c>
    </row>
    <row r="115" spans="1:116" x14ac:dyDescent="0.2">
      <c r="B115" s="451"/>
      <c r="C115" s="452"/>
      <c r="D115" s="452"/>
      <c r="E115" s="452"/>
      <c r="F115" s="452"/>
      <c r="G115" s="452"/>
      <c r="H115" s="452"/>
      <c r="I115" s="452"/>
      <c r="J115" s="452"/>
      <c r="K115" s="452"/>
      <c r="L115" s="452"/>
      <c r="M115" s="453"/>
      <c r="N115" s="363"/>
      <c r="O115" s="458"/>
      <c r="P115" s="458"/>
      <c r="Q115" s="458"/>
      <c r="R115" s="458"/>
      <c r="S115" s="458"/>
      <c r="T115" s="458"/>
      <c r="U115" s="458"/>
      <c r="V115" s="458"/>
      <c r="W115" s="458"/>
      <c r="X115" s="458"/>
      <c r="Y115" s="458"/>
      <c r="Z115" s="458"/>
      <c r="AA115" s="458"/>
      <c r="AB115" s="458"/>
      <c r="AC115" s="458"/>
      <c r="AD115" s="458"/>
      <c r="AE115" s="458"/>
      <c r="AF115" s="458"/>
      <c r="AG115" s="458"/>
      <c r="AH115" s="458"/>
      <c r="AI115" s="458"/>
      <c r="AJ115" s="458"/>
      <c r="AK115" s="458"/>
      <c r="AL115" s="458"/>
      <c r="AM115" s="458"/>
      <c r="AN115" s="458"/>
      <c r="AO115" s="458"/>
      <c r="AP115" s="458"/>
      <c r="AQ115" s="458"/>
      <c r="AR115" s="458"/>
      <c r="AS115" s="458"/>
      <c r="AT115" s="458"/>
      <c r="AU115" s="458"/>
      <c r="AV115" s="458"/>
      <c r="AW115" s="458"/>
      <c r="AX115" s="458"/>
      <c r="AY115" s="458"/>
      <c r="AZ115" s="458"/>
      <c r="BA115" s="458"/>
      <c r="BB115" s="458"/>
      <c r="BC115" s="458"/>
      <c r="BD115" s="458"/>
      <c r="BE115" s="458"/>
      <c r="BF115" s="458"/>
      <c r="BG115" s="458"/>
      <c r="BH115" s="458"/>
      <c r="BI115" s="458"/>
      <c r="BJ115" s="458"/>
      <c r="BK115" s="458"/>
      <c r="BL115" s="458"/>
      <c r="BM115" s="458"/>
      <c r="BN115" s="458"/>
      <c r="BO115" s="458"/>
      <c r="BP115" s="458"/>
      <c r="BQ115" s="458"/>
      <c r="BR115" s="458"/>
      <c r="BS115" s="458"/>
      <c r="BT115" s="458"/>
      <c r="BU115" s="458"/>
      <c r="BV115" s="458"/>
      <c r="BW115" s="458"/>
      <c r="BX115" s="458"/>
      <c r="BY115" s="458"/>
      <c r="BZ115" s="458"/>
      <c r="CA115" s="458"/>
      <c r="CB115" s="458"/>
      <c r="CC115" s="458"/>
      <c r="CD115" s="458"/>
      <c r="CE115" s="458"/>
      <c r="CF115" s="458"/>
      <c r="CG115" s="458"/>
      <c r="CH115" s="458"/>
      <c r="CI115" s="458"/>
      <c r="CJ115" s="458"/>
      <c r="CK115" s="458"/>
      <c r="CL115" s="458"/>
      <c r="CM115" s="458"/>
      <c r="CN115" s="458"/>
      <c r="CO115" s="458"/>
      <c r="CP115" s="458"/>
      <c r="CQ115" s="458"/>
      <c r="CR115" s="458"/>
      <c r="CS115" s="458"/>
      <c r="CT115" s="458"/>
      <c r="CU115" s="458"/>
      <c r="CV115" s="458"/>
      <c r="CW115" s="459"/>
      <c r="CX115" s="451"/>
      <c r="CY115" s="452"/>
      <c r="CZ115" s="452"/>
      <c r="DA115" s="452"/>
      <c r="DB115" s="452"/>
      <c r="DC115" s="452"/>
      <c r="DD115" s="452"/>
      <c r="DE115" s="452"/>
      <c r="DF115" s="452"/>
      <c r="DG115" s="452"/>
      <c r="DH115" s="452"/>
      <c r="DI115" s="453"/>
      <c r="DJ115" s="334"/>
      <c r="DK115" s="334"/>
      <c r="DL115" s="401"/>
    </row>
    <row r="116" spans="1:116" x14ac:dyDescent="0.2">
      <c r="B116" s="487" t="s">
        <v>78</v>
      </c>
      <c r="C116" s="452"/>
      <c r="D116" s="452"/>
      <c r="E116" s="452"/>
      <c r="F116" s="452"/>
      <c r="G116" s="452"/>
      <c r="H116" s="452"/>
      <c r="I116" s="452"/>
      <c r="J116" s="452"/>
      <c r="K116" s="452"/>
      <c r="L116" s="452"/>
      <c r="M116" s="453"/>
      <c r="N116" s="362"/>
      <c r="O116" s="466" t="s">
        <v>272</v>
      </c>
      <c r="P116" s="466"/>
      <c r="Q116" s="466"/>
      <c r="R116" s="466"/>
      <c r="S116" s="466"/>
      <c r="T116" s="466"/>
      <c r="U116" s="466"/>
      <c r="V116" s="466"/>
      <c r="W116" s="466"/>
      <c r="X116" s="466"/>
      <c r="Y116" s="466"/>
      <c r="Z116" s="466"/>
      <c r="AA116" s="466"/>
      <c r="AB116" s="466"/>
      <c r="AC116" s="466"/>
      <c r="AD116" s="466"/>
      <c r="AE116" s="466"/>
      <c r="AF116" s="466"/>
      <c r="AG116" s="466"/>
      <c r="AH116" s="466"/>
      <c r="AI116" s="466"/>
      <c r="AJ116" s="466"/>
      <c r="AK116" s="466"/>
      <c r="AL116" s="466"/>
      <c r="AM116" s="466"/>
      <c r="AN116" s="466"/>
      <c r="AO116" s="466"/>
      <c r="AP116" s="466"/>
      <c r="AQ116" s="466"/>
      <c r="AR116" s="466"/>
      <c r="AS116" s="466"/>
      <c r="AT116" s="466"/>
      <c r="AU116" s="466"/>
      <c r="AV116" s="466"/>
      <c r="AW116" s="466"/>
      <c r="AX116" s="466"/>
      <c r="AY116" s="466"/>
      <c r="AZ116" s="466"/>
      <c r="BA116" s="466"/>
      <c r="BB116" s="466"/>
      <c r="BC116" s="466"/>
      <c r="BD116" s="466"/>
      <c r="BE116" s="466"/>
      <c r="BF116" s="466"/>
      <c r="BG116" s="466"/>
      <c r="BH116" s="466"/>
      <c r="BI116" s="466"/>
      <c r="BJ116" s="466"/>
      <c r="BK116" s="466"/>
      <c r="BL116" s="466"/>
      <c r="BM116" s="466"/>
      <c r="BN116" s="466"/>
      <c r="BO116" s="466"/>
      <c r="BP116" s="466"/>
      <c r="BQ116" s="466"/>
      <c r="BR116" s="466"/>
      <c r="BS116" s="466"/>
      <c r="BT116" s="466"/>
      <c r="BU116" s="466"/>
      <c r="BV116" s="466"/>
      <c r="BW116" s="466"/>
      <c r="BX116" s="466"/>
      <c r="BY116" s="466"/>
      <c r="BZ116" s="466"/>
      <c r="CA116" s="466"/>
      <c r="CB116" s="466"/>
      <c r="CC116" s="466"/>
      <c r="CD116" s="466"/>
      <c r="CE116" s="466"/>
      <c r="CF116" s="466"/>
      <c r="CG116" s="466"/>
      <c r="CH116" s="466"/>
      <c r="CI116" s="466"/>
      <c r="CJ116" s="466"/>
      <c r="CK116" s="466"/>
      <c r="CL116" s="466"/>
      <c r="CM116" s="466"/>
      <c r="CN116" s="466"/>
      <c r="CO116" s="466"/>
      <c r="CP116" s="466"/>
      <c r="CQ116" s="466"/>
      <c r="CR116" s="466"/>
      <c r="CS116" s="466"/>
      <c r="CT116" s="466"/>
      <c r="CU116" s="466"/>
      <c r="CV116" s="466"/>
      <c r="CW116" s="467"/>
      <c r="CX116" s="451" t="s">
        <v>29</v>
      </c>
      <c r="CY116" s="452"/>
      <c r="CZ116" s="452"/>
      <c r="DA116" s="452"/>
      <c r="DB116" s="452"/>
      <c r="DC116" s="452"/>
      <c r="DD116" s="452"/>
      <c r="DE116" s="452"/>
      <c r="DF116" s="452"/>
      <c r="DG116" s="452"/>
      <c r="DH116" s="452"/>
      <c r="DI116" s="453"/>
      <c r="DJ116" s="332">
        <v>7811509</v>
      </c>
      <c r="DK116" s="332">
        <v>7747838</v>
      </c>
      <c r="DL116" s="332">
        <v>7522936</v>
      </c>
    </row>
    <row r="117" spans="1:116" x14ac:dyDescent="0.2">
      <c r="B117" s="451"/>
      <c r="C117" s="452"/>
      <c r="D117" s="452"/>
      <c r="E117" s="452"/>
      <c r="F117" s="452"/>
      <c r="G117" s="452"/>
      <c r="H117" s="452"/>
      <c r="I117" s="452"/>
      <c r="J117" s="452"/>
      <c r="K117" s="452"/>
      <c r="L117" s="452"/>
      <c r="M117" s="453"/>
      <c r="N117" s="363"/>
      <c r="O117" s="458"/>
      <c r="P117" s="458"/>
      <c r="Q117" s="458"/>
      <c r="R117" s="458"/>
      <c r="S117" s="458"/>
      <c r="T117" s="458"/>
      <c r="U117" s="458"/>
      <c r="V117" s="458"/>
      <c r="W117" s="458"/>
      <c r="X117" s="458"/>
      <c r="Y117" s="458"/>
      <c r="Z117" s="458"/>
      <c r="AA117" s="458"/>
      <c r="AB117" s="458"/>
      <c r="AC117" s="458"/>
      <c r="AD117" s="458"/>
      <c r="AE117" s="458"/>
      <c r="AF117" s="458"/>
      <c r="AG117" s="458"/>
      <c r="AH117" s="458"/>
      <c r="AI117" s="458"/>
      <c r="AJ117" s="458"/>
      <c r="AK117" s="458"/>
      <c r="AL117" s="458"/>
      <c r="AM117" s="458"/>
      <c r="AN117" s="458"/>
      <c r="AO117" s="458"/>
      <c r="AP117" s="458"/>
      <c r="AQ117" s="458"/>
      <c r="AR117" s="458"/>
      <c r="AS117" s="458"/>
      <c r="AT117" s="458"/>
      <c r="AU117" s="458"/>
      <c r="AV117" s="458"/>
      <c r="AW117" s="458"/>
      <c r="AX117" s="458"/>
      <c r="AY117" s="458"/>
      <c r="AZ117" s="458"/>
      <c r="BA117" s="458"/>
      <c r="BB117" s="458"/>
      <c r="BC117" s="458"/>
      <c r="BD117" s="458"/>
      <c r="BE117" s="458"/>
      <c r="BF117" s="458"/>
      <c r="BG117" s="458"/>
      <c r="BH117" s="458"/>
      <c r="BI117" s="458"/>
      <c r="BJ117" s="458"/>
      <c r="BK117" s="458"/>
      <c r="BL117" s="458"/>
      <c r="BM117" s="458"/>
      <c r="BN117" s="458"/>
      <c r="BO117" s="458"/>
      <c r="BP117" s="458"/>
      <c r="BQ117" s="458"/>
      <c r="BR117" s="458"/>
      <c r="BS117" s="458"/>
      <c r="BT117" s="458"/>
      <c r="BU117" s="458"/>
      <c r="BV117" s="458"/>
      <c r="BW117" s="458"/>
      <c r="BX117" s="458"/>
      <c r="BY117" s="458"/>
      <c r="BZ117" s="458"/>
      <c r="CA117" s="458"/>
      <c r="CB117" s="458"/>
      <c r="CC117" s="458"/>
      <c r="CD117" s="458"/>
      <c r="CE117" s="458"/>
      <c r="CF117" s="458"/>
      <c r="CG117" s="458"/>
      <c r="CH117" s="458"/>
      <c r="CI117" s="458"/>
      <c r="CJ117" s="458"/>
      <c r="CK117" s="458"/>
      <c r="CL117" s="458"/>
      <c r="CM117" s="458"/>
      <c r="CN117" s="458"/>
      <c r="CO117" s="458"/>
      <c r="CP117" s="458"/>
      <c r="CQ117" s="458"/>
      <c r="CR117" s="458"/>
      <c r="CS117" s="458"/>
      <c r="CT117" s="458"/>
      <c r="CU117" s="458"/>
      <c r="CV117" s="458"/>
      <c r="CW117" s="459"/>
      <c r="CX117" s="451"/>
      <c r="CY117" s="452"/>
      <c r="CZ117" s="452"/>
      <c r="DA117" s="452"/>
      <c r="DB117" s="452"/>
      <c r="DC117" s="452"/>
      <c r="DD117" s="452"/>
      <c r="DE117" s="452"/>
      <c r="DF117" s="452"/>
      <c r="DG117" s="452"/>
      <c r="DH117" s="452"/>
      <c r="DI117" s="453"/>
      <c r="DJ117" s="334"/>
      <c r="DK117" s="334"/>
      <c r="DL117" s="401"/>
    </row>
    <row r="118" spans="1:116" x14ac:dyDescent="0.2">
      <c r="B118" s="451" t="s">
        <v>66</v>
      </c>
      <c r="C118" s="452"/>
      <c r="D118" s="452"/>
      <c r="E118" s="452"/>
      <c r="F118" s="452"/>
      <c r="G118" s="452"/>
      <c r="H118" s="452"/>
      <c r="I118" s="452"/>
      <c r="J118" s="452"/>
      <c r="K118" s="452"/>
      <c r="L118" s="452"/>
      <c r="M118" s="453"/>
      <c r="N118" s="362"/>
      <c r="O118" s="466" t="s">
        <v>273</v>
      </c>
      <c r="P118" s="466"/>
      <c r="Q118" s="466"/>
      <c r="R118" s="466"/>
      <c r="S118" s="466"/>
      <c r="T118" s="466"/>
      <c r="U118" s="466"/>
      <c r="V118" s="466"/>
      <c r="W118" s="466"/>
      <c r="X118" s="466"/>
      <c r="Y118" s="466"/>
      <c r="Z118" s="466"/>
      <c r="AA118" s="466"/>
      <c r="AB118" s="466"/>
      <c r="AC118" s="466"/>
      <c r="AD118" s="466"/>
      <c r="AE118" s="466"/>
      <c r="AF118" s="466"/>
      <c r="AG118" s="466"/>
      <c r="AH118" s="466"/>
      <c r="AI118" s="466"/>
      <c r="AJ118" s="466"/>
      <c r="AK118" s="466"/>
      <c r="AL118" s="466"/>
      <c r="AM118" s="466"/>
      <c r="AN118" s="466"/>
      <c r="AO118" s="466"/>
      <c r="AP118" s="466"/>
      <c r="AQ118" s="466"/>
      <c r="AR118" s="466"/>
      <c r="AS118" s="466"/>
      <c r="AT118" s="466"/>
      <c r="AU118" s="466"/>
      <c r="AV118" s="466"/>
      <c r="AW118" s="466"/>
      <c r="AX118" s="466"/>
      <c r="AY118" s="466"/>
      <c r="AZ118" s="466"/>
      <c r="BA118" s="466"/>
      <c r="BB118" s="466"/>
      <c r="BC118" s="466"/>
      <c r="BD118" s="466"/>
      <c r="BE118" s="466"/>
      <c r="BF118" s="466"/>
      <c r="BG118" s="466"/>
      <c r="BH118" s="466"/>
      <c r="BI118" s="466"/>
      <c r="BJ118" s="466"/>
      <c r="BK118" s="466"/>
      <c r="BL118" s="466"/>
      <c r="BM118" s="466"/>
      <c r="BN118" s="466"/>
      <c r="BO118" s="466"/>
      <c r="BP118" s="466"/>
      <c r="BQ118" s="466"/>
      <c r="BR118" s="466"/>
      <c r="BS118" s="466"/>
      <c r="BT118" s="466"/>
      <c r="BU118" s="466"/>
      <c r="BV118" s="466"/>
      <c r="BW118" s="466"/>
      <c r="BX118" s="466"/>
      <c r="BY118" s="466"/>
      <c r="BZ118" s="466"/>
      <c r="CA118" s="466"/>
      <c r="CB118" s="466"/>
      <c r="CC118" s="466"/>
      <c r="CD118" s="466"/>
      <c r="CE118" s="466"/>
      <c r="CF118" s="466"/>
      <c r="CG118" s="466"/>
      <c r="CH118" s="466"/>
      <c r="CI118" s="466"/>
      <c r="CJ118" s="466"/>
      <c r="CK118" s="466"/>
      <c r="CL118" s="466"/>
      <c r="CM118" s="466"/>
      <c r="CN118" s="466"/>
      <c r="CO118" s="466"/>
      <c r="CP118" s="466"/>
      <c r="CQ118" s="466"/>
      <c r="CR118" s="466"/>
      <c r="CS118" s="466"/>
      <c r="CT118" s="466"/>
      <c r="CU118" s="466"/>
      <c r="CV118" s="466"/>
      <c r="CW118" s="467"/>
      <c r="CX118" s="451" t="s">
        <v>27</v>
      </c>
      <c r="CY118" s="452"/>
      <c r="CZ118" s="452"/>
      <c r="DA118" s="452"/>
      <c r="DB118" s="452"/>
      <c r="DC118" s="452"/>
      <c r="DD118" s="452"/>
      <c r="DE118" s="452"/>
      <c r="DF118" s="452"/>
      <c r="DG118" s="452"/>
      <c r="DH118" s="452"/>
      <c r="DI118" s="453"/>
      <c r="DJ118" s="331">
        <v>0</v>
      </c>
      <c r="DK118" s="331">
        <v>0</v>
      </c>
      <c r="DL118" s="332">
        <v>0</v>
      </c>
    </row>
    <row r="119" spans="1:116" x14ac:dyDescent="0.2">
      <c r="B119" s="451"/>
      <c r="C119" s="452"/>
      <c r="D119" s="452"/>
      <c r="E119" s="452"/>
      <c r="F119" s="452"/>
      <c r="G119" s="452"/>
      <c r="H119" s="452"/>
      <c r="I119" s="452"/>
      <c r="J119" s="452"/>
      <c r="K119" s="452"/>
      <c r="L119" s="452"/>
      <c r="M119" s="453"/>
      <c r="N119" s="363"/>
      <c r="O119" s="458"/>
      <c r="P119" s="458"/>
      <c r="Q119" s="458"/>
      <c r="R119" s="458"/>
      <c r="S119" s="458"/>
      <c r="T119" s="458"/>
      <c r="U119" s="458"/>
      <c r="V119" s="458"/>
      <c r="W119" s="458"/>
      <c r="X119" s="458"/>
      <c r="Y119" s="458"/>
      <c r="Z119" s="458"/>
      <c r="AA119" s="458"/>
      <c r="AB119" s="458"/>
      <c r="AC119" s="458"/>
      <c r="AD119" s="458"/>
      <c r="AE119" s="458"/>
      <c r="AF119" s="458"/>
      <c r="AG119" s="458"/>
      <c r="AH119" s="458"/>
      <c r="AI119" s="458"/>
      <c r="AJ119" s="458"/>
      <c r="AK119" s="458"/>
      <c r="AL119" s="458"/>
      <c r="AM119" s="458"/>
      <c r="AN119" s="458"/>
      <c r="AO119" s="458"/>
      <c r="AP119" s="458"/>
      <c r="AQ119" s="458"/>
      <c r="AR119" s="458"/>
      <c r="AS119" s="458"/>
      <c r="AT119" s="458"/>
      <c r="AU119" s="458"/>
      <c r="AV119" s="458"/>
      <c r="AW119" s="458"/>
      <c r="AX119" s="458"/>
      <c r="AY119" s="458"/>
      <c r="AZ119" s="458"/>
      <c r="BA119" s="458"/>
      <c r="BB119" s="458"/>
      <c r="BC119" s="458"/>
      <c r="BD119" s="458"/>
      <c r="BE119" s="458"/>
      <c r="BF119" s="458"/>
      <c r="BG119" s="458"/>
      <c r="BH119" s="458"/>
      <c r="BI119" s="458"/>
      <c r="BJ119" s="458"/>
      <c r="BK119" s="458"/>
      <c r="BL119" s="458"/>
      <c r="BM119" s="458"/>
      <c r="BN119" s="458"/>
      <c r="BO119" s="458"/>
      <c r="BP119" s="458"/>
      <c r="BQ119" s="458"/>
      <c r="BR119" s="458"/>
      <c r="BS119" s="458"/>
      <c r="BT119" s="458"/>
      <c r="BU119" s="458"/>
      <c r="BV119" s="458"/>
      <c r="BW119" s="458"/>
      <c r="BX119" s="458"/>
      <c r="BY119" s="458"/>
      <c r="BZ119" s="458"/>
      <c r="CA119" s="458"/>
      <c r="CB119" s="458"/>
      <c r="CC119" s="458"/>
      <c r="CD119" s="458"/>
      <c r="CE119" s="458"/>
      <c r="CF119" s="458"/>
      <c r="CG119" s="458"/>
      <c r="CH119" s="458"/>
      <c r="CI119" s="458"/>
      <c r="CJ119" s="458"/>
      <c r="CK119" s="458"/>
      <c r="CL119" s="458"/>
      <c r="CM119" s="458"/>
      <c r="CN119" s="458"/>
      <c r="CO119" s="458"/>
      <c r="CP119" s="458"/>
      <c r="CQ119" s="458"/>
      <c r="CR119" s="458"/>
      <c r="CS119" s="458"/>
      <c r="CT119" s="458"/>
      <c r="CU119" s="458"/>
      <c r="CV119" s="458"/>
      <c r="CW119" s="459"/>
      <c r="CX119" s="451"/>
      <c r="CY119" s="452"/>
      <c r="CZ119" s="452"/>
      <c r="DA119" s="452"/>
      <c r="DB119" s="452"/>
      <c r="DC119" s="452"/>
      <c r="DD119" s="452"/>
      <c r="DE119" s="452"/>
      <c r="DF119" s="452"/>
      <c r="DG119" s="452"/>
      <c r="DH119" s="452"/>
      <c r="DI119" s="453"/>
      <c r="DJ119" s="334"/>
      <c r="DK119" s="334"/>
      <c r="DL119" s="401"/>
    </row>
    <row r="120" spans="1:116" s="350" customFormat="1" ht="13.5" thickBot="1" x14ac:dyDescent="0.25">
      <c r="A120" s="347"/>
      <c r="B120" s="486" t="s">
        <v>137</v>
      </c>
      <c r="C120" s="444"/>
      <c r="D120" s="444"/>
      <c r="E120" s="444"/>
      <c r="F120" s="444"/>
      <c r="G120" s="444"/>
      <c r="H120" s="444"/>
      <c r="I120" s="444"/>
      <c r="J120" s="444"/>
      <c r="K120" s="444"/>
      <c r="L120" s="444"/>
      <c r="M120" s="445"/>
      <c r="N120" s="366"/>
      <c r="O120" s="446" t="s">
        <v>274</v>
      </c>
      <c r="P120" s="446"/>
      <c r="Q120" s="446"/>
      <c r="R120" s="446"/>
      <c r="S120" s="446"/>
      <c r="T120" s="446"/>
      <c r="U120" s="446"/>
      <c r="V120" s="446"/>
      <c r="W120" s="446"/>
      <c r="X120" s="446"/>
      <c r="Y120" s="446"/>
      <c r="Z120" s="446"/>
      <c r="AA120" s="446"/>
      <c r="AB120" s="446"/>
      <c r="AC120" s="446"/>
      <c r="AD120" s="446"/>
      <c r="AE120" s="446"/>
      <c r="AF120" s="446"/>
      <c r="AG120" s="446"/>
      <c r="AH120" s="446"/>
      <c r="AI120" s="446"/>
      <c r="AJ120" s="446"/>
      <c r="AK120" s="446"/>
      <c r="AL120" s="446"/>
      <c r="AM120" s="446"/>
      <c r="AN120" s="446"/>
      <c r="AO120" s="446"/>
      <c r="AP120" s="446"/>
      <c r="AQ120" s="446"/>
      <c r="AR120" s="446"/>
      <c r="AS120" s="446"/>
      <c r="AT120" s="446"/>
      <c r="AU120" s="446"/>
      <c r="AV120" s="446"/>
      <c r="AW120" s="446"/>
      <c r="AX120" s="446"/>
      <c r="AY120" s="446"/>
      <c r="AZ120" s="446"/>
      <c r="BA120" s="446"/>
      <c r="BB120" s="446"/>
      <c r="BC120" s="446"/>
      <c r="BD120" s="446"/>
      <c r="BE120" s="446"/>
      <c r="BF120" s="446"/>
      <c r="BG120" s="446"/>
      <c r="BH120" s="446"/>
      <c r="BI120" s="446"/>
      <c r="BJ120" s="446"/>
      <c r="BK120" s="446"/>
      <c r="BL120" s="446"/>
      <c r="BM120" s="446"/>
      <c r="BN120" s="446"/>
      <c r="BO120" s="446"/>
      <c r="BP120" s="446"/>
      <c r="BQ120" s="446"/>
      <c r="BR120" s="446"/>
      <c r="BS120" s="446"/>
      <c r="BT120" s="446"/>
      <c r="BU120" s="446"/>
      <c r="BV120" s="446"/>
      <c r="BW120" s="446"/>
      <c r="BX120" s="446"/>
      <c r="BY120" s="446"/>
      <c r="BZ120" s="446"/>
      <c r="CA120" s="446"/>
      <c r="CB120" s="446"/>
      <c r="CC120" s="446"/>
      <c r="CD120" s="446"/>
      <c r="CE120" s="446"/>
      <c r="CF120" s="446"/>
      <c r="CG120" s="446"/>
      <c r="CH120" s="446"/>
      <c r="CI120" s="446"/>
      <c r="CJ120" s="446"/>
      <c r="CK120" s="446"/>
      <c r="CL120" s="446"/>
      <c r="CM120" s="446"/>
      <c r="CN120" s="446"/>
      <c r="CO120" s="446"/>
      <c r="CP120" s="446"/>
      <c r="CQ120" s="446"/>
      <c r="CR120" s="446"/>
      <c r="CS120" s="446"/>
      <c r="CT120" s="446"/>
      <c r="CU120" s="446"/>
      <c r="CV120" s="446"/>
      <c r="CW120" s="447"/>
      <c r="CX120" s="448" t="s">
        <v>25</v>
      </c>
      <c r="CY120" s="444"/>
      <c r="CZ120" s="444"/>
      <c r="DA120" s="444"/>
      <c r="DB120" s="444"/>
      <c r="DC120" s="444"/>
      <c r="DD120" s="444"/>
      <c r="DE120" s="444"/>
      <c r="DF120" s="444"/>
      <c r="DG120" s="444"/>
      <c r="DH120" s="444"/>
      <c r="DI120" s="445"/>
      <c r="DJ120" s="402">
        <v>1075188</v>
      </c>
      <c r="DK120" s="402">
        <v>1042019</v>
      </c>
      <c r="DL120" s="402">
        <v>380688</v>
      </c>
    </row>
    <row r="121" spans="1:116" ht="13.5" thickBot="1" x14ac:dyDescent="0.25">
      <c r="B121" s="438"/>
      <c r="C121" s="439"/>
      <c r="D121" s="439"/>
      <c r="E121" s="439"/>
      <c r="F121" s="439"/>
      <c r="G121" s="439"/>
      <c r="H121" s="439"/>
      <c r="I121" s="439"/>
      <c r="J121" s="439"/>
      <c r="K121" s="439"/>
      <c r="L121" s="439"/>
      <c r="M121" s="440"/>
      <c r="N121" s="369"/>
      <c r="O121" s="484" t="s">
        <v>275</v>
      </c>
      <c r="P121" s="484"/>
      <c r="Q121" s="484"/>
      <c r="R121" s="484"/>
      <c r="S121" s="484"/>
      <c r="T121" s="484"/>
      <c r="U121" s="484"/>
      <c r="V121" s="484"/>
      <c r="W121" s="484"/>
      <c r="X121" s="484"/>
      <c r="Y121" s="484"/>
      <c r="Z121" s="484"/>
      <c r="AA121" s="484"/>
      <c r="AB121" s="484"/>
      <c r="AC121" s="484"/>
      <c r="AD121" s="484"/>
      <c r="AE121" s="484"/>
      <c r="AF121" s="484"/>
      <c r="AG121" s="484"/>
      <c r="AH121" s="484"/>
      <c r="AI121" s="484"/>
      <c r="AJ121" s="484"/>
      <c r="AK121" s="484"/>
      <c r="AL121" s="484"/>
      <c r="AM121" s="484"/>
      <c r="AN121" s="484"/>
      <c r="AO121" s="484"/>
      <c r="AP121" s="484"/>
      <c r="AQ121" s="484"/>
      <c r="AR121" s="484"/>
      <c r="AS121" s="484"/>
      <c r="AT121" s="484"/>
      <c r="AU121" s="484"/>
      <c r="AV121" s="484"/>
      <c r="AW121" s="484"/>
      <c r="AX121" s="484"/>
      <c r="AY121" s="484"/>
      <c r="AZ121" s="484"/>
      <c r="BA121" s="484"/>
      <c r="BB121" s="484"/>
      <c r="BC121" s="484"/>
      <c r="BD121" s="484"/>
      <c r="BE121" s="484"/>
      <c r="BF121" s="484"/>
      <c r="BG121" s="484"/>
      <c r="BH121" s="484"/>
      <c r="BI121" s="484"/>
      <c r="BJ121" s="484"/>
      <c r="BK121" s="484"/>
      <c r="BL121" s="484"/>
      <c r="BM121" s="484"/>
      <c r="BN121" s="484"/>
      <c r="BO121" s="484"/>
      <c r="BP121" s="484"/>
      <c r="BQ121" s="484"/>
      <c r="BR121" s="484"/>
      <c r="BS121" s="484"/>
      <c r="BT121" s="484"/>
      <c r="BU121" s="484"/>
      <c r="BV121" s="484"/>
      <c r="BW121" s="484"/>
      <c r="BX121" s="484"/>
      <c r="BY121" s="484"/>
      <c r="BZ121" s="484"/>
      <c r="CA121" s="484"/>
      <c r="CB121" s="484"/>
      <c r="CC121" s="484"/>
      <c r="CD121" s="484"/>
      <c r="CE121" s="484"/>
      <c r="CF121" s="484"/>
      <c r="CG121" s="484"/>
      <c r="CH121" s="484"/>
      <c r="CI121" s="484"/>
      <c r="CJ121" s="484"/>
      <c r="CK121" s="484"/>
      <c r="CL121" s="484"/>
      <c r="CM121" s="484"/>
      <c r="CN121" s="484"/>
      <c r="CO121" s="484"/>
      <c r="CP121" s="484"/>
      <c r="CQ121" s="484"/>
      <c r="CR121" s="484"/>
      <c r="CS121" s="484"/>
      <c r="CT121" s="484"/>
      <c r="CU121" s="484"/>
      <c r="CV121" s="484"/>
      <c r="CW121" s="485"/>
      <c r="CX121" s="438" t="s">
        <v>77</v>
      </c>
      <c r="CY121" s="439"/>
      <c r="CZ121" s="439"/>
      <c r="DA121" s="439"/>
      <c r="DB121" s="439"/>
      <c r="DC121" s="439"/>
      <c r="DD121" s="439"/>
      <c r="DE121" s="439"/>
      <c r="DF121" s="439"/>
      <c r="DG121" s="439"/>
      <c r="DH121" s="439"/>
      <c r="DI121" s="440"/>
      <c r="DJ121" s="357">
        <f>SUM(DJ112,DJ116,DJ118,DJ120)</f>
        <v>45101697</v>
      </c>
      <c r="DK121" s="403">
        <f>SUM(DK112,DK116,DK118,DK120)</f>
        <v>48094857</v>
      </c>
      <c r="DL121" s="357">
        <f>SUM(DL112,DL116,DL118,DL120)</f>
        <v>48358624</v>
      </c>
    </row>
    <row r="122" spans="1:116" ht="13.5" customHeight="1" x14ac:dyDescent="0.2">
      <c r="B122" s="477"/>
      <c r="C122" s="478"/>
      <c r="D122" s="478"/>
      <c r="E122" s="478"/>
      <c r="F122" s="478"/>
      <c r="G122" s="478"/>
      <c r="H122" s="478"/>
      <c r="I122" s="478"/>
      <c r="J122" s="478"/>
      <c r="K122" s="478"/>
      <c r="L122" s="478"/>
      <c r="M122" s="479"/>
      <c r="N122" s="397"/>
      <c r="O122" s="480" t="s">
        <v>276</v>
      </c>
      <c r="P122" s="480"/>
      <c r="Q122" s="480"/>
      <c r="R122" s="480"/>
      <c r="S122" s="480"/>
      <c r="T122" s="480"/>
      <c r="U122" s="480"/>
      <c r="V122" s="480"/>
      <c r="W122" s="480"/>
      <c r="X122" s="480"/>
      <c r="Y122" s="480"/>
      <c r="Z122" s="480"/>
      <c r="AA122" s="480"/>
      <c r="AB122" s="480"/>
      <c r="AC122" s="480"/>
      <c r="AD122" s="480"/>
      <c r="AE122" s="480"/>
      <c r="AF122" s="480"/>
      <c r="AG122" s="480"/>
      <c r="AH122" s="480"/>
      <c r="AI122" s="480"/>
      <c r="AJ122" s="480"/>
      <c r="AK122" s="480"/>
      <c r="AL122" s="480"/>
      <c r="AM122" s="480"/>
      <c r="AN122" s="480"/>
      <c r="AO122" s="480"/>
      <c r="AP122" s="480"/>
      <c r="AQ122" s="480"/>
      <c r="AR122" s="480"/>
      <c r="AS122" s="480"/>
      <c r="AT122" s="480"/>
      <c r="AU122" s="480"/>
      <c r="AV122" s="480"/>
      <c r="AW122" s="480"/>
      <c r="AX122" s="480"/>
      <c r="AY122" s="480"/>
      <c r="AZ122" s="480"/>
      <c r="BA122" s="480"/>
      <c r="BB122" s="480"/>
      <c r="BC122" s="480"/>
      <c r="BD122" s="480"/>
      <c r="BE122" s="480"/>
      <c r="BF122" s="480"/>
      <c r="BG122" s="480"/>
      <c r="BH122" s="480"/>
      <c r="BI122" s="480"/>
      <c r="BJ122" s="480"/>
      <c r="BK122" s="480"/>
      <c r="BL122" s="480"/>
      <c r="BM122" s="480"/>
      <c r="BN122" s="480"/>
      <c r="BO122" s="480"/>
      <c r="BP122" s="480"/>
      <c r="BQ122" s="480"/>
      <c r="BR122" s="480"/>
      <c r="BS122" s="480"/>
      <c r="BT122" s="480"/>
      <c r="BU122" s="480"/>
      <c r="BV122" s="480"/>
      <c r="BW122" s="480"/>
      <c r="BX122" s="480"/>
      <c r="BY122" s="480"/>
      <c r="BZ122" s="480"/>
      <c r="CA122" s="480"/>
      <c r="CB122" s="480"/>
      <c r="CC122" s="480"/>
      <c r="CD122" s="480"/>
      <c r="CE122" s="480"/>
      <c r="CF122" s="480"/>
      <c r="CG122" s="480"/>
      <c r="CH122" s="480"/>
      <c r="CI122" s="480"/>
      <c r="CJ122" s="480"/>
      <c r="CK122" s="480"/>
      <c r="CL122" s="480"/>
      <c r="CM122" s="480"/>
      <c r="CN122" s="480"/>
      <c r="CO122" s="480"/>
      <c r="CP122" s="480"/>
      <c r="CQ122" s="480"/>
      <c r="CR122" s="480"/>
      <c r="CS122" s="480"/>
      <c r="CT122" s="480"/>
      <c r="CU122" s="480"/>
      <c r="CV122" s="480"/>
      <c r="CW122" s="481"/>
      <c r="CX122" s="477" t="s">
        <v>23</v>
      </c>
      <c r="CY122" s="478"/>
      <c r="CZ122" s="478"/>
      <c r="DA122" s="478"/>
      <c r="DB122" s="478"/>
      <c r="DC122" s="478"/>
      <c r="DD122" s="478"/>
      <c r="DE122" s="478"/>
      <c r="DF122" s="478"/>
      <c r="DG122" s="478"/>
      <c r="DH122" s="478"/>
      <c r="DI122" s="478"/>
      <c r="DJ122" s="434">
        <f t="shared" ref="DJ122:DK122" si="2">SUM(DJ124,DJ125)</f>
        <v>5873058</v>
      </c>
      <c r="DK122" s="434">
        <f t="shared" si="2"/>
        <v>3987585</v>
      </c>
      <c r="DL122" s="434">
        <f>SUM(DL124,DL125)</f>
        <v>1676505</v>
      </c>
    </row>
    <row r="123" spans="1:116" x14ac:dyDescent="0.2">
      <c r="B123" s="472" t="s">
        <v>76</v>
      </c>
      <c r="C123" s="473"/>
      <c r="D123" s="473"/>
      <c r="E123" s="473"/>
      <c r="F123" s="473"/>
      <c r="G123" s="473"/>
      <c r="H123" s="473"/>
      <c r="I123" s="473"/>
      <c r="J123" s="473"/>
      <c r="K123" s="473"/>
      <c r="L123" s="473"/>
      <c r="M123" s="474"/>
      <c r="N123" s="359"/>
      <c r="O123" s="475" t="s">
        <v>269</v>
      </c>
      <c r="P123" s="475"/>
      <c r="Q123" s="475"/>
      <c r="R123" s="475"/>
      <c r="S123" s="475"/>
      <c r="T123" s="475"/>
      <c r="U123" s="475"/>
      <c r="V123" s="475"/>
      <c r="W123" s="475"/>
      <c r="X123" s="475"/>
      <c r="Y123" s="475"/>
      <c r="Z123" s="475"/>
      <c r="AA123" s="475"/>
      <c r="AB123" s="475"/>
      <c r="AC123" s="475"/>
      <c r="AD123" s="475"/>
      <c r="AE123" s="475"/>
      <c r="AF123" s="475"/>
      <c r="AG123" s="475"/>
      <c r="AH123" s="475"/>
      <c r="AI123" s="475"/>
      <c r="AJ123" s="475"/>
      <c r="AK123" s="475"/>
      <c r="AL123" s="475"/>
      <c r="AM123" s="475"/>
      <c r="AN123" s="475"/>
      <c r="AO123" s="475"/>
      <c r="AP123" s="475"/>
      <c r="AQ123" s="475"/>
      <c r="AR123" s="475"/>
      <c r="AS123" s="475"/>
      <c r="AT123" s="475"/>
      <c r="AU123" s="475"/>
      <c r="AV123" s="475"/>
      <c r="AW123" s="475"/>
      <c r="AX123" s="475"/>
      <c r="AY123" s="475"/>
      <c r="AZ123" s="475"/>
      <c r="BA123" s="475"/>
      <c r="BB123" s="475"/>
      <c r="BC123" s="475"/>
      <c r="BD123" s="475"/>
      <c r="BE123" s="475"/>
      <c r="BF123" s="475"/>
      <c r="BG123" s="475"/>
      <c r="BH123" s="475"/>
      <c r="BI123" s="475"/>
      <c r="BJ123" s="475"/>
      <c r="BK123" s="475"/>
      <c r="BL123" s="475"/>
      <c r="BM123" s="475"/>
      <c r="BN123" s="475"/>
      <c r="BO123" s="475"/>
      <c r="BP123" s="475"/>
      <c r="BQ123" s="475"/>
      <c r="BR123" s="475"/>
      <c r="BS123" s="475"/>
      <c r="BT123" s="475"/>
      <c r="BU123" s="475"/>
      <c r="BV123" s="475"/>
      <c r="BW123" s="475"/>
      <c r="BX123" s="475"/>
      <c r="BY123" s="475"/>
      <c r="BZ123" s="475"/>
      <c r="CA123" s="475"/>
      <c r="CB123" s="475"/>
      <c r="CC123" s="475"/>
      <c r="CD123" s="475"/>
      <c r="CE123" s="475"/>
      <c r="CF123" s="475"/>
      <c r="CG123" s="475"/>
      <c r="CH123" s="475"/>
      <c r="CI123" s="475"/>
      <c r="CJ123" s="475"/>
      <c r="CK123" s="475"/>
      <c r="CL123" s="475"/>
      <c r="CM123" s="475"/>
      <c r="CN123" s="475"/>
      <c r="CO123" s="475"/>
      <c r="CP123" s="475"/>
      <c r="CQ123" s="475"/>
      <c r="CR123" s="475"/>
      <c r="CS123" s="475"/>
      <c r="CT123" s="475"/>
      <c r="CU123" s="475"/>
      <c r="CV123" s="475"/>
      <c r="CW123" s="476"/>
      <c r="CX123" s="482"/>
      <c r="CY123" s="473"/>
      <c r="CZ123" s="473"/>
      <c r="DA123" s="473"/>
      <c r="DB123" s="473"/>
      <c r="DC123" s="473"/>
      <c r="DD123" s="473"/>
      <c r="DE123" s="473"/>
      <c r="DF123" s="473"/>
      <c r="DG123" s="473"/>
      <c r="DH123" s="473"/>
      <c r="DI123" s="473"/>
      <c r="DJ123" s="435"/>
      <c r="DK123" s="435"/>
      <c r="DL123" s="435"/>
    </row>
    <row r="124" spans="1:116" ht="25.5" customHeight="1" x14ac:dyDescent="0.2">
      <c r="B124" s="451"/>
      <c r="C124" s="452"/>
      <c r="D124" s="452"/>
      <c r="E124" s="452"/>
      <c r="F124" s="452"/>
      <c r="G124" s="452"/>
      <c r="H124" s="452"/>
      <c r="I124" s="452"/>
      <c r="J124" s="452"/>
      <c r="K124" s="452"/>
      <c r="L124" s="452"/>
      <c r="M124" s="453"/>
      <c r="N124" s="359"/>
      <c r="O124" s="468" t="s">
        <v>277</v>
      </c>
      <c r="P124" s="468"/>
      <c r="Q124" s="468"/>
      <c r="R124" s="468"/>
      <c r="S124" s="468"/>
      <c r="T124" s="468"/>
      <c r="U124" s="468"/>
      <c r="V124" s="468"/>
      <c r="W124" s="468"/>
      <c r="X124" s="468"/>
      <c r="Y124" s="468"/>
      <c r="Z124" s="468"/>
      <c r="AA124" s="468"/>
      <c r="AB124" s="468"/>
      <c r="AC124" s="468"/>
      <c r="AD124" s="468"/>
      <c r="AE124" s="468"/>
      <c r="AF124" s="468"/>
      <c r="AG124" s="468"/>
      <c r="AH124" s="468"/>
      <c r="AI124" s="468"/>
      <c r="AJ124" s="468"/>
      <c r="AK124" s="468"/>
      <c r="AL124" s="468"/>
      <c r="AM124" s="468"/>
      <c r="AN124" s="468"/>
      <c r="AO124" s="468"/>
      <c r="AP124" s="468"/>
      <c r="AQ124" s="468"/>
      <c r="AR124" s="468"/>
      <c r="AS124" s="468"/>
      <c r="AT124" s="468"/>
      <c r="AU124" s="468"/>
      <c r="AV124" s="468"/>
      <c r="AW124" s="468"/>
      <c r="AX124" s="468"/>
      <c r="AY124" s="468"/>
      <c r="AZ124" s="468"/>
      <c r="BA124" s="468"/>
      <c r="BB124" s="468"/>
      <c r="BC124" s="468"/>
      <c r="BD124" s="468"/>
      <c r="BE124" s="468"/>
      <c r="BF124" s="468"/>
      <c r="BG124" s="468"/>
      <c r="BH124" s="468"/>
      <c r="BI124" s="468"/>
      <c r="BJ124" s="468"/>
      <c r="BK124" s="468"/>
      <c r="BL124" s="468"/>
      <c r="BM124" s="468"/>
      <c r="BN124" s="468"/>
      <c r="BO124" s="468"/>
      <c r="BP124" s="468"/>
      <c r="BQ124" s="468"/>
      <c r="BR124" s="468"/>
      <c r="BS124" s="468"/>
      <c r="BT124" s="468"/>
      <c r="BU124" s="468"/>
      <c r="BV124" s="468"/>
      <c r="BW124" s="468"/>
      <c r="BX124" s="468"/>
      <c r="BY124" s="468"/>
      <c r="BZ124" s="468"/>
      <c r="CA124" s="468"/>
      <c r="CB124" s="468"/>
      <c r="CC124" s="468"/>
      <c r="CD124" s="468"/>
      <c r="CE124" s="468"/>
      <c r="CF124" s="468"/>
      <c r="CG124" s="468"/>
      <c r="CH124" s="468"/>
      <c r="CI124" s="468"/>
      <c r="CJ124" s="468"/>
      <c r="CK124" s="468"/>
      <c r="CL124" s="468"/>
      <c r="CM124" s="468"/>
      <c r="CN124" s="468"/>
      <c r="CO124" s="468"/>
      <c r="CP124" s="468"/>
      <c r="CQ124" s="468"/>
      <c r="CR124" s="468"/>
      <c r="CS124" s="468"/>
      <c r="CT124" s="468"/>
      <c r="CU124" s="468"/>
      <c r="CV124" s="468"/>
      <c r="CW124" s="469"/>
      <c r="CX124" s="470">
        <v>1511</v>
      </c>
      <c r="CY124" s="452"/>
      <c r="CZ124" s="452"/>
      <c r="DA124" s="452"/>
      <c r="DB124" s="452"/>
      <c r="DC124" s="452"/>
      <c r="DD124" s="452"/>
      <c r="DE124" s="452"/>
      <c r="DF124" s="452"/>
      <c r="DG124" s="452"/>
      <c r="DH124" s="452"/>
      <c r="DI124" s="452"/>
      <c r="DJ124" s="332">
        <v>206608</v>
      </c>
      <c r="DK124" s="332">
        <v>3651185</v>
      </c>
      <c r="DL124" s="332">
        <v>1512055</v>
      </c>
    </row>
    <row r="125" spans="1:116" ht="12.75" customHeight="1" x14ac:dyDescent="0.2">
      <c r="B125" s="471"/>
      <c r="C125" s="452"/>
      <c r="D125" s="452"/>
      <c r="E125" s="452"/>
      <c r="F125" s="452"/>
      <c r="G125" s="452"/>
      <c r="H125" s="452"/>
      <c r="I125" s="452"/>
      <c r="J125" s="452"/>
      <c r="K125" s="452"/>
      <c r="L125" s="452"/>
      <c r="M125" s="453"/>
      <c r="N125" s="359"/>
      <c r="O125" s="468" t="s">
        <v>278</v>
      </c>
      <c r="P125" s="468"/>
      <c r="Q125" s="468"/>
      <c r="R125" s="468"/>
      <c r="S125" s="468"/>
      <c r="T125" s="468"/>
      <c r="U125" s="468"/>
      <c r="V125" s="468"/>
      <c r="W125" s="468"/>
      <c r="X125" s="468"/>
      <c r="Y125" s="468"/>
      <c r="Z125" s="468"/>
      <c r="AA125" s="468"/>
      <c r="AB125" s="468"/>
      <c r="AC125" s="468"/>
      <c r="AD125" s="468"/>
      <c r="AE125" s="468"/>
      <c r="AF125" s="468"/>
      <c r="AG125" s="468"/>
      <c r="AH125" s="468"/>
      <c r="AI125" s="468"/>
      <c r="AJ125" s="468"/>
      <c r="AK125" s="468"/>
      <c r="AL125" s="468"/>
      <c r="AM125" s="468"/>
      <c r="AN125" s="468"/>
      <c r="AO125" s="468"/>
      <c r="AP125" s="468"/>
      <c r="AQ125" s="468"/>
      <c r="AR125" s="468"/>
      <c r="AS125" s="468"/>
      <c r="AT125" s="468"/>
      <c r="AU125" s="468"/>
      <c r="AV125" s="468"/>
      <c r="AW125" s="468"/>
      <c r="AX125" s="468"/>
      <c r="AY125" s="468"/>
      <c r="AZ125" s="468"/>
      <c r="BA125" s="468"/>
      <c r="BB125" s="468"/>
      <c r="BC125" s="468"/>
      <c r="BD125" s="468"/>
      <c r="BE125" s="468"/>
      <c r="BF125" s="468"/>
      <c r="BG125" s="468"/>
      <c r="BH125" s="468"/>
      <c r="BI125" s="468"/>
      <c r="BJ125" s="468"/>
      <c r="BK125" s="468"/>
      <c r="BL125" s="468"/>
      <c r="BM125" s="468"/>
      <c r="BN125" s="468"/>
      <c r="BO125" s="468"/>
      <c r="BP125" s="468"/>
      <c r="BQ125" s="468"/>
      <c r="BR125" s="468"/>
      <c r="BS125" s="468"/>
      <c r="BT125" s="468"/>
      <c r="BU125" s="468"/>
      <c r="BV125" s="468"/>
      <c r="BW125" s="468"/>
      <c r="BX125" s="468"/>
      <c r="BY125" s="468"/>
      <c r="BZ125" s="468"/>
      <c r="CA125" s="468"/>
      <c r="CB125" s="468"/>
      <c r="CC125" s="468"/>
      <c r="CD125" s="468"/>
      <c r="CE125" s="468"/>
      <c r="CF125" s="468"/>
      <c r="CG125" s="468"/>
      <c r="CH125" s="468"/>
      <c r="CI125" s="468"/>
      <c r="CJ125" s="468"/>
      <c r="CK125" s="468"/>
      <c r="CL125" s="468"/>
      <c r="CM125" s="468"/>
      <c r="CN125" s="468"/>
      <c r="CO125" s="468"/>
      <c r="CP125" s="468"/>
      <c r="CQ125" s="468"/>
      <c r="CR125" s="468"/>
      <c r="CS125" s="468"/>
      <c r="CT125" s="468"/>
      <c r="CU125" s="468"/>
      <c r="CV125" s="468"/>
      <c r="CW125" s="469"/>
      <c r="CX125" s="470">
        <v>1512</v>
      </c>
      <c r="CY125" s="452"/>
      <c r="CZ125" s="452"/>
      <c r="DA125" s="452"/>
      <c r="DB125" s="452"/>
      <c r="DC125" s="452"/>
      <c r="DD125" s="452"/>
      <c r="DE125" s="452"/>
      <c r="DF125" s="452"/>
      <c r="DG125" s="452"/>
      <c r="DH125" s="452"/>
      <c r="DI125" s="452"/>
      <c r="DJ125" s="332">
        <v>5666450</v>
      </c>
      <c r="DK125" s="332">
        <v>336400</v>
      </c>
      <c r="DL125" s="332">
        <v>164450</v>
      </c>
    </row>
    <row r="126" spans="1:116" x14ac:dyDescent="0.2">
      <c r="B126" s="451"/>
      <c r="C126" s="452"/>
      <c r="D126" s="452"/>
      <c r="E126" s="452"/>
      <c r="F126" s="452"/>
      <c r="G126" s="452"/>
      <c r="H126" s="452"/>
      <c r="I126" s="452"/>
      <c r="J126" s="452"/>
      <c r="K126" s="452"/>
      <c r="L126" s="452"/>
      <c r="M126" s="453"/>
      <c r="N126" s="363"/>
      <c r="O126" s="458"/>
      <c r="P126" s="458"/>
      <c r="Q126" s="458"/>
      <c r="R126" s="458"/>
      <c r="S126" s="458"/>
      <c r="T126" s="458"/>
      <c r="U126" s="458"/>
      <c r="V126" s="458"/>
      <c r="W126" s="458"/>
      <c r="X126" s="458"/>
      <c r="Y126" s="458"/>
      <c r="Z126" s="458"/>
      <c r="AA126" s="458"/>
      <c r="AB126" s="458"/>
      <c r="AC126" s="458"/>
      <c r="AD126" s="458"/>
      <c r="AE126" s="458"/>
      <c r="AF126" s="458"/>
      <c r="AG126" s="458"/>
      <c r="AH126" s="458"/>
      <c r="AI126" s="458"/>
      <c r="AJ126" s="458"/>
      <c r="AK126" s="458"/>
      <c r="AL126" s="458"/>
      <c r="AM126" s="458"/>
      <c r="AN126" s="458"/>
      <c r="AO126" s="458"/>
      <c r="AP126" s="458"/>
      <c r="AQ126" s="458"/>
      <c r="AR126" s="458"/>
      <c r="AS126" s="458"/>
      <c r="AT126" s="458"/>
      <c r="AU126" s="458"/>
      <c r="AV126" s="458"/>
      <c r="AW126" s="458"/>
      <c r="AX126" s="458"/>
      <c r="AY126" s="458"/>
      <c r="AZ126" s="458"/>
      <c r="BA126" s="458"/>
      <c r="BB126" s="458"/>
      <c r="BC126" s="458"/>
      <c r="BD126" s="458"/>
      <c r="BE126" s="458"/>
      <c r="BF126" s="458"/>
      <c r="BG126" s="458"/>
      <c r="BH126" s="458"/>
      <c r="BI126" s="458"/>
      <c r="BJ126" s="458"/>
      <c r="BK126" s="458"/>
      <c r="BL126" s="458"/>
      <c r="BM126" s="458"/>
      <c r="BN126" s="458"/>
      <c r="BO126" s="458"/>
      <c r="BP126" s="458"/>
      <c r="BQ126" s="458"/>
      <c r="BR126" s="458"/>
      <c r="BS126" s="458"/>
      <c r="BT126" s="458"/>
      <c r="BU126" s="458"/>
      <c r="BV126" s="458"/>
      <c r="BW126" s="458"/>
      <c r="BX126" s="458"/>
      <c r="BY126" s="458"/>
      <c r="BZ126" s="458"/>
      <c r="CA126" s="458"/>
      <c r="CB126" s="458"/>
      <c r="CC126" s="458"/>
      <c r="CD126" s="458"/>
      <c r="CE126" s="458"/>
      <c r="CF126" s="458"/>
      <c r="CG126" s="458"/>
      <c r="CH126" s="458"/>
      <c r="CI126" s="458"/>
      <c r="CJ126" s="458"/>
      <c r="CK126" s="458"/>
      <c r="CL126" s="458"/>
      <c r="CM126" s="458"/>
      <c r="CN126" s="458"/>
      <c r="CO126" s="458"/>
      <c r="CP126" s="458"/>
      <c r="CQ126" s="458"/>
      <c r="CR126" s="458"/>
      <c r="CS126" s="458"/>
      <c r="CT126" s="458"/>
      <c r="CU126" s="458"/>
      <c r="CV126" s="458"/>
      <c r="CW126" s="459"/>
      <c r="CX126" s="451"/>
      <c r="CY126" s="452"/>
      <c r="CZ126" s="452"/>
      <c r="DA126" s="452"/>
      <c r="DB126" s="452"/>
      <c r="DC126" s="452"/>
      <c r="DD126" s="452"/>
      <c r="DE126" s="452"/>
      <c r="DF126" s="452"/>
      <c r="DG126" s="452"/>
      <c r="DH126" s="452"/>
      <c r="DI126" s="452"/>
      <c r="DJ126" s="334"/>
      <c r="DK126" s="334"/>
      <c r="DL126" s="334"/>
    </row>
    <row r="127" spans="1:116" x14ac:dyDescent="0.2">
      <c r="B127" s="483" t="s">
        <v>137</v>
      </c>
      <c r="C127" s="452"/>
      <c r="D127" s="452"/>
      <c r="E127" s="452"/>
      <c r="F127" s="452"/>
      <c r="G127" s="452"/>
      <c r="H127" s="452"/>
      <c r="I127" s="452"/>
      <c r="J127" s="452"/>
      <c r="K127" s="452"/>
      <c r="L127" s="452"/>
      <c r="M127" s="453"/>
      <c r="N127" s="362"/>
      <c r="O127" s="466" t="s">
        <v>279</v>
      </c>
      <c r="P127" s="466"/>
      <c r="Q127" s="466"/>
      <c r="R127" s="466"/>
      <c r="S127" s="466"/>
      <c r="T127" s="466"/>
      <c r="U127" s="466"/>
      <c r="V127" s="466"/>
      <c r="W127" s="466"/>
      <c r="X127" s="466"/>
      <c r="Y127" s="466"/>
      <c r="Z127" s="466"/>
      <c r="AA127" s="466"/>
      <c r="AB127" s="466"/>
      <c r="AC127" s="466"/>
      <c r="AD127" s="466"/>
      <c r="AE127" s="466"/>
      <c r="AF127" s="466"/>
      <c r="AG127" s="466"/>
      <c r="AH127" s="466"/>
      <c r="AI127" s="466"/>
      <c r="AJ127" s="466"/>
      <c r="AK127" s="466"/>
      <c r="AL127" s="466"/>
      <c r="AM127" s="466"/>
      <c r="AN127" s="466"/>
      <c r="AO127" s="466"/>
      <c r="AP127" s="466"/>
      <c r="AQ127" s="466"/>
      <c r="AR127" s="466"/>
      <c r="AS127" s="466"/>
      <c r="AT127" s="466"/>
      <c r="AU127" s="466"/>
      <c r="AV127" s="466"/>
      <c r="AW127" s="466"/>
      <c r="AX127" s="466"/>
      <c r="AY127" s="466"/>
      <c r="AZ127" s="466"/>
      <c r="BA127" s="466"/>
      <c r="BB127" s="466"/>
      <c r="BC127" s="466"/>
      <c r="BD127" s="466"/>
      <c r="BE127" s="466"/>
      <c r="BF127" s="466"/>
      <c r="BG127" s="466"/>
      <c r="BH127" s="466"/>
      <c r="BI127" s="466"/>
      <c r="BJ127" s="466"/>
      <c r="BK127" s="466"/>
      <c r="BL127" s="466"/>
      <c r="BM127" s="466"/>
      <c r="BN127" s="466"/>
      <c r="BO127" s="466"/>
      <c r="BP127" s="466"/>
      <c r="BQ127" s="466"/>
      <c r="BR127" s="466"/>
      <c r="BS127" s="466"/>
      <c r="BT127" s="466"/>
      <c r="BU127" s="466"/>
      <c r="BV127" s="466"/>
      <c r="BW127" s="466"/>
      <c r="BX127" s="466"/>
      <c r="BY127" s="466"/>
      <c r="BZ127" s="466"/>
      <c r="CA127" s="466"/>
      <c r="CB127" s="466"/>
      <c r="CC127" s="466"/>
      <c r="CD127" s="466"/>
      <c r="CE127" s="466"/>
      <c r="CF127" s="466"/>
      <c r="CG127" s="466"/>
      <c r="CH127" s="466"/>
      <c r="CI127" s="466"/>
      <c r="CJ127" s="466"/>
      <c r="CK127" s="466"/>
      <c r="CL127" s="466"/>
      <c r="CM127" s="466"/>
      <c r="CN127" s="466"/>
      <c r="CO127" s="466"/>
      <c r="CP127" s="466"/>
      <c r="CQ127" s="466"/>
      <c r="CR127" s="466"/>
      <c r="CS127" s="466"/>
      <c r="CT127" s="466"/>
      <c r="CU127" s="466"/>
      <c r="CV127" s="466"/>
      <c r="CW127" s="467"/>
      <c r="CX127" s="465" t="s">
        <v>21</v>
      </c>
      <c r="CY127" s="452"/>
      <c r="CZ127" s="452"/>
      <c r="DA127" s="452"/>
      <c r="DB127" s="452"/>
      <c r="DC127" s="452"/>
      <c r="DD127" s="452"/>
      <c r="DE127" s="452"/>
      <c r="DF127" s="452"/>
      <c r="DG127" s="452"/>
      <c r="DH127" s="452"/>
      <c r="DI127" s="452"/>
      <c r="DJ127" s="334">
        <f>SUM(DJ128:DJ135)</f>
        <v>9622705</v>
      </c>
      <c r="DK127" s="334">
        <f>SUM(DK128:DK135)</f>
        <v>10991556</v>
      </c>
      <c r="DL127" s="334">
        <f>SUM(DL128:DL135)</f>
        <v>9790711</v>
      </c>
    </row>
    <row r="128" spans="1:116" x14ac:dyDescent="0.2">
      <c r="B128" s="470"/>
      <c r="C128" s="452"/>
      <c r="D128" s="452"/>
      <c r="E128" s="452"/>
      <c r="F128" s="452"/>
      <c r="G128" s="452"/>
      <c r="H128" s="452"/>
      <c r="I128" s="452"/>
      <c r="J128" s="452"/>
      <c r="K128" s="452"/>
      <c r="L128" s="452"/>
      <c r="M128" s="453"/>
      <c r="N128" s="362"/>
      <c r="O128" s="466" t="s">
        <v>280</v>
      </c>
      <c r="P128" s="466"/>
      <c r="Q128" s="466"/>
      <c r="R128" s="466"/>
      <c r="S128" s="466"/>
      <c r="T128" s="466"/>
      <c r="U128" s="466"/>
      <c r="V128" s="466"/>
      <c r="W128" s="466"/>
      <c r="X128" s="466"/>
      <c r="Y128" s="466"/>
      <c r="Z128" s="466"/>
      <c r="AA128" s="466"/>
      <c r="AB128" s="466"/>
      <c r="AC128" s="466"/>
      <c r="AD128" s="466"/>
      <c r="AE128" s="466"/>
      <c r="AF128" s="466"/>
      <c r="AG128" s="466"/>
      <c r="AH128" s="466"/>
      <c r="AI128" s="466"/>
      <c r="AJ128" s="466"/>
      <c r="AK128" s="466"/>
      <c r="AL128" s="466"/>
      <c r="AM128" s="466"/>
      <c r="AN128" s="466"/>
      <c r="AO128" s="466"/>
      <c r="AP128" s="466"/>
      <c r="AQ128" s="466"/>
      <c r="AR128" s="466"/>
      <c r="AS128" s="466"/>
      <c r="AT128" s="466"/>
      <c r="AU128" s="466"/>
      <c r="AV128" s="466"/>
      <c r="AW128" s="466"/>
      <c r="AX128" s="466"/>
      <c r="AY128" s="466"/>
      <c r="AZ128" s="466"/>
      <c r="BA128" s="466"/>
      <c r="BB128" s="466"/>
      <c r="BC128" s="466"/>
      <c r="BD128" s="466"/>
      <c r="BE128" s="466"/>
      <c r="BF128" s="466"/>
      <c r="BG128" s="466"/>
      <c r="BH128" s="466"/>
      <c r="BI128" s="466"/>
      <c r="BJ128" s="466"/>
      <c r="BK128" s="466"/>
      <c r="BL128" s="466"/>
      <c r="BM128" s="466"/>
      <c r="BN128" s="466"/>
      <c r="BO128" s="466"/>
      <c r="BP128" s="466"/>
      <c r="BQ128" s="466"/>
      <c r="BR128" s="466"/>
      <c r="BS128" s="466"/>
      <c r="BT128" s="466"/>
      <c r="BU128" s="466"/>
      <c r="BV128" s="466"/>
      <c r="BW128" s="466"/>
      <c r="BX128" s="466"/>
      <c r="BY128" s="466"/>
      <c r="BZ128" s="466"/>
      <c r="CA128" s="466"/>
      <c r="CB128" s="466"/>
      <c r="CC128" s="466"/>
      <c r="CD128" s="466"/>
      <c r="CE128" s="466"/>
      <c r="CF128" s="466"/>
      <c r="CG128" s="466"/>
      <c r="CH128" s="466"/>
      <c r="CI128" s="466"/>
      <c r="CJ128" s="466"/>
      <c r="CK128" s="466"/>
      <c r="CL128" s="466"/>
      <c r="CM128" s="466"/>
      <c r="CN128" s="466"/>
      <c r="CO128" s="466"/>
      <c r="CP128" s="466"/>
      <c r="CQ128" s="466"/>
      <c r="CR128" s="466"/>
      <c r="CS128" s="466"/>
      <c r="CT128" s="466"/>
      <c r="CU128" s="466"/>
      <c r="CV128" s="466"/>
      <c r="CW128" s="467"/>
      <c r="CX128" s="465" t="s">
        <v>75</v>
      </c>
      <c r="CY128" s="452"/>
      <c r="CZ128" s="452"/>
      <c r="DA128" s="452"/>
      <c r="DB128" s="452"/>
      <c r="DC128" s="452"/>
      <c r="DD128" s="452"/>
      <c r="DE128" s="452"/>
      <c r="DF128" s="452"/>
      <c r="DG128" s="452"/>
      <c r="DH128" s="452"/>
      <c r="DI128" s="452"/>
      <c r="DJ128" s="332">
        <v>4473583</v>
      </c>
      <c r="DK128" s="332">
        <v>5708787</v>
      </c>
      <c r="DL128" s="332">
        <v>4908287</v>
      </c>
    </row>
    <row r="129" spans="1:125" x14ac:dyDescent="0.2">
      <c r="B129" s="465"/>
      <c r="C129" s="452"/>
      <c r="D129" s="452"/>
      <c r="E129" s="452"/>
      <c r="F129" s="452"/>
      <c r="G129" s="452"/>
      <c r="H129" s="452"/>
      <c r="I129" s="452"/>
      <c r="J129" s="452"/>
      <c r="K129" s="452"/>
      <c r="L129" s="452"/>
      <c r="M129" s="453"/>
      <c r="N129" s="362"/>
      <c r="O129" s="466" t="s">
        <v>281</v>
      </c>
      <c r="P129" s="466"/>
      <c r="Q129" s="466"/>
      <c r="R129" s="466"/>
      <c r="S129" s="466"/>
      <c r="T129" s="466"/>
      <c r="U129" s="466"/>
      <c r="V129" s="466"/>
      <c r="W129" s="466"/>
      <c r="X129" s="466"/>
      <c r="Y129" s="466"/>
      <c r="Z129" s="466"/>
      <c r="AA129" s="466"/>
      <c r="AB129" s="466"/>
      <c r="AC129" s="466"/>
      <c r="AD129" s="466"/>
      <c r="AE129" s="466"/>
      <c r="AF129" s="466"/>
      <c r="AG129" s="466"/>
      <c r="AH129" s="466"/>
      <c r="AI129" s="466"/>
      <c r="AJ129" s="466"/>
      <c r="AK129" s="466"/>
      <c r="AL129" s="466"/>
      <c r="AM129" s="466"/>
      <c r="AN129" s="466"/>
      <c r="AO129" s="466"/>
      <c r="AP129" s="466"/>
      <c r="AQ129" s="466"/>
      <c r="AR129" s="466"/>
      <c r="AS129" s="466"/>
      <c r="AT129" s="466"/>
      <c r="AU129" s="466"/>
      <c r="AV129" s="466"/>
      <c r="AW129" s="466"/>
      <c r="AX129" s="466"/>
      <c r="AY129" s="466"/>
      <c r="AZ129" s="466"/>
      <c r="BA129" s="466"/>
      <c r="BB129" s="466"/>
      <c r="BC129" s="466"/>
      <c r="BD129" s="466"/>
      <c r="BE129" s="466"/>
      <c r="BF129" s="466"/>
      <c r="BG129" s="466"/>
      <c r="BH129" s="466"/>
      <c r="BI129" s="466"/>
      <c r="BJ129" s="466"/>
      <c r="BK129" s="466"/>
      <c r="BL129" s="466"/>
      <c r="BM129" s="466"/>
      <c r="BN129" s="466"/>
      <c r="BO129" s="466"/>
      <c r="BP129" s="466"/>
      <c r="BQ129" s="466"/>
      <c r="BR129" s="466"/>
      <c r="BS129" s="466"/>
      <c r="BT129" s="466"/>
      <c r="BU129" s="466"/>
      <c r="BV129" s="466"/>
      <c r="BW129" s="466"/>
      <c r="BX129" s="466"/>
      <c r="BY129" s="466"/>
      <c r="BZ129" s="466"/>
      <c r="CA129" s="466"/>
      <c r="CB129" s="466"/>
      <c r="CC129" s="466"/>
      <c r="CD129" s="466"/>
      <c r="CE129" s="466"/>
      <c r="CF129" s="466"/>
      <c r="CG129" s="466"/>
      <c r="CH129" s="466"/>
      <c r="CI129" s="466"/>
      <c r="CJ129" s="466"/>
      <c r="CK129" s="466"/>
      <c r="CL129" s="466"/>
      <c r="CM129" s="466"/>
      <c r="CN129" s="466"/>
      <c r="CO129" s="466"/>
      <c r="CP129" s="466"/>
      <c r="CQ129" s="466"/>
      <c r="CR129" s="466"/>
      <c r="CS129" s="466"/>
      <c r="CT129" s="466"/>
      <c r="CU129" s="466"/>
      <c r="CV129" s="466"/>
      <c r="CW129" s="467"/>
      <c r="CX129" s="465" t="s">
        <v>74</v>
      </c>
      <c r="CY129" s="452"/>
      <c r="CZ129" s="452"/>
      <c r="DA129" s="452"/>
      <c r="DB129" s="452"/>
      <c r="DC129" s="452"/>
      <c r="DD129" s="452"/>
      <c r="DE129" s="452"/>
      <c r="DF129" s="452"/>
      <c r="DG129" s="452"/>
      <c r="DH129" s="452"/>
      <c r="DI129" s="452"/>
      <c r="DJ129" s="332">
        <v>0</v>
      </c>
      <c r="DK129" s="332">
        <v>0</v>
      </c>
      <c r="DL129" s="332">
        <v>0</v>
      </c>
    </row>
    <row r="130" spans="1:125" x14ac:dyDescent="0.2">
      <c r="B130" s="465"/>
      <c r="C130" s="452"/>
      <c r="D130" s="452"/>
      <c r="E130" s="452"/>
      <c r="F130" s="452"/>
      <c r="G130" s="452"/>
      <c r="H130" s="452"/>
      <c r="I130" s="452"/>
      <c r="J130" s="452"/>
      <c r="K130" s="452"/>
      <c r="L130" s="452"/>
      <c r="M130" s="453"/>
      <c r="N130" s="362"/>
      <c r="O130" s="466" t="s">
        <v>282</v>
      </c>
      <c r="P130" s="466"/>
      <c r="Q130" s="466"/>
      <c r="R130" s="466"/>
      <c r="S130" s="466"/>
      <c r="T130" s="466"/>
      <c r="U130" s="466"/>
      <c r="V130" s="466"/>
      <c r="W130" s="466"/>
      <c r="X130" s="466"/>
      <c r="Y130" s="466"/>
      <c r="Z130" s="466"/>
      <c r="AA130" s="466"/>
      <c r="AB130" s="466"/>
      <c r="AC130" s="466"/>
      <c r="AD130" s="466"/>
      <c r="AE130" s="466"/>
      <c r="AF130" s="466"/>
      <c r="AG130" s="466"/>
      <c r="AH130" s="466"/>
      <c r="AI130" s="466"/>
      <c r="AJ130" s="466"/>
      <c r="AK130" s="466"/>
      <c r="AL130" s="466"/>
      <c r="AM130" s="466"/>
      <c r="AN130" s="466"/>
      <c r="AO130" s="466"/>
      <c r="AP130" s="466"/>
      <c r="AQ130" s="466"/>
      <c r="AR130" s="466"/>
      <c r="AS130" s="466"/>
      <c r="AT130" s="466"/>
      <c r="AU130" s="466"/>
      <c r="AV130" s="466"/>
      <c r="AW130" s="466"/>
      <c r="AX130" s="466"/>
      <c r="AY130" s="466"/>
      <c r="AZ130" s="466"/>
      <c r="BA130" s="466"/>
      <c r="BB130" s="466"/>
      <c r="BC130" s="466"/>
      <c r="BD130" s="466"/>
      <c r="BE130" s="466"/>
      <c r="BF130" s="466"/>
      <c r="BG130" s="466"/>
      <c r="BH130" s="466"/>
      <c r="BI130" s="466"/>
      <c r="BJ130" s="466"/>
      <c r="BK130" s="466"/>
      <c r="BL130" s="466"/>
      <c r="BM130" s="466"/>
      <c r="BN130" s="466"/>
      <c r="BO130" s="466"/>
      <c r="BP130" s="466"/>
      <c r="BQ130" s="466"/>
      <c r="BR130" s="466"/>
      <c r="BS130" s="466"/>
      <c r="BT130" s="466"/>
      <c r="BU130" s="466"/>
      <c r="BV130" s="466"/>
      <c r="BW130" s="466"/>
      <c r="BX130" s="466"/>
      <c r="BY130" s="466"/>
      <c r="BZ130" s="466"/>
      <c r="CA130" s="466"/>
      <c r="CB130" s="466"/>
      <c r="CC130" s="466"/>
      <c r="CD130" s="466"/>
      <c r="CE130" s="466"/>
      <c r="CF130" s="466"/>
      <c r="CG130" s="466"/>
      <c r="CH130" s="466"/>
      <c r="CI130" s="466"/>
      <c r="CJ130" s="466"/>
      <c r="CK130" s="466"/>
      <c r="CL130" s="466"/>
      <c r="CM130" s="466"/>
      <c r="CN130" s="466"/>
      <c r="CO130" s="466"/>
      <c r="CP130" s="466"/>
      <c r="CQ130" s="466"/>
      <c r="CR130" s="466"/>
      <c r="CS130" s="466"/>
      <c r="CT130" s="466"/>
      <c r="CU130" s="466"/>
      <c r="CV130" s="466"/>
      <c r="CW130" s="467"/>
      <c r="CX130" s="465" t="s">
        <v>73</v>
      </c>
      <c r="CY130" s="452"/>
      <c r="CZ130" s="452"/>
      <c r="DA130" s="452"/>
      <c r="DB130" s="452"/>
      <c r="DC130" s="452"/>
      <c r="DD130" s="452"/>
      <c r="DE130" s="452"/>
      <c r="DF130" s="452"/>
      <c r="DG130" s="452"/>
      <c r="DH130" s="452"/>
      <c r="DI130" s="452"/>
      <c r="DJ130" s="332">
        <v>632195</v>
      </c>
      <c r="DK130" s="332">
        <v>612841</v>
      </c>
      <c r="DL130" s="332">
        <v>4266</v>
      </c>
    </row>
    <row r="131" spans="1:125" x14ac:dyDescent="0.2">
      <c r="B131" s="465"/>
      <c r="C131" s="452"/>
      <c r="D131" s="452"/>
      <c r="E131" s="452"/>
      <c r="F131" s="452"/>
      <c r="G131" s="452"/>
      <c r="H131" s="452"/>
      <c r="I131" s="452"/>
      <c r="J131" s="452"/>
      <c r="K131" s="452"/>
      <c r="L131" s="452"/>
      <c r="M131" s="453"/>
      <c r="N131" s="362"/>
      <c r="O131" s="466" t="s">
        <v>283</v>
      </c>
      <c r="P131" s="466"/>
      <c r="Q131" s="466"/>
      <c r="R131" s="466"/>
      <c r="S131" s="466"/>
      <c r="T131" s="466"/>
      <c r="U131" s="466"/>
      <c r="V131" s="466"/>
      <c r="W131" s="466"/>
      <c r="X131" s="466"/>
      <c r="Y131" s="466"/>
      <c r="Z131" s="466"/>
      <c r="AA131" s="466"/>
      <c r="AB131" s="466"/>
      <c r="AC131" s="466"/>
      <c r="AD131" s="466"/>
      <c r="AE131" s="466"/>
      <c r="AF131" s="466"/>
      <c r="AG131" s="466"/>
      <c r="AH131" s="466"/>
      <c r="AI131" s="466"/>
      <c r="AJ131" s="466"/>
      <c r="AK131" s="466"/>
      <c r="AL131" s="466"/>
      <c r="AM131" s="466"/>
      <c r="AN131" s="466"/>
      <c r="AO131" s="466"/>
      <c r="AP131" s="466"/>
      <c r="AQ131" s="466"/>
      <c r="AR131" s="466"/>
      <c r="AS131" s="466"/>
      <c r="AT131" s="466"/>
      <c r="AU131" s="466"/>
      <c r="AV131" s="466"/>
      <c r="AW131" s="466"/>
      <c r="AX131" s="466"/>
      <c r="AY131" s="466"/>
      <c r="AZ131" s="466"/>
      <c r="BA131" s="466"/>
      <c r="BB131" s="466"/>
      <c r="BC131" s="466"/>
      <c r="BD131" s="466"/>
      <c r="BE131" s="466"/>
      <c r="BF131" s="466"/>
      <c r="BG131" s="466"/>
      <c r="BH131" s="466"/>
      <c r="BI131" s="466"/>
      <c r="BJ131" s="466"/>
      <c r="BK131" s="466"/>
      <c r="BL131" s="466"/>
      <c r="BM131" s="466"/>
      <c r="BN131" s="466"/>
      <c r="BO131" s="466"/>
      <c r="BP131" s="466"/>
      <c r="BQ131" s="466"/>
      <c r="BR131" s="466"/>
      <c r="BS131" s="466"/>
      <c r="BT131" s="466"/>
      <c r="BU131" s="466"/>
      <c r="BV131" s="466"/>
      <c r="BW131" s="466"/>
      <c r="BX131" s="466"/>
      <c r="BY131" s="466"/>
      <c r="BZ131" s="466"/>
      <c r="CA131" s="466"/>
      <c r="CB131" s="466"/>
      <c r="CC131" s="466"/>
      <c r="CD131" s="466"/>
      <c r="CE131" s="466"/>
      <c r="CF131" s="466"/>
      <c r="CG131" s="466"/>
      <c r="CH131" s="466"/>
      <c r="CI131" s="466"/>
      <c r="CJ131" s="466"/>
      <c r="CK131" s="466"/>
      <c r="CL131" s="466"/>
      <c r="CM131" s="466"/>
      <c r="CN131" s="466"/>
      <c r="CO131" s="466"/>
      <c r="CP131" s="466"/>
      <c r="CQ131" s="466"/>
      <c r="CR131" s="466"/>
      <c r="CS131" s="466"/>
      <c r="CT131" s="466"/>
      <c r="CU131" s="466"/>
      <c r="CV131" s="466"/>
      <c r="CW131" s="467"/>
      <c r="CX131" s="465" t="s">
        <v>72</v>
      </c>
      <c r="CY131" s="452"/>
      <c r="CZ131" s="452"/>
      <c r="DA131" s="452"/>
      <c r="DB131" s="452"/>
      <c r="DC131" s="452"/>
      <c r="DD131" s="452"/>
      <c r="DE131" s="452"/>
      <c r="DF131" s="452"/>
      <c r="DG131" s="452"/>
      <c r="DH131" s="452"/>
      <c r="DI131" s="452"/>
      <c r="DJ131" s="332">
        <v>305607</v>
      </c>
      <c r="DK131" s="332">
        <v>444082</v>
      </c>
      <c r="DL131" s="332">
        <v>419797</v>
      </c>
    </row>
    <row r="132" spans="1:125" x14ac:dyDescent="0.2">
      <c r="B132" s="465"/>
      <c r="C132" s="452"/>
      <c r="D132" s="452"/>
      <c r="E132" s="452"/>
      <c r="F132" s="452"/>
      <c r="G132" s="452"/>
      <c r="H132" s="452"/>
      <c r="I132" s="452"/>
      <c r="J132" s="452"/>
      <c r="K132" s="452"/>
      <c r="L132" s="452"/>
      <c r="M132" s="453"/>
      <c r="N132" s="362"/>
      <c r="O132" s="466" t="s">
        <v>284</v>
      </c>
      <c r="P132" s="466"/>
      <c r="Q132" s="466"/>
      <c r="R132" s="466"/>
      <c r="S132" s="466"/>
      <c r="T132" s="466"/>
      <c r="U132" s="466"/>
      <c r="V132" s="466"/>
      <c r="W132" s="466"/>
      <c r="X132" s="466"/>
      <c r="Y132" s="466"/>
      <c r="Z132" s="466"/>
      <c r="AA132" s="466"/>
      <c r="AB132" s="466"/>
      <c r="AC132" s="466"/>
      <c r="AD132" s="466"/>
      <c r="AE132" s="466"/>
      <c r="AF132" s="466"/>
      <c r="AG132" s="466"/>
      <c r="AH132" s="466"/>
      <c r="AI132" s="466"/>
      <c r="AJ132" s="466"/>
      <c r="AK132" s="466"/>
      <c r="AL132" s="466"/>
      <c r="AM132" s="466"/>
      <c r="AN132" s="466"/>
      <c r="AO132" s="466"/>
      <c r="AP132" s="466"/>
      <c r="AQ132" s="466"/>
      <c r="AR132" s="466"/>
      <c r="AS132" s="466"/>
      <c r="AT132" s="466"/>
      <c r="AU132" s="466"/>
      <c r="AV132" s="466"/>
      <c r="AW132" s="466"/>
      <c r="AX132" s="466"/>
      <c r="AY132" s="466"/>
      <c r="AZ132" s="466"/>
      <c r="BA132" s="466"/>
      <c r="BB132" s="466"/>
      <c r="BC132" s="466"/>
      <c r="BD132" s="466"/>
      <c r="BE132" s="466"/>
      <c r="BF132" s="466"/>
      <c r="BG132" s="466"/>
      <c r="BH132" s="466"/>
      <c r="BI132" s="466"/>
      <c r="BJ132" s="466"/>
      <c r="BK132" s="466"/>
      <c r="BL132" s="466"/>
      <c r="BM132" s="466"/>
      <c r="BN132" s="466"/>
      <c r="BO132" s="466"/>
      <c r="BP132" s="466"/>
      <c r="BQ132" s="466"/>
      <c r="BR132" s="466"/>
      <c r="BS132" s="466"/>
      <c r="BT132" s="466"/>
      <c r="BU132" s="466"/>
      <c r="BV132" s="466"/>
      <c r="BW132" s="466"/>
      <c r="BX132" s="466"/>
      <c r="BY132" s="466"/>
      <c r="BZ132" s="466"/>
      <c r="CA132" s="466"/>
      <c r="CB132" s="466"/>
      <c r="CC132" s="466"/>
      <c r="CD132" s="466"/>
      <c r="CE132" s="466"/>
      <c r="CF132" s="466"/>
      <c r="CG132" s="466"/>
      <c r="CH132" s="466"/>
      <c r="CI132" s="466"/>
      <c r="CJ132" s="466"/>
      <c r="CK132" s="466"/>
      <c r="CL132" s="466"/>
      <c r="CM132" s="466"/>
      <c r="CN132" s="466"/>
      <c r="CO132" s="466"/>
      <c r="CP132" s="466"/>
      <c r="CQ132" s="466"/>
      <c r="CR132" s="466"/>
      <c r="CS132" s="466"/>
      <c r="CT132" s="466"/>
      <c r="CU132" s="466"/>
      <c r="CV132" s="466"/>
      <c r="CW132" s="467"/>
      <c r="CX132" s="465" t="s">
        <v>71</v>
      </c>
      <c r="CY132" s="452"/>
      <c r="CZ132" s="452"/>
      <c r="DA132" s="452"/>
      <c r="DB132" s="452"/>
      <c r="DC132" s="452"/>
      <c r="DD132" s="452"/>
      <c r="DE132" s="452"/>
      <c r="DF132" s="452"/>
      <c r="DG132" s="452"/>
      <c r="DH132" s="452"/>
      <c r="DI132" s="452"/>
      <c r="DJ132" s="332">
        <v>1659671</v>
      </c>
      <c r="DK132" s="332">
        <v>1760671</v>
      </c>
      <c r="DL132" s="332">
        <v>1063095</v>
      </c>
    </row>
    <row r="133" spans="1:125" x14ac:dyDescent="0.2">
      <c r="B133" s="465"/>
      <c r="C133" s="452"/>
      <c r="D133" s="452"/>
      <c r="E133" s="452"/>
      <c r="F133" s="452"/>
      <c r="G133" s="452"/>
      <c r="H133" s="452"/>
      <c r="I133" s="452"/>
      <c r="J133" s="452"/>
      <c r="K133" s="452"/>
      <c r="L133" s="452"/>
      <c r="M133" s="453"/>
      <c r="N133" s="362"/>
      <c r="O133" s="466" t="s">
        <v>285</v>
      </c>
      <c r="P133" s="466"/>
      <c r="Q133" s="466"/>
      <c r="R133" s="466"/>
      <c r="S133" s="466"/>
      <c r="T133" s="466"/>
      <c r="U133" s="466"/>
      <c r="V133" s="466"/>
      <c r="W133" s="466"/>
      <c r="X133" s="466"/>
      <c r="Y133" s="466"/>
      <c r="Z133" s="466"/>
      <c r="AA133" s="466"/>
      <c r="AB133" s="466"/>
      <c r="AC133" s="466"/>
      <c r="AD133" s="466"/>
      <c r="AE133" s="466"/>
      <c r="AF133" s="466"/>
      <c r="AG133" s="466"/>
      <c r="AH133" s="466"/>
      <c r="AI133" s="466"/>
      <c r="AJ133" s="466"/>
      <c r="AK133" s="466"/>
      <c r="AL133" s="466"/>
      <c r="AM133" s="466"/>
      <c r="AN133" s="466"/>
      <c r="AO133" s="466"/>
      <c r="AP133" s="466"/>
      <c r="AQ133" s="466"/>
      <c r="AR133" s="466"/>
      <c r="AS133" s="466"/>
      <c r="AT133" s="466"/>
      <c r="AU133" s="466"/>
      <c r="AV133" s="466"/>
      <c r="AW133" s="466"/>
      <c r="AX133" s="466"/>
      <c r="AY133" s="466"/>
      <c r="AZ133" s="466"/>
      <c r="BA133" s="466"/>
      <c r="BB133" s="466"/>
      <c r="BC133" s="466"/>
      <c r="BD133" s="466"/>
      <c r="BE133" s="466"/>
      <c r="BF133" s="466"/>
      <c r="BG133" s="466"/>
      <c r="BH133" s="466"/>
      <c r="BI133" s="466"/>
      <c r="BJ133" s="466"/>
      <c r="BK133" s="466"/>
      <c r="BL133" s="466"/>
      <c r="BM133" s="466"/>
      <c r="BN133" s="466"/>
      <c r="BO133" s="466"/>
      <c r="BP133" s="466"/>
      <c r="BQ133" s="466"/>
      <c r="BR133" s="466"/>
      <c r="BS133" s="466"/>
      <c r="BT133" s="466"/>
      <c r="BU133" s="466"/>
      <c r="BV133" s="466"/>
      <c r="BW133" s="466"/>
      <c r="BX133" s="466"/>
      <c r="BY133" s="466"/>
      <c r="BZ133" s="466"/>
      <c r="CA133" s="466"/>
      <c r="CB133" s="466"/>
      <c r="CC133" s="466"/>
      <c r="CD133" s="466"/>
      <c r="CE133" s="466"/>
      <c r="CF133" s="466"/>
      <c r="CG133" s="466"/>
      <c r="CH133" s="466"/>
      <c r="CI133" s="466"/>
      <c r="CJ133" s="466"/>
      <c r="CK133" s="466"/>
      <c r="CL133" s="466"/>
      <c r="CM133" s="466"/>
      <c r="CN133" s="466"/>
      <c r="CO133" s="466"/>
      <c r="CP133" s="466"/>
      <c r="CQ133" s="466"/>
      <c r="CR133" s="466"/>
      <c r="CS133" s="466"/>
      <c r="CT133" s="466"/>
      <c r="CU133" s="466"/>
      <c r="CV133" s="466"/>
      <c r="CW133" s="467"/>
      <c r="CX133" s="465" t="s">
        <v>70</v>
      </c>
      <c r="CY133" s="452"/>
      <c r="CZ133" s="452"/>
      <c r="DA133" s="452"/>
      <c r="DB133" s="452"/>
      <c r="DC133" s="452"/>
      <c r="DD133" s="452"/>
      <c r="DE133" s="452"/>
      <c r="DF133" s="452"/>
      <c r="DG133" s="452"/>
      <c r="DH133" s="452"/>
      <c r="DI133" s="452"/>
      <c r="DJ133" s="332">
        <v>2162365</v>
      </c>
      <c r="DK133" s="332">
        <v>1771968</v>
      </c>
      <c r="DL133" s="332">
        <v>2040720</v>
      </c>
    </row>
    <row r="134" spans="1:125" x14ac:dyDescent="0.2">
      <c r="B134" s="465"/>
      <c r="C134" s="452"/>
      <c r="D134" s="452"/>
      <c r="E134" s="452"/>
      <c r="F134" s="452"/>
      <c r="G134" s="452"/>
      <c r="H134" s="452"/>
      <c r="I134" s="452"/>
      <c r="J134" s="452"/>
      <c r="K134" s="452"/>
      <c r="L134" s="452"/>
      <c r="M134" s="453"/>
      <c r="N134" s="362"/>
      <c r="O134" s="468" t="s">
        <v>286</v>
      </c>
      <c r="P134" s="468"/>
      <c r="Q134" s="468"/>
      <c r="R134" s="468"/>
      <c r="S134" s="468"/>
      <c r="T134" s="468"/>
      <c r="U134" s="468"/>
      <c r="V134" s="468"/>
      <c r="W134" s="468"/>
      <c r="X134" s="468"/>
      <c r="Y134" s="468"/>
      <c r="Z134" s="468"/>
      <c r="AA134" s="468"/>
      <c r="AB134" s="468"/>
      <c r="AC134" s="468"/>
      <c r="AD134" s="468"/>
      <c r="AE134" s="468"/>
      <c r="AF134" s="468"/>
      <c r="AG134" s="468"/>
      <c r="AH134" s="468"/>
      <c r="AI134" s="468"/>
      <c r="AJ134" s="468"/>
      <c r="AK134" s="468"/>
      <c r="AL134" s="468"/>
      <c r="AM134" s="468"/>
      <c r="AN134" s="468"/>
      <c r="AO134" s="468"/>
      <c r="AP134" s="468"/>
      <c r="AQ134" s="468"/>
      <c r="AR134" s="468"/>
      <c r="AS134" s="468"/>
      <c r="AT134" s="468"/>
      <c r="AU134" s="468"/>
      <c r="AV134" s="468"/>
      <c r="AW134" s="468"/>
      <c r="AX134" s="468"/>
      <c r="AY134" s="468"/>
      <c r="AZ134" s="468"/>
      <c r="BA134" s="468"/>
      <c r="BB134" s="468"/>
      <c r="BC134" s="468"/>
      <c r="BD134" s="468"/>
      <c r="BE134" s="468"/>
      <c r="BF134" s="468"/>
      <c r="BG134" s="468"/>
      <c r="BH134" s="468"/>
      <c r="BI134" s="468"/>
      <c r="BJ134" s="468"/>
      <c r="BK134" s="468"/>
      <c r="BL134" s="468"/>
      <c r="BM134" s="468"/>
      <c r="BN134" s="468"/>
      <c r="BO134" s="468"/>
      <c r="BP134" s="468"/>
      <c r="BQ134" s="468"/>
      <c r="BR134" s="468"/>
      <c r="BS134" s="468"/>
      <c r="BT134" s="468"/>
      <c r="BU134" s="468"/>
      <c r="BV134" s="468"/>
      <c r="BW134" s="468"/>
      <c r="BX134" s="468"/>
      <c r="BY134" s="468"/>
      <c r="BZ134" s="468"/>
      <c r="CA134" s="468"/>
      <c r="CB134" s="468"/>
      <c r="CC134" s="468"/>
      <c r="CD134" s="468"/>
      <c r="CE134" s="468"/>
      <c r="CF134" s="468"/>
      <c r="CG134" s="468"/>
      <c r="CH134" s="468"/>
      <c r="CI134" s="468"/>
      <c r="CJ134" s="468"/>
      <c r="CK134" s="468"/>
      <c r="CL134" s="468"/>
      <c r="CM134" s="468"/>
      <c r="CN134" s="468"/>
      <c r="CO134" s="468"/>
      <c r="CP134" s="468"/>
      <c r="CQ134" s="468"/>
      <c r="CR134" s="468"/>
      <c r="CS134" s="468"/>
      <c r="CT134" s="468"/>
      <c r="CU134" s="468"/>
      <c r="CV134" s="468"/>
      <c r="CW134" s="469"/>
      <c r="CX134" s="465" t="s">
        <v>69</v>
      </c>
      <c r="CY134" s="452"/>
      <c r="CZ134" s="452"/>
      <c r="DA134" s="452"/>
      <c r="DB134" s="452"/>
      <c r="DC134" s="452"/>
      <c r="DD134" s="452"/>
      <c r="DE134" s="452"/>
      <c r="DF134" s="452"/>
      <c r="DG134" s="452"/>
      <c r="DH134" s="452"/>
      <c r="DI134" s="452"/>
      <c r="DJ134" s="332">
        <v>40535</v>
      </c>
      <c r="DK134" s="332">
        <v>15971</v>
      </c>
      <c r="DL134" s="332">
        <v>16880</v>
      </c>
    </row>
    <row r="135" spans="1:125" x14ac:dyDescent="0.2">
      <c r="B135" s="465"/>
      <c r="C135" s="452"/>
      <c r="D135" s="452"/>
      <c r="E135" s="452"/>
      <c r="F135" s="452"/>
      <c r="G135" s="452"/>
      <c r="H135" s="452"/>
      <c r="I135" s="452"/>
      <c r="J135" s="452"/>
      <c r="K135" s="452"/>
      <c r="L135" s="452"/>
      <c r="M135" s="453"/>
      <c r="N135" s="362"/>
      <c r="O135" s="466" t="s">
        <v>287</v>
      </c>
      <c r="P135" s="466"/>
      <c r="Q135" s="466"/>
      <c r="R135" s="466"/>
      <c r="S135" s="466"/>
      <c r="T135" s="466"/>
      <c r="U135" s="466"/>
      <c r="V135" s="466"/>
      <c r="W135" s="466"/>
      <c r="X135" s="466"/>
      <c r="Y135" s="466"/>
      <c r="Z135" s="466"/>
      <c r="AA135" s="466"/>
      <c r="AB135" s="466"/>
      <c r="AC135" s="466"/>
      <c r="AD135" s="466"/>
      <c r="AE135" s="466"/>
      <c r="AF135" s="466"/>
      <c r="AG135" s="466"/>
      <c r="AH135" s="466"/>
      <c r="AI135" s="466"/>
      <c r="AJ135" s="466"/>
      <c r="AK135" s="466"/>
      <c r="AL135" s="466"/>
      <c r="AM135" s="466"/>
      <c r="AN135" s="466"/>
      <c r="AO135" s="466"/>
      <c r="AP135" s="466"/>
      <c r="AQ135" s="466"/>
      <c r="AR135" s="466"/>
      <c r="AS135" s="466"/>
      <c r="AT135" s="466"/>
      <c r="AU135" s="466"/>
      <c r="AV135" s="466"/>
      <c r="AW135" s="466"/>
      <c r="AX135" s="466"/>
      <c r="AY135" s="466"/>
      <c r="AZ135" s="466"/>
      <c r="BA135" s="466"/>
      <c r="BB135" s="466"/>
      <c r="BC135" s="466"/>
      <c r="BD135" s="466"/>
      <c r="BE135" s="466"/>
      <c r="BF135" s="466"/>
      <c r="BG135" s="466"/>
      <c r="BH135" s="466"/>
      <c r="BI135" s="466"/>
      <c r="BJ135" s="466"/>
      <c r="BK135" s="466"/>
      <c r="BL135" s="466"/>
      <c r="BM135" s="466"/>
      <c r="BN135" s="466"/>
      <c r="BO135" s="466"/>
      <c r="BP135" s="466"/>
      <c r="BQ135" s="466"/>
      <c r="BR135" s="466"/>
      <c r="BS135" s="466"/>
      <c r="BT135" s="466"/>
      <c r="BU135" s="466"/>
      <c r="BV135" s="466"/>
      <c r="BW135" s="466"/>
      <c r="BX135" s="466"/>
      <c r="BY135" s="466"/>
      <c r="BZ135" s="466"/>
      <c r="CA135" s="466"/>
      <c r="CB135" s="466"/>
      <c r="CC135" s="466"/>
      <c r="CD135" s="466"/>
      <c r="CE135" s="466"/>
      <c r="CF135" s="466"/>
      <c r="CG135" s="466"/>
      <c r="CH135" s="466"/>
      <c r="CI135" s="466"/>
      <c r="CJ135" s="466"/>
      <c r="CK135" s="466"/>
      <c r="CL135" s="466"/>
      <c r="CM135" s="466"/>
      <c r="CN135" s="466"/>
      <c r="CO135" s="466"/>
      <c r="CP135" s="466"/>
      <c r="CQ135" s="466"/>
      <c r="CR135" s="466"/>
      <c r="CS135" s="466"/>
      <c r="CT135" s="466"/>
      <c r="CU135" s="466"/>
      <c r="CV135" s="466"/>
      <c r="CW135" s="467"/>
      <c r="CX135" s="465" t="s">
        <v>68</v>
      </c>
      <c r="CY135" s="452"/>
      <c r="CZ135" s="452"/>
      <c r="DA135" s="452"/>
      <c r="DB135" s="452"/>
      <c r="DC135" s="452"/>
      <c r="DD135" s="452"/>
      <c r="DE135" s="452"/>
      <c r="DF135" s="452"/>
      <c r="DG135" s="452"/>
      <c r="DH135" s="452"/>
      <c r="DI135" s="452"/>
      <c r="DJ135" s="332">
        <v>348749</v>
      </c>
      <c r="DK135" s="332">
        <v>677236</v>
      </c>
      <c r="DL135" s="332">
        <v>1337666</v>
      </c>
    </row>
    <row r="136" spans="1:125" x14ac:dyDescent="0.2">
      <c r="B136" s="451"/>
      <c r="C136" s="452"/>
      <c r="D136" s="452"/>
      <c r="E136" s="452"/>
      <c r="F136" s="452"/>
      <c r="G136" s="452"/>
      <c r="H136" s="452"/>
      <c r="I136" s="452"/>
      <c r="J136" s="452"/>
      <c r="K136" s="452"/>
      <c r="L136" s="452"/>
      <c r="M136" s="453"/>
      <c r="N136" s="363"/>
      <c r="O136" s="458"/>
      <c r="P136" s="458"/>
      <c r="Q136" s="458"/>
      <c r="R136" s="458"/>
      <c r="S136" s="458"/>
      <c r="T136" s="458"/>
      <c r="U136" s="458"/>
      <c r="V136" s="458"/>
      <c r="W136" s="458"/>
      <c r="X136" s="458"/>
      <c r="Y136" s="458"/>
      <c r="Z136" s="458"/>
      <c r="AA136" s="458"/>
      <c r="AB136" s="458"/>
      <c r="AC136" s="458"/>
      <c r="AD136" s="458"/>
      <c r="AE136" s="458"/>
      <c r="AF136" s="458"/>
      <c r="AG136" s="458"/>
      <c r="AH136" s="458"/>
      <c r="AI136" s="458"/>
      <c r="AJ136" s="458"/>
      <c r="AK136" s="458"/>
      <c r="AL136" s="458"/>
      <c r="AM136" s="458"/>
      <c r="AN136" s="458"/>
      <c r="AO136" s="458"/>
      <c r="AP136" s="458"/>
      <c r="AQ136" s="458"/>
      <c r="AR136" s="458"/>
      <c r="AS136" s="458"/>
      <c r="AT136" s="458"/>
      <c r="AU136" s="458"/>
      <c r="AV136" s="458"/>
      <c r="AW136" s="458"/>
      <c r="AX136" s="458"/>
      <c r="AY136" s="458"/>
      <c r="AZ136" s="458"/>
      <c r="BA136" s="458"/>
      <c r="BB136" s="458"/>
      <c r="BC136" s="458"/>
      <c r="BD136" s="458"/>
      <c r="BE136" s="458"/>
      <c r="BF136" s="458"/>
      <c r="BG136" s="458"/>
      <c r="BH136" s="458"/>
      <c r="BI136" s="458"/>
      <c r="BJ136" s="458"/>
      <c r="BK136" s="458"/>
      <c r="BL136" s="458"/>
      <c r="BM136" s="458"/>
      <c r="BN136" s="458"/>
      <c r="BO136" s="458"/>
      <c r="BP136" s="458"/>
      <c r="BQ136" s="458"/>
      <c r="BR136" s="458"/>
      <c r="BS136" s="458"/>
      <c r="BT136" s="458"/>
      <c r="BU136" s="458"/>
      <c r="BV136" s="458"/>
      <c r="BW136" s="458"/>
      <c r="BX136" s="458"/>
      <c r="BY136" s="458"/>
      <c r="BZ136" s="458"/>
      <c r="CA136" s="458"/>
      <c r="CB136" s="458"/>
      <c r="CC136" s="458"/>
      <c r="CD136" s="458"/>
      <c r="CE136" s="458"/>
      <c r="CF136" s="458"/>
      <c r="CG136" s="458"/>
      <c r="CH136" s="458"/>
      <c r="CI136" s="458"/>
      <c r="CJ136" s="458"/>
      <c r="CK136" s="458"/>
      <c r="CL136" s="458"/>
      <c r="CM136" s="458"/>
      <c r="CN136" s="458"/>
      <c r="CO136" s="458"/>
      <c r="CP136" s="458"/>
      <c r="CQ136" s="458"/>
      <c r="CR136" s="458"/>
      <c r="CS136" s="458"/>
      <c r="CT136" s="458"/>
      <c r="CU136" s="458"/>
      <c r="CV136" s="458"/>
      <c r="CW136" s="459"/>
      <c r="CX136" s="451"/>
      <c r="CY136" s="452"/>
      <c r="CZ136" s="452"/>
      <c r="DA136" s="452"/>
      <c r="DB136" s="452"/>
      <c r="DC136" s="452"/>
      <c r="DD136" s="452"/>
      <c r="DE136" s="452"/>
      <c r="DF136" s="452"/>
      <c r="DG136" s="452"/>
      <c r="DH136" s="452"/>
      <c r="DI136" s="452"/>
      <c r="DJ136" s="334"/>
      <c r="DK136" s="334"/>
      <c r="DL136" s="334"/>
    </row>
    <row r="137" spans="1:125" x14ac:dyDescent="0.2">
      <c r="B137" s="465"/>
      <c r="C137" s="452"/>
      <c r="D137" s="452"/>
      <c r="E137" s="452"/>
      <c r="F137" s="452"/>
      <c r="G137" s="452"/>
      <c r="H137" s="452"/>
      <c r="I137" s="452"/>
      <c r="J137" s="452"/>
      <c r="K137" s="452"/>
      <c r="L137" s="452"/>
      <c r="M137" s="453"/>
      <c r="N137" s="362"/>
      <c r="O137" s="466" t="s">
        <v>288</v>
      </c>
      <c r="P137" s="466"/>
      <c r="Q137" s="466"/>
      <c r="R137" s="466"/>
      <c r="S137" s="466"/>
      <c r="T137" s="466"/>
      <c r="U137" s="466"/>
      <c r="V137" s="466"/>
      <c r="W137" s="466"/>
      <c r="X137" s="466"/>
      <c r="Y137" s="466"/>
      <c r="Z137" s="466"/>
      <c r="AA137" s="466"/>
      <c r="AB137" s="466"/>
      <c r="AC137" s="466"/>
      <c r="AD137" s="466"/>
      <c r="AE137" s="466"/>
      <c r="AF137" s="466"/>
      <c r="AG137" s="466"/>
      <c r="AH137" s="466"/>
      <c r="AI137" s="466"/>
      <c r="AJ137" s="466"/>
      <c r="AK137" s="466"/>
      <c r="AL137" s="466"/>
      <c r="AM137" s="466"/>
      <c r="AN137" s="466"/>
      <c r="AO137" s="466"/>
      <c r="AP137" s="466"/>
      <c r="AQ137" s="466"/>
      <c r="AR137" s="466"/>
      <c r="AS137" s="466"/>
      <c r="AT137" s="466"/>
      <c r="AU137" s="466"/>
      <c r="AV137" s="466"/>
      <c r="AW137" s="466"/>
      <c r="AX137" s="466"/>
      <c r="AY137" s="466"/>
      <c r="AZ137" s="466"/>
      <c r="BA137" s="466"/>
      <c r="BB137" s="466"/>
      <c r="BC137" s="466"/>
      <c r="BD137" s="466"/>
      <c r="BE137" s="466"/>
      <c r="BF137" s="466"/>
      <c r="BG137" s="466"/>
      <c r="BH137" s="466"/>
      <c r="BI137" s="466"/>
      <c r="BJ137" s="466"/>
      <c r="BK137" s="466"/>
      <c r="BL137" s="466"/>
      <c r="BM137" s="466"/>
      <c r="BN137" s="466"/>
      <c r="BO137" s="466"/>
      <c r="BP137" s="466"/>
      <c r="BQ137" s="466"/>
      <c r="BR137" s="466"/>
      <c r="BS137" s="466"/>
      <c r="BT137" s="466"/>
      <c r="BU137" s="466"/>
      <c r="BV137" s="466"/>
      <c r="BW137" s="466"/>
      <c r="BX137" s="466"/>
      <c r="BY137" s="466"/>
      <c r="BZ137" s="466"/>
      <c r="CA137" s="466"/>
      <c r="CB137" s="466"/>
      <c r="CC137" s="466"/>
      <c r="CD137" s="466"/>
      <c r="CE137" s="466"/>
      <c r="CF137" s="466"/>
      <c r="CG137" s="466"/>
      <c r="CH137" s="466"/>
      <c r="CI137" s="466"/>
      <c r="CJ137" s="466"/>
      <c r="CK137" s="466"/>
      <c r="CL137" s="466"/>
      <c r="CM137" s="466"/>
      <c r="CN137" s="466"/>
      <c r="CO137" s="466"/>
      <c r="CP137" s="466"/>
      <c r="CQ137" s="466"/>
      <c r="CR137" s="466"/>
      <c r="CS137" s="466"/>
      <c r="CT137" s="466"/>
      <c r="CU137" s="466"/>
      <c r="CV137" s="466"/>
      <c r="CW137" s="467"/>
      <c r="CX137" s="451" t="s">
        <v>67</v>
      </c>
      <c r="CY137" s="452"/>
      <c r="CZ137" s="452"/>
      <c r="DA137" s="452"/>
      <c r="DB137" s="452"/>
      <c r="DC137" s="452"/>
      <c r="DD137" s="452"/>
      <c r="DE137" s="452"/>
      <c r="DF137" s="452"/>
      <c r="DG137" s="452"/>
      <c r="DH137" s="452"/>
      <c r="DI137" s="452"/>
      <c r="DJ137" s="332" t="s">
        <v>159</v>
      </c>
      <c r="DK137" s="332">
        <v>16826</v>
      </c>
      <c r="DL137" s="332">
        <v>150</v>
      </c>
    </row>
    <row r="138" spans="1:125" x14ac:dyDescent="0.2">
      <c r="B138" s="451"/>
      <c r="C138" s="452"/>
      <c r="D138" s="452"/>
      <c r="E138" s="452"/>
      <c r="F138" s="452"/>
      <c r="G138" s="452"/>
      <c r="H138" s="452"/>
      <c r="I138" s="452"/>
      <c r="J138" s="452"/>
      <c r="K138" s="452"/>
      <c r="L138" s="452"/>
      <c r="M138" s="453"/>
      <c r="N138" s="363"/>
      <c r="O138" s="458"/>
      <c r="P138" s="458"/>
      <c r="Q138" s="458"/>
      <c r="R138" s="458"/>
      <c r="S138" s="458"/>
      <c r="T138" s="458"/>
      <c r="U138" s="458"/>
      <c r="V138" s="458"/>
      <c r="W138" s="458"/>
      <c r="X138" s="458"/>
      <c r="Y138" s="458"/>
      <c r="Z138" s="458"/>
      <c r="AA138" s="458"/>
      <c r="AB138" s="458"/>
      <c r="AC138" s="458"/>
      <c r="AD138" s="458"/>
      <c r="AE138" s="458"/>
      <c r="AF138" s="458"/>
      <c r="AG138" s="458"/>
      <c r="AH138" s="458"/>
      <c r="AI138" s="458"/>
      <c r="AJ138" s="458"/>
      <c r="AK138" s="458"/>
      <c r="AL138" s="458"/>
      <c r="AM138" s="458"/>
      <c r="AN138" s="458"/>
      <c r="AO138" s="458"/>
      <c r="AP138" s="458"/>
      <c r="AQ138" s="458"/>
      <c r="AR138" s="458"/>
      <c r="AS138" s="458"/>
      <c r="AT138" s="458"/>
      <c r="AU138" s="458"/>
      <c r="AV138" s="458"/>
      <c r="AW138" s="458"/>
      <c r="AX138" s="458"/>
      <c r="AY138" s="458"/>
      <c r="AZ138" s="458"/>
      <c r="BA138" s="458"/>
      <c r="BB138" s="458"/>
      <c r="BC138" s="458"/>
      <c r="BD138" s="458"/>
      <c r="BE138" s="458"/>
      <c r="BF138" s="458"/>
      <c r="BG138" s="458"/>
      <c r="BH138" s="458"/>
      <c r="BI138" s="458"/>
      <c r="BJ138" s="458"/>
      <c r="BK138" s="458"/>
      <c r="BL138" s="458"/>
      <c r="BM138" s="458"/>
      <c r="BN138" s="458"/>
      <c r="BO138" s="458"/>
      <c r="BP138" s="458"/>
      <c r="BQ138" s="458"/>
      <c r="BR138" s="458"/>
      <c r="BS138" s="458"/>
      <c r="BT138" s="458"/>
      <c r="BU138" s="458"/>
      <c r="BV138" s="458"/>
      <c r="BW138" s="458"/>
      <c r="BX138" s="458"/>
      <c r="BY138" s="458"/>
      <c r="BZ138" s="458"/>
      <c r="CA138" s="458"/>
      <c r="CB138" s="458"/>
      <c r="CC138" s="458"/>
      <c r="CD138" s="458"/>
      <c r="CE138" s="458"/>
      <c r="CF138" s="458"/>
      <c r="CG138" s="458"/>
      <c r="CH138" s="458"/>
      <c r="CI138" s="458"/>
      <c r="CJ138" s="458"/>
      <c r="CK138" s="458"/>
      <c r="CL138" s="458"/>
      <c r="CM138" s="458"/>
      <c r="CN138" s="458"/>
      <c r="CO138" s="458"/>
      <c r="CP138" s="458"/>
      <c r="CQ138" s="458"/>
      <c r="CR138" s="458"/>
      <c r="CS138" s="458"/>
      <c r="CT138" s="458"/>
      <c r="CU138" s="458"/>
      <c r="CV138" s="458"/>
      <c r="CW138" s="459"/>
      <c r="CX138" s="451"/>
      <c r="CY138" s="452"/>
      <c r="CZ138" s="452"/>
      <c r="DA138" s="452"/>
      <c r="DB138" s="452"/>
      <c r="DC138" s="452"/>
      <c r="DD138" s="452"/>
      <c r="DE138" s="452"/>
      <c r="DF138" s="452"/>
      <c r="DG138" s="452"/>
      <c r="DH138" s="452"/>
      <c r="DI138" s="452"/>
      <c r="DJ138" s="334"/>
      <c r="DK138" s="334"/>
      <c r="DL138" s="334"/>
    </row>
    <row r="139" spans="1:125" x14ac:dyDescent="0.2">
      <c r="B139" s="465" t="s">
        <v>66</v>
      </c>
      <c r="C139" s="452"/>
      <c r="D139" s="452"/>
      <c r="E139" s="452"/>
      <c r="F139" s="452"/>
      <c r="G139" s="452"/>
      <c r="H139" s="452"/>
      <c r="I139" s="452"/>
      <c r="J139" s="452"/>
      <c r="K139" s="452"/>
      <c r="L139" s="452"/>
      <c r="M139" s="453"/>
      <c r="N139" s="362"/>
      <c r="O139" s="466" t="s">
        <v>273</v>
      </c>
      <c r="P139" s="466"/>
      <c r="Q139" s="466"/>
      <c r="R139" s="466"/>
      <c r="S139" s="466"/>
      <c r="T139" s="466"/>
      <c r="U139" s="466"/>
      <c r="V139" s="466"/>
      <c r="W139" s="466"/>
      <c r="X139" s="466"/>
      <c r="Y139" s="466"/>
      <c r="Z139" s="466"/>
      <c r="AA139" s="466"/>
      <c r="AB139" s="466"/>
      <c r="AC139" s="466"/>
      <c r="AD139" s="466"/>
      <c r="AE139" s="466"/>
      <c r="AF139" s="466"/>
      <c r="AG139" s="466"/>
      <c r="AH139" s="466"/>
      <c r="AI139" s="466"/>
      <c r="AJ139" s="466"/>
      <c r="AK139" s="466"/>
      <c r="AL139" s="466"/>
      <c r="AM139" s="466"/>
      <c r="AN139" s="466"/>
      <c r="AO139" s="466"/>
      <c r="AP139" s="466"/>
      <c r="AQ139" s="466"/>
      <c r="AR139" s="466"/>
      <c r="AS139" s="466"/>
      <c r="AT139" s="466"/>
      <c r="AU139" s="466"/>
      <c r="AV139" s="466"/>
      <c r="AW139" s="466"/>
      <c r="AX139" s="466"/>
      <c r="AY139" s="466"/>
      <c r="AZ139" s="466"/>
      <c r="BA139" s="466"/>
      <c r="BB139" s="466"/>
      <c r="BC139" s="466"/>
      <c r="BD139" s="466"/>
      <c r="BE139" s="466"/>
      <c r="BF139" s="466"/>
      <c r="BG139" s="466"/>
      <c r="BH139" s="466"/>
      <c r="BI139" s="466"/>
      <c r="BJ139" s="466"/>
      <c r="BK139" s="466"/>
      <c r="BL139" s="466"/>
      <c r="BM139" s="466"/>
      <c r="BN139" s="466"/>
      <c r="BO139" s="466"/>
      <c r="BP139" s="466"/>
      <c r="BQ139" s="466"/>
      <c r="BR139" s="466"/>
      <c r="BS139" s="466"/>
      <c r="BT139" s="466"/>
      <c r="BU139" s="466"/>
      <c r="BV139" s="466"/>
      <c r="BW139" s="466"/>
      <c r="BX139" s="466"/>
      <c r="BY139" s="466"/>
      <c r="BZ139" s="466"/>
      <c r="CA139" s="466"/>
      <c r="CB139" s="466"/>
      <c r="CC139" s="466"/>
      <c r="CD139" s="466"/>
      <c r="CE139" s="466"/>
      <c r="CF139" s="466"/>
      <c r="CG139" s="466"/>
      <c r="CH139" s="466"/>
      <c r="CI139" s="466"/>
      <c r="CJ139" s="466"/>
      <c r="CK139" s="466"/>
      <c r="CL139" s="466"/>
      <c r="CM139" s="466"/>
      <c r="CN139" s="466"/>
      <c r="CO139" s="466"/>
      <c r="CP139" s="466"/>
      <c r="CQ139" s="466"/>
      <c r="CR139" s="466"/>
      <c r="CS139" s="466"/>
      <c r="CT139" s="466"/>
      <c r="CU139" s="466"/>
      <c r="CV139" s="466"/>
      <c r="CW139" s="467"/>
      <c r="CX139" s="451" t="s">
        <v>19</v>
      </c>
      <c r="CY139" s="452"/>
      <c r="CZ139" s="452"/>
      <c r="DA139" s="452"/>
      <c r="DB139" s="452"/>
      <c r="DC139" s="452"/>
      <c r="DD139" s="452"/>
      <c r="DE139" s="452"/>
      <c r="DF139" s="452"/>
      <c r="DG139" s="452"/>
      <c r="DH139" s="452"/>
      <c r="DI139" s="452"/>
      <c r="DJ139" s="332">
        <v>1359033</v>
      </c>
      <c r="DK139" s="332">
        <f>1767128+72996</f>
        <v>1840124</v>
      </c>
      <c r="DL139" s="332">
        <v>1730165</v>
      </c>
    </row>
    <row r="140" spans="1:125" x14ac:dyDescent="0.2">
      <c r="B140" s="451"/>
      <c r="C140" s="452"/>
      <c r="D140" s="452"/>
      <c r="E140" s="452"/>
      <c r="F140" s="452"/>
      <c r="G140" s="452"/>
      <c r="H140" s="452"/>
      <c r="I140" s="452"/>
      <c r="J140" s="452"/>
      <c r="K140" s="452"/>
      <c r="L140" s="452"/>
      <c r="M140" s="453"/>
      <c r="N140" s="363"/>
      <c r="O140" s="458"/>
      <c r="P140" s="458"/>
      <c r="Q140" s="458"/>
      <c r="R140" s="458"/>
      <c r="S140" s="458"/>
      <c r="T140" s="458"/>
      <c r="U140" s="458"/>
      <c r="V140" s="458"/>
      <c r="W140" s="458"/>
      <c r="X140" s="458"/>
      <c r="Y140" s="458"/>
      <c r="Z140" s="458"/>
      <c r="AA140" s="458"/>
      <c r="AB140" s="458"/>
      <c r="AC140" s="458"/>
      <c r="AD140" s="458"/>
      <c r="AE140" s="458"/>
      <c r="AF140" s="458"/>
      <c r="AG140" s="458"/>
      <c r="AH140" s="458"/>
      <c r="AI140" s="458"/>
      <c r="AJ140" s="458"/>
      <c r="AK140" s="458"/>
      <c r="AL140" s="458"/>
      <c r="AM140" s="458"/>
      <c r="AN140" s="458"/>
      <c r="AO140" s="458"/>
      <c r="AP140" s="458"/>
      <c r="AQ140" s="458"/>
      <c r="AR140" s="458"/>
      <c r="AS140" s="458"/>
      <c r="AT140" s="458"/>
      <c r="AU140" s="458"/>
      <c r="AV140" s="458"/>
      <c r="AW140" s="458"/>
      <c r="AX140" s="458"/>
      <c r="AY140" s="458"/>
      <c r="AZ140" s="458"/>
      <c r="BA140" s="458"/>
      <c r="BB140" s="458"/>
      <c r="BC140" s="458"/>
      <c r="BD140" s="458"/>
      <c r="BE140" s="458"/>
      <c r="BF140" s="458"/>
      <c r="BG140" s="458"/>
      <c r="BH140" s="458"/>
      <c r="BI140" s="458"/>
      <c r="BJ140" s="458"/>
      <c r="BK140" s="458"/>
      <c r="BL140" s="458"/>
      <c r="BM140" s="458"/>
      <c r="BN140" s="458"/>
      <c r="BO140" s="458"/>
      <c r="BP140" s="458"/>
      <c r="BQ140" s="458"/>
      <c r="BR140" s="458"/>
      <c r="BS140" s="458"/>
      <c r="BT140" s="458"/>
      <c r="BU140" s="458"/>
      <c r="BV140" s="458"/>
      <c r="BW140" s="458"/>
      <c r="BX140" s="458"/>
      <c r="BY140" s="458"/>
      <c r="BZ140" s="458"/>
      <c r="CA140" s="458"/>
      <c r="CB140" s="458"/>
      <c r="CC140" s="458"/>
      <c r="CD140" s="458"/>
      <c r="CE140" s="458"/>
      <c r="CF140" s="458"/>
      <c r="CG140" s="458"/>
      <c r="CH140" s="458"/>
      <c r="CI140" s="458"/>
      <c r="CJ140" s="458"/>
      <c r="CK140" s="458"/>
      <c r="CL140" s="458"/>
      <c r="CM140" s="458"/>
      <c r="CN140" s="458"/>
      <c r="CO140" s="458"/>
      <c r="CP140" s="458"/>
      <c r="CQ140" s="458"/>
      <c r="CR140" s="458"/>
      <c r="CS140" s="458"/>
      <c r="CT140" s="458"/>
      <c r="CU140" s="458"/>
      <c r="CV140" s="458"/>
      <c r="CW140" s="459"/>
      <c r="CX140" s="451"/>
      <c r="CY140" s="452"/>
      <c r="CZ140" s="452"/>
      <c r="DA140" s="452"/>
      <c r="DB140" s="452"/>
      <c r="DC140" s="452"/>
      <c r="DD140" s="452"/>
      <c r="DE140" s="452"/>
      <c r="DF140" s="452"/>
      <c r="DG140" s="452"/>
      <c r="DH140" s="452"/>
      <c r="DI140" s="452"/>
      <c r="DJ140" s="334"/>
      <c r="DK140" s="334"/>
      <c r="DL140" s="334"/>
    </row>
    <row r="141" spans="1:125" s="350" customFormat="1" ht="13.5" thickBot="1" x14ac:dyDescent="0.25">
      <c r="A141" s="347"/>
      <c r="B141" s="443"/>
      <c r="C141" s="444"/>
      <c r="D141" s="444"/>
      <c r="E141" s="444"/>
      <c r="F141" s="444"/>
      <c r="G141" s="444"/>
      <c r="H141" s="444"/>
      <c r="I141" s="444"/>
      <c r="J141" s="444"/>
      <c r="K141" s="444"/>
      <c r="L141" s="444"/>
      <c r="M141" s="445"/>
      <c r="N141" s="366"/>
      <c r="O141" s="446" t="s">
        <v>274</v>
      </c>
      <c r="P141" s="446"/>
      <c r="Q141" s="446"/>
      <c r="R141" s="446"/>
      <c r="S141" s="446"/>
      <c r="T141" s="446"/>
      <c r="U141" s="446"/>
      <c r="V141" s="446"/>
      <c r="W141" s="446"/>
      <c r="X141" s="446"/>
      <c r="Y141" s="446"/>
      <c r="Z141" s="446"/>
      <c r="AA141" s="446"/>
      <c r="AB141" s="446"/>
      <c r="AC141" s="446"/>
      <c r="AD141" s="446"/>
      <c r="AE141" s="446"/>
      <c r="AF141" s="446"/>
      <c r="AG141" s="446"/>
      <c r="AH141" s="446"/>
      <c r="AI141" s="446"/>
      <c r="AJ141" s="446"/>
      <c r="AK141" s="446"/>
      <c r="AL141" s="446"/>
      <c r="AM141" s="446"/>
      <c r="AN141" s="446"/>
      <c r="AO141" s="446"/>
      <c r="AP141" s="446"/>
      <c r="AQ141" s="446"/>
      <c r="AR141" s="446"/>
      <c r="AS141" s="446"/>
      <c r="AT141" s="446"/>
      <c r="AU141" s="446"/>
      <c r="AV141" s="446"/>
      <c r="AW141" s="446"/>
      <c r="AX141" s="446"/>
      <c r="AY141" s="446"/>
      <c r="AZ141" s="446"/>
      <c r="BA141" s="446"/>
      <c r="BB141" s="446"/>
      <c r="BC141" s="446"/>
      <c r="BD141" s="446"/>
      <c r="BE141" s="446"/>
      <c r="BF141" s="446"/>
      <c r="BG141" s="446"/>
      <c r="BH141" s="446"/>
      <c r="BI141" s="446"/>
      <c r="BJ141" s="446"/>
      <c r="BK141" s="446"/>
      <c r="BL141" s="446"/>
      <c r="BM141" s="446"/>
      <c r="BN141" s="446"/>
      <c r="BO141" s="446"/>
      <c r="BP141" s="446"/>
      <c r="BQ141" s="446"/>
      <c r="BR141" s="446"/>
      <c r="BS141" s="446"/>
      <c r="BT141" s="446"/>
      <c r="BU141" s="446"/>
      <c r="BV141" s="446"/>
      <c r="BW141" s="446"/>
      <c r="BX141" s="446"/>
      <c r="BY141" s="446"/>
      <c r="BZ141" s="446"/>
      <c r="CA141" s="446"/>
      <c r="CB141" s="446"/>
      <c r="CC141" s="446"/>
      <c r="CD141" s="446"/>
      <c r="CE141" s="446"/>
      <c r="CF141" s="446"/>
      <c r="CG141" s="446"/>
      <c r="CH141" s="446"/>
      <c r="CI141" s="446"/>
      <c r="CJ141" s="446"/>
      <c r="CK141" s="446"/>
      <c r="CL141" s="446"/>
      <c r="CM141" s="446"/>
      <c r="CN141" s="446"/>
      <c r="CO141" s="446"/>
      <c r="CP141" s="446"/>
      <c r="CQ141" s="446"/>
      <c r="CR141" s="446"/>
      <c r="CS141" s="446"/>
      <c r="CT141" s="446"/>
      <c r="CU141" s="446"/>
      <c r="CV141" s="446"/>
      <c r="CW141" s="447"/>
      <c r="CX141" s="448" t="s">
        <v>17</v>
      </c>
      <c r="CY141" s="444"/>
      <c r="CZ141" s="444"/>
      <c r="DA141" s="444"/>
      <c r="DB141" s="444"/>
      <c r="DC141" s="444"/>
      <c r="DD141" s="444"/>
      <c r="DE141" s="444"/>
      <c r="DF141" s="444"/>
      <c r="DG141" s="444"/>
      <c r="DH141" s="444"/>
      <c r="DI141" s="444"/>
      <c r="DJ141" s="368">
        <v>0</v>
      </c>
      <c r="DK141" s="368">
        <v>0</v>
      </c>
      <c r="DL141" s="368">
        <v>0</v>
      </c>
    </row>
    <row r="142" spans="1:125" s="350" customFormat="1" ht="13.5" thickBot="1" x14ac:dyDescent="0.25">
      <c r="A142" s="347" t="s">
        <v>139</v>
      </c>
      <c r="B142" s="438"/>
      <c r="C142" s="439"/>
      <c r="D142" s="439"/>
      <c r="E142" s="439"/>
      <c r="F142" s="439"/>
      <c r="G142" s="439"/>
      <c r="H142" s="439"/>
      <c r="I142" s="439"/>
      <c r="J142" s="439"/>
      <c r="K142" s="439"/>
      <c r="L142" s="439"/>
      <c r="M142" s="440"/>
      <c r="N142" s="404"/>
      <c r="O142" s="449" t="s">
        <v>289</v>
      </c>
      <c r="P142" s="449"/>
      <c r="Q142" s="449"/>
      <c r="R142" s="449"/>
      <c r="S142" s="449"/>
      <c r="T142" s="449"/>
      <c r="U142" s="449"/>
      <c r="V142" s="449"/>
      <c r="W142" s="449"/>
      <c r="X142" s="449"/>
      <c r="Y142" s="449"/>
      <c r="Z142" s="449"/>
      <c r="AA142" s="449"/>
      <c r="AB142" s="449"/>
      <c r="AC142" s="449"/>
      <c r="AD142" s="449"/>
      <c r="AE142" s="449"/>
      <c r="AF142" s="449"/>
      <c r="AG142" s="449"/>
      <c r="AH142" s="449"/>
      <c r="AI142" s="449"/>
      <c r="AJ142" s="449"/>
      <c r="AK142" s="449"/>
      <c r="AL142" s="449"/>
      <c r="AM142" s="449"/>
      <c r="AN142" s="449"/>
      <c r="AO142" s="449"/>
      <c r="AP142" s="449"/>
      <c r="AQ142" s="449"/>
      <c r="AR142" s="449"/>
      <c r="AS142" s="449"/>
      <c r="AT142" s="449"/>
      <c r="AU142" s="449"/>
      <c r="AV142" s="449"/>
      <c r="AW142" s="449"/>
      <c r="AX142" s="449"/>
      <c r="AY142" s="449"/>
      <c r="AZ142" s="449"/>
      <c r="BA142" s="449"/>
      <c r="BB142" s="449"/>
      <c r="BC142" s="449"/>
      <c r="BD142" s="449"/>
      <c r="BE142" s="449"/>
      <c r="BF142" s="449"/>
      <c r="BG142" s="449"/>
      <c r="BH142" s="449"/>
      <c r="BI142" s="449"/>
      <c r="BJ142" s="449"/>
      <c r="BK142" s="449"/>
      <c r="BL142" s="449"/>
      <c r="BM142" s="449"/>
      <c r="BN142" s="449"/>
      <c r="BO142" s="449"/>
      <c r="BP142" s="449"/>
      <c r="BQ142" s="449"/>
      <c r="BR142" s="449"/>
      <c r="BS142" s="449"/>
      <c r="BT142" s="449"/>
      <c r="BU142" s="449"/>
      <c r="BV142" s="449"/>
      <c r="BW142" s="449"/>
      <c r="BX142" s="449"/>
      <c r="BY142" s="449"/>
      <c r="BZ142" s="449"/>
      <c r="CA142" s="449"/>
      <c r="CB142" s="449"/>
      <c r="CC142" s="449"/>
      <c r="CD142" s="449"/>
      <c r="CE142" s="449"/>
      <c r="CF142" s="449"/>
      <c r="CG142" s="449"/>
      <c r="CH142" s="449"/>
      <c r="CI142" s="449"/>
      <c r="CJ142" s="449"/>
      <c r="CK142" s="449"/>
      <c r="CL142" s="449"/>
      <c r="CM142" s="449"/>
      <c r="CN142" s="449"/>
      <c r="CO142" s="449"/>
      <c r="CP142" s="449"/>
      <c r="CQ142" s="449"/>
      <c r="CR142" s="449"/>
      <c r="CS142" s="449"/>
      <c r="CT142" s="449"/>
      <c r="CU142" s="449"/>
      <c r="CV142" s="449"/>
      <c r="CW142" s="450"/>
      <c r="CX142" s="438" t="s">
        <v>65</v>
      </c>
      <c r="CY142" s="439"/>
      <c r="CZ142" s="439"/>
      <c r="DA142" s="439"/>
      <c r="DB142" s="439"/>
      <c r="DC142" s="439"/>
      <c r="DD142" s="439"/>
      <c r="DE142" s="439"/>
      <c r="DF142" s="439"/>
      <c r="DG142" s="439"/>
      <c r="DH142" s="439"/>
      <c r="DI142" s="440"/>
      <c r="DJ142" s="405">
        <f>SUM(DJ122,DJ127,DJ137,DJ139,DJ141)</f>
        <v>16854796</v>
      </c>
      <c r="DK142" s="406">
        <f>SUM(DK122,DK127,DK137,DK139,DK141)</f>
        <v>16836091</v>
      </c>
      <c r="DL142" s="405">
        <f>SUM(DL122,DL127,DL137,DL139,DL141)</f>
        <v>13197531</v>
      </c>
      <c r="DM142" s="407"/>
    </row>
    <row r="143" spans="1:125" ht="13.5" thickBot="1" x14ac:dyDescent="0.25">
      <c r="B143" s="438"/>
      <c r="C143" s="439"/>
      <c r="D143" s="439"/>
      <c r="E143" s="439"/>
      <c r="F143" s="439"/>
      <c r="G143" s="439"/>
      <c r="H143" s="439"/>
      <c r="I143" s="439"/>
      <c r="J143" s="439"/>
      <c r="K143" s="439"/>
      <c r="L143" s="439"/>
      <c r="M143" s="440"/>
      <c r="N143" s="408"/>
      <c r="O143" s="463" t="s">
        <v>255</v>
      </c>
      <c r="P143" s="463"/>
      <c r="Q143" s="463"/>
      <c r="R143" s="463"/>
      <c r="S143" s="463"/>
      <c r="T143" s="463"/>
      <c r="U143" s="463"/>
      <c r="V143" s="463"/>
      <c r="W143" s="463"/>
      <c r="X143" s="463"/>
      <c r="Y143" s="463"/>
      <c r="Z143" s="463"/>
      <c r="AA143" s="463"/>
      <c r="AB143" s="463"/>
      <c r="AC143" s="463"/>
      <c r="AD143" s="463"/>
      <c r="AE143" s="463"/>
      <c r="AF143" s="463"/>
      <c r="AG143" s="463"/>
      <c r="AH143" s="463"/>
      <c r="AI143" s="463"/>
      <c r="AJ143" s="463"/>
      <c r="AK143" s="463"/>
      <c r="AL143" s="463"/>
      <c r="AM143" s="463"/>
      <c r="AN143" s="463"/>
      <c r="AO143" s="463"/>
      <c r="AP143" s="463"/>
      <c r="AQ143" s="463"/>
      <c r="AR143" s="463"/>
      <c r="AS143" s="463"/>
      <c r="AT143" s="463"/>
      <c r="AU143" s="463"/>
      <c r="AV143" s="463"/>
      <c r="AW143" s="463"/>
      <c r="AX143" s="463"/>
      <c r="AY143" s="463"/>
      <c r="AZ143" s="463"/>
      <c r="BA143" s="463"/>
      <c r="BB143" s="463"/>
      <c r="BC143" s="463"/>
      <c r="BD143" s="463"/>
      <c r="BE143" s="463"/>
      <c r="BF143" s="463"/>
      <c r="BG143" s="463"/>
      <c r="BH143" s="463"/>
      <c r="BI143" s="463"/>
      <c r="BJ143" s="463"/>
      <c r="BK143" s="463"/>
      <c r="BL143" s="463"/>
      <c r="BM143" s="463"/>
      <c r="BN143" s="463"/>
      <c r="BO143" s="463"/>
      <c r="BP143" s="463"/>
      <c r="BQ143" s="463"/>
      <c r="BR143" s="463"/>
      <c r="BS143" s="463"/>
      <c r="BT143" s="463"/>
      <c r="BU143" s="463"/>
      <c r="BV143" s="463"/>
      <c r="BW143" s="463"/>
      <c r="BX143" s="463"/>
      <c r="BY143" s="463"/>
      <c r="BZ143" s="463"/>
      <c r="CA143" s="463"/>
      <c r="CB143" s="463"/>
      <c r="CC143" s="463"/>
      <c r="CD143" s="463"/>
      <c r="CE143" s="463"/>
      <c r="CF143" s="463"/>
      <c r="CG143" s="463"/>
      <c r="CH143" s="463"/>
      <c r="CI143" s="463"/>
      <c r="CJ143" s="463"/>
      <c r="CK143" s="463"/>
      <c r="CL143" s="463"/>
      <c r="CM143" s="463"/>
      <c r="CN143" s="463"/>
      <c r="CO143" s="463"/>
      <c r="CP143" s="463"/>
      <c r="CQ143" s="463"/>
      <c r="CR143" s="463"/>
      <c r="CS143" s="463"/>
      <c r="CT143" s="463"/>
      <c r="CU143" s="463"/>
      <c r="CV143" s="463"/>
      <c r="CW143" s="464"/>
      <c r="CX143" s="442" t="s">
        <v>64</v>
      </c>
      <c r="CY143" s="439"/>
      <c r="CZ143" s="439"/>
      <c r="DA143" s="439"/>
      <c r="DB143" s="439"/>
      <c r="DC143" s="439"/>
      <c r="DD143" s="439"/>
      <c r="DE143" s="439"/>
      <c r="DF143" s="439"/>
      <c r="DG143" s="439"/>
      <c r="DH143" s="439"/>
      <c r="DI143" s="440"/>
      <c r="DJ143" s="371">
        <f>DJ110+DJ121+DJ142</f>
        <v>119082959</v>
      </c>
      <c r="DK143" s="409">
        <f>DK110+DK121+DK142</f>
        <v>122662543</v>
      </c>
      <c r="DL143" s="371">
        <f>DL110+DL121+DL142</f>
        <v>117869114</v>
      </c>
      <c r="DM143" s="410"/>
      <c r="DN143" s="411"/>
      <c r="DO143" s="411"/>
      <c r="DP143" s="411"/>
      <c r="DQ143" s="411"/>
      <c r="DR143" s="411"/>
      <c r="DS143" s="411"/>
      <c r="DT143" s="411"/>
      <c r="DU143" s="411"/>
    </row>
    <row r="144" spans="1:125" x14ac:dyDescent="0.2">
      <c r="B144" s="412"/>
      <c r="C144" s="412"/>
      <c r="D144" s="413"/>
      <c r="E144" s="413"/>
      <c r="F144" s="413"/>
      <c r="G144" s="413"/>
      <c r="H144" s="413"/>
      <c r="I144" s="413"/>
      <c r="J144" s="413"/>
      <c r="K144" s="413"/>
      <c r="L144" s="413"/>
      <c r="M144" s="413"/>
      <c r="N144" s="414"/>
      <c r="O144" s="415"/>
      <c r="P144" s="415"/>
      <c r="Q144" s="415"/>
      <c r="R144" s="415"/>
      <c r="S144" s="415"/>
      <c r="T144" s="415"/>
      <c r="U144" s="415"/>
      <c r="V144" s="415"/>
      <c r="W144" s="415"/>
      <c r="X144" s="415"/>
      <c r="Y144" s="415"/>
      <c r="Z144" s="415"/>
      <c r="AA144" s="415"/>
      <c r="AB144" s="415"/>
      <c r="AC144" s="415"/>
      <c r="AD144" s="415"/>
      <c r="AE144" s="415"/>
      <c r="AF144" s="415"/>
      <c r="AG144" s="415"/>
      <c r="AH144" s="415"/>
      <c r="AI144" s="415"/>
      <c r="AJ144" s="415"/>
      <c r="AK144" s="415"/>
      <c r="AL144" s="415"/>
      <c r="AM144" s="415"/>
      <c r="AN144" s="415"/>
      <c r="AO144" s="415"/>
      <c r="AP144" s="415"/>
      <c r="AQ144" s="415"/>
      <c r="AR144" s="415"/>
      <c r="AS144" s="415"/>
      <c r="AT144" s="415"/>
      <c r="AU144" s="415"/>
      <c r="AV144" s="415"/>
      <c r="AW144" s="415"/>
      <c r="AX144" s="415"/>
      <c r="AY144" s="415"/>
      <c r="AZ144" s="415"/>
      <c r="BA144" s="415"/>
      <c r="BB144" s="415"/>
      <c r="BC144" s="415"/>
      <c r="BD144" s="415"/>
      <c r="BE144" s="415"/>
      <c r="BF144" s="415"/>
      <c r="BG144" s="415"/>
      <c r="BH144" s="415"/>
      <c r="BI144" s="415"/>
      <c r="BJ144" s="415"/>
      <c r="BK144" s="415"/>
      <c r="BL144" s="415"/>
      <c r="BM144" s="415"/>
      <c r="BN144" s="415"/>
      <c r="BO144" s="415"/>
      <c r="BP144" s="415"/>
      <c r="BQ144" s="415"/>
      <c r="BR144" s="415"/>
      <c r="BS144" s="415"/>
      <c r="BT144" s="415"/>
      <c r="BU144" s="415"/>
      <c r="BV144" s="415"/>
      <c r="BW144" s="415"/>
      <c r="BX144" s="415"/>
      <c r="BY144" s="415"/>
      <c r="BZ144" s="415"/>
      <c r="CA144" s="415"/>
      <c r="CB144" s="415"/>
      <c r="CC144" s="415"/>
      <c r="CD144" s="415"/>
      <c r="CE144" s="415"/>
      <c r="CF144" s="415"/>
      <c r="CG144" s="415"/>
      <c r="CH144" s="415"/>
      <c r="CI144" s="415"/>
      <c r="CJ144" s="415"/>
      <c r="CK144" s="415"/>
      <c r="CL144" s="415"/>
      <c r="CM144" s="415"/>
      <c r="CN144" s="415"/>
      <c r="CO144" s="415"/>
      <c r="CP144" s="415"/>
      <c r="CQ144" s="415"/>
      <c r="CR144" s="415"/>
      <c r="CS144" s="415"/>
      <c r="CT144" s="415"/>
      <c r="CU144" s="415"/>
      <c r="CV144" s="415"/>
      <c r="CW144" s="415"/>
      <c r="CX144" s="416"/>
      <c r="CY144" s="416"/>
      <c r="CZ144" s="416"/>
      <c r="DA144" s="416"/>
      <c r="DB144" s="416"/>
      <c r="DC144" s="416"/>
      <c r="DD144" s="416"/>
      <c r="DE144" s="416"/>
      <c r="DF144" s="416"/>
      <c r="DG144" s="416"/>
      <c r="DH144" s="416"/>
      <c r="DI144" s="416"/>
      <c r="DJ144" s="417"/>
      <c r="DK144" s="417"/>
      <c r="DL144" s="418"/>
      <c r="DM144" s="418"/>
      <c r="DN144" s="418"/>
      <c r="DO144" s="418"/>
      <c r="DP144" s="418"/>
      <c r="DQ144" s="418"/>
      <c r="DR144" s="418"/>
      <c r="DS144" s="418"/>
      <c r="DT144" s="418"/>
      <c r="DU144" s="418"/>
    </row>
    <row r="145" spans="1:125" s="303" customFormat="1" ht="12.75" customHeight="1" x14ac:dyDescent="0.2">
      <c r="A145" s="302"/>
      <c r="D145" s="419"/>
      <c r="E145" s="419"/>
      <c r="F145" s="419"/>
      <c r="G145" s="419"/>
      <c r="H145" s="419"/>
      <c r="I145" s="419"/>
      <c r="J145" s="419"/>
      <c r="K145" s="419"/>
      <c r="L145" s="419"/>
      <c r="M145" s="419"/>
      <c r="N145" s="419"/>
      <c r="O145" s="419"/>
      <c r="P145" s="419"/>
      <c r="Q145" s="419"/>
      <c r="R145" s="419"/>
      <c r="S145" s="419"/>
      <c r="T145" s="419"/>
      <c r="U145" s="419"/>
      <c r="V145" s="419"/>
      <c r="W145" s="419"/>
      <c r="X145" s="419"/>
      <c r="Y145" s="419"/>
      <c r="Z145" s="419"/>
      <c r="AA145" s="419"/>
      <c r="AB145" s="419"/>
      <c r="AC145" s="419"/>
      <c r="AD145" s="419"/>
      <c r="AE145" s="419"/>
      <c r="AF145" s="419"/>
      <c r="AG145" s="419"/>
      <c r="AH145" s="419"/>
      <c r="AI145" s="419"/>
      <c r="AJ145" s="419"/>
      <c r="AK145" s="419"/>
      <c r="AL145" s="419"/>
      <c r="AM145" s="419"/>
      <c r="AN145" s="419"/>
      <c r="AO145" s="419"/>
      <c r="AP145" s="419"/>
      <c r="AQ145" s="419"/>
      <c r="AR145" s="419"/>
      <c r="AS145" s="419"/>
      <c r="AT145" s="419"/>
      <c r="AU145" s="419"/>
      <c r="AV145" s="419"/>
      <c r="AW145" s="419"/>
      <c r="AX145" s="419"/>
      <c r="AY145" s="419"/>
      <c r="AZ145" s="419"/>
      <c r="BA145" s="419"/>
      <c r="BB145" s="419"/>
      <c r="BC145" s="419"/>
      <c r="BD145" s="419"/>
      <c r="BE145" s="419"/>
      <c r="BF145" s="419"/>
      <c r="BG145" s="419"/>
      <c r="BH145" s="419"/>
      <c r="BI145" s="419"/>
      <c r="BJ145" s="419"/>
      <c r="BK145" s="419"/>
      <c r="BL145" s="419"/>
      <c r="BM145" s="419"/>
      <c r="BN145" s="419"/>
      <c r="BO145" s="419"/>
      <c r="BP145" s="419"/>
      <c r="BQ145" s="419"/>
      <c r="BR145" s="419"/>
      <c r="BS145" s="419"/>
      <c r="BT145" s="419"/>
      <c r="BU145" s="419"/>
      <c r="BV145" s="419"/>
      <c r="BW145" s="419"/>
      <c r="BX145" s="419"/>
      <c r="BY145" s="419"/>
      <c r="BZ145" s="419"/>
      <c r="CA145" s="419"/>
      <c r="CB145" s="419"/>
      <c r="CC145" s="419"/>
      <c r="CD145" s="419"/>
      <c r="CE145" s="419"/>
      <c r="CF145" s="419"/>
      <c r="CG145" s="419"/>
      <c r="CH145" s="419"/>
      <c r="CI145" s="419"/>
      <c r="CJ145" s="419"/>
      <c r="CK145" s="419"/>
      <c r="CL145" s="419"/>
      <c r="CM145" s="419"/>
      <c r="CN145" s="419"/>
      <c r="CO145" s="419"/>
      <c r="CP145" s="419"/>
      <c r="CQ145" s="419"/>
      <c r="CR145" s="419"/>
      <c r="CS145" s="419"/>
      <c r="CT145" s="419"/>
      <c r="CU145" s="419"/>
      <c r="CV145" s="419"/>
      <c r="CW145" s="419"/>
      <c r="CX145" s="419"/>
      <c r="CY145" s="419"/>
      <c r="CZ145" s="419"/>
      <c r="DA145" s="419"/>
      <c r="DB145" s="419"/>
      <c r="DC145" s="419"/>
      <c r="DD145" s="419"/>
      <c r="DE145" s="419"/>
      <c r="DF145" s="419"/>
      <c r="DG145" s="419"/>
      <c r="DH145" s="419"/>
      <c r="DI145" s="419"/>
      <c r="DJ145" s="419"/>
      <c r="DK145" s="419"/>
      <c r="DL145" s="419"/>
      <c r="DM145" s="419"/>
      <c r="DN145" s="419"/>
      <c r="DO145" s="419"/>
      <c r="DP145" s="419"/>
      <c r="DQ145" s="419"/>
      <c r="DR145" s="419"/>
      <c r="DS145" s="419"/>
      <c r="DT145" s="419"/>
      <c r="DU145" s="419"/>
    </row>
    <row r="146" spans="1:125" s="303" customFormat="1" ht="15" x14ac:dyDescent="0.2">
      <c r="A146" s="302"/>
      <c r="B146" s="303" t="s">
        <v>295</v>
      </c>
      <c r="P146" s="461"/>
      <c r="Q146" s="461"/>
      <c r="R146" s="461"/>
      <c r="S146" s="461"/>
      <c r="T146" s="461"/>
      <c r="U146" s="461"/>
      <c r="V146" s="461"/>
      <c r="W146" s="461"/>
      <c r="X146" s="461"/>
      <c r="Y146" s="461"/>
      <c r="Z146" s="461"/>
      <c r="AA146" s="461"/>
      <c r="AB146" s="461"/>
      <c r="AE146" s="462" t="s">
        <v>293</v>
      </c>
      <c r="AF146" s="462"/>
      <c r="AG146" s="462"/>
      <c r="AH146" s="462"/>
      <c r="AI146" s="462"/>
      <c r="AJ146" s="462"/>
      <c r="AK146" s="462"/>
      <c r="AL146" s="462"/>
      <c r="AM146" s="462"/>
      <c r="AN146" s="462"/>
      <c r="AO146" s="462"/>
      <c r="AP146" s="462"/>
      <c r="AQ146" s="462"/>
      <c r="AR146" s="462"/>
      <c r="AS146" s="462"/>
      <c r="AT146" s="462"/>
      <c r="AU146" s="462"/>
      <c r="AV146" s="462"/>
      <c r="AW146" s="462"/>
      <c r="AX146" s="462"/>
      <c r="AY146" s="462"/>
      <c r="AZ146" s="462"/>
      <c r="BA146" s="462"/>
      <c r="BY146" s="420" t="s">
        <v>297</v>
      </c>
      <c r="CE146" s="421"/>
      <c r="CF146" s="421"/>
      <c r="CG146" s="421"/>
      <c r="CH146" s="421"/>
      <c r="CI146" s="421"/>
      <c r="CJ146" s="421"/>
      <c r="CK146" s="421"/>
      <c r="CL146" s="421"/>
      <c r="CM146" s="421"/>
      <c r="CN146" s="421"/>
      <c r="CO146" s="421"/>
      <c r="CP146" s="421"/>
      <c r="CQ146" s="421"/>
      <c r="CR146" s="422"/>
      <c r="CS146" s="422"/>
      <c r="CT146" s="422"/>
      <c r="DC146" s="421"/>
      <c r="DD146" s="421"/>
      <c r="DE146" s="421"/>
      <c r="DF146" s="421"/>
      <c r="DG146" s="421"/>
      <c r="DH146" s="421"/>
      <c r="DI146" s="421"/>
      <c r="DJ146" s="423" t="s">
        <v>298</v>
      </c>
      <c r="DK146" s="421"/>
    </row>
    <row r="147" spans="1:125" s="425" customFormat="1" ht="9.75" x14ac:dyDescent="0.2">
      <c r="A147" s="424"/>
      <c r="P147" s="441" t="s">
        <v>296</v>
      </c>
      <c r="Q147" s="441"/>
      <c r="R147" s="441"/>
      <c r="S147" s="441"/>
      <c r="T147" s="441"/>
      <c r="U147" s="441"/>
      <c r="V147" s="441"/>
      <c r="W147" s="441"/>
      <c r="X147" s="441"/>
      <c r="Y147" s="441"/>
      <c r="Z147" s="441"/>
      <c r="AA147" s="441"/>
      <c r="AB147" s="441"/>
      <c r="AE147" s="441" t="s">
        <v>299</v>
      </c>
      <c r="AF147" s="441"/>
      <c r="AG147" s="441"/>
      <c r="AH147" s="441"/>
      <c r="AI147" s="441"/>
      <c r="AJ147" s="441"/>
      <c r="AK147" s="441"/>
      <c r="AL147" s="441"/>
      <c r="AM147" s="441"/>
      <c r="AN147" s="441"/>
      <c r="AO147" s="441"/>
      <c r="AP147" s="441"/>
      <c r="AQ147" s="441"/>
      <c r="AR147" s="441"/>
      <c r="AS147" s="441"/>
      <c r="AT147" s="441"/>
      <c r="AU147" s="441"/>
      <c r="AV147" s="441"/>
      <c r="AW147" s="441"/>
      <c r="AX147" s="441"/>
      <c r="AY147" s="441"/>
      <c r="AZ147" s="441"/>
      <c r="BA147" s="441"/>
      <c r="CN147" s="426" t="s">
        <v>296</v>
      </c>
      <c r="CO147" s="426"/>
      <c r="CP147" s="426"/>
      <c r="CQ147" s="426"/>
      <c r="CR147" s="426"/>
      <c r="CS147" s="426"/>
      <c r="DF147" s="426"/>
      <c r="DG147" s="426"/>
      <c r="DH147" s="426"/>
      <c r="DI147" s="426"/>
      <c r="DJ147" s="426"/>
      <c r="DK147" s="426"/>
    </row>
    <row r="148" spans="1:125" s="425" customFormat="1" ht="9.75" x14ac:dyDescent="0.2">
      <c r="A148" s="424"/>
      <c r="P148" s="427"/>
      <c r="Q148" s="427"/>
      <c r="R148" s="427"/>
      <c r="S148" s="427"/>
      <c r="T148" s="427"/>
      <c r="U148" s="427"/>
      <c r="V148" s="427"/>
      <c r="W148" s="427"/>
      <c r="X148" s="427"/>
      <c r="Y148" s="427"/>
      <c r="Z148" s="427"/>
      <c r="AA148" s="427"/>
      <c r="AB148" s="427"/>
      <c r="AE148" s="427"/>
      <c r="AF148" s="427"/>
      <c r="AG148" s="427"/>
      <c r="AH148" s="427"/>
      <c r="AI148" s="427"/>
      <c r="AJ148" s="427"/>
      <c r="AK148" s="427"/>
      <c r="AL148" s="427"/>
      <c r="AM148" s="427"/>
      <c r="AN148" s="427"/>
      <c r="AO148" s="427"/>
      <c r="AP148" s="427"/>
      <c r="AQ148" s="427"/>
      <c r="AR148" s="427"/>
      <c r="AS148" s="427"/>
      <c r="AT148" s="427"/>
      <c r="AU148" s="427"/>
      <c r="AV148" s="427"/>
      <c r="AW148" s="427"/>
      <c r="AX148" s="427"/>
      <c r="AY148" s="427"/>
      <c r="AZ148" s="427"/>
      <c r="BA148" s="427"/>
      <c r="CN148" s="427"/>
      <c r="CO148" s="427"/>
      <c r="CP148" s="427"/>
      <c r="CQ148" s="427"/>
      <c r="CR148" s="427"/>
      <c r="CS148" s="427"/>
      <c r="DF148" s="427"/>
      <c r="DG148" s="427"/>
      <c r="DH148" s="427"/>
      <c r="DI148" s="427"/>
      <c r="DJ148" s="427"/>
      <c r="DK148" s="427"/>
    </row>
    <row r="149" spans="1:125" s="303" customFormat="1" x14ac:dyDescent="0.2">
      <c r="A149" s="302"/>
      <c r="B149" s="454" t="s">
        <v>7</v>
      </c>
      <c r="C149" s="454"/>
      <c r="D149" s="455" t="s">
        <v>169</v>
      </c>
      <c r="E149" s="455"/>
      <c r="F149" s="455"/>
      <c r="G149" s="455"/>
      <c r="H149" s="456" t="s">
        <v>7</v>
      </c>
      <c r="I149" s="456"/>
      <c r="K149" s="457" t="s">
        <v>300</v>
      </c>
      <c r="L149" s="457"/>
      <c r="M149" s="457"/>
      <c r="N149" s="457"/>
      <c r="O149" s="457"/>
      <c r="P149" s="457"/>
      <c r="Q149" s="457"/>
      <c r="R149" s="457"/>
      <c r="S149" s="457"/>
      <c r="T149" s="457"/>
      <c r="U149" s="457"/>
      <c r="V149" s="457"/>
      <c r="W149" s="457"/>
      <c r="X149" s="457"/>
      <c r="Y149" s="457"/>
      <c r="Z149" s="457"/>
      <c r="AA149" s="454">
        <v>20</v>
      </c>
      <c r="AB149" s="454"/>
      <c r="AC149" s="454"/>
      <c r="AD149" s="454"/>
      <c r="AE149" s="460" t="s">
        <v>166</v>
      </c>
      <c r="AF149" s="460"/>
      <c r="AG149" s="460"/>
    </row>
    <row r="150" spans="1:125" s="303" customFormat="1" ht="12" x14ac:dyDescent="0.2">
      <c r="A150" s="302"/>
      <c r="B150" s="420"/>
      <c r="C150" s="420"/>
      <c r="D150" s="428"/>
      <c r="E150" s="428"/>
      <c r="F150" s="428"/>
      <c r="G150" s="428"/>
      <c r="K150" s="429"/>
      <c r="L150" s="429"/>
      <c r="M150" s="429"/>
      <c r="N150" s="429"/>
      <c r="O150" s="429"/>
      <c r="P150" s="429"/>
      <c r="Q150" s="429"/>
      <c r="R150" s="429"/>
      <c r="S150" s="429"/>
      <c r="T150" s="429"/>
      <c r="U150" s="429"/>
      <c r="V150" s="429"/>
      <c r="W150" s="429"/>
      <c r="X150" s="429"/>
      <c r="Y150" s="429"/>
      <c r="Z150" s="429"/>
      <c r="AA150" s="420"/>
      <c r="AB150" s="420"/>
      <c r="AC150" s="420"/>
      <c r="AD150" s="420"/>
      <c r="AE150" s="430"/>
      <c r="AF150" s="430"/>
      <c r="AG150" s="430"/>
    </row>
    <row r="151" spans="1:125" s="303" customFormat="1" ht="12" x14ac:dyDescent="0.2">
      <c r="A151" s="302"/>
      <c r="B151" s="420"/>
      <c r="C151" s="420"/>
      <c r="D151" s="428"/>
      <c r="E151" s="428"/>
      <c r="F151" s="428"/>
      <c r="G151" s="428"/>
      <c r="K151" s="429"/>
      <c r="L151" s="429"/>
      <c r="M151" s="429"/>
      <c r="N151" s="429"/>
      <c r="O151" s="429"/>
      <c r="P151" s="429"/>
      <c r="Q151" s="429"/>
      <c r="R151" s="429"/>
      <c r="S151" s="429"/>
      <c r="T151" s="429"/>
      <c r="U151" s="429"/>
      <c r="V151" s="429"/>
      <c r="W151" s="429"/>
      <c r="X151" s="429"/>
      <c r="Y151" s="429"/>
      <c r="Z151" s="429"/>
      <c r="AA151" s="420"/>
      <c r="AB151" s="420"/>
      <c r="AC151" s="420"/>
      <c r="AD151" s="420"/>
      <c r="AE151" s="430"/>
      <c r="AF151" s="430"/>
      <c r="AG151" s="430"/>
    </row>
    <row r="152" spans="1:125" s="303" customFormat="1" ht="12" x14ac:dyDescent="0.2">
      <c r="A152" s="302"/>
      <c r="B152" s="420"/>
      <c r="C152" s="420"/>
      <c r="D152" s="428"/>
      <c r="E152" s="428"/>
      <c r="F152" s="428"/>
      <c r="G152" s="428"/>
      <c r="K152" s="429"/>
      <c r="L152" s="429"/>
      <c r="M152" s="429"/>
      <c r="N152" s="429"/>
      <c r="O152" s="429"/>
      <c r="P152" s="429"/>
      <c r="Q152" s="429"/>
      <c r="R152" s="429"/>
      <c r="S152" s="429"/>
      <c r="T152" s="429"/>
      <c r="U152" s="429"/>
      <c r="V152" s="429"/>
      <c r="W152" s="429"/>
      <c r="X152" s="429"/>
      <c r="Y152" s="429"/>
      <c r="Z152" s="429"/>
      <c r="AA152" s="420"/>
      <c r="AB152" s="420"/>
      <c r="AC152" s="420"/>
      <c r="AD152" s="420"/>
      <c r="AE152" s="430"/>
      <c r="AF152" s="430"/>
      <c r="AG152" s="430"/>
    </row>
    <row r="153" spans="1:125" s="433" customFormat="1" ht="11.25" x14ac:dyDescent="0.2">
      <c r="A153" s="431"/>
      <c r="B153" s="432"/>
      <c r="C153" s="432"/>
      <c r="D153" s="436" t="s">
        <v>290</v>
      </c>
      <c r="E153" s="436"/>
      <c r="F153" s="436"/>
      <c r="G153" s="436"/>
      <c r="H153" s="436"/>
      <c r="I153" s="436"/>
      <c r="J153" s="436"/>
      <c r="K153" s="436"/>
      <c r="L153" s="436"/>
      <c r="M153" s="436"/>
      <c r="N153" s="436"/>
      <c r="O153" s="436"/>
      <c r="P153" s="436"/>
      <c r="Q153" s="436"/>
      <c r="R153" s="436"/>
      <c r="S153" s="436"/>
      <c r="T153" s="436"/>
      <c r="U153" s="436"/>
      <c r="V153" s="436"/>
      <c r="W153" s="436"/>
      <c r="X153" s="436"/>
      <c r="Y153" s="436"/>
      <c r="Z153" s="436"/>
      <c r="AA153" s="436"/>
      <c r="AB153" s="436"/>
      <c r="AC153" s="436"/>
      <c r="AD153" s="436"/>
      <c r="AE153" s="436"/>
      <c r="AF153" s="436"/>
      <c r="AG153" s="436"/>
      <c r="AH153" s="436"/>
      <c r="AI153" s="436"/>
      <c r="AJ153" s="436"/>
      <c r="AK153" s="436"/>
      <c r="AL153" s="436"/>
      <c r="AM153" s="436"/>
      <c r="AN153" s="436"/>
      <c r="AO153" s="436"/>
      <c r="AP153" s="436"/>
      <c r="AQ153" s="436"/>
      <c r="AR153" s="436"/>
      <c r="AS153" s="436"/>
      <c r="AT153" s="436"/>
      <c r="AU153" s="436"/>
      <c r="AV153" s="436"/>
      <c r="AW153" s="436"/>
      <c r="AX153" s="436"/>
      <c r="AY153" s="436"/>
      <c r="AZ153" s="436"/>
      <c r="BA153" s="436"/>
      <c r="BB153" s="436"/>
      <c r="BC153" s="436"/>
      <c r="BD153" s="436"/>
      <c r="BE153" s="436"/>
      <c r="BF153" s="436"/>
      <c r="BG153" s="436"/>
      <c r="BH153" s="436"/>
      <c r="BI153" s="436"/>
      <c r="BJ153" s="436"/>
      <c r="BK153" s="436"/>
      <c r="BL153" s="436"/>
      <c r="BM153" s="436"/>
      <c r="BN153" s="436"/>
      <c r="BO153" s="436"/>
      <c r="BP153" s="436"/>
      <c r="BQ153" s="436"/>
      <c r="BR153" s="436"/>
      <c r="BS153" s="436"/>
      <c r="BT153" s="436"/>
      <c r="BU153" s="436"/>
      <c r="BV153" s="436"/>
      <c r="BW153" s="436"/>
      <c r="BX153" s="436"/>
      <c r="BY153" s="436"/>
      <c r="BZ153" s="436"/>
      <c r="CA153" s="436"/>
      <c r="CB153" s="436"/>
      <c r="CC153" s="436"/>
      <c r="CD153" s="436"/>
      <c r="CE153" s="436"/>
      <c r="CF153" s="436"/>
      <c r="CG153" s="436"/>
      <c r="CH153" s="436"/>
      <c r="CI153" s="436"/>
      <c r="CJ153" s="436"/>
      <c r="CK153" s="436"/>
      <c r="CL153" s="436"/>
      <c r="CM153" s="436"/>
      <c r="CN153" s="436"/>
      <c r="CO153" s="436"/>
      <c r="CP153" s="436"/>
      <c r="CQ153" s="436"/>
      <c r="CR153" s="436"/>
      <c r="CS153" s="436"/>
      <c r="CT153" s="436"/>
      <c r="CU153" s="436"/>
      <c r="CV153" s="436"/>
      <c r="CW153" s="436"/>
      <c r="CX153" s="436"/>
      <c r="CY153" s="436"/>
      <c r="CZ153" s="436"/>
      <c r="DA153" s="436"/>
      <c r="DB153" s="436"/>
      <c r="DC153" s="436"/>
      <c r="DD153" s="436"/>
      <c r="DE153" s="436"/>
      <c r="DF153" s="436"/>
      <c r="DG153" s="436"/>
      <c r="DH153" s="436"/>
      <c r="DI153" s="436"/>
      <c r="DJ153" s="436"/>
      <c r="DK153" s="436"/>
      <c r="DL153" s="436"/>
      <c r="DM153" s="436"/>
      <c r="DN153" s="436"/>
      <c r="DO153" s="436"/>
      <c r="DP153" s="436"/>
      <c r="DQ153" s="436"/>
      <c r="DR153" s="436"/>
      <c r="DS153" s="436"/>
      <c r="DT153" s="436"/>
      <c r="DU153" s="436"/>
    </row>
    <row r="154" spans="1:125" s="433" customFormat="1" ht="12.75" customHeight="1" x14ac:dyDescent="0.2">
      <c r="A154" s="431"/>
      <c r="D154" s="437" t="s">
        <v>291</v>
      </c>
      <c r="E154" s="437"/>
      <c r="F154" s="437"/>
      <c r="G154" s="437"/>
      <c r="H154" s="437"/>
      <c r="I154" s="437"/>
      <c r="J154" s="437"/>
      <c r="K154" s="437"/>
      <c r="L154" s="437"/>
      <c r="M154" s="437"/>
      <c r="N154" s="437"/>
      <c r="O154" s="437"/>
      <c r="P154" s="437"/>
      <c r="Q154" s="437"/>
      <c r="R154" s="437"/>
      <c r="S154" s="437"/>
      <c r="T154" s="437"/>
      <c r="U154" s="437"/>
      <c r="V154" s="437"/>
      <c r="W154" s="437"/>
      <c r="X154" s="437"/>
      <c r="Y154" s="437"/>
      <c r="Z154" s="437"/>
      <c r="AA154" s="437"/>
      <c r="AB154" s="437"/>
      <c r="AC154" s="437"/>
      <c r="AD154" s="437"/>
      <c r="AE154" s="437"/>
      <c r="AF154" s="437"/>
      <c r="AG154" s="437"/>
      <c r="AH154" s="437"/>
      <c r="AI154" s="437"/>
      <c r="AJ154" s="437"/>
      <c r="AK154" s="437"/>
      <c r="AL154" s="437"/>
      <c r="AM154" s="437"/>
      <c r="AN154" s="437"/>
      <c r="AO154" s="437"/>
      <c r="AP154" s="437"/>
      <c r="AQ154" s="437"/>
      <c r="AR154" s="437"/>
      <c r="AS154" s="437"/>
      <c r="AT154" s="437"/>
      <c r="AU154" s="437"/>
      <c r="AV154" s="437"/>
      <c r="AW154" s="437"/>
      <c r="AX154" s="437"/>
      <c r="AY154" s="437"/>
      <c r="AZ154" s="437"/>
      <c r="BA154" s="437"/>
      <c r="BB154" s="437"/>
      <c r="BC154" s="437"/>
      <c r="BD154" s="437"/>
      <c r="BE154" s="437"/>
      <c r="BF154" s="437"/>
      <c r="BG154" s="437"/>
      <c r="BH154" s="437"/>
      <c r="BI154" s="437"/>
      <c r="BJ154" s="437"/>
      <c r="BK154" s="437"/>
      <c r="BL154" s="437"/>
      <c r="BM154" s="437"/>
      <c r="BN154" s="437"/>
      <c r="BO154" s="437"/>
      <c r="BP154" s="437"/>
      <c r="BQ154" s="437"/>
      <c r="BR154" s="437"/>
      <c r="BS154" s="437"/>
      <c r="BT154" s="437"/>
      <c r="BU154" s="437"/>
      <c r="BV154" s="437"/>
      <c r="BW154" s="437"/>
      <c r="BX154" s="437"/>
      <c r="BY154" s="437"/>
      <c r="BZ154" s="437"/>
      <c r="CA154" s="437"/>
      <c r="CB154" s="437"/>
      <c r="CC154" s="437"/>
      <c r="CD154" s="437"/>
      <c r="CE154" s="437"/>
      <c r="CF154" s="437"/>
      <c r="CG154" s="437"/>
      <c r="CH154" s="437"/>
      <c r="CI154" s="437"/>
      <c r="CJ154" s="437"/>
      <c r="CK154" s="437"/>
      <c r="CL154" s="437"/>
      <c r="CM154" s="437"/>
      <c r="CN154" s="437"/>
      <c r="CO154" s="437"/>
      <c r="CP154" s="437"/>
      <c r="CQ154" s="437"/>
      <c r="CR154" s="437"/>
      <c r="CS154" s="437"/>
      <c r="CT154" s="437"/>
      <c r="CU154" s="437"/>
      <c r="CV154" s="437"/>
      <c r="CW154" s="437"/>
      <c r="CX154" s="437"/>
      <c r="CY154" s="437"/>
      <c r="CZ154" s="437"/>
      <c r="DA154" s="437"/>
      <c r="DB154" s="437"/>
      <c r="DC154" s="437"/>
      <c r="DD154" s="437"/>
      <c r="DE154" s="437"/>
      <c r="DF154" s="437"/>
      <c r="DG154" s="437"/>
      <c r="DH154" s="437"/>
      <c r="DI154" s="437"/>
      <c r="DJ154" s="437"/>
      <c r="DK154" s="437"/>
      <c r="DL154" s="437"/>
      <c r="DM154" s="437"/>
      <c r="DN154" s="437"/>
      <c r="DO154" s="437"/>
      <c r="DP154" s="437"/>
      <c r="DQ154" s="437"/>
      <c r="DR154" s="437"/>
      <c r="DS154" s="437"/>
      <c r="DT154" s="437"/>
      <c r="DU154" s="437"/>
    </row>
    <row r="155" spans="1:125" s="433" customFormat="1" ht="12.75" customHeight="1" x14ac:dyDescent="0.2">
      <c r="A155" s="431"/>
      <c r="D155" s="437" t="s">
        <v>292</v>
      </c>
      <c r="E155" s="437"/>
      <c r="F155" s="437"/>
      <c r="G155" s="437"/>
      <c r="H155" s="437"/>
      <c r="I155" s="437"/>
      <c r="J155" s="437"/>
      <c r="K155" s="437"/>
      <c r="L155" s="437"/>
      <c r="M155" s="437"/>
      <c r="N155" s="437"/>
      <c r="O155" s="437"/>
      <c r="P155" s="437"/>
      <c r="Q155" s="437"/>
      <c r="R155" s="437"/>
      <c r="S155" s="437"/>
      <c r="T155" s="437"/>
      <c r="U155" s="437"/>
      <c r="V155" s="437"/>
      <c r="W155" s="437"/>
      <c r="X155" s="437"/>
      <c r="Y155" s="437"/>
      <c r="Z155" s="437"/>
      <c r="AA155" s="437"/>
      <c r="AB155" s="437"/>
      <c r="AC155" s="437"/>
      <c r="AD155" s="437"/>
      <c r="AE155" s="437"/>
      <c r="AF155" s="437"/>
      <c r="AG155" s="437"/>
      <c r="AH155" s="437"/>
      <c r="AI155" s="437"/>
      <c r="AJ155" s="437"/>
      <c r="AK155" s="437"/>
      <c r="AL155" s="437"/>
      <c r="AM155" s="437"/>
      <c r="AN155" s="437"/>
      <c r="AO155" s="437"/>
      <c r="AP155" s="437"/>
      <c r="AQ155" s="437"/>
      <c r="AR155" s="437"/>
      <c r="AS155" s="437"/>
      <c r="AT155" s="437"/>
      <c r="AU155" s="437"/>
      <c r="AV155" s="437"/>
      <c r="AW155" s="437"/>
      <c r="AX155" s="437"/>
      <c r="AY155" s="437"/>
      <c r="AZ155" s="437"/>
      <c r="BA155" s="437"/>
      <c r="BB155" s="437"/>
      <c r="BC155" s="437"/>
      <c r="BD155" s="437"/>
      <c r="BE155" s="437"/>
      <c r="BF155" s="437"/>
      <c r="BG155" s="437"/>
      <c r="BH155" s="437"/>
      <c r="BI155" s="437"/>
      <c r="BJ155" s="437"/>
      <c r="BK155" s="437"/>
      <c r="BL155" s="437"/>
      <c r="BM155" s="437"/>
      <c r="BN155" s="437"/>
      <c r="BO155" s="437"/>
      <c r="BP155" s="437"/>
      <c r="BQ155" s="437"/>
      <c r="BR155" s="437"/>
      <c r="BS155" s="437"/>
      <c r="BT155" s="437"/>
      <c r="BU155" s="437"/>
      <c r="BV155" s="437"/>
      <c r="BW155" s="437"/>
      <c r="BX155" s="437"/>
      <c r="BY155" s="437"/>
      <c r="BZ155" s="437"/>
      <c r="CA155" s="437"/>
      <c r="CB155" s="437"/>
      <c r="CC155" s="437"/>
      <c r="CD155" s="437"/>
      <c r="CE155" s="437"/>
      <c r="CF155" s="437"/>
      <c r="CG155" s="437"/>
      <c r="CH155" s="437"/>
      <c r="CI155" s="437"/>
      <c r="CJ155" s="437"/>
      <c r="CK155" s="437"/>
      <c r="CL155" s="437"/>
      <c r="CM155" s="437"/>
      <c r="CN155" s="437"/>
      <c r="CO155" s="437"/>
      <c r="CP155" s="437"/>
      <c r="CQ155" s="437"/>
      <c r="CR155" s="437"/>
      <c r="CS155" s="437"/>
      <c r="CT155" s="437"/>
      <c r="CU155" s="437"/>
      <c r="CV155" s="437"/>
      <c r="CW155" s="437"/>
      <c r="CX155" s="437"/>
      <c r="CY155" s="437"/>
      <c r="CZ155" s="437"/>
      <c r="DA155" s="437"/>
      <c r="DB155" s="437"/>
      <c r="DC155" s="437"/>
      <c r="DD155" s="437"/>
      <c r="DE155" s="437"/>
      <c r="DF155" s="437"/>
      <c r="DG155" s="437"/>
      <c r="DH155" s="437"/>
      <c r="DI155" s="437"/>
      <c r="DJ155" s="437"/>
      <c r="DK155" s="437"/>
      <c r="DL155" s="437"/>
      <c r="DM155" s="437"/>
      <c r="DN155" s="437"/>
      <c r="DO155" s="437"/>
      <c r="DP155" s="437"/>
      <c r="DQ155" s="437"/>
      <c r="DR155" s="437"/>
      <c r="DS155" s="437"/>
      <c r="DT155" s="437"/>
      <c r="DU155" s="437"/>
    </row>
    <row r="156" spans="1:125" x14ac:dyDescent="0.2">
      <c r="B156" s="338"/>
      <c r="C156" s="338"/>
      <c r="D156" s="338"/>
      <c r="E156" s="338"/>
      <c r="F156" s="338"/>
      <c r="G156" s="338"/>
      <c r="H156" s="338"/>
      <c r="I156" s="338"/>
      <c r="J156" s="338"/>
      <c r="K156" s="338"/>
      <c r="L156" s="338"/>
      <c r="M156" s="338"/>
      <c r="N156" s="338"/>
      <c r="O156" s="338"/>
      <c r="P156" s="338"/>
      <c r="Q156" s="338"/>
      <c r="R156" s="338"/>
      <c r="S156" s="338"/>
      <c r="T156" s="338"/>
      <c r="U156" s="338"/>
      <c r="V156" s="338"/>
      <c r="W156" s="338"/>
      <c r="X156" s="338"/>
      <c r="Y156" s="338"/>
      <c r="Z156" s="338"/>
      <c r="AA156" s="338"/>
      <c r="AB156" s="338"/>
      <c r="AC156" s="338"/>
      <c r="AD156" s="338"/>
      <c r="AE156" s="338"/>
      <c r="AF156" s="338"/>
      <c r="AG156" s="338"/>
      <c r="AH156" s="338"/>
      <c r="AI156" s="338"/>
      <c r="AJ156" s="338"/>
      <c r="AK156" s="338"/>
      <c r="AL156" s="338"/>
      <c r="AM156" s="338"/>
      <c r="AN156" s="338"/>
      <c r="AO156" s="338"/>
      <c r="AP156" s="338"/>
      <c r="AQ156" s="338"/>
      <c r="AR156" s="338"/>
      <c r="AS156" s="338"/>
      <c r="AT156" s="338"/>
      <c r="AU156" s="338"/>
      <c r="AV156" s="338"/>
      <c r="AW156" s="338"/>
      <c r="AX156" s="338"/>
      <c r="AY156" s="338"/>
      <c r="AZ156" s="338"/>
      <c r="BA156" s="338"/>
      <c r="BB156" s="338"/>
      <c r="BC156" s="338"/>
      <c r="BD156" s="338"/>
      <c r="BE156" s="338"/>
      <c r="BF156" s="338"/>
      <c r="BG156" s="338"/>
      <c r="BH156" s="338"/>
      <c r="BI156" s="338"/>
      <c r="BJ156" s="338"/>
      <c r="BK156" s="338"/>
      <c r="BL156" s="338"/>
      <c r="BM156" s="338"/>
      <c r="BN156" s="338"/>
      <c r="BO156" s="338"/>
      <c r="BP156" s="338"/>
      <c r="BQ156" s="338"/>
      <c r="BR156" s="338"/>
      <c r="BS156" s="338"/>
      <c r="BT156" s="338"/>
      <c r="BU156" s="338"/>
      <c r="BV156" s="338"/>
      <c r="BW156" s="338"/>
      <c r="BX156" s="338"/>
      <c r="BY156" s="338"/>
      <c r="BZ156" s="338"/>
      <c r="CA156" s="338"/>
      <c r="CB156" s="338"/>
      <c r="CC156" s="338"/>
      <c r="CD156" s="338"/>
      <c r="CE156" s="338"/>
      <c r="CF156" s="338"/>
      <c r="CG156" s="338"/>
      <c r="CH156" s="338"/>
      <c r="CI156" s="338"/>
      <c r="CJ156" s="338"/>
      <c r="CK156" s="338"/>
      <c r="CL156" s="338"/>
      <c r="CM156" s="338"/>
      <c r="CN156" s="338"/>
      <c r="CO156" s="338"/>
      <c r="CP156" s="338"/>
      <c r="CQ156" s="338"/>
      <c r="CR156" s="338"/>
      <c r="CS156" s="338"/>
      <c r="CT156" s="338"/>
      <c r="CU156" s="338"/>
      <c r="CV156" s="338"/>
      <c r="CW156" s="338"/>
      <c r="CX156" s="338"/>
      <c r="CY156" s="338"/>
      <c r="CZ156" s="338"/>
      <c r="DA156" s="338"/>
      <c r="DB156" s="338"/>
      <c r="DC156" s="338"/>
      <c r="DD156" s="338"/>
      <c r="DE156" s="338"/>
      <c r="DF156" s="338"/>
      <c r="DG156" s="338"/>
      <c r="DH156" s="338"/>
      <c r="DI156" s="338"/>
    </row>
    <row r="157" spans="1:125" x14ac:dyDescent="0.2">
      <c r="B157" s="338"/>
      <c r="C157" s="338"/>
      <c r="D157" s="338"/>
      <c r="E157" s="338"/>
      <c r="F157" s="338"/>
      <c r="G157" s="338"/>
      <c r="H157" s="338"/>
      <c r="I157" s="338"/>
      <c r="J157" s="338"/>
      <c r="K157" s="338"/>
      <c r="L157" s="338"/>
      <c r="M157" s="338"/>
      <c r="N157" s="338"/>
      <c r="O157" s="338"/>
      <c r="P157" s="338"/>
      <c r="Q157" s="338"/>
      <c r="R157" s="338"/>
      <c r="S157" s="338"/>
      <c r="T157" s="338"/>
      <c r="U157" s="338"/>
      <c r="V157" s="338"/>
      <c r="W157" s="338"/>
      <c r="X157" s="338"/>
      <c r="Y157" s="338"/>
      <c r="Z157" s="338"/>
      <c r="AA157" s="338"/>
      <c r="AB157" s="338"/>
      <c r="AC157" s="338"/>
      <c r="AD157" s="338"/>
      <c r="AE157" s="338"/>
      <c r="AF157" s="338"/>
      <c r="AG157" s="338"/>
      <c r="AH157" s="338"/>
      <c r="AI157" s="338"/>
      <c r="AJ157" s="338"/>
      <c r="AK157" s="338"/>
      <c r="AL157" s="338"/>
      <c r="AM157" s="338"/>
      <c r="AN157" s="338"/>
      <c r="AO157" s="338"/>
      <c r="AP157" s="338"/>
      <c r="AQ157" s="338"/>
      <c r="AR157" s="338"/>
      <c r="AS157" s="338"/>
      <c r="AT157" s="338"/>
      <c r="AU157" s="338"/>
      <c r="AV157" s="338"/>
      <c r="AW157" s="338"/>
      <c r="AX157" s="338"/>
      <c r="AY157" s="338"/>
      <c r="AZ157" s="338"/>
      <c r="BA157" s="338"/>
      <c r="BB157" s="338"/>
      <c r="BC157" s="338"/>
      <c r="BD157" s="338"/>
      <c r="BE157" s="338"/>
      <c r="BF157" s="338"/>
      <c r="BG157" s="338"/>
      <c r="BH157" s="338"/>
      <c r="BI157" s="338"/>
      <c r="BJ157" s="338"/>
      <c r="BK157" s="338"/>
      <c r="BL157" s="338"/>
      <c r="BM157" s="338"/>
      <c r="BN157" s="338"/>
      <c r="BO157" s="338"/>
      <c r="BP157" s="338"/>
      <c r="BQ157" s="338"/>
      <c r="BR157" s="338"/>
      <c r="BS157" s="338"/>
      <c r="BT157" s="338"/>
      <c r="BU157" s="338"/>
      <c r="BV157" s="338"/>
      <c r="BW157" s="338"/>
      <c r="BX157" s="338"/>
      <c r="BY157" s="338"/>
      <c r="BZ157" s="338"/>
      <c r="CA157" s="338"/>
      <c r="CB157" s="338"/>
      <c r="CC157" s="338"/>
      <c r="CD157" s="338"/>
      <c r="CE157" s="338"/>
      <c r="CF157" s="338"/>
      <c r="CG157" s="338"/>
      <c r="CH157" s="338"/>
      <c r="CI157" s="338"/>
      <c r="CJ157" s="338"/>
      <c r="CK157" s="338"/>
      <c r="CL157" s="338"/>
      <c r="CM157" s="338"/>
      <c r="CN157" s="338"/>
      <c r="CO157" s="338"/>
      <c r="CP157" s="338"/>
      <c r="CQ157" s="338"/>
      <c r="CR157" s="338"/>
      <c r="CS157" s="338"/>
      <c r="CT157" s="338"/>
      <c r="CU157" s="338"/>
      <c r="CV157" s="338"/>
      <c r="CW157" s="338"/>
      <c r="CX157" s="338"/>
      <c r="CY157" s="338"/>
      <c r="CZ157" s="338"/>
      <c r="DA157" s="338"/>
      <c r="DB157" s="338"/>
      <c r="DC157" s="338"/>
      <c r="DD157" s="338"/>
      <c r="DE157" s="338"/>
      <c r="DF157" s="338"/>
      <c r="DG157" s="338"/>
      <c r="DH157" s="338"/>
      <c r="DI157" s="338"/>
    </row>
    <row r="158" spans="1:125" x14ac:dyDescent="0.2">
      <c r="B158" s="338"/>
      <c r="C158" s="338"/>
      <c r="D158" s="338"/>
      <c r="E158" s="338"/>
      <c r="F158" s="338"/>
      <c r="G158" s="338"/>
      <c r="H158" s="338"/>
      <c r="I158" s="338"/>
      <c r="J158" s="338"/>
      <c r="K158" s="338"/>
      <c r="L158" s="338"/>
      <c r="M158" s="338"/>
      <c r="N158" s="338"/>
      <c r="O158" s="338"/>
      <c r="P158" s="338"/>
      <c r="Q158" s="338"/>
      <c r="R158" s="338"/>
      <c r="S158" s="338"/>
      <c r="T158" s="338"/>
      <c r="U158" s="338"/>
      <c r="V158" s="338"/>
      <c r="W158" s="338"/>
      <c r="X158" s="338"/>
      <c r="Y158" s="338"/>
      <c r="Z158" s="338"/>
      <c r="AA158" s="338"/>
      <c r="AB158" s="338"/>
      <c r="AC158" s="338"/>
      <c r="AD158" s="338"/>
      <c r="AE158" s="338"/>
      <c r="AF158" s="338"/>
      <c r="AG158" s="338"/>
      <c r="AH158" s="338"/>
      <c r="AI158" s="338"/>
      <c r="AJ158" s="338"/>
      <c r="AK158" s="338"/>
      <c r="AL158" s="338"/>
      <c r="AM158" s="338"/>
      <c r="AN158" s="338"/>
      <c r="AO158" s="338"/>
      <c r="AP158" s="338"/>
      <c r="AQ158" s="338"/>
      <c r="AR158" s="338"/>
      <c r="AS158" s="338"/>
      <c r="AT158" s="338"/>
      <c r="AU158" s="338"/>
      <c r="AV158" s="338"/>
      <c r="AW158" s="338"/>
      <c r="AX158" s="338"/>
      <c r="AY158" s="338"/>
      <c r="AZ158" s="338"/>
      <c r="BA158" s="338"/>
      <c r="BB158" s="338"/>
      <c r="BC158" s="338"/>
      <c r="BD158" s="338"/>
      <c r="BE158" s="338"/>
      <c r="BF158" s="338"/>
      <c r="BG158" s="338"/>
      <c r="BH158" s="338"/>
      <c r="BI158" s="338"/>
      <c r="BJ158" s="338"/>
      <c r="BK158" s="338"/>
      <c r="BL158" s="338"/>
      <c r="BM158" s="338"/>
      <c r="BN158" s="338"/>
      <c r="BO158" s="338"/>
      <c r="BP158" s="338"/>
      <c r="BQ158" s="338"/>
      <c r="BR158" s="338"/>
      <c r="BS158" s="338"/>
      <c r="BT158" s="338"/>
      <c r="BU158" s="338"/>
      <c r="BV158" s="338"/>
      <c r="BW158" s="338"/>
      <c r="BX158" s="338"/>
      <c r="BY158" s="338"/>
      <c r="BZ158" s="338"/>
      <c r="CA158" s="338"/>
      <c r="CB158" s="338"/>
      <c r="CC158" s="338"/>
      <c r="CD158" s="338"/>
      <c r="CE158" s="338"/>
      <c r="CF158" s="338"/>
      <c r="CG158" s="338"/>
      <c r="CH158" s="338"/>
      <c r="CI158" s="338"/>
      <c r="CJ158" s="338"/>
      <c r="CK158" s="338"/>
      <c r="CL158" s="338"/>
      <c r="CM158" s="338"/>
      <c r="CN158" s="338"/>
      <c r="CO158" s="338"/>
      <c r="CP158" s="338"/>
      <c r="CQ158" s="338"/>
      <c r="CR158" s="338"/>
      <c r="CS158" s="338"/>
      <c r="CT158" s="338"/>
      <c r="CU158" s="338"/>
      <c r="CV158" s="338"/>
      <c r="CW158" s="338"/>
      <c r="CX158" s="338"/>
      <c r="CY158" s="338"/>
      <c r="CZ158" s="338"/>
      <c r="DA158" s="338"/>
      <c r="DB158" s="338"/>
      <c r="DC158" s="338"/>
      <c r="DD158" s="338"/>
      <c r="DE158" s="338"/>
      <c r="DF158" s="338"/>
      <c r="DG158" s="338"/>
      <c r="DH158" s="338"/>
      <c r="DI158" s="338"/>
    </row>
    <row r="159" spans="1:125" x14ac:dyDescent="0.2">
      <c r="B159" s="338"/>
      <c r="C159" s="338"/>
      <c r="D159" s="338"/>
      <c r="E159" s="338"/>
      <c r="F159" s="338"/>
      <c r="G159" s="338"/>
      <c r="H159" s="338"/>
      <c r="I159" s="338"/>
      <c r="J159" s="338"/>
      <c r="K159" s="338"/>
      <c r="L159" s="338"/>
      <c r="M159" s="338"/>
      <c r="N159" s="338"/>
      <c r="O159" s="338"/>
      <c r="P159" s="338"/>
      <c r="Q159" s="338"/>
      <c r="R159" s="338"/>
      <c r="S159" s="338"/>
      <c r="T159" s="338"/>
      <c r="U159" s="338"/>
      <c r="V159" s="338"/>
      <c r="W159" s="338"/>
      <c r="X159" s="338"/>
      <c r="Y159" s="338"/>
      <c r="Z159" s="338"/>
      <c r="AA159" s="338"/>
      <c r="AB159" s="338"/>
      <c r="AC159" s="338"/>
      <c r="AD159" s="338"/>
      <c r="AE159" s="338"/>
      <c r="AF159" s="338"/>
      <c r="AG159" s="338"/>
      <c r="AH159" s="338"/>
      <c r="AI159" s="338"/>
      <c r="AJ159" s="338"/>
      <c r="AK159" s="338"/>
      <c r="AL159" s="338"/>
      <c r="AM159" s="338"/>
      <c r="AN159" s="338"/>
      <c r="AO159" s="338"/>
      <c r="AP159" s="338"/>
      <c r="AQ159" s="338"/>
      <c r="AR159" s="338"/>
      <c r="AS159" s="338"/>
      <c r="AT159" s="338"/>
      <c r="AU159" s="338"/>
      <c r="AV159" s="338"/>
      <c r="AW159" s="338"/>
      <c r="AX159" s="338"/>
      <c r="AY159" s="338"/>
      <c r="AZ159" s="338"/>
      <c r="BA159" s="338"/>
      <c r="BB159" s="338"/>
      <c r="BC159" s="338"/>
      <c r="BD159" s="338"/>
      <c r="BE159" s="338"/>
      <c r="BF159" s="338"/>
      <c r="BG159" s="338"/>
      <c r="BH159" s="338"/>
      <c r="BI159" s="338"/>
      <c r="BJ159" s="338"/>
      <c r="BK159" s="338"/>
      <c r="BL159" s="338"/>
      <c r="BM159" s="338"/>
      <c r="BN159" s="338"/>
      <c r="BO159" s="338"/>
      <c r="BP159" s="338"/>
      <c r="BQ159" s="338"/>
      <c r="BR159" s="338"/>
      <c r="BS159" s="338"/>
      <c r="BT159" s="338"/>
      <c r="BU159" s="338"/>
      <c r="BV159" s="338"/>
      <c r="BW159" s="338"/>
      <c r="BX159" s="338"/>
      <c r="BY159" s="338"/>
      <c r="BZ159" s="338"/>
      <c r="CA159" s="338"/>
      <c r="CB159" s="338"/>
      <c r="CC159" s="338"/>
      <c r="CD159" s="338"/>
      <c r="CE159" s="338"/>
      <c r="CF159" s="338"/>
      <c r="CG159" s="338"/>
      <c r="CH159" s="338"/>
      <c r="CI159" s="338"/>
      <c r="CJ159" s="338"/>
      <c r="CK159" s="338"/>
      <c r="CL159" s="338"/>
      <c r="CM159" s="338"/>
      <c r="CN159" s="338"/>
      <c r="CO159" s="338"/>
      <c r="CP159" s="338"/>
      <c r="CQ159" s="338"/>
      <c r="CR159" s="338"/>
      <c r="CS159" s="338"/>
      <c r="CT159" s="338"/>
      <c r="CU159" s="338"/>
      <c r="CV159" s="338"/>
      <c r="CW159" s="338"/>
      <c r="CX159" s="338"/>
      <c r="CY159" s="338"/>
      <c r="CZ159" s="338"/>
      <c r="DA159" s="338"/>
      <c r="DB159" s="338"/>
      <c r="DC159" s="338"/>
      <c r="DD159" s="338"/>
      <c r="DE159" s="338"/>
      <c r="DF159" s="338"/>
      <c r="DG159" s="338"/>
      <c r="DH159" s="338"/>
      <c r="DI159" s="338"/>
    </row>
    <row r="160" spans="1:125" x14ac:dyDescent="0.2">
      <c r="B160" s="338"/>
      <c r="C160" s="338"/>
      <c r="D160" s="338"/>
      <c r="E160" s="338"/>
      <c r="F160" s="338"/>
      <c r="G160" s="338"/>
      <c r="H160" s="338"/>
      <c r="I160" s="338"/>
      <c r="J160" s="338"/>
      <c r="K160" s="338"/>
      <c r="L160" s="338"/>
      <c r="M160" s="338"/>
      <c r="N160" s="338"/>
      <c r="O160" s="338"/>
      <c r="P160" s="338"/>
      <c r="Q160" s="338"/>
      <c r="R160" s="338"/>
      <c r="S160" s="338"/>
      <c r="T160" s="338"/>
      <c r="U160" s="338"/>
      <c r="V160" s="338"/>
      <c r="W160" s="338"/>
      <c r="X160" s="338"/>
      <c r="Y160" s="338"/>
      <c r="Z160" s="338"/>
      <c r="AA160" s="338"/>
      <c r="AB160" s="338"/>
      <c r="AC160" s="338"/>
      <c r="AD160" s="338"/>
      <c r="AE160" s="338"/>
      <c r="AF160" s="338"/>
      <c r="AG160" s="338"/>
      <c r="AH160" s="338"/>
      <c r="AI160" s="338"/>
      <c r="AJ160" s="338"/>
      <c r="AK160" s="338"/>
      <c r="AL160" s="338"/>
      <c r="AM160" s="338"/>
      <c r="AN160" s="338"/>
      <c r="AO160" s="338"/>
      <c r="AP160" s="338"/>
      <c r="AQ160" s="338"/>
      <c r="AR160" s="338"/>
      <c r="AS160" s="338"/>
      <c r="AT160" s="338"/>
      <c r="AU160" s="338"/>
      <c r="AV160" s="338"/>
      <c r="AW160" s="338"/>
      <c r="AX160" s="338"/>
      <c r="AY160" s="338"/>
      <c r="AZ160" s="338"/>
      <c r="BA160" s="338"/>
      <c r="BB160" s="338"/>
      <c r="BC160" s="338"/>
      <c r="BD160" s="338"/>
      <c r="BE160" s="338"/>
      <c r="BF160" s="338"/>
      <c r="BG160" s="338"/>
      <c r="BH160" s="338"/>
      <c r="BI160" s="338"/>
      <c r="BJ160" s="338"/>
      <c r="BK160" s="338"/>
      <c r="BL160" s="338"/>
      <c r="BM160" s="338"/>
      <c r="BN160" s="338"/>
      <c r="BO160" s="338"/>
      <c r="BP160" s="338"/>
      <c r="BQ160" s="338"/>
      <c r="BR160" s="338"/>
      <c r="BS160" s="338"/>
      <c r="BT160" s="338"/>
      <c r="BU160" s="338"/>
      <c r="BV160" s="338"/>
      <c r="BW160" s="338"/>
      <c r="BX160" s="338"/>
      <c r="BY160" s="338"/>
      <c r="BZ160" s="338"/>
      <c r="CA160" s="338"/>
      <c r="CB160" s="338"/>
      <c r="CC160" s="338"/>
      <c r="CD160" s="338"/>
      <c r="CE160" s="338"/>
      <c r="CF160" s="338"/>
      <c r="CG160" s="338"/>
      <c r="CH160" s="338"/>
      <c r="CI160" s="338"/>
      <c r="CJ160" s="338"/>
      <c r="CK160" s="338"/>
      <c r="CL160" s="338"/>
      <c r="CM160" s="338"/>
      <c r="CN160" s="338"/>
      <c r="CO160" s="338"/>
      <c r="CP160" s="338"/>
      <c r="CQ160" s="338"/>
      <c r="CR160" s="338"/>
      <c r="CS160" s="338"/>
      <c r="CT160" s="338"/>
      <c r="CU160" s="338"/>
      <c r="CV160" s="338"/>
      <c r="CW160" s="338"/>
      <c r="CX160" s="338"/>
      <c r="CY160" s="338"/>
      <c r="CZ160" s="338"/>
      <c r="DA160" s="338"/>
      <c r="DB160" s="338"/>
      <c r="DC160" s="338"/>
      <c r="DD160" s="338"/>
      <c r="DE160" s="338"/>
      <c r="DF160" s="338"/>
      <c r="DG160" s="338"/>
      <c r="DH160" s="338"/>
      <c r="DI160" s="338"/>
    </row>
    <row r="161" spans="2:113" x14ac:dyDescent="0.2">
      <c r="B161" s="338"/>
      <c r="C161" s="338"/>
      <c r="D161" s="338"/>
      <c r="E161" s="338"/>
      <c r="F161" s="338"/>
      <c r="G161" s="338"/>
      <c r="H161" s="338"/>
      <c r="I161" s="338"/>
      <c r="J161" s="338"/>
      <c r="K161" s="338"/>
      <c r="L161" s="338"/>
      <c r="M161" s="338"/>
      <c r="N161" s="338"/>
      <c r="O161" s="338"/>
      <c r="P161" s="338"/>
      <c r="Q161" s="338"/>
      <c r="R161" s="338"/>
      <c r="S161" s="338"/>
      <c r="T161" s="338"/>
      <c r="U161" s="338"/>
      <c r="V161" s="338"/>
      <c r="W161" s="338"/>
      <c r="X161" s="338"/>
      <c r="Y161" s="338"/>
      <c r="Z161" s="338"/>
      <c r="AA161" s="338"/>
      <c r="AB161" s="338"/>
      <c r="AC161" s="338"/>
      <c r="AD161" s="338"/>
      <c r="AE161" s="338"/>
      <c r="AF161" s="338"/>
      <c r="AG161" s="338"/>
      <c r="AH161" s="338"/>
      <c r="AI161" s="338"/>
      <c r="AJ161" s="338"/>
      <c r="AK161" s="338"/>
      <c r="AL161" s="338"/>
      <c r="AM161" s="338"/>
      <c r="AN161" s="338"/>
      <c r="AO161" s="338"/>
      <c r="AP161" s="338"/>
      <c r="AQ161" s="338"/>
      <c r="AR161" s="338"/>
      <c r="AS161" s="338"/>
      <c r="AT161" s="338"/>
      <c r="AU161" s="338"/>
      <c r="AV161" s="338"/>
      <c r="AW161" s="338"/>
      <c r="AX161" s="338"/>
      <c r="AY161" s="338"/>
      <c r="AZ161" s="338"/>
      <c r="BA161" s="338"/>
      <c r="BB161" s="338"/>
      <c r="BC161" s="338"/>
      <c r="BD161" s="338"/>
      <c r="BE161" s="338"/>
      <c r="BF161" s="338"/>
      <c r="BG161" s="338"/>
      <c r="BH161" s="338"/>
      <c r="BI161" s="338"/>
      <c r="BJ161" s="338"/>
      <c r="BK161" s="338"/>
      <c r="BL161" s="338"/>
      <c r="BM161" s="338"/>
      <c r="BN161" s="338"/>
      <c r="BO161" s="338"/>
      <c r="BP161" s="338"/>
      <c r="BQ161" s="338"/>
      <c r="BR161" s="338"/>
      <c r="BS161" s="338"/>
      <c r="BT161" s="338"/>
      <c r="BU161" s="338"/>
      <c r="BV161" s="338"/>
      <c r="BW161" s="338"/>
      <c r="BX161" s="338"/>
      <c r="BY161" s="338"/>
      <c r="BZ161" s="338"/>
      <c r="CA161" s="338"/>
      <c r="CB161" s="338"/>
      <c r="CC161" s="338"/>
      <c r="CD161" s="338"/>
      <c r="CE161" s="338"/>
      <c r="CF161" s="338"/>
      <c r="CG161" s="338"/>
      <c r="CH161" s="338"/>
      <c r="CI161" s="338"/>
      <c r="CJ161" s="338"/>
      <c r="CK161" s="338"/>
      <c r="CL161" s="338"/>
      <c r="CM161" s="338"/>
      <c r="CN161" s="338"/>
      <c r="CO161" s="338"/>
      <c r="CP161" s="338"/>
      <c r="CQ161" s="338"/>
      <c r="CR161" s="338"/>
      <c r="CS161" s="338"/>
      <c r="CT161" s="338"/>
      <c r="CU161" s="338"/>
      <c r="CV161" s="338"/>
      <c r="CW161" s="338"/>
      <c r="CX161" s="338"/>
      <c r="CY161" s="338"/>
      <c r="CZ161" s="338"/>
      <c r="DA161" s="338"/>
      <c r="DB161" s="338"/>
      <c r="DC161" s="338"/>
      <c r="DD161" s="338"/>
      <c r="DE161" s="338"/>
      <c r="DF161" s="338"/>
      <c r="DG161" s="338"/>
      <c r="DH161" s="338"/>
      <c r="DI161" s="338"/>
    </row>
    <row r="162" spans="2:113" x14ac:dyDescent="0.2">
      <c r="B162" s="338"/>
      <c r="C162" s="338"/>
      <c r="D162" s="338"/>
      <c r="E162" s="338"/>
      <c r="F162" s="338"/>
      <c r="G162" s="338"/>
      <c r="H162" s="338"/>
      <c r="I162" s="338"/>
      <c r="J162" s="338"/>
      <c r="K162" s="338"/>
      <c r="L162" s="338"/>
      <c r="M162" s="338"/>
      <c r="N162" s="338"/>
      <c r="O162" s="338"/>
      <c r="P162" s="338"/>
      <c r="Q162" s="338"/>
      <c r="R162" s="338"/>
      <c r="S162" s="338"/>
      <c r="T162" s="338"/>
      <c r="U162" s="338"/>
      <c r="V162" s="338"/>
      <c r="W162" s="338"/>
      <c r="X162" s="338"/>
      <c r="Y162" s="338"/>
      <c r="Z162" s="338"/>
      <c r="AA162" s="338"/>
      <c r="AB162" s="338"/>
      <c r="AC162" s="338"/>
      <c r="AD162" s="338"/>
      <c r="AE162" s="338"/>
      <c r="AF162" s="338"/>
      <c r="AG162" s="338"/>
      <c r="AH162" s="338"/>
      <c r="AI162" s="338"/>
      <c r="AJ162" s="338"/>
      <c r="AK162" s="338"/>
      <c r="AL162" s="338"/>
      <c r="AM162" s="338"/>
      <c r="AN162" s="338"/>
      <c r="AO162" s="338"/>
      <c r="AP162" s="338"/>
      <c r="AQ162" s="338"/>
      <c r="AR162" s="338"/>
      <c r="AS162" s="338"/>
      <c r="AT162" s="338"/>
      <c r="AU162" s="338"/>
      <c r="AV162" s="338"/>
      <c r="AW162" s="338"/>
      <c r="AX162" s="338"/>
      <c r="AY162" s="338"/>
      <c r="AZ162" s="338"/>
      <c r="BA162" s="338"/>
      <c r="BB162" s="338"/>
      <c r="BC162" s="338"/>
      <c r="BD162" s="338"/>
      <c r="BE162" s="338"/>
      <c r="BF162" s="338"/>
      <c r="BG162" s="338"/>
      <c r="BH162" s="338"/>
      <c r="BI162" s="338"/>
      <c r="BJ162" s="338"/>
      <c r="BK162" s="338"/>
      <c r="BL162" s="338"/>
      <c r="BM162" s="338"/>
      <c r="BN162" s="338"/>
      <c r="BO162" s="338"/>
      <c r="BP162" s="338"/>
      <c r="BQ162" s="338"/>
      <c r="BR162" s="338"/>
      <c r="BS162" s="338"/>
      <c r="BT162" s="338"/>
      <c r="BU162" s="338"/>
      <c r="BV162" s="338"/>
      <c r="BW162" s="338"/>
      <c r="BX162" s="338"/>
      <c r="BY162" s="338"/>
      <c r="BZ162" s="338"/>
      <c r="CA162" s="338"/>
      <c r="CB162" s="338"/>
      <c r="CC162" s="338"/>
      <c r="CD162" s="338"/>
      <c r="CE162" s="338"/>
      <c r="CF162" s="338"/>
      <c r="CG162" s="338"/>
      <c r="CH162" s="338"/>
      <c r="CI162" s="338"/>
      <c r="CJ162" s="338"/>
      <c r="CK162" s="338"/>
      <c r="CL162" s="338"/>
      <c r="CM162" s="338"/>
      <c r="CN162" s="338"/>
      <c r="CO162" s="338"/>
      <c r="CP162" s="338"/>
      <c r="CQ162" s="338"/>
      <c r="CR162" s="338"/>
      <c r="CS162" s="338"/>
      <c r="CT162" s="338"/>
      <c r="CU162" s="338"/>
      <c r="CV162" s="338"/>
      <c r="CW162" s="338"/>
      <c r="CX162" s="338"/>
      <c r="CY162" s="338"/>
      <c r="CZ162" s="338"/>
      <c r="DA162" s="338"/>
      <c r="DB162" s="338"/>
      <c r="DC162" s="338"/>
      <c r="DD162" s="338"/>
      <c r="DE162" s="338"/>
      <c r="DF162" s="338"/>
      <c r="DG162" s="338"/>
      <c r="DH162" s="338"/>
      <c r="DI162" s="338"/>
    </row>
    <row r="163" spans="2:113" x14ac:dyDescent="0.2">
      <c r="B163" s="338"/>
      <c r="C163" s="338"/>
      <c r="D163" s="338"/>
      <c r="E163" s="338"/>
      <c r="F163" s="338"/>
      <c r="G163" s="338"/>
      <c r="H163" s="338"/>
      <c r="I163" s="338"/>
      <c r="J163" s="338"/>
      <c r="K163" s="338"/>
      <c r="L163" s="338"/>
      <c r="M163" s="338"/>
      <c r="N163" s="338"/>
      <c r="O163" s="338"/>
      <c r="P163" s="338"/>
      <c r="Q163" s="338"/>
      <c r="R163" s="338"/>
      <c r="S163" s="338"/>
      <c r="T163" s="338"/>
      <c r="U163" s="338"/>
      <c r="V163" s="338"/>
      <c r="W163" s="338"/>
      <c r="X163" s="338"/>
      <c r="Y163" s="338"/>
      <c r="Z163" s="338"/>
      <c r="AA163" s="338"/>
      <c r="AB163" s="338"/>
      <c r="AC163" s="338"/>
      <c r="AD163" s="338"/>
      <c r="AE163" s="338"/>
      <c r="AF163" s="338"/>
      <c r="AG163" s="338"/>
      <c r="AH163" s="338"/>
      <c r="AI163" s="338"/>
      <c r="AJ163" s="338"/>
      <c r="AK163" s="338"/>
      <c r="AL163" s="338"/>
      <c r="AM163" s="338"/>
      <c r="AN163" s="338"/>
      <c r="AO163" s="338"/>
      <c r="AP163" s="338"/>
      <c r="AQ163" s="338"/>
      <c r="AR163" s="338"/>
      <c r="AS163" s="338"/>
      <c r="AT163" s="338"/>
      <c r="AU163" s="338"/>
      <c r="AV163" s="338"/>
      <c r="AW163" s="338"/>
      <c r="AX163" s="338"/>
      <c r="AY163" s="338"/>
      <c r="AZ163" s="338"/>
      <c r="BA163" s="338"/>
      <c r="BB163" s="338"/>
      <c r="BC163" s="338"/>
      <c r="BD163" s="338"/>
      <c r="BE163" s="338"/>
      <c r="BF163" s="338"/>
      <c r="BG163" s="338"/>
      <c r="BH163" s="338"/>
      <c r="BI163" s="338"/>
      <c r="BJ163" s="338"/>
      <c r="BK163" s="338"/>
      <c r="BL163" s="338"/>
      <c r="BM163" s="338"/>
      <c r="BN163" s="338"/>
      <c r="BO163" s="338"/>
      <c r="BP163" s="338"/>
      <c r="BQ163" s="338"/>
      <c r="BR163" s="338"/>
      <c r="BS163" s="338"/>
      <c r="BT163" s="338"/>
      <c r="BU163" s="338"/>
      <c r="BV163" s="338"/>
      <c r="BW163" s="338"/>
      <c r="BX163" s="338"/>
      <c r="BY163" s="338"/>
      <c r="BZ163" s="338"/>
      <c r="CA163" s="338"/>
      <c r="CB163" s="338"/>
      <c r="CC163" s="338"/>
      <c r="CD163" s="338"/>
      <c r="CE163" s="338"/>
      <c r="CF163" s="338"/>
      <c r="CG163" s="338"/>
      <c r="CH163" s="338"/>
      <c r="CI163" s="338"/>
      <c r="CJ163" s="338"/>
      <c r="CK163" s="338"/>
      <c r="CL163" s="338"/>
      <c r="CM163" s="338"/>
      <c r="CN163" s="338"/>
      <c r="CO163" s="338"/>
      <c r="CP163" s="338"/>
      <c r="CQ163" s="338"/>
      <c r="CR163" s="338"/>
      <c r="CS163" s="338"/>
      <c r="CT163" s="338"/>
      <c r="CU163" s="338"/>
      <c r="CV163" s="338"/>
      <c r="CW163" s="338"/>
      <c r="CX163" s="338"/>
      <c r="CY163" s="338"/>
      <c r="CZ163" s="338"/>
      <c r="DA163" s="338"/>
      <c r="DB163" s="338"/>
      <c r="DC163" s="338"/>
      <c r="DD163" s="338"/>
      <c r="DE163" s="338"/>
      <c r="DF163" s="338"/>
      <c r="DG163" s="338"/>
      <c r="DH163" s="338"/>
      <c r="DI163" s="338"/>
    </row>
    <row r="164" spans="2:113" x14ac:dyDescent="0.2">
      <c r="B164" s="338"/>
      <c r="C164" s="338"/>
      <c r="D164" s="338"/>
      <c r="E164" s="338"/>
      <c r="F164" s="338"/>
      <c r="G164" s="338"/>
      <c r="H164" s="338"/>
      <c r="I164" s="338"/>
      <c r="J164" s="338"/>
      <c r="K164" s="338"/>
      <c r="L164" s="338"/>
      <c r="M164" s="338"/>
      <c r="N164" s="338"/>
      <c r="O164" s="338"/>
      <c r="P164" s="338"/>
      <c r="Q164" s="338"/>
      <c r="R164" s="338"/>
      <c r="S164" s="338"/>
      <c r="T164" s="338"/>
      <c r="U164" s="338"/>
      <c r="V164" s="338"/>
      <c r="W164" s="338"/>
      <c r="X164" s="338"/>
      <c r="Y164" s="338"/>
      <c r="Z164" s="338"/>
      <c r="AA164" s="338"/>
      <c r="AB164" s="338"/>
      <c r="AC164" s="338"/>
      <c r="AD164" s="338"/>
      <c r="AE164" s="338"/>
      <c r="AF164" s="338"/>
      <c r="AG164" s="338"/>
      <c r="AH164" s="338"/>
      <c r="AI164" s="338"/>
      <c r="AJ164" s="338"/>
      <c r="AK164" s="338"/>
      <c r="AL164" s="338"/>
      <c r="AM164" s="338"/>
      <c r="AN164" s="338"/>
      <c r="AO164" s="338"/>
      <c r="AP164" s="338"/>
      <c r="AQ164" s="338"/>
      <c r="AR164" s="338"/>
      <c r="AS164" s="338"/>
      <c r="AT164" s="338"/>
      <c r="AU164" s="338"/>
      <c r="AV164" s="338"/>
      <c r="AW164" s="338"/>
      <c r="AX164" s="338"/>
      <c r="AY164" s="338"/>
      <c r="AZ164" s="338"/>
      <c r="BA164" s="338"/>
      <c r="BB164" s="338"/>
      <c r="BC164" s="338"/>
      <c r="BD164" s="338"/>
      <c r="BE164" s="338"/>
      <c r="BF164" s="338"/>
      <c r="BG164" s="338"/>
      <c r="BH164" s="338"/>
      <c r="BI164" s="338"/>
      <c r="BJ164" s="338"/>
      <c r="BK164" s="338"/>
      <c r="BL164" s="338"/>
      <c r="BM164" s="338"/>
      <c r="BN164" s="338"/>
      <c r="BO164" s="338"/>
      <c r="BP164" s="338"/>
      <c r="BQ164" s="338"/>
      <c r="BR164" s="338"/>
      <c r="BS164" s="338"/>
      <c r="BT164" s="338"/>
      <c r="BU164" s="338"/>
      <c r="BV164" s="338"/>
      <c r="BW164" s="338"/>
      <c r="BX164" s="338"/>
      <c r="BY164" s="338"/>
      <c r="BZ164" s="338"/>
      <c r="CA164" s="338"/>
      <c r="CB164" s="338"/>
      <c r="CC164" s="338"/>
      <c r="CD164" s="338"/>
      <c r="CE164" s="338"/>
      <c r="CF164" s="338"/>
      <c r="CG164" s="338"/>
      <c r="CH164" s="338"/>
      <c r="CI164" s="338"/>
      <c r="CJ164" s="338"/>
      <c r="CK164" s="338"/>
      <c r="CL164" s="338"/>
      <c r="CM164" s="338"/>
      <c r="CN164" s="338"/>
      <c r="CO164" s="338"/>
      <c r="CP164" s="338"/>
      <c r="CQ164" s="338"/>
      <c r="CR164" s="338"/>
      <c r="CS164" s="338"/>
      <c r="CT164" s="338"/>
      <c r="CU164" s="338"/>
      <c r="CV164" s="338"/>
      <c r="CW164" s="338"/>
      <c r="CX164" s="338"/>
      <c r="CY164" s="338"/>
      <c r="CZ164" s="338"/>
      <c r="DA164" s="338"/>
      <c r="DB164" s="338"/>
      <c r="DC164" s="338"/>
      <c r="DD164" s="338"/>
      <c r="DE164" s="338"/>
      <c r="DF164" s="338"/>
      <c r="DG164" s="338"/>
      <c r="DH164" s="338"/>
      <c r="DI164" s="338"/>
    </row>
    <row r="165" spans="2:113" x14ac:dyDescent="0.2">
      <c r="B165" s="338"/>
      <c r="C165" s="338"/>
      <c r="D165" s="338"/>
      <c r="E165" s="338"/>
      <c r="F165" s="338"/>
      <c r="G165" s="338"/>
      <c r="H165" s="338"/>
      <c r="I165" s="338"/>
      <c r="J165" s="338"/>
      <c r="K165" s="338"/>
      <c r="L165" s="338"/>
      <c r="M165" s="338"/>
      <c r="N165" s="338"/>
      <c r="O165" s="338"/>
      <c r="P165" s="338"/>
      <c r="Q165" s="338"/>
      <c r="R165" s="338"/>
      <c r="S165" s="338"/>
      <c r="T165" s="338"/>
      <c r="U165" s="338"/>
      <c r="V165" s="338"/>
      <c r="W165" s="338"/>
      <c r="X165" s="338"/>
      <c r="Y165" s="338"/>
      <c r="Z165" s="338"/>
      <c r="AA165" s="338"/>
      <c r="AB165" s="338"/>
      <c r="AC165" s="338"/>
      <c r="AD165" s="338"/>
      <c r="AE165" s="338"/>
      <c r="AF165" s="338"/>
      <c r="AG165" s="338"/>
      <c r="AH165" s="338"/>
      <c r="AI165" s="338"/>
      <c r="AJ165" s="338"/>
      <c r="AK165" s="338"/>
      <c r="AL165" s="338"/>
      <c r="AM165" s="338"/>
      <c r="AN165" s="338"/>
      <c r="AO165" s="338"/>
      <c r="AP165" s="338"/>
      <c r="AQ165" s="338"/>
      <c r="AR165" s="338"/>
      <c r="AS165" s="338"/>
      <c r="AT165" s="338"/>
      <c r="AU165" s="338"/>
      <c r="AV165" s="338"/>
      <c r="AW165" s="338"/>
      <c r="AX165" s="338"/>
      <c r="AY165" s="338"/>
      <c r="AZ165" s="338"/>
      <c r="BA165" s="338"/>
      <c r="BB165" s="338"/>
      <c r="BC165" s="338"/>
      <c r="BD165" s="338"/>
      <c r="BE165" s="338"/>
      <c r="BF165" s="338"/>
      <c r="BG165" s="338"/>
      <c r="BH165" s="338"/>
      <c r="BI165" s="338"/>
      <c r="BJ165" s="338"/>
      <c r="BK165" s="338"/>
      <c r="BL165" s="338"/>
      <c r="BM165" s="338"/>
      <c r="BN165" s="338"/>
      <c r="BO165" s="338"/>
      <c r="BP165" s="338"/>
      <c r="BQ165" s="338"/>
      <c r="BR165" s="338"/>
      <c r="BS165" s="338"/>
      <c r="BT165" s="338"/>
      <c r="BU165" s="338"/>
      <c r="BV165" s="338"/>
      <c r="BW165" s="338"/>
      <c r="BX165" s="338"/>
      <c r="BY165" s="338"/>
      <c r="BZ165" s="338"/>
      <c r="CA165" s="338"/>
      <c r="CB165" s="338"/>
      <c r="CC165" s="338"/>
      <c r="CD165" s="338"/>
      <c r="CE165" s="338"/>
      <c r="CF165" s="338"/>
      <c r="CG165" s="338"/>
      <c r="CH165" s="338"/>
      <c r="CI165" s="338"/>
      <c r="CJ165" s="338"/>
      <c r="CK165" s="338"/>
      <c r="CL165" s="338"/>
      <c r="CM165" s="338"/>
      <c r="CN165" s="338"/>
      <c r="CO165" s="338"/>
      <c r="CP165" s="338"/>
      <c r="CQ165" s="338"/>
      <c r="CR165" s="338"/>
      <c r="CS165" s="338"/>
      <c r="CT165" s="338"/>
      <c r="CU165" s="338"/>
      <c r="CV165" s="338"/>
      <c r="CW165" s="338"/>
      <c r="CX165" s="338"/>
      <c r="CY165" s="338"/>
      <c r="CZ165" s="338"/>
      <c r="DA165" s="338"/>
      <c r="DB165" s="338"/>
      <c r="DC165" s="338"/>
      <c r="DD165" s="338"/>
      <c r="DE165" s="338"/>
      <c r="DF165" s="338"/>
      <c r="DG165" s="338"/>
      <c r="DH165" s="338"/>
      <c r="DI165" s="338"/>
    </row>
    <row r="166" spans="2:113" x14ac:dyDescent="0.2">
      <c r="B166" s="338"/>
      <c r="C166" s="338"/>
      <c r="D166" s="338"/>
      <c r="E166" s="338"/>
      <c r="F166" s="338"/>
      <c r="G166" s="338"/>
      <c r="H166" s="338"/>
      <c r="I166" s="338"/>
      <c r="J166" s="338"/>
      <c r="K166" s="338"/>
      <c r="L166" s="338"/>
      <c r="M166" s="338"/>
      <c r="N166" s="338"/>
      <c r="O166" s="338"/>
      <c r="P166" s="338"/>
      <c r="Q166" s="338"/>
      <c r="R166" s="338"/>
      <c r="S166" s="338"/>
      <c r="T166" s="338"/>
      <c r="U166" s="338"/>
      <c r="V166" s="338"/>
      <c r="W166" s="338"/>
      <c r="X166" s="338"/>
      <c r="Y166" s="338"/>
      <c r="Z166" s="338"/>
      <c r="AA166" s="338"/>
      <c r="AB166" s="338"/>
      <c r="AC166" s="338"/>
      <c r="AD166" s="338"/>
      <c r="AE166" s="338"/>
      <c r="AF166" s="338"/>
      <c r="AG166" s="338"/>
      <c r="AH166" s="338"/>
      <c r="AI166" s="338"/>
      <c r="AJ166" s="338"/>
      <c r="AK166" s="338"/>
      <c r="AL166" s="338"/>
      <c r="AM166" s="338"/>
      <c r="AN166" s="338"/>
      <c r="AO166" s="338"/>
      <c r="AP166" s="338"/>
      <c r="AQ166" s="338"/>
      <c r="AR166" s="338"/>
      <c r="AS166" s="338"/>
      <c r="AT166" s="338"/>
      <c r="AU166" s="338"/>
      <c r="AV166" s="338"/>
      <c r="AW166" s="338"/>
      <c r="AX166" s="338"/>
      <c r="AY166" s="338"/>
      <c r="AZ166" s="338"/>
      <c r="BA166" s="338"/>
      <c r="BB166" s="338"/>
      <c r="BC166" s="338"/>
      <c r="BD166" s="338"/>
      <c r="BE166" s="338"/>
      <c r="BF166" s="338"/>
      <c r="BG166" s="338"/>
      <c r="BH166" s="338"/>
      <c r="BI166" s="338"/>
      <c r="BJ166" s="338"/>
      <c r="BK166" s="338"/>
      <c r="BL166" s="338"/>
      <c r="BM166" s="338"/>
      <c r="BN166" s="338"/>
      <c r="BO166" s="338"/>
      <c r="BP166" s="338"/>
      <c r="BQ166" s="338"/>
      <c r="BR166" s="338"/>
      <c r="BS166" s="338"/>
      <c r="BT166" s="338"/>
      <c r="BU166" s="338"/>
      <c r="BV166" s="338"/>
      <c r="BW166" s="338"/>
      <c r="BX166" s="338"/>
      <c r="BY166" s="338"/>
      <c r="BZ166" s="338"/>
      <c r="CA166" s="338"/>
      <c r="CB166" s="338"/>
      <c r="CC166" s="338"/>
      <c r="CD166" s="338"/>
      <c r="CE166" s="338"/>
      <c r="CF166" s="338"/>
      <c r="CG166" s="338"/>
      <c r="CH166" s="338"/>
      <c r="CI166" s="338"/>
      <c r="CJ166" s="338"/>
      <c r="CK166" s="338"/>
      <c r="CL166" s="338"/>
      <c r="CM166" s="338"/>
      <c r="CN166" s="338"/>
      <c r="CO166" s="338"/>
      <c r="CP166" s="338"/>
      <c r="CQ166" s="338"/>
      <c r="CR166" s="338"/>
      <c r="CS166" s="338"/>
      <c r="CT166" s="338"/>
      <c r="CU166" s="338"/>
      <c r="CV166" s="338"/>
      <c r="CW166" s="338"/>
      <c r="CX166" s="338"/>
      <c r="CY166" s="338"/>
      <c r="CZ166" s="338"/>
      <c r="DA166" s="338"/>
      <c r="DB166" s="338"/>
      <c r="DC166" s="338"/>
      <c r="DD166" s="338"/>
      <c r="DE166" s="338"/>
      <c r="DF166" s="338"/>
      <c r="DG166" s="338"/>
      <c r="DH166" s="338"/>
      <c r="DI166" s="338"/>
    </row>
    <row r="167" spans="2:113" x14ac:dyDescent="0.2">
      <c r="B167" s="338"/>
      <c r="C167" s="338"/>
      <c r="D167" s="338"/>
      <c r="E167" s="338"/>
      <c r="F167" s="338"/>
      <c r="G167" s="338"/>
      <c r="H167" s="338"/>
      <c r="I167" s="338"/>
      <c r="J167" s="338"/>
      <c r="K167" s="338"/>
      <c r="L167" s="338"/>
      <c r="M167" s="338"/>
      <c r="N167" s="338"/>
      <c r="O167" s="338"/>
      <c r="P167" s="338"/>
      <c r="Q167" s="338"/>
      <c r="R167" s="338"/>
      <c r="S167" s="338"/>
      <c r="T167" s="338"/>
      <c r="U167" s="338"/>
      <c r="V167" s="338"/>
      <c r="W167" s="338"/>
      <c r="X167" s="338"/>
      <c r="Y167" s="338"/>
      <c r="Z167" s="338"/>
      <c r="AA167" s="338"/>
      <c r="AB167" s="338"/>
      <c r="AC167" s="338"/>
      <c r="AD167" s="338"/>
      <c r="AE167" s="338"/>
      <c r="AF167" s="338"/>
      <c r="AG167" s="338"/>
      <c r="AH167" s="338"/>
      <c r="AI167" s="338"/>
      <c r="AJ167" s="338"/>
      <c r="AK167" s="338"/>
      <c r="AL167" s="338"/>
      <c r="AM167" s="338"/>
      <c r="AN167" s="338"/>
      <c r="AO167" s="338"/>
      <c r="AP167" s="338"/>
      <c r="AQ167" s="338"/>
      <c r="AR167" s="338"/>
      <c r="AS167" s="338"/>
      <c r="AT167" s="338"/>
      <c r="AU167" s="338"/>
      <c r="AV167" s="338"/>
      <c r="AW167" s="338"/>
      <c r="AX167" s="338"/>
      <c r="AY167" s="338"/>
      <c r="AZ167" s="338"/>
      <c r="BA167" s="338"/>
      <c r="BB167" s="338"/>
      <c r="BC167" s="338"/>
      <c r="BD167" s="338"/>
      <c r="BE167" s="338"/>
      <c r="BF167" s="338"/>
      <c r="BG167" s="338"/>
      <c r="BH167" s="338"/>
      <c r="BI167" s="338"/>
      <c r="BJ167" s="338"/>
      <c r="BK167" s="338"/>
      <c r="BL167" s="338"/>
      <c r="BM167" s="338"/>
      <c r="BN167" s="338"/>
      <c r="BO167" s="338"/>
      <c r="BP167" s="338"/>
      <c r="BQ167" s="338"/>
      <c r="BR167" s="338"/>
      <c r="BS167" s="338"/>
      <c r="BT167" s="338"/>
      <c r="BU167" s="338"/>
      <c r="BV167" s="338"/>
      <c r="BW167" s="338"/>
      <c r="BX167" s="338"/>
      <c r="BY167" s="338"/>
      <c r="BZ167" s="338"/>
      <c r="CA167" s="338"/>
      <c r="CB167" s="338"/>
      <c r="CC167" s="338"/>
      <c r="CD167" s="338"/>
      <c r="CE167" s="338"/>
      <c r="CF167" s="338"/>
      <c r="CG167" s="338"/>
      <c r="CH167" s="338"/>
      <c r="CI167" s="338"/>
      <c r="CJ167" s="338"/>
      <c r="CK167" s="338"/>
      <c r="CL167" s="338"/>
      <c r="CM167" s="338"/>
      <c r="CN167" s="338"/>
      <c r="CO167" s="338"/>
      <c r="CP167" s="338"/>
      <c r="CQ167" s="338"/>
      <c r="CR167" s="338"/>
      <c r="CS167" s="338"/>
      <c r="CT167" s="338"/>
      <c r="CU167" s="338"/>
      <c r="CV167" s="338"/>
      <c r="CW167" s="338"/>
      <c r="CX167" s="338"/>
      <c r="CY167" s="338"/>
      <c r="CZ167" s="338"/>
      <c r="DA167" s="338"/>
      <c r="DB167" s="338"/>
      <c r="DC167" s="338"/>
      <c r="DD167" s="338"/>
      <c r="DE167" s="338"/>
      <c r="DF167" s="338"/>
      <c r="DG167" s="338"/>
      <c r="DH167" s="338"/>
      <c r="DI167" s="338"/>
    </row>
    <row r="168" spans="2:113" x14ac:dyDescent="0.2">
      <c r="B168" s="338"/>
      <c r="C168" s="338"/>
      <c r="D168" s="338"/>
      <c r="E168" s="338"/>
      <c r="F168" s="338"/>
      <c r="G168" s="338"/>
      <c r="H168" s="338"/>
      <c r="I168" s="338"/>
      <c r="J168" s="338"/>
      <c r="K168" s="338"/>
      <c r="L168" s="338"/>
      <c r="M168" s="338"/>
      <c r="N168" s="338"/>
      <c r="O168" s="338"/>
      <c r="P168" s="338"/>
      <c r="Q168" s="338"/>
      <c r="R168" s="338"/>
      <c r="S168" s="338"/>
      <c r="T168" s="338"/>
      <c r="U168" s="338"/>
      <c r="V168" s="338"/>
      <c r="W168" s="338"/>
      <c r="X168" s="338"/>
      <c r="Y168" s="338"/>
      <c r="Z168" s="338"/>
      <c r="AA168" s="338"/>
      <c r="AB168" s="338"/>
      <c r="AC168" s="338"/>
      <c r="AD168" s="338"/>
      <c r="AE168" s="338"/>
      <c r="AF168" s="338"/>
      <c r="AG168" s="338"/>
      <c r="AH168" s="338"/>
      <c r="AI168" s="338"/>
      <c r="AJ168" s="338"/>
      <c r="AK168" s="338"/>
      <c r="AL168" s="338"/>
      <c r="AM168" s="338"/>
      <c r="AN168" s="338"/>
      <c r="AO168" s="338"/>
      <c r="AP168" s="338"/>
      <c r="AQ168" s="338"/>
      <c r="AR168" s="338"/>
      <c r="AS168" s="338"/>
      <c r="AT168" s="338"/>
      <c r="AU168" s="338"/>
      <c r="AV168" s="338"/>
      <c r="AW168" s="338"/>
      <c r="AX168" s="338"/>
      <c r="AY168" s="338"/>
      <c r="AZ168" s="338"/>
      <c r="BA168" s="338"/>
      <c r="BB168" s="338"/>
      <c r="BC168" s="338"/>
      <c r="BD168" s="338"/>
      <c r="BE168" s="338"/>
      <c r="BF168" s="338"/>
      <c r="BG168" s="338"/>
      <c r="BH168" s="338"/>
      <c r="BI168" s="338"/>
      <c r="BJ168" s="338"/>
      <c r="BK168" s="338"/>
      <c r="BL168" s="338"/>
      <c r="BM168" s="338"/>
      <c r="BN168" s="338"/>
      <c r="BO168" s="338"/>
      <c r="BP168" s="338"/>
      <c r="BQ168" s="338"/>
      <c r="BR168" s="338"/>
      <c r="BS168" s="338"/>
      <c r="BT168" s="338"/>
      <c r="BU168" s="338"/>
      <c r="BV168" s="338"/>
      <c r="BW168" s="338"/>
      <c r="BX168" s="338"/>
      <c r="BY168" s="338"/>
      <c r="BZ168" s="338"/>
      <c r="CA168" s="338"/>
      <c r="CB168" s="338"/>
      <c r="CC168" s="338"/>
      <c r="CD168" s="338"/>
      <c r="CE168" s="338"/>
      <c r="CF168" s="338"/>
      <c r="CG168" s="338"/>
      <c r="CH168" s="338"/>
      <c r="CI168" s="338"/>
      <c r="CJ168" s="338"/>
      <c r="CK168" s="338"/>
      <c r="CL168" s="338"/>
      <c r="CM168" s="338"/>
      <c r="CN168" s="338"/>
      <c r="CO168" s="338"/>
      <c r="CP168" s="338"/>
      <c r="CQ168" s="338"/>
      <c r="CR168" s="338"/>
      <c r="CS168" s="338"/>
      <c r="CT168" s="338"/>
      <c r="CU168" s="338"/>
      <c r="CV168" s="338"/>
      <c r="CW168" s="338"/>
      <c r="CX168" s="338"/>
      <c r="CY168" s="338"/>
      <c r="CZ168" s="338"/>
      <c r="DA168" s="338"/>
      <c r="DB168" s="338"/>
      <c r="DC168" s="338"/>
      <c r="DD168" s="338"/>
      <c r="DE168" s="338"/>
      <c r="DF168" s="338"/>
      <c r="DG168" s="338"/>
      <c r="DH168" s="338"/>
      <c r="DI168" s="338"/>
    </row>
    <row r="169" spans="2:113" x14ac:dyDescent="0.2">
      <c r="B169" s="338"/>
      <c r="C169" s="338"/>
      <c r="D169" s="338"/>
      <c r="E169" s="338"/>
      <c r="F169" s="338"/>
      <c r="G169" s="338"/>
      <c r="H169" s="338"/>
      <c r="I169" s="338"/>
      <c r="J169" s="338"/>
      <c r="K169" s="338"/>
      <c r="L169" s="338"/>
      <c r="M169" s="338"/>
      <c r="N169" s="338"/>
      <c r="O169" s="338"/>
      <c r="P169" s="338"/>
      <c r="Q169" s="338"/>
      <c r="R169" s="338"/>
      <c r="S169" s="338"/>
      <c r="T169" s="338"/>
      <c r="U169" s="338"/>
      <c r="V169" s="338"/>
      <c r="W169" s="338"/>
      <c r="X169" s="338"/>
      <c r="Y169" s="338"/>
      <c r="Z169" s="338"/>
      <c r="AA169" s="338"/>
      <c r="AB169" s="338"/>
      <c r="AC169" s="338"/>
      <c r="AD169" s="338"/>
      <c r="AE169" s="338"/>
      <c r="AF169" s="338"/>
      <c r="AG169" s="338"/>
      <c r="AH169" s="338"/>
      <c r="AI169" s="338"/>
      <c r="AJ169" s="338"/>
      <c r="AK169" s="338"/>
      <c r="AL169" s="338"/>
      <c r="AM169" s="338"/>
      <c r="AN169" s="338"/>
      <c r="AO169" s="338"/>
      <c r="AP169" s="338"/>
      <c r="AQ169" s="338"/>
      <c r="AR169" s="338"/>
      <c r="AS169" s="338"/>
      <c r="AT169" s="338"/>
      <c r="AU169" s="338"/>
      <c r="AV169" s="338"/>
      <c r="AW169" s="338"/>
      <c r="AX169" s="338"/>
      <c r="AY169" s="338"/>
      <c r="AZ169" s="338"/>
      <c r="BA169" s="338"/>
      <c r="BB169" s="338"/>
      <c r="BC169" s="338"/>
      <c r="BD169" s="338"/>
      <c r="BE169" s="338"/>
      <c r="BF169" s="338"/>
      <c r="BG169" s="338"/>
      <c r="BH169" s="338"/>
      <c r="BI169" s="338"/>
      <c r="BJ169" s="338"/>
      <c r="BK169" s="338"/>
      <c r="BL169" s="338"/>
      <c r="BM169" s="338"/>
      <c r="BN169" s="338"/>
      <c r="BO169" s="338"/>
      <c r="BP169" s="338"/>
      <c r="BQ169" s="338"/>
      <c r="BR169" s="338"/>
      <c r="BS169" s="338"/>
      <c r="BT169" s="338"/>
      <c r="BU169" s="338"/>
      <c r="BV169" s="338"/>
      <c r="BW169" s="338"/>
      <c r="BX169" s="338"/>
      <c r="BY169" s="338"/>
      <c r="BZ169" s="338"/>
      <c r="CA169" s="338"/>
      <c r="CB169" s="338"/>
      <c r="CC169" s="338"/>
      <c r="CD169" s="338"/>
      <c r="CE169" s="338"/>
      <c r="CF169" s="338"/>
      <c r="CG169" s="338"/>
      <c r="CH169" s="338"/>
      <c r="CI169" s="338"/>
      <c r="CJ169" s="338"/>
      <c r="CK169" s="338"/>
      <c r="CL169" s="338"/>
      <c r="CM169" s="338"/>
      <c r="CN169" s="338"/>
      <c r="CO169" s="338"/>
      <c r="CP169" s="338"/>
      <c r="CQ169" s="338"/>
      <c r="CR169" s="338"/>
      <c r="CS169" s="338"/>
      <c r="CT169" s="338"/>
      <c r="CU169" s="338"/>
      <c r="CV169" s="338"/>
      <c r="CW169" s="338"/>
      <c r="CX169" s="338"/>
      <c r="CY169" s="338"/>
      <c r="CZ169" s="338"/>
      <c r="DA169" s="338"/>
      <c r="DB169" s="338"/>
      <c r="DC169" s="338"/>
      <c r="DD169" s="338"/>
      <c r="DE169" s="338"/>
      <c r="DF169" s="338"/>
      <c r="DG169" s="338"/>
      <c r="DH169" s="338"/>
      <c r="DI169" s="338"/>
    </row>
    <row r="170" spans="2:113" x14ac:dyDescent="0.2">
      <c r="B170" s="338"/>
      <c r="C170" s="338"/>
      <c r="D170" s="338"/>
      <c r="E170" s="338"/>
      <c r="F170" s="338"/>
      <c r="G170" s="338"/>
      <c r="H170" s="338"/>
      <c r="I170" s="338"/>
      <c r="J170" s="338"/>
      <c r="K170" s="338"/>
      <c r="L170" s="338"/>
      <c r="M170" s="338"/>
      <c r="N170" s="338"/>
      <c r="O170" s="338"/>
      <c r="P170" s="338"/>
      <c r="Q170" s="338"/>
      <c r="R170" s="338"/>
      <c r="S170" s="338"/>
      <c r="T170" s="338"/>
      <c r="U170" s="338"/>
      <c r="V170" s="338"/>
      <c r="W170" s="338"/>
      <c r="X170" s="338"/>
      <c r="Y170" s="338"/>
      <c r="Z170" s="338"/>
      <c r="AA170" s="338"/>
      <c r="AB170" s="338"/>
      <c r="AC170" s="338"/>
      <c r="AD170" s="338"/>
      <c r="AE170" s="338"/>
      <c r="AF170" s="338"/>
      <c r="AG170" s="338"/>
      <c r="AH170" s="338"/>
      <c r="AI170" s="338"/>
      <c r="AJ170" s="338"/>
      <c r="AK170" s="338"/>
      <c r="AL170" s="338"/>
      <c r="AM170" s="338"/>
      <c r="AN170" s="338"/>
      <c r="AO170" s="338"/>
      <c r="AP170" s="338"/>
      <c r="AQ170" s="338"/>
      <c r="AR170" s="338"/>
      <c r="AS170" s="338"/>
      <c r="AT170" s="338"/>
      <c r="AU170" s="338"/>
      <c r="AV170" s="338"/>
      <c r="AW170" s="338"/>
      <c r="AX170" s="338"/>
      <c r="AY170" s="338"/>
      <c r="AZ170" s="338"/>
      <c r="BA170" s="338"/>
      <c r="BB170" s="338"/>
      <c r="BC170" s="338"/>
      <c r="BD170" s="338"/>
      <c r="BE170" s="338"/>
      <c r="BF170" s="338"/>
      <c r="BG170" s="338"/>
      <c r="BH170" s="338"/>
      <c r="BI170" s="338"/>
      <c r="BJ170" s="338"/>
      <c r="BK170" s="338"/>
      <c r="BL170" s="338"/>
      <c r="BM170" s="338"/>
      <c r="BN170" s="338"/>
      <c r="BO170" s="338"/>
      <c r="BP170" s="338"/>
      <c r="BQ170" s="338"/>
      <c r="BR170" s="338"/>
      <c r="BS170" s="338"/>
      <c r="BT170" s="338"/>
      <c r="BU170" s="338"/>
      <c r="BV170" s="338"/>
      <c r="BW170" s="338"/>
      <c r="BX170" s="338"/>
      <c r="BY170" s="338"/>
      <c r="BZ170" s="338"/>
      <c r="CA170" s="338"/>
      <c r="CB170" s="338"/>
      <c r="CC170" s="338"/>
      <c r="CD170" s="338"/>
      <c r="CE170" s="338"/>
      <c r="CF170" s="338"/>
      <c r="CG170" s="338"/>
      <c r="CH170" s="338"/>
      <c r="CI170" s="338"/>
      <c r="CJ170" s="338"/>
      <c r="CK170" s="338"/>
      <c r="CL170" s="338"/>
      <c r="CM170" s="338"/>
      <c r="CN170" s="338"/>
      <c r="CO170" s="338"/>
      <c r="CP170" s="338"/>
      <c r="CQ170" s="338"/>
      <c r="CR170" s="338"/>
      <c r="CS170" s="338"/>
      <c r="CT170" s="338"/>
      <c r="CU170" s="338"/>
      <c r="CV170" s="338"/>
      <c r="CW170" s="338"/>
      <c r="CX170" s="338"/>
      <c r="CY170" s="338"/>
      <c r="CZ170" s="338"/>
      <c r="DA170" s="338"/>
      <c r="DB170" s="338"/>
      <c r="DC170" s="338"/>
      <c r="DD170" s="338"/>
      <c r="DE170" s="338"/>
      <c r="DF170" s="338"/>
      <c r="DG170" s="338"/>
      <c r="DH170" s="338"/>
      <c r="DI170" s="338"/>
    </row>
    <row r="171" spans="2:113" x14ac:dyDescent="0.2">
      <c r="B171" s="338"/>
      <c r="C171" s="338"/>
      <c r="D171" s="338"/>
      <c r="E171" s="338"/>
      <c r="F171" s="338"/>
      <c r="G171" s="338"/>
      <c r="H171" s="338"/>
      <c r="I171" s="338"/>
      <c r="J171" s="338"/>
      <c r="K171" s="338"/>
      <c r="L171" s="338"/>
      <c r="M171" s="338"/>
      <c r="N171" s="338"/>
      <c r="O171" s="338"/>
      <c r="P171" s="338"/>
      <c r="Q171" s="338"/>
      <c r="R171" s="338"/>
      <c r="S171" s="338"/>
      <c r="T171" s="338"/>
      <c r="U171" s="338"/>
      <c r="V171" s="338"/>
      <c r="W171" s="338"/>
      <c r="X171" s="338"/>
      <c r="Y171" s="338"/>
      <c r="Z171" s="338"/>
      <c r="AA171" s="338"/>
      <c r="AB171" s="338"/>
      <c r="AC171" s="338"/>
      <c r="AD171" s="338"/>
      <c r="AE171" s="338"/>
      <c r="AF171" s="338"/>
      <c r="AG171" s="338"/>
      <c r="AH171" s="338"/>
      <c r="AI171" s="338"/>
      <c r="AJ171" s="338"/>
      <c r="AK171" s="338"/>
      <c r="AL171" s="338"/>
      <c r="AM171" s="338"/>
      <c r="AN171" s="338"/>
      <c r="AO171" s="338"/>
      <c r="AP171" s="338"/>
      <c r="AQ171" s="338"/>
      <c r="AR171" s="338"/>
      <c r="AS171" s="338"/>
      <c r="AT171" s="338"/>
      <c r="AU171" s="338"/>
      <c r="AV171" s="338"/>
      <c r="AW171" s="338"/>
      <c r="AX171" s="338"/>
      <c r="AY171" s="338"/>
      <c r="AZ171" s="338"/>
      <c r="BA171" s="338"/>
      <c r="BB171" s="338"/>
      <c r="BC171" s="338"/>
      <c r="BD171" s="338"/>
      <c r="BE171" s="338"/>
      <c r="BF171" s="338"/>
      <c r="BG171" s="338"/>
      <c r="BH171" s="338"/>
      <c r="BI171" s="338"/>
      <c r="BJ171" s="338"/>
      <c r="BK171" s="338"/>
      <c r="BL171" s="338"/>
      <c r="BM171" s="338"/>
      <c r="BN171" s="338"/>
      <c r="BO171" s="338"/>
      <c r="BP171" s="338"/>
      <c r="BQ171" s="338"/>
      <c r="BR171" s="338"/>
      <c r="BS171" s="338"/>
      <c r="BT171" s="338"/>
      <c r="BU171" s="338"/>
      <c r="BV171" s="338"/>
      <c r="BW171" s="338"/>
      <c r="BX171" s="338"/>
      <c r="BY171" s="338"/>
      <c r="BZ171" s="338"/>
      <c r="CA171" s="338"/>
      <c r="CB171" s="338"/>
      <c r="CC171" s="338"/>
      <c r="CD171" s="338"/>
      <c r="CE171" s="338"/>
      <c r="CF171" s="338"/>
      <c r="CG171" s="338"/>
      <c r="CH171" s="338"/>
      <c r="CI171" s="338"/>
      <c r="CJ171" s="338"/>
      <c r="CK171" s="338"/>
      <c r="CL171" s="338"/>
      <c r="CM171" s="338"/>
      <c r="CN171" s="338"/>
      <c r="CO171" s="338"/>
      <c r="CP171" s="338"/>
      <c r="CQ171" s="338"/>
      <c r="CR171" s="338"/>
      <c r="CS171" s="338"/>
      <c r="CT171" s="338"/>
      <c r="CU171" s="338"/>
      <c r="CV171" s="338"/>
      <c r="CW171" s="338"/>
      <c r="CX171" s="338"/>
      <c r="CY171" s="338"/>
      <c r="CZ171" s="338"/>
      <c r="DA171" s="338"/>
      <c r="DB171" s="338"/>
      <c r="DC171" s="338"/>
      <c r="DD171" s="338"/>
      <c r="DE171" s="338"/>
      <c r="DF171" s="338"/>
      <c r="DG171" s="338"/>
      <c r="DH171" s="338"/>
      <c r="DI171" s="338"/>
    </row>
    <row r="172" spans="2:113" x14ac:dyDescent="0.2">
      <c r="B172" s="338"/>
      <c r="C172" s="338"/>
      <c r="D172" s="338"/>
      <c r="E172" s="338"/>
      <c r="F172" s="338"/>
      <c r="G172" s="338"/>
      <c r="H172" s="338"/>
      <c r="I172" s="338"/>
      <c r="J172" s="338"/>
      <c r="K172" s="338"/>
      <c r="L172" s="338"/>
      <c r="M172" s="338"/>
      <c r="N172" s="338"/>
      <c r="O172" s="338"/>
      <c r="P172" s="338"/>
      <c r="Q172" s="338"/>
      <c r="R172" s="338"/>
      <c r="S172" s="338"/>
      <c r="T172" s="338"/>
      <c r="U172" s="338"/>
      <c r="V172" s="338"/>
      <c r="W172" s="338"/>
      <c r="X172" s="338"/>
      <c r="Y172" s="338"/>
      <c r="Z172" s="338"/>
      <c r="AA172" s="338"/>
      <c r="AB172" s="338"/>
      <c r="AC172" s="338"/>
      <c r="AD172" s="338"/>
      <c r="AE172" s="338"/>
      <c r="AF172" s="338"/>
      <c r="AG172" s="338"/>
      <c r="AH172" s="338"/>
      <c r="AI172" s="338"/>
      <c r="AJ172" s="338"/>
      <c r="AK172" s="338"/>
      <c r="AL172" s="338"/>
      <c r="AM172" s="338"/>
      <c r="AN172" s="338"/>
      <c r="AO172" s="338"/>
      <c r="AP172" s="338"/>
      <c r="AQ172" s="338"/>
      <c r="AR172" s="338"/>
      <c r="AS172" s="338"/>
      <c r="AT172" s="338"/>
      <c r="AU172" s="338"/>
      <c r="AV172" s="338"/>
      <c r="AW172" s="338"/>
      <c r="AX172" s="338"/>
      <c r="AY172" s="338"/>
      <c r="AZ172" s="338"/>
      <c r="BA172" s="338"/>
      <c r="BB172" s="338"/>
      <c r="BC172" s="338"/>
      <c r="BD172" s="338"/>
      <c r="BE172" s="338"/>
      <c r="BF172" s="338"/>
      <c r="BG172" s="338"/>
      <c r="BH172" s="338"/>
      <c r="BI172" s="338"/>
      <c r="BJ172" s="338"/>
      <c r="BK172" s="338"/>
      <c r="BL172" s="338"/>
      <c r="BM172" s="338"/>
      <c r="BN172" s="338"/>
      <c r="BO172" s="338"/>
      <c r="BP172" s="338"/>
      <c r="BQ172" s="338"/>
      <c r="BR172" s="338"/>
      <c r="BS172" s="338"/>
      <c r="BT172" s="338"/>
      <c r="BU172" s="338"/>
      <c r="BV172" s="338"/>
      <c r="BW172" s="338"/>
      <c r="BX172" s="338"/>
      <c r="BY172" s="338"/>
      <c r="BZ172" s="338"/>
      <c r="CA172" s="338"/>
      <c r="CB172" s="338"/>
      <c r="CC172" s="338"/>
      <c r="CD172" s="338"/>
      <c r="CE172" s="338"/>
      <c r="CF172" s="338"/>
      <c r="CG172" s="338"/>
      <c r="CH172" s="338"/>
      <c r="CI172" s="338"/>
      <c r="CJ172" s="338"/>
      <c r="CK172" s="338"/>
      <c r="CL172" s="338"/>
      <c r="CM172" s="338"/>
      <c r="CN172" s="338"/>
      <c r="CO172" s="338"/>
      <c r="CP172" s="338"/>
      <c r="CQ172" s="338"/>
      <c r="CR172" s="338"/>
      <c r="CS172" s="338"/>
      <c r="CT172" s="338"/>
      <c r="CU172" s="338"/>
      <c r="CV172" s="338"/>
      <c r="CW172" s="338"/>
      <c r="CX172" s="338"/>
      <c r="CY172" s="338"/>
      <c r="CZ172" s="338"/>
      <c r="DA172" s="338"/>
      <c r="DB172" s="338"/>
      <c r="DC172" s="338"/>
      <c r="DD172" s="338"/>
      <c r="DE172" s="338"/>
      <c r="DF172" s="338"/>
      <c r="DG172" s="338"/>
      <c r="DH172" s="338"/>
      <c r="DI172" s="338"/>
    </row>
    <row r="173" spans="2:113" x14ac:dyDescent="0.2">
      <c r="B173" s="338"/>
      <c r="C173" s="338"/>
      <c r="D173" s="338"/>
      <c r="E173" s="338"/>
      <c r="F173" s="338"/>
      <c r="G173" s="338"/>
      <c r="H173" s="338"/>
      <c r="I173" s="338"/>
      <c r="J173" s="338"/>
      <c r="K173" s="338"/>
      <c r="L173" s="338"/>
      <c r="M173" s="338"/>
      <c r="N173" s="338"/>
      <c r="O173" s="338"/>
      <c r="P173" s="338"/>
      <c r="Q173" s="338"/>
      <c r="R173" s="338"/>
      <c r="S173" s="338"/>
      <c r="T173" s="338"/>
      <c r="U173" s="338"/>
      <c r="V173" s="338"/>
      <c r="W173" s="338"/>
      <c r="X173" s="338"/>
      <c r="Y173" s="338"/>
      <c r="Z173" s="338"/>
      <c r="AA173" s="338"/>
      <c r="AB173" s="338"/>
      <c r="AC173" s="338"/>
      <c r="AD173" s="338"/>
      <c r="AE173" s="338"/>
      <c r="AF173" s="338"/>
      <c r="AG173" s="338"/>
      <c r="AH173" s="338"/>
      <c r="AI173" s="338"/>
      <c r="AJ173" s="338"/>
      <c r="AK173" s="338"/>
      <c r="AL173" s="338"/>
      <c r="AM173" s="338"/>
      <c r="AN173" s="338"/>
      <c r="AO173" s="338"/>
      <c r="AP173" s="338"/>
      <c r="AQ173" s="338"/>
      <c r="AR173" s="338"/>
      <c r="AS173" s="338"/>
      <c r="AT173" s="338"/>
      <c r="AU173" s="338"/>
      <c r="AV173" s="338"/>
      <c r="AW173" s="338"/>
      <c r="AX173" s="338"/>
      <c r="AY173" s="338"/>
      <c r="AZ173" s="338"/>
      <c r="BA173" s="338"/>
      <c r="BB173" s="338"/>
      <c r="BC173" s="338"/>
      <c r="BD173" s="338"/>
      <c r="BE173" s="338"/>
      <c r="BF173" s="338"/>
      <c r="BG173" s="338"/>
      <c r="BH173" s="338"/>
      <c r="BI173" s="338"/>
      <c r="BJ173" s="338"/>
      <c r="BK173" s="338"/>
      <c r="BL173" s="338"/>
      <c r="BM173" s="338"/>
      <c r="BN173" s="338"/>
      <c r="BO173" s="338"/>
      <c r="BP173" s="338"/>
      <c r="BQ173" s="338"/>
      <c r="BR173" s="338"/>
      <c r="BS173" s="338"/>
      <c r="BT173" s="338"/>
      <c r="BU173" s="338"/>
      <c r="BV173" s="338"/>
      <c r="BW173" s="338"/>
      <c r="BX173" s="338"/>
      <c r="BY173" s="338"/>
      <c r="BZ173" s="338"/>
      <c r="CA173" s="338"/>
      <c r="CB173" s="338"/>
      <c r="CC173" s="338"/>
      <c r="CD173" s="338"/>
      <c r="CE173" s="338"/>
      <c r="CF173" s="338"/>
      <c r="CG173" s="338"/>
      <c r="CH173" s="338"/>
      <c r="CI173" s="338"/>
      <c r="CJ173" s="338"/>
      <c r="CK173" s="338"/>
      <c r="CL173" s="338"/>
      <c r="CM173" s="338"/>
      <c r="CN173" s="338"/>
      <c r="CO173" s="338"/>
      <c r="CP173" s="338"/>
      <c r="CQ173" s="338"/>
      <c r="CR173" s="338"/>
      <c r="CS173" s="338"/>
      <c r="CT173" s="338"/>
      <c r="CU173" s="338"/>
      <c r="CV173" s="338"/>
      <c r="CW173" s="338"/>
      <c r="CX173" s="338"/>
      <c r="CY173" s="338"/>
      <c r="CZ173" s="338"/>
      <c r="DA173" s="338"/>
      <c r="DB173" s="338"/>
      <c r="DC173" s="338"/>
      <c r="DD173" s="338"/>
      <c r="DE173" s="338"/>
      <c r="DF173" s="338"/>
      <c r="DG173" s="338"/>
      <c r="DH173" s="338"/>
      <c r="DI173" s="338"/>
    </row>
    <row r="174" spans="2:113" x14ac:dyDescent="0.2">
      <c r="B174" s="338"/>
      <c r="C174" s="338"/>
      <c r="D174" s="338"/>
      <c r="E174" s="338"/>
      <c r="F174" s="338"/>
      <c r="G174" s="338"/>
      <c r="H174" s="338"/>
      <c r="I174" s="338"/>
      <c r="J174" s="338"/>
      <c r="K174" s="338"/>
      <c r="L174" s="338"/>
      <c r="M174" s="338"/>
      <c r="N174" s="338"/>
      <c r="O174" s="338"/>
      <c r="P174" s="338"/>
      <c r="Q174" s="338"/>
      <c r="R174" s="338"/>
      <c r="S174" s="338"/>
      <c r="T174" s="338"/>
      <c r="U174" s="338"/>
      <c r="V174" s="338"/>
      <c r="W174" s="338"/>
      <c r="X174" s="338"/>
      <c r="Y174" s="338"/>
      <c r="Z174" s="338"/>
      <c r="AA174" s="338"/>
      <c r="AB174" s="338"/>
      <c r="AC174" s="338"/>
      <c r="AD174" s="338"/>
      <c r="AE174" s="338"/>
      <c r="AF174" s="338"/>
      <c r="AG174" s="338"/>
      <c r="AH174" s="338"/>
      <c r="AI174" s="338"/>
      <c r="AJ174" s="338"/>
      <c r="AK174" s="338"/>
      <c r="AL174" s="338"/>
      <c r="AM174" s="338"/>
      <c r="AN174" s="338"/>
      <c r="AO174" s="338"/>
      <c r="AP174" s="338"/>
      <c r="AQ174" s="338"/>
      <c r="AR174" s="338"/>
      <c r="AS174" s="338"/>
      <c r="AT174" s="338"/>
      <c r="AU174" s="338"/>
      <c r="AV174" s="338"/>
      <c r="AW174" s="338"/>
      <c r="AX174" s="338"/>
      <c r="AY174" s="338"/>
      <c r="AZ174" s="338"/>
      <c r="BA174" s="338"/>
      <c r="BB174" s="338"/>
      <c r="BC174" s="338"/>
      <c r="BD174" s="338"/>
      <c r="BE174" s="338"/>
      <c r="BF174" s="338"/>
      <c r="BG174" s="338"/>
      <c r="BH174" s="338"/>
      <c r="BI174" s="338"/>
      <c r="BJ174" s="338"/>
      <c r="BK174" s="338"/>
      <c r="BL174" s="338"/>
      <c r="BM174" s="338"/>
      <c r="BN174" s="338"/>
      <c r="BO174" s="338"/>
      <c r="BP174" s="338"/>
      <c r="BQ174" s="338"/>
      <c r="BR174" s="338"/>
      <c r="BS174" s="338"/>
      <c r="BT174" s="338"/>
      <c r="BU174" s="338"/>
      <c r="BV174" s="338"/>
      <c r="BW174" s="338"/>
      <c r="BX174" s="338"/>
      <c r="BY174" s="338"/>
      <c r="BZ174" s="338"/>
      <c r="CA174" s="338"/>
      <c r="CB174" s="338"/>
      <c r="CC174" s="338"/>
      <c r="CD174" s="338"/>
      <c r="CE174" s="338"/>
      <c r="CF174" s="338"/>
      <c r="CG174" s="338"/>
      <c r="CH174" s="338"/>
      <c r="CI174" s="338"/>
      <c r="CJ174" s="338"/>
      <c r="CK174" s="338"/>
      <c r="CL174" s="338"/>
      <c r="CM174" s="338"/>
      <c r="CN174" s="338"/>
      <c r="CO174" s="338"/>
      <c r="CP174" s="338"/>
      <c r="CQ174" s="338"/>
      <c r="CR174" s="338"/>
      <c r="CS174" s="338"/>
      <c r="CT174" s="338"/>
      <c r="CU174" s="338"/>
      <c r="CV174" s="338"/>
      <c r="CW174" s="338"/>
      <c r="CX174" s="338"/>
      <c r="CY174" s="338"/>
      <c r="CZ174" s="338"/>
      <c r="DA174" s="338"/>
      <c r="DB174" s="338"/>
      <c r="DC174" s="338"/>
      <c r="DD174" s="338"/>
      <c r="DE174" s="338"/>
      <c r="DF174" s="338"/>
      <c r="DG174" s="338"/>
      <c r="DH174" s="338"/>
      <c r="DI174" s="338"/>
    </row>
    <row r="175" spans="2:113" x14ac:dyDescent="0.2">
      <c r="B175" s="338"/>
      <c r="C175" s="338"/>
      <c r="D175" s="338"/>
      <c r="E175" s="338"/>
      <c r="F175" s="338"/>
      <c r="G175" s="338"/>
      <c r="H175" s="338"/>
      <c r="I175" s="338"/>
      <c r="J175" s="338"/>
      <c r="K175" s="338"/>
      <c r="L175" s="338"/>
      <c r="M175" s="338"/>
      <c r="N175" s="338"/>
      <c r="O175" s="338"/>
      <c r="P175" s="338"/>
      <c r="Q175" s="338"/>
      <c r="R175" s="338"/>
      <c r="S175" s="338"/>
      <c r="T175" s="338"/>
      <c r="U175" s="338"/>
      <c r="V175" s="338"/>
      <c r="W175" s="338"/>
      <c r="X175" s="338"/>
      <c r="Y175" s="338"/>
      <c r="Z175" s="338"/>
      <c r="AA175" s="338"/>
      <c r="AB175" s="338"/>
      <c r="AC175" s="338"/>
      <c r="AD175" s="338"/>
      <c r="AE175" s="338"/>
      <c r="AF175" s="338"/>
      <c r="AG175" s="338"/>
      <c r="AH175" s="338"/>
      <c r="AI175" s="338"/>
      <c r="AJ175" s="338"/>
      <c r="AK175" s="338"/>
      <c r="AL175" s="338"/>
      <c r="AM175" s="338"/>
      <c r="AN175" s="338"/>
      <c r="AO175" s="338"/>
      <c r="AP175" s="338"/>
      <c r="AQ175" s="338"/>
      <c r="AR175" s="338"/>
      <c r="AS175" s="338"/>
      <c r="AT175" s="338"/>
      <c r="AU175" s="338"/>
      <c r="AV175" s="338"/>
      <c r="AW175" s="338"/>
      <c r="AX175" s="338"/>
      <c r="AY175" s="338"/>
      <c r="AZ175" s="338"/>
      <c r="BA175" s="338"/>
      <c r="BB175" s="338"/>
      <c r="BC175" s="338"/>
      <c r="BD175" s="338"/>
      <c r="BE175" s="338"/>
      <c r="BF175" s="338"/>
      <c r="BG175" s="338"/>
      <c r="BH175" s="338"/>
      <c r="BI175" s="338"/>
      <c r="BJ175" s="338"/>
      <c r="BK175" s="338"/>
      <c r="BL175" s="338"/>
      <c r="BM175" s="338"/>
      <c r="BN175" s="338"/>
      <c r="BO175" s="338"/>
      <c r="BP175" s="338"/>
      <c r="BQ175" s="338"/>
      <c r="BR175" s="338"/>
      <c r="BS175" s="338"/>
      <c r="BT175" s="338"/>
      <c r="BU175" s="338"/>
      <c r="BV175" s="338"/>
      <c r="BW175" s="338"/>
      <c r="BX175" s="338"/>
      <c r="BY175" s="338"/>
      <c r="BZ175" s="338"/>
      <c r="CA175" s="338"/>
      <c r="CB175" s="338"/>
      <c r="CC175" s="338"/>
      <c r="CD175" s="338"/>
      <c r="CE175" s="338"/>
      <c r="CF175" s="338"/>
      <c r="CG175" s="338"/>
      <c r="CH175" s="338"/>
      <c r="CI175" s="338"/>
      <c r="CJ175" s="338"/>
      <c r="CK175" s="338"/>
      <c r="CL175" s="338"/>
      <c r="CM175" s="338"/>
      <c r="CN175" s="338"/>
      <c r="CO175" s="338"/>
      <c r="CP175" s="338"/>
      <c r="CQ175" s="338"/>
      <c r="CR175" s="338"/>
      <c r="CS175" s="338"/>
      <c r="CT175" s="338"/>
      <c r="CU175" s="338"/>
      <c r="CV175" s="338"/>
      <c r="CW175" s="338"/>
      <c r="CX175" s="338"/>
      <c r="CY175" s="338"/>
      <c r="CZ175" s="338"/>
      <c r="DA175" s="338"/>
      <c r="DB175" s="338"/>
      <c r="DC175" s="338"/>
      <c r="DD175" s="338"/>
      <c r="DE175" s="338"/>
      <c r="DF175" s="338"/>
      <c r="DG175" s="338"/>
      <c r="DH175" s="338"/>
      <c r="DI175" s="338"/>
    </row>
    <row r="176" spans="2:113" x14ac:dyDescent="0.2">
      <c r="B176" s="338"/>
      <c r="C176" s="338"/>
      <c r="D176" s="338"/>
      <c r="E176" s="338"/>
      <c r="F176" s="338"/>
      <c r="G176" s="338"/>
      <c r="H176" s="338"/>
      <c r="I176" s="338"/>
      <c r="J176" s="338"/>
      <c r="K176" s="338"/>
      <c r="L176" s="338"/>
      <c r="M176" s="338"/>
      <c r="N176" s="338"/>
      <c r="O176" s="338"/>
      <c r="P176" s="338"/>
      <c r="Q176" s="338"/>
      <c r="R176" s="338"/>
      <c r="S176" s="338"/>
      <c r="T176" s="338"/>
      <c r="U176" s="338"/>
      <c r="V176" s="338"/>
      <c r="W176" s="338"/>
      <c r="X176" s="338"/>
      <c r="Y176" s="338"/>
      <c r="Z176" s="338"/>
      <c r="AA176" s="338"/>
      <c r="AB176" s="338"/>
      <c r="AC176" s="338"/>
      <c r="AD176" s="338"/>
      <c r="AE176" s="338"/>
      <c r="AF176" s="338"/>
      <c r="AG176" s="338"/>
      <c r="AH176" s="338"/>
      <c r="AI176" s="338"/>
      <c r="AJ176" s="338"/>
      <c r="AK176" s="338"/>
      <c r="AL176" s="338"/>
      <c r="AM176" s="338"/>
      <c r="AN176" s="338"/>
      <c r="AO176" s="338"/>
      <c r="AP176" s="338"/>
      <c r="AQ176" s="338"/>
      <c r="AR176" s="338"/>
      <c r="AS176" s="338"/>
      <c r="AT176" s="338"/>
      <c r="AU176" s="338"/>
      <c r="AV176" s="338"/>
      <c r="AW176" s="338"/>
      <c r="AX176" s="338"/>
      <c r="AY176" s="338"/>
      <c r="AZ176" s="338"/>
      <c r="BA176" s="338"/>
      <c r="BB176" s="338"/>
      <c r="BC176" s="338"/>
      <c r="BD176" s="338"/>
      <c r="BE176" s="338"/>
      <c r="BF176" s="338"/>
      <c r="BG176" s="338"/>
      <c r="BH176" s="338"/>
      <c r="BI176" s="338"/>
      <c r="BJ176" s="338"/>
      <c r="BK176" s="338"/>
      <c r="BL176" s="338"/>
      <c r="BM176" s="338"/>
      <c r="BN176" s="338"/>
      <c r="BO176" s="338"/>
      <c r="BP176" s="338"/>
      <c r="BQ176" s="338"/>
      <c r="BR176" s="338"/>
      <c r="BS176" s="338"/>
      <c r="BT176" s="338"/>
      <c r="BU176" s="338"/>
      <c r="BV176" s="338"/>
      <c r="BW176" s="338"/>
      <c r="BX176" s="338"/>
      <c r="BY176" s="338"/>
      <c r="BZ176" s="338"/>
      <c r="CA176" s="338"/>
      <c r="CB176" s="338"/>
      <c r="CC176" s="338"/>
      <c r="CD176" s="338"/>
      <c r="CE176" s="338"/>
      <c r="CF176" s="338"/>
      <c r="CG176" s="338"/>
      <c r="CH176" s="338"/>
      <c r="CI176" s="338"/>
      <c r="CJ176" s="338"/>
      <c r="CK176" s="338"/>
      <c r="CL176" s="338"/>
      <c r="CM176" s="338"/>
      <c r="CN176" s="338"/>
      <c r="CO176" s="338"/>
      <c r="CP176" s="338"/>
      <c r="CQ176" s="338"/>
      <c r="CR176" s="338"/>
      <c r="CS176" s="338"/>
      <c r="CT176" s="338"/>
      <c r="CU176" s="338"/>
      <c r="CV176" s="338"/>
      <c r="CW176" s="338"/>
      <c r="CX176" s="338"/>
      <c r="CY176" s="338"/>
      <c r="CZ176" s="338"/>
      <c r="DA176" s="338"/>
      <c r="DB176" s="338"/>
      <c r="DC176" s="338"/>
      <c r="DD176" s="338"/>
      <c r="DE176" s="338"/>
      <c r="DF176" s="338"/>
      <c r="DG176" s="338"/>
      <c r="DH176" s="338"/>
      <c r="DI176" s="338"/>
    </row>
    <row r="177" spans="2:113" x14ac:dyDescent="0.2">
      <c r="B177" s="338"/>
      <c r="C177" s="338"/>
      <c r="D177" s="338"/>
      <c r="E177" s="338"/>
      <c r="F177" s="338"/>
      <c r="G177" s="338"/>
      <c r="H177" s="338"/>
      <c r="I177" s="338"/>
      <c r="J177" s="338"/>
      <c r="K177" s="338"/>
      <c r="L177" s="338"/>
      <c r="M177" s="338"/>
      <c r="N177" s="338"/>
      <c r="O177" s="338"/>
      <c r="P177" s="338"/>
      <c r="Q177" s="338"/>
      <c r="R177" s="338"/>
      <c r="S177" s="338"/>
      <c r="T177" s="338"/>
      <c r="U177" s="338"/>
      <c r="V177" s="338"/>
      <c r="W177" s="338"/>
      <c r="X177" s="338"/>
      <c r="Y177" s="338"/>
      <c r="Z177" s="338"/>
      <c r="AA177" s="338"/>
      <c r="AB177" s="338"/>
      <c r="AC177" s="338"/>
      <c r="AD177" s="338"/>
      <c r="AE177" s="338"/>
      <c r="AF177" s="338"/>
      <c r="AG177" s="338"/>
      <c r="AH177" s="338"/>
      <c r="AI177" s="338"/>
      <c r="AJ177" s="338"/>
      <c r="AK177" s="338"/>
      <c r="AL177" s="338"/>
      <c r="AM177" s="338"/>
      <c r="AN177" s="338"/>
      <c r="AO177" s="338"/>
      <c r="AP177" s="338"/>
      <c r="AQ177" s="338"/>
      <c r="AR177" s="338"/>
      <c r="AS177" s="338"/>
      <c r="AT177" s="338"/>
      <c r="AU177" s="338"/>
      <c r="AV177" s="338"/>
      <c r="AW177" s="338"/>
      <c r="AX177" s="338"/>
      <c r="AY177" s="338"/>
      <c r="AZ177" s="338"/>
      <c r="BA177" s="338"/>
      <c r="BB177" s="338"/>
      <c r="BC177" s="338"/>
      <c r="BD177" s="338"/>
      <c r="BE177" s="338"/>
      <c r="BF177" s="338"/>
      <c r="BG177" s="338"/>
      <c r="BH177" s="338"/>
      <c r="BI177" s="338"/>
      <c r="BJ177" s="338"/>
      <c r="BK177" s="338"/>
      <c r="BL177" s="338"/>
      <c r="BM177" s="338"/>
      <c r="BN177" s="338"/>
      <c r="BO177" s="338"/>
      <c r="BP177" s="338"/>
      <c r="BQ177" s="338"/>
      <c r="BR177" s="338"/>
      <c r="BS177" s="338"/>
      <c r="BT177" s="338"/>
      <c r="BU177" s="338"/>
      <c r="BV177" s="338"/>
      <c r="BW177" s="338"/>
      <c r="BX177" s="338"/>
      <c r="BY177" s="338"/>
      <c r="BZ177" s="338"/>
      <c r="CA177" s="338"/>
      <c r="CB177" s="338"/>
      <c r="CC177" s="338"/>
      <c r="CD177" s="338"/>
      <c r="CE177" s="338"/>
      <c r="CF177" s="338"/>
      <c r="CG177" s="338"/>
      <c r="CH177" s="338"/>
      <c r="CI177" s="338"/>
      <c r="CJ177" s="338"/>
      <c r="CK177" s="338"/>
      <c r="CL177" s="338"/>
      <c r="CM177" s="338"/>
      <c r="CN177" s="338"/>
      <c r="CO177" s="338"/>
      <c r="CP177" s="338"/>
      <c r="CQ177" s="338"/>
      <c r="CR177" s="338"/>
      <c r="CS177" s="338"/>
      <c r="CT177" s="338"/>
      <c r="CU177" s="338"/>
      <c r="CV177" s="338"/>
      <c r="CW177" s="338"/>
      <c r="CX177" s="338"/>
      <c r="CY177" s="338"/>
      <c r="CZ177" s="338"/>
      <c r="DA177" s="338"/>
      <c r="DB177" s="338"/>
      <c r="DC177" s="338"/>
      <c r="DD177" s="338"/>
      <c r="DE177" s="338"/>
      <c r="DF177" s="338"/>
      <c r="DG177" s="338"/>
      <c r="DH177" s="338"/>
      <c r="DI177" s="338"/>
    </row>
    <row r="178" spans="2:113" x14ac:dyDescent="0.2">
      <c r="B178" s="338"/>
      <c r="C178" s="338"/>
      <c r="D178" s="338"/>
      <c r="E178" s="338"/>
      <c r="F178" s="338"/>
      <c r="G178" s="338"/>
      <c r="H178" s="338"/>
      <c r="I178" s="338"/>
      <c r="J178" s="338"/>
      <c r="K178" s="338"/>
      <c r="L178" s="338"/>
      <c r="M178" s="338"/>
      <c r="N178" s="338"/>
      <c r="O178" s="338"/>
      <c r="P178" s="338"/>
      <c r="Q178" s="338"/>
      <c r="R178" s="338"/>
      <c r="S178" s="338"/>
      <c r="T178" s="338"/>
      <c r="U178" s="338"/>
      <c r="V178" s="338"/>
      <c r="W178" s="338"/>
      <c r="X178" s="338"/>
      <c r="Y178" s="338"/>
      <c r="Z178" s="338"/>
      <c r="AA178" s="338"/>
      <c r="AB178" s="338"/>
      <c r="AC178" s="338"/>
      <c r="AD178" s="338"/>
      <c r="AE178" s="338"/>
      <c r="AF178" s="338"/>
      <c r="AG178" s="338"/>
      <c r="AH178" s="338"/>
      <c r="AI178" s="338"/>
      <c r="AJ178" s="338"/>
      <c r="AK178" s="338"/>
      <c r="AL178" s="338"/>
      <c r="AM178" s="338"/>
      <c r="AN178" s="338"/>
      <c r="AO178" s="338"/>
      <c r="AP178" s="338"/>
      <c r="AQ178" s="338"/>
      <c r="AR178" s="338"/>
      <c r="AS178" s="338"/>
      <c r="AT178" s="338"/>
      <c r="AU178" s="338"/>
      <c r="AV178" s="338"/>
      <c r="AW178" s="338"/>
      <c r="AX178" s="338"/>
      <c r="AY178" s="338"/>
      <c r="AZ178" s="338"/>
      <c r="BA178" s="338"/>
      <c r="BB178" s="338"/>
      <c r="BC178" s="338"/>
      <c r="BD178" s="338"/>
      <c r="BE178" s="338"/>
      <c r="BF178" s="338"/>
      <c r="BG178" s="338"/>
      <c r="BH178" s="338"/>
      <c r="BI178" s="338"/>
      <c r="BJ178" s="338"/>
      <c r="BK178" s="338"/>
      <c r="BL178" s="338"/>
      <c r="BM178" s="338"/>
      <c r="BN178" s="338"/>
      <c r="BO178" s="338"/>
      <c r="BP178" s="338"/>
      <c r="BQ178" s="338"/>
      <c r="BR178" s="338"/>
      <c r="BS178" s="338"/>
      <c r="BT178" s="338"/>
      <c r="BU178" s="338"/>
      <c r="BV178" s="338"/>
      <c r="BW178" s="338"/>
      <c r="BX178" s="338"/>
      <c r="BY178" s="338"/>
      <c r="BZ178" s="338"/>
      <c r="CA178" s="338"/>
      <c r="CB178" s="338"/>
      <c r="CC178" s="338"/>
      <c r="CD178" s="338"/>
      <c r="CE178" s="338"/>
      <c r="CF178" s="338"/>
      <c r="CG178" s="338"/>
      <c r="CH178" s="338"/>
      <c r="CI178" s="338"/>
      <c r="CJ178" s="338"/>
      <c r="CK178" s="338"/>
      <c r="CL178" s="338"/>
      <c r="CM178" s="338"/>
      <c r="CN178" s="338"/>
      <c r="CO178" s="338"/>
      <c r="CP178" s="338"/>
      <c r="CQ178" s="338"/>
      <c r="CR178" s="338"/>
      <c r="CS178" s="338"/>
      <c r="CT178" s="338"/>
      <c r="CU178" s="338"/>
      <c r="CV178" s="338"/>
      <c r="CW178" s="338"/>
      <c r="CX178" s="338"/>
      <c r="CY178" s="338"/>
      <c r="CZ178" s="338"/>
      <c r="DA178" s="338"/>
      <c r="DB178" s="338"/>
      <c r="DC178" s="338"/>
      <c r="DD178" s="338"/>
      <c r="DE178" s="338"/>
      <c r="DF178" s="338"/>
      <c r="DG178" s="338"/>
      <c r="DH178" s="338"/>
      <c r="DI178" s="338"/>
    </row>
    <row r="179" spans="2:113" x14ac:dyDescent="0.2">
      <c r="N179" s="338"/>
      <c r="O179" s="338"/>
      <c r="P179" s="338"/>
      <c r="Q179" s="338"/>
      <c r="R179" s="338"/>
      <c r="S179" s="338"/>
      <c r="T179" s="338"/>
      <c r="U179" s="338"/>
      <c r="V179" s="338"/>
      <c r="W179" s="338"/>
      <c r="X179" s="338"/>
      <c r="Y179" s="338"/>
      <c r="Z179" s="338"/>
      <c r="AA179" s="338"/>
      <c r="AB179" s="338"/>
      <c r="AC179" s="338"/>
      <c r="AD179" s="338"/>
      <c r="AE179" s="338"/>
      <c r="AF179" s="338"/>
      <c r="AG179" s="338"/>
      <c r="AH179" s="338"/>
      <c r="AI179" s="338"/>
      <c r="AJ179" s="338"/>
      <c r="AK179" s="338"/>
      <c r="AL179" s="338"/>
      <c r="AM179" s="338"/>
      <c r="AN179" s="338"/>
      <c r="AO179" s="338"/>
      <c r="AP179" s="338"/>
      <c r="AQ179" s="338"/>
      <c r="AR179" s="338"/>
      <c r="AS179" s="338"/>
      <c r="AT179" s="338"/>
      <c r="AU179" s="338"/>
      <c r="AV179" s="338"/>
      <c r="AW179" s="338"/>
      <c r="AX179" s="338"/>
      <c r="AY179" s="338"/>
      <c r="AZ179" s="338"/>
      <c r="BA179" s="338"/>
      <c r="BB179" s="338"/>
      <c r="BC179" s="338"/>
      <c r="BD179" s="338"/>
      <c r="BE179" s="338"/>
      <c r="BF179" s="338"/>
      <c r="BG179" s="338"/>
      <c r="BH179" s="338"/>
      <c r="BI179" s="338"/>
      <c r="BJ179" s="338"/>
      <c r="BK179" s="338"/>
      <c r="BL179" s="338"/>
      <c r="BM179" s="338"/>
      <c r="BN179" s="338"/>
      <c r="BO179" s="338"/>
      <c r="BP179" s="338"/>
      <c r="BQ179" s="338"/>
      <c r="BR179" s="338"/>
      <c r="BS179" s="338"/>
      <c r="BT179" s="338"/>
      <c r="BU179" s="338"/>
      <c r="BV179" s="338"/>
      <c r="BW179" s="338"/>
      <c r="BX179" s="338"/>
      <c r="BY179" s="338"/>
      <c r="BZ179" s="338"/>
      <c r="CA179" s="338"/>
      <c r="CB179" s="338"/>
      <c r="CC179" s="338"/>
      <c r="CD179" s="338"/>
      <c r="CE179" s="338"/>
      <c r="CF179" s="338"/>
      <c r="CG179" s="338"/>
      <c r="CH179" s="338"/>
      <c r="CI179" s="338"/>
      <c r="CJ179" s="338"/>
      <c r="CK179" s="338"/>
      <c r="CL179" s="338"/>
      <c r="CM179" s="338"/>
      <c r="CN179" s="338"/>
      <c r="CO179" s="338"/>
      <c r="CP179" s="338"/>
      <c r="CQ179" s="338"/>
      <c r="CR179" s="338"/>
      <c r="CS179" s="338"/>
      <c r="CT179" s="338"/>
      <c r="CU179" s="338"/>
      <c r="CV179" s="338"/>
      <c r="CW179" s="338"/>
      <c r="CX179" s="338"/>
      <c r="CY179" s="338"/>
      <c r="CZ179" s="338"/>
      <c r="DA179" s="338"/>
      <c r="DB179" s="338"/>
      <c r="DC179" s="338"/>
      <c r="DD179" s="338"/>
      <c r="DE179" s="338"/>
      <c r="DF179" s="338"/>
      <c r="DG179" s="338"/>
      <c r="DH179" s="338"/>
      <c r="DI179" s="338"/>
    </row>
    <row r="180" spans="2:113" x14ac:dyDescent="0.2">
      <c r="N180" s="338"/>
      <c r="O180" s="338"/>
      <c r="P180" s="338"/>
      <c r="Q180" s="338"/>
      <c r="R180" s="338"/>
      <c r="S180" s="338"/>
      <c r="T180" s="338"/>
      <c r="U180" s="338"/>
      <c r="V180" s="338"/>
      <c r="W180" s="338"/>
      <c r="X180" s="338"/>
      <c r="Y180" s="338"/>
      <c r="Z180" s="338"/>
      <c r="AA180" s="338"/>
      <c r="AB180" s="338"/>
      <c r="AC180" s="338"/>
      <c r="AD180" s="338"/>
      <c r="AE180" s="338"/>
      <c r="AF180" s="338"/>
      <c r="AG180" s="338"/>
      <c r="AH180" s="338"/>
      <c r="AI180" s="338"/>
      <c r="AJ180" s="338"/>
      <c r="AK180" s="338"/>
      <c r="AL180" s="338"/>
      <c r="AM180" s="338"/>
      <c r="AN180" s="338"/>
      <c r="AO180" s="338"/>
      <c r="AP180" s="338"/>
      <c r="AQ180" s="338"/>
      <c r="AR180" s="338"/>
      <c r="AS180" s="338"/>
      <c r="AT180" s="338"/>
      <c r="AU180" s="338"/>
      <c r="AV180" s="338"/>
      <c r="AW180" s="338"/>
      <c r="AX180" s="338"/>
      <c r="AY180" s="338"/>
      <c r="AZ180" s="338"/>
      <c r="BA180" s="338"/>
      <c r="BB180" s="338"/>
      <c r="BC180" s="338"/>
      <c r="BD180" s="338"/>
      <c r="BE180" s="338"/>
      <c r="BF180" s="338"/>
      <c r="BG180" s="338"/>
      <c r="BH180" s="338"/>
      <c r="BI180" s="338"/>
      <c r="BJ180" s="338"/>
      <c r="BK180" s="338"/>
      <c r="BL180" s="338"/>
      <c r="BM180" s="338"/>
      <c r="BN180" s="338"/>
      <c r="BO180" s="338"/>
      <c r="BP180" s="338"/>
      <c r="BQ180" s="338"/>
      <c r="BR180" s="338"/>
      <c r="BS180" s="338"/>
      <c r="BT180" s="338"/>
      <c r="BU180" s="338"/>
      <c r="BV180" s="338"/>
      <c r="BW180" s="338"/>
      <c r="BX180" s="338"/>
      <c r="BY180" s="338"/>
      <c r="BZ180" s="338"/>
      <c r="CA180" s="338"/>
      <c r="CB180" s="338"/>
      <c r="CC180" s="338"/>
      <c r="CD180" s="338"/>
      <c r="CE180" s="338"/>
      <c r="CF180" s="338"/>
      <c r="CG180" s="338"/>
      <c r="CH180" s="338"/>
      <c r="CI180" s="338"/>
      <c r="CJ180" s="338"/>
      <c r="CK180" s="338"/>
      <c r="CL180" s="338"/>
      <c r="CM180" s="338"/>
      <c r="CN180" s="338"/>
      <c r="CO180" s="338"/>
      <c r="CP180" s="338"/>
      <c r="CQ180" s="338"/>
      <c r="CR180" s="338"/>
      <c r="CS180" s="338"/>
      <c r="CT180" s="338"/>
      <c r="CU180" s="338"/>
      <c r="CV180" s="338"/>
      <c r="CW180" s="338"/>
      <c r="CX180" s="338"/>
      <c r="CY180" s="338"/>
      <c r="CZ180" s="338"/>
      <c r="DA180" s="338"/>
      <c r="DB180" s="338"/>
      <c r="DC180" s="338"/>
      <c r="DD180" s="338"/>
      <c r="DE180" s="338"/>
      <c r="DF180" s="338"/>
      <c r="DG180" s="338"/>
      <c r="DH180" s="338"/>
      <c r="DI180" s="338"/>
    </row>
    <row r="181" spans="2:113" x14ac:dyDescent="0.2">
      <c r="N181" s="338"/>
      <c r="O181" s="338"/>
      <c r="P181" s="338"/>
      <c r="Q181" s="338"/>
      <c r="R181" s="338"/>
      <c r="S181" s="338"/>
      <c r="T181" s="338"/>
      <c r="U181" s="338"/>
      <c r="V181" s="338"/>
      <c r="W181" s="338"/>
      <c r="X181" s="338"/>
      <c r="Y181" s="338"/>
      <c r="Z181" s="338"/>
      <c r="AA181" s="338"/>
      <c r="AB181" s="338"/>
      <c r="AC181" s="338"/>
      <c r="AD181" s="338"/>
      <c r="AE181" s="338"/>
      <c r="AF181" s="338"/>
      <c r="AG181" s="338"/>
      <c r="AH181" s="338"/>
      <c r="AI181" s="338"/>
      <c r="AJ181" s="338"/>
      <c r="AK181" s="338"/>
      <c r="AL181" s="338"/>
      <c r="AM181" s="338"/>
      <c r="AN181" s="338"/>
      <c r="AO181" s="338"/>
      <c r="AP181" s="338"/>
      <c r="AQ181" s="338"/>
      <c r="AR181" s="338"/>
      <c r="AS181" s="338"/>
      <c r="AT181" s="338"/>
      <c r="AU181" s="338"/>
      <c r="AV181" s="338"/>
      <c r="AW181" s="338"/>
      <c r="AX181" s="338"/>
      <c r="AY181" s="338"/>
      <c r="AZ181" s="338"/>
      <c r="BA181" s="338"/>
      <c r="BB181" s="338"/>
      <c r="BC181" s="338"/>
      <c r="BD181" s="338"/>
      <c r="BE181" s="338"/>
      <c r="BF181" s="338"/>
      <c r="BG181" s="338"/>
      <c r="BH181" s="338"/>
      <c r="BI181" s="338"/>
      <c r="BJ181" s="338"/>
      <c r="BK181" s="338"/>
      <c r="BL181" s="338"/>
      <c r="BM181" s="338"/>
      <c r="BN181" s="338"/>
      <c r="BO181" s="338"/>
      <c r="BP181" s="338"/>
      <c r="BQ181" s="338"/>
      <c r="BR181" s="338"/>
      <c r="BS181" s="338"/>
      <c r="BT181" s="338"/>
      <c r="BU181" s="338"/>
      <c r="BV181" s="338"/>
      <c r="BW181" s="338"/>
      <c r="BX181" s="338"/>
      <c r="BY181" s="338"/>
      <c r="BZ181" s="338"/>
      <c r="CA181" s="338"/>
      <c r="CB181" s="338"/>
      <c r="CC181" s="338"/>
      <c r="CD181" s="338"/>
      <c r="CE181" s="338"/>
      <c r="CF181" s="338"/>
      <c r="CG181" s="338"/>
      <c r="CH181" s="338"/>
      <c r="CI181" s="338"/>
      <c r="CJ181" s="338"/>
      <c r="CK181" s="338"/>
      <c r="CL181" s="338"/>
      <c r="CM181" s="338"/>
      <c r="CN181" s="338"/>
      <c r="CO181" s="338"/>
      <c r="CP181" s="338"/>
      <c r="CQ181" s="338"/>
      <c r="CR181" s="338"/>
      <c r="CS181" s="338"/>
      <c r="CT181" s="338"/>
      <c r="CU181" s="338"/>
      <c r="CV181" s="338"/>
      <c r="CW181" s="338"/>
      <c r="CX181" s="338"/>
      <c r="CY181" s="338"/>
      <c r="CZ181" s="338"/>
      <c r="DA181" s="338"/>
      <c r="DB181" s="338"/>
      <c r="DC181" s="338"/>
      <c r="DD181" s="338"/>
      <c r="DE181" s="338"/>
      <c r="DF181" s="338"/>
      <c r="DG181" s="338"/>
      <c r="DH181" s="338"/>
      <c r="DI181" s="338"/>
    </row>
  </sheetData>
  <sheetProtection formatCells="0" formatColumns="0" autoFilter="0"/>
  <mergeCells count="385">
    <mergeCell ref="B101:M101"/>
    <mergeCell ref="N101:CW101"/>
    <mergeCell ref="CX101:DI101"/>
    <mergeCell ref="DK4:DL4"/>
    <mergeCell ref="DK5:DL5"/>
    <mergeCell ref="DK13:DL13"/>
    <mergeCell ref="DK10:DL10"/>
    <mergeCell ref="DK9:DL9"/>
    <mergeCell ref="DK8:DL8"/>
    <mergeCell ref="DK7:DL7"/>
    <mergeCell ref="DK6:DL6"/>
    <mergeCell ref="DK11:DL12"/>
    <mergeCell ref="B24:M24"/>
    <mergeCell ref="O24:CW24"/>
    <mergeCell ref="B25:M25"/>
    <mergeCell ref="O25:CW25"/>
    <mergeCell ref="B23:M23"/>
    <mergeCell ref="O23:CW23"/>
    <mergeCell ref="CX23:DI23"/>
    <mergeCell ref="CX24:DI24"/>
    <mergeCell ref="B26:M26"/>
    <mergeCell ref="O26:CW26"/>
    <mergeCell ref="B31:M31"/>
    <mergeCell ref="O31:CW31"/>
    <mergeCell ref="B3:DH3"/>
    <mergeCell ref="B17:M19"/>
    <mergeCell ref="N17:CW19"/>
    <mergeCell ref="CX17:DI19"/>
    <mergeCell ref="B20:M22"/>
    <mergeCell ref="N21:CW21"/>
    <mergeCell ref="O22:CW22"/>
    <mergeCell ref="N20:CW20"/>
    <mergeCell ref="CX20:DI22"/>
    <mergeCell ref="AD4:AT4"/>
    <mergeCell ref="AU4:AX4"/>
    <mergeCell ref="AY4:CS4"/>
    <mergeCell ref="CX31:DI31"/>
    <mergeCell ref="CX25:DI25"/>
    <mergeCell ref="CX26:DI26"/>
    <mergeCell ref="B27:M27"/>
    <mergeCell ref="O27:CW27"/>
    <mergeCell ref="CX27:DI27"/>
    <mergeCell ref="B28:M28"/>
    <mergeCell ref="O28:CW28"/>
    <mergeCell ref="CX28:DI28"/>
    <mergeCell ref="B29:M29"/>
    <mergeCell ref="O29:CW29"/>
    <mergeCell ref="CX29:DI29"/>
    <mergeCell ref="B30:M30"/>
    <mergeCell ref="O30:CW30"/>
    <mergeCell ref="CX30:DI30"/>
    <mergeCell ref="B32:M32"/>
    <mergeCell ref="O32:CW32"/>
    <mergeCell ref="CX35:DI35"/>
    <mergeCell ref="B35:M35"/>
    <mergeCell ref="O35:CW35"/>
    <mergeCell ref="CX32:DI32"/>
    <mergeCell ref="B34:M34"/>
    <mergeCell ref="O34:CW34"/>
    <mergeCell ref="CX34:DI34"/>
    <mergeCell ref="B33:M33"/>
    <mergeCell ref="O33:CW33"/>
    <mergeCell ref="CX33:DI33"/>
    <mergeCell ref="B36:M36"/>
    <mergeCell ref="O36:CW36"/>
    <mergeCell ref="CX36:DI36"/>
    <mergeCell ref="B40:M40"/>
    <mergeCell ref="O40:CW40"/>
    <mergeCell ref="B39:M39"/>
    <mergeCell ref="O39:CW39"/>
    <mergeCell ref="CX39:DI39"/>
    <mergeCell ref="B37:M37"/>
    <mergeCell ref="O37:CW37"/>
    <mergeCell ref="CX37:DI37"/>
    <mergeCell ref="O38:CW38"/>
    <mergeCell ref="B38:M38"/>
    <mergeCell ref="CX38:DI38"/>
    <mergeCell ref="B41:M41"/>
    <mergeCell ref="N41:CW41"/>
    <mergeCell ref="CX41:DI41"/>
    <mergeCell ref="CX40:DI40"/>
    <mergeCell ref="B42:M42"/>
    <mergeCell ref="N42:CW42"/>
    <mergeCell ref="B43:M43"/>
    <mergeCell ref="O43:CW43"/>
    <mergeCell ref="CX42:DI42"/>
    <mergeCell ref="CX43:DI43"/>
    <mergeCell ref="B44:M44"/>
    <mergeCell ref="O44:CW44"/>
    <mergeCell ref="B45:M45"/>
    <mergeCell ref="O45:CV45"/>
    <mergeCell ref="CX44:DI44"/>
    <mergeCell ref="B48:M48"/>
    <mergeCell ref="O48:CV48"/>
    <mergeCell ref="CX50:DI50"/>
    <mergeCell ref="CX51:DI51"/>
    <mergeCell ref="CX46:DI46"/>
    <mergeCell ref="B50:M50"/>
    <mergeCell ref="O50:CW50"/>
    <mergeCell ref="B51:M51"/>
    <mergeCell ref="O51:CW51"/>
    <mergeCell ref="CX48:DI48"/>
    <mergeCell ref="B49:M49"/>
    <mergeCell ref="O49:CV49"/>
    <mergeCell ref="CX49:DI49"/>
    <mergeCell ref="CX45:DI45"/>
    <mergeCell ref="B46:M46"/>
    <mergeCell ref="O46:CV46"/>
    <mergeCell ref="B47:M47"/>
    <mergeCell ref="O47:CV47"/>
    <mergeCell ref="CX47:DI47"/>
    <mergeCell ref="B57:M57"/>
    <mergeCell ref="O57:CW57"/>
    <mergeCell ref="B54:M54"/>
    <mergeCell ref="O54:CW54"/>
    <mergeCell ref="CX54:DI54"/>
    <mergeCell ref="CX52:DI52"/>
    <mergeCell ref="B53:M53"/>
    <mergeCell ref="O53:CW53"/>
    <mergeCell ref="CX53:DI53"/>
    <mergeCell ref="B52:M52"/>
    <mergeCell ref="O52:CW52"/>
    <mergeCell ref="CX55:DI56"/>
    <mergeCell ref="B55:M55"/>
    <mergeCell ref="O55:CW55"/>
    <mergeCell ref="B56:M56"/>
    <mergeCell ref="O56:CW56"/>
    <mergeCell ref="CX57:DI57"/>
    <mergeCell ref="B60:M60"/>
    <mergeCell ref="O60:CW60"/>
    <mergeCell ref="CX60:DI60"/>
    <mergeCell ref="B59:M59"/>
    <mergeCell ref="O59:CW59"/>
    <mergeCell ref="CX59:DI59"/>
    <mergeCell ref="B58:M58"/>
    <mergeCell ref="O58:CW58"/>
    <mergeCell ref="CX58:DI58"/>
    <mergeCell ref="CX61:DI61"/>
    <mergeCell ref="B62:M62"/>
    <mergeCell ref="O62:CW62"/>
    <mergeCell ref="CX62:DI62"/>
    <mergeCell ref="CX63:DI63"/>
    <mergeCell ref="B63:M63"/>
    <mergeCell ref="O63:CW63"/>
    <mergeCell ref="B61:M61"/>
    <mergeCell ref="O61:CW61"/>
    <mergeCell ref="B66:M66"/>
    <mergeCell ref="O66:CW66"/>
    <mergeCell ref="CX66:DI66"/>
    <mergeCell ref="B67:M67"/>
    <mergeCell ref="O67:CW67"/>
    <mergeCell ref="B64:M64"/>
    <mergeCell ref="O64:CW64"/>
    <mergeCell ref="CX64:DI64"/>
    <mergeCell ref="B65:M65"/>
    <mergeCell ref="O65:CW65"/>
    <mergeCell ref="CX65:DI65"/>
    <mergeCell ref="CX67:DI67"/>
    <mergeCell ref="CX69:DI69"/>
    <mergeCell ref="B68:M68"/>
    <mergeCell ref="O68:CW68"/>
    <mergeCell ref="CX68:DI68"/>
    <mergeCell ref="B70:M70"/>
    <mergeCell ref="O70:CW70"/>
    <mergeCell ref="CX70:DI70"/>
    <mergeCell ref="B69:M69"/>
    <mergeCell ref="O69:CW69"/>
    <mergeCell ref="B71:M71"/>
    <mergeCell ref="O71:CW71"/>
    <mergeCell ref="B72:M72"/>
    <mergeCell ref="O72:CW72"/>
    <mergeCell ref="CX71:DI71"/>
    <mergeCell ref="CX72:DI72"/>
    <mergeCell ref="B75:M75"/>
    <mergeCell ref="O75:CW75"/>
    <mergeCell ref="CX74:DI74"/>
    <mergeCell ref="B76:M76"/>
    <mergeCell ref="O76:CW76"/>
    <mergeCell ref="CX76:DI76"/>
    <mergeCell ref="B73:M73"/>
    <mergeCell ref="O73:CW73"/>
    <mergeCell ref="B74:M74"/>
    <mergeCell ref="O74:CW74"/>
    <mergeCell ref="CX73:DI73"/>
    <mergeCell ref="CX75:DI75"/>
    <mergeCell ref="B79:M79"/>
    <mergeCell ref="O79:CW79"/>
    <mergeCell ref="B77:M77"/>
    <mergeCell ref="O77:CW77"/>
    <mergeCell ref="CX79:DI79"/>
    <mergeCell ref="CX80:DI80"/>
    <mergeCell ref="B80:M80"/>
    <mergeCell ref="O80:CW80"/>
    <mergeCell ref="B78:M78"/>
    <mergeCell ref="O78:CW78"/>
    <mergeCell ref="CX78:DI78"/>
    <mergeCell ref="CX77:DI77"/>
    <mergeCell ref="B84:M84"/>
    <mergeCell ref="O84:CW84"/>
    <mergeCell ref="CX84:DI84"/>
    <mergeCell ref="B81:M81"/>
    <mergeCell ref="O81:CW81"/>
    <mergeCell ref="CX82:DI82"/>
    <mergeCell ref="B83:M83"/>
    <mergeCell ref="O83:CW83"/>
    <mergeCell ref="CX83:DI83"/>
    <mergeCell ref="B82:M82"/>
    <mergeCell ref="O82:CW82"/>
    <mergeCell ref="CX81:DI81"/>
    <mergeCell ref="CX85:DI85"/>
    <mergeCell ref="CX86:DI86"/>
    <mergeCell ref="B87:M87"/>
    <mergeCell ref="O87:CW87"/>
    <mergeCell ref="CX87:DI87"/>
    <mergeCell ref="B88:M88"/>
    <mergeCell ref="O88:CW88"/>
    <mergeCell ref="CX88:DI88"/>
    <mergeCell ref="B85:M85"/>
    <mergeCell ref="O85:CW85"/>
    <mergeCell ref="B86:M86"/>
    <mergeCell ref="O86:CW86"/>
    <mergeCell ref="B90:M90"/>
    <mergeCell ref="O90:CW90"/>
    <mergeCell ref="CX89:DI89"/>
    <mergeCell ref="B89:M89"/>
    <mergeCell ref="O89:CW89"/>
    <mergeCell ref="B91:M91"/>
    <mergeCell ref="O91:CW91"/>
    <mergeCell ref="CX91:DI91"/>
    <mergeCell ref="O93:CW93"/>
    <mergeCell ref="CX93:DI93"/>
    <mergeCell ref="B92:M92"/>
    <mergeCell ref="O92:CW92"/>
    <mergeCell ref="CX92:DI92"/>
    <mergeCell ref="CX90:DI90"/>
    <mergeCell ref="B99:M99"/>
    <mergeCell ref="N99:CW99"/>
    <mergeCell ref="CX95:DI97"/>
    <mergeCell ref="B98:M98"/>
    <mergeCell ref="N98:CW98"/>
    <mergeCell ref="CX98:DI100"/>
    <mergeCell ref="B95:M97"/>
    <mergeCell ref="N95:CW97"/>
    <mergeCell ref="B100:M100"/>
    <mergeCell ref="N100:CW100"/>
    <mergeCell ref="B103:M103"/>
    <mergeCell ref="O103:CW103"/>
    <mergeCell ref="CX103:DI103"/>
    <mergeCell ref="B102:M102"/>
    <mergeCell ref="O102:CW102"/>
    <mergeCell ref="CX102:DI102"/>
    <mergeCell ref="B104:M104"/>
    <mergeCell ref="O104:CW104"/>
    <mergeCell ref="CX104:DI104"/>
    <mergeCell ref="B106:M106"/>
    <mergeCell ref="O106:CW106"/>
    <mergeCell ref="B109:M109"/>
    <mergeCell ref="O109:CW109"/>
    <mergeCell ref="CX109:DI109"/>
    <mergeCell ref="CX108:DI108"/>
    <mergeCell ref="B105:M105"/>
    <mergeCell ref="O105:CW105"/>
    <mergeCell ref="CX105:DI105"/>
    <mergeCell ref="B107:M107"/>
    <mergeCell ref="B108:M108"/>
    <mergeCell ref="O108:CW108"/>
    <mergeCell ref="CX106:DI106"/>
    <mergeCell ref="B115:M115"/>
    <mergeCell ref="O115:CW115"/>
    <mergeCell ref="CX117:DI117"/>
    <mergeCell ref="B116:M116"/>
    <mergeCell ref="O116:CW116"/>
    <mergeCell ref="CX115:DI115"/>
    <mergeCell ref="CX116:DI116"/>
    <mergeCell ref="CX111:DI112"/>
    <mergeCell ref="O107:CW107"/>
    <mergeCell ref="CX107:DI107"/>
    <mergeCell ref="B111:M111"/>
    <mergeCell ref="O111:CW111"/>
    <mergeCell ref="CX114:DI114"/>
    <mergeCell ref="CX110:DI110"/>
    <mergeCell ref="B110:M110"/>
    <mergeCell ref="O110:CW110"/>
    <mergeCell ref="B113:M113"/>
    <mergeCell ref="O113:CW113"/>
    <mergeCell ref="B112:M112"/>
    <mergeCell ref="O112:CW112"/>
    <mergeCell ref="B114:M114"/>
    <mergeCell ref="O114:CW114"/>
    <mergeCell ref="CX113:DI113"/>
    <mergeCell ref="CX119:DI119"/>
    <mergeCell ref="B119:M119"/>
    <mergeCell ref="O119:CW119"/>
    <mergeCell ref="B117:M117"/>
    <mergeCell ref="O117:CW117"/>
    <mergeCell ref="B121:M121"/>
    <mergeCell ref="O121:CW121"/>
    <mergeCell ref="CX121:DI121"/>
    <mergeCell ref="B118:M118"/>
    <mergeCell ref="B120:M120"/>
    <mergeCell ref="O120:CW120"/>
    <mergeCell ref="CX120:DI120"/>
    <mergeCell ref="O118:CW118"/>
    <mergeCell ref="CX118:DI118"/>
    <mergeCell ref="B123:M123"/>
    <mergeCell ref="O123:CW123"/>
    <mergeCell ref="CX124:DI124"/>
    <mergeCell ref="B124:M124"/>
    <mergeCell ref="O124:CW124"/>
    <mergeCell ref="B122:M122"/>
    <mergeCell ref="O122:CW122"/>
    <mergeCell ref="CX122:DI123"/>
    <mergeCell ref="B127:M127"/>
    <mergeCell ref="O127:CW127"/>
    <mergeCell ref="CX127:DI127"/>
    <mergeCell ref="B128:M128"/>
    <mergeCell ref="O128:CW128"/>
    <mergeCell ref="B125:M125"/>
    <mergeCell ref="O125:CW125"/>
    <mergeCell ref="CX125:DI125"/>
    <mergeCell ref="B126:M126"/>
    <mergeCell ref="O126:CW126"/>
    <mergeCell ref="CX126:DI126"/>
    <mergeCell ref="CX128:DI128"/>
    <mergeCell ref="CX130:DI130"/>
    <mergeCell ref="B129:M129"/>
    <mergeCell ref="O129:CW129"/>
    <mergeCell ref="CX129:DI129"/>
    <mergeCell ref="B131:M131"/>
    <mergeCell ref="O131:CW131"/>
    <mergeCell ref="CX131:DI131"/>
    <mergeCell ref="B130:M130"/>
    <mergeCell ref="O130:CW130"/>
    <mergeCell ref="CX135:DI135"/>
    <mergeCell ref="B136:M136"/>
    <mergeCell ref="O136:CW136"/>
    <mergeCell ref="CX136:DI136"/>
    <mergeCell ref="B135:M135"/>
    <mergeCell ref="O135:CW135"/>
    <mergeCell ref="CX138:DI138"/>
    <mergeCell ref="B132:M132"/>
    <mergeCell ref="O132:CW132"/>
    <mergeCell ref="B133:M133"/>
    <mergeCell ref="O133:CW133"/>
    <mergeCell ref="CX132:DI132"/>
    <mergeCell ref="CX133:DI133"/>
    <mergeCell ref="CX134:DI134"/>
    <mergeCell ref="B137:M137"/>
    <mergeCell ref="O137:CW137"/>
    <mergeCell ref="CX137:DI137"/>
    <mergeCell ref="B134:M134"/>
    <mergeCell ref="O134:CW134"/>
    <mergeCell ref="P146:AB146"/>
    <mergeCell ref="AE146:BA146"/>
    <mergeCell ref="AE147:BA147"/>
    <mergeCell ref="O143:CW143"/>
    <mergeCell ref="B138:M138"/>
    <mergeCell ref="O138:CW138"/>
    <mergeCell ref="B139:M139"/>
    <mergeCell ref="O139:CW139"/>
    <mergeCell ref="CX139:DI139"/>
    <mergeCell ref="DJ122:DJ123"/>
    <mergeCell ref="DK122:DK123"/>
    <mergeCell ref="DL122:DL123"/>
    <mergeCell ref="D153:DU153"/>
    <mergeCell ref="D154:DU154"/>
    <mergeCell ref="D155:DU155"/>
    <mergeCell ref="CX142:DI142"/>
    <mergeCell ref="P147:AB147"/>
    <mergeCell ref="CX143:DI143"/>
    <mergeCell ref="B141:M141"/>
    <mergeCell ref="O141:CW141"/>
    <mergeCell ref="CX141:DI141"/>
    <mergeCell ref="B142:M142"/>
    <mergeCell ref="O142:CW142"/>
    <mergeCell ref="CX140:DI140"/>
    <mergeCell ref="B140:M140"/>
    <mergeCell ref="B149:C149"/>
    <mergeCell ref="D149:G149"/>
    <mergeCell ref="H149:I149"/>
    <mergeCell ref="K149:Z149"/>
    <mergeCell ref="B143:M143"/>
    <mergeCell ref="O140:CW140"/>
    <mergeCell ref="AA149:AD149"/>
    <mergeCell ref="AE149:AG149"/>
  </mergeCells>
  <pageMargins left="1.1811023622047245" right="0.78740157480314965" top="0.59055118110236227" bottom="0.39370078740157483" header="0.19685039370078741" footer="0.19685039370078741"/>
  <pageSetup paperSize="9" scale="59" fitToHeight="2" orientation="portrait" r:id="rId1"/>
  <headerFooter alignWithMargins="0"/>
  <rowBreaks count="1" manualBreakCount="1">
    <brk id="93" min="1" max="1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DI76"/>
  <sheetViews>
    <sheetView tabSelected="1" topLeftCell="B1" zoomScaleNormal="100" zoomScaleSheetLayoutView="100" workbookViewId="0">
      <selection activeCell="AI72" sqref="AI72"/>
    </sheetView>
  </sheetViews>
  <sheetFormatPr defaultColWidth="0.85546875" defaultRowHeight="12.75" x14ac:dyDescent="0.2"/>
  <cols>
    <col min="1" max="1" width="9.28515625" style="19" hidden="1" customWidth="1"/>
    <col min="2" max="13" width="0.85546875" style="1" customWidth="1"/>
    <col min="14" max="63" width="1.140625" style="1" customWidth="1"/>
    <col min="64" max="64" width="2.140625" style="1" customWidth="1"/>
    <col min="65" max="71" width="1.140625" style="1" customWidth="1"/>
    <col min="72" max="72" width="19.7109375" style="1" customWidth="1"/>
    <col min="73" max="73" width="21.140625" style="1" customWidth="1"/>
    <col min="74" max="74" width="0.85546875" style="1"/>
    <col min="75" max="75" width="17.5703125" style="1" customWidth="1"/>
    <col min="76" max="76" width="11.28515625" style="1" customWidth="1"/>
    <col min="77" max="77" width="3.5703125" style="1" customWidth="1"/>
    <col min="78" max="16384" width="0.85546875" style="1"/>
  </cols>
  <sheetData>
    <row r="1" spans="1:73" ht="17.25" customHeight="1" x14ac:dyDescent="0.2"/>
    <row r="2" spans="1:73" s="20" customFormat="1" ht="15" x14ac:dyDescent="0.25">
      <c r="A2" s="38"/>
      <c r="B2" s="665" t="s">
        <v>301</v>
      </c>
      <c r="C2" s="665"/>
      <c r="D2" s="665"/>
      <c r="E2" s="665"/>
      <c r="F2" s="665"/>
      <c r="G2" s="665"/>
      <c r="H2" s="665"/>
      <c r="I2" s="665"/>
      <c r="J2" s="665"/>
      <c r="K2" s="665"/>
      <c r="L2" s="665"/>
      <c r="M2" s="665"/>
      <c r="N2" s="665"/>
      <c r="O2" s="665"/>
      <c r="P2" s="665"/>
      <c r="Q2" s="665"/>
      <c r="R2" s="665"/>
      <c r="S2" s="665"/>
      <c r="T2" s="665"/>
      <c r="U2" s="665"/>
      <c r="V2" s="665"/>
      <c r="W2" s="665"/>
      <c r="X2" s="665"/>
      <c r="Y2" s="665"/>
      <c r="Z2" s="665"/>
      <c r="AA2" s="665"/>
      <c r="AB2" s="665"/>
      <c r="AC2" s="665"/>
      <c r="AD2" s="665"/>
      <c r="AE2" s="665"/>
      <c r="AF2" s="665"/>
      <c r="AG2" s="665"/>
      <c r="AH2" s="665"/>
      <c r="AI2" s="665"/>
      <c r="AJ2" s="665"/>
      <c r="AK2" s="665"/>
      <c r="AL2" s="665"/>
      <c r="AM2" s="665"/>
      <c r="AN2" s="665"/>
      <c r="AO2" s="665"/>
      <c r="AP2" s="665"/>
      <c r="AQ2" s="665"/>
      <c r="AR2" s="665"/>
      <c r="AS2" s="665"/>
      <c r="AT2" s="665"/>
      <c r="AU2" s="665"/>
      <c r="AV2" s="665"/>
      <c r="AW2" s="665"/>
      <c r="AX2" s="665"/>
      <c r="AY2" s="665"/>
      <c r="AZ2" s="665"/>
      <c r="BA2" s="665"/>
      <c r="BB2" s="665"/>
      <c r="BC2" s="665"/>
      <c r="BD2" s="665"/>
      <c r="BE2" s="665"/>
      <c r="BF2" s="665"/>
      <c r="BG2" s="665"/>
      <c r="BH2" s="665"/>
      <c r="BI2" s="665"/>
      <c r="BJ2" s="665"/>
      <c r="BK2" s="665"/>
      <c r="BL2" s="665"/>
      <c r="BM2" s="665"/>
      <c r="BN2" s="665"/>
      <c r="BO2" s="665"/>
      <c r="BP2" s="665"/>
      <c r="BQ2" s="665"/>
      <c r="BR2" s="665"/>
      <c r="BS2" s="665"/>
      <c r="BT2" s="665"/>
    </row>
    <row r="3" spans="1:73" s="25" customFormat="1" ht="15" thickBot="1" x14ac:dyDescent="0.25">
      <c r="A3" s="2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71"/>
      <c r="X3" s="271"/>
      <c r="Y3" s="271"/>
      <c r="Z3" s="2"/>
      <c r="AA3" s="2"/>
      <c r="AB3" s="2"/>
      <c r="AC3" s="273" t="s">
        <v>302</v>
      </c>
      <c r="AD3" s="2"/>
      <c r="AE3" s="666" t="s">
        <v>304</v>
      </c>
      <c r="AF3" s="666"/>
      <c r="AG3" s="666"/>
      <c r="AH3" s="666"/>
      <c r="AI3" s="666"/>
      <c r="AJ3" s="666"/>
      <c r="AK3" s="666"/>
      <c r="AL3" s="666"/>
      <c r="AM3" s="666"/>
      <c r="AN3" s="666"/>
      <c r="AO3" s="666"/>
      <c r="AP3" s="666"/>
      <c r="AQ3" s="666"/>
      <c r="AR3" s="666"/>
      <c r="AS3" s="666"/>
      <c r="AT3" s="666"/>
      <c r="AU3" s="666"/>
      <c r="AV3" s="666"/>
      <c r="AW3" s="666"/>
      <c r="AX3" s="667">
        <v>20</v>
      </c>
      <c r="AY3" s="667"/>
      <c r="AZ3" s="667"/>
      <c r="BA3" s="667"/>
      <c r="BB3" s="668" t="s">
        <v>166</v>
      </c>
      <c r="BC3" s="668"/>
      <c r="BD3" s="668"/>
      <c r="BE3" s="668"/>
      <c r="BF3" s="2"/>
      <c r="BG3" s="271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72" t="s">
        <v>175</v>
      </c>
    </row>
    <row r="4" spans="1:73" s="25" customFormat="1" ht="12" x14ac:dyDescent="0.2">
      <c r="A4" s="21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40" t="s">
        <v>303</v>
      </c>
      <c r="BU4" s="52" t="s">
        <v>63</v>
      </c>
    </row>
    <row r="5" spans="1:73" s="25" customFormat="1" ht="12" x14ac:dyDescent="0.2">
      <c r="A5" s="21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40" t="s">
        <v>177</v>
      </c>
      <c r="BU5" s="30" t="s">
        <v>168</v>
      </c>
    </row>
    <row r="6" spans="1:73" s="25" customFormat="1" ht="12" x14ac:dyDescent="0.2">
      <c r="A6" s="21"/>
      <c r="B6" s="8" t="s">
        <v>178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274"/>
      <c r="P6" s="274"/>
      <c r="Q6" s="274"/>
      <c r="R6" s="274" t="s">
        <v>179</v>
      </c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4"/>
      <c r="AO6" s="274"/>
      <c r="AP6" s="274"/>
      <c r="AQ6" s="274"/>
      <c r="AR6" s="274"/>
      <c r="AS6" s="274"/>
      <c r="AT6" s="274"/>
      <c r="AU6" s="274"/>
      <c r="AV6" s="274"/>
      <c r="AW6" s="274"/>
      <c r="AX6" s="274"/>
      <c r="AY6" s="274"/>
      <c r="AZ6" s="274"/>
      <c r="BA6" s="274"/>
      <c r="BB6" s="274"/>
      <c r="BC6" s="274"/>
      <c r="BD6" s="274"/>
      <c r="BE6" s="274"/>
      <c r="BF6" s="274"/>
      <c r="BG6" s="274"/>
      <c r="BH6" s="274"/>
      <c r="BI6" s="274"/>
      <c r="BJ6" s="274"/>
      <c r="BK6" s="274"/>
      <c r="BL6" s="274"/>
      <c r="BM6" s="274"/>
      <c r="BN6" s="274"/>
      <c r="BO6" s="274"/>
      <c r="BP6" s="274"/>
      <c r="BQ6" s="274"/>
      <c r="BR6" s="274"/>
      <c r="BS6" s="274"/>
      <c r="BT6" s="40" t="s">
        <v>180</v>
      </c>
      <c r="BU6" s="30" t="s">
        <v>161</v>
      </c>
    </row>
    <row r="7" spans="1:73" s="25" customFormat="1" ht="12" x14ac:dyDescent="0.2">
      <c r="A7" s="21"/>
      <c r="B7" s="8" t="s">
        <v>181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40" t="s">
        <v>182</v>
      </c>
      <c r="BU7" s="30" t="s">
        <v>162</v>
      </c>
    </row>
    <row r="8" spans="1:73" s="25" customFormat="1" ht="12" customHeight="1" x14ac:dyDescent="0.2">
      <c r="A8" s="21"/>
      <c r="B8" s="275" t="s">
        <v>183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40" t="s">
        <v>184</v>
      </c>
      <c r="BU8" s="669" t="s">
        <v>163</v>
      </c>
    </row>
    <row r="9" spans="1:73" s="25" customFormat="1" ht="12" customHeight="1" x14ac:dyDescent="0.2">
      <c r="A9" s="21"/>
      <c r="B9" s="275" t="s">
        <v>185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276"/>
      <c r="R9" s="276"/>
      <c r="S9" s="276"/>
      <c r="T9" s="276"/>
      <c r="U9" s="276"/>
      <c r="V9" s="274"/>
      <c r="W9" s="274"/>
      <c r="X9" s="274" t="s">
        <v>186</v>
      </c>
      <c r="Y9" s="274"/>
      <c r="Z9" s="274"/>
      <c r="AA9" s="274"/>
      <c r="AB9" s="274"/>
      <c r="AC9" s="274"/>
      <c r="AD9" s="274"/>
      <c r="AE9" s="274"/>
      <c r="AF9" s="274"/>
      <c r="AG9" s="274"/>
      <c r="AH9" s="274"/>
      <c r="AI9" s="274"/>
      <c r="AJ9" s="274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274"/>
      <c r="AX9" s="274"/>
      <c r="AY9" s="274"/>
      <c r="AZ9" s="274"/>
      <c r="BA9" s="274"/>
      <c r="BB9" s="274"/>
      <c r="BC9" s="277"/>
      <c r="BD9" s="277"/>
      <c r="BE9" s="277"/>
      <c r="BF9" s="277"/>
      <c r="BG9" s="277"/>
      <c r="BH9" s="277"/>
      <c r="BI9" s="277"/>
      <c r="BJ9" s="277"/>
      <c r="BK9" s="277"/>
      <c r="BL9" s="277"/>
      <c r="BM9" s="277"/>
      <c r="BN9" s="277"/>
      <c r="BO9" s="277"/>
      <c r="BP9" s="277"/>
      <c r="BQ9" s="277"/>
      <c r="BR9" s="277"/>
      <c r="BS9" s="277"/>
      <c r="BT9" s="40" t="s">
        <v>187</v>
      </c>
      <c r="BU9" s="670"/>
    </row>
    <row r="10" spans="1:73" s="25" customFormat="1" ht="12" customHeight="1" x14ac:dyDescent="0.2">
      <c r="A10" s="21"/>
      <c r="B10" s="76" t="s">
        <v>188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278"/>
      <c r="AP10" s="278"/>
      <c r="AQ10" s="278"/>
      <c r="AR10" s="278"/>
      <c r="AS10" s="278"/>
      <c r="AT10" s="278"/>
      <c r="AU10" s="278"/>
      <c r="AV10" s="278"/>
      <c r="AW10" s="278"/>
      <c r="AX10" s="278"/>
      <c r="AY10" s="278"/>
      <c r="AZ10" s="278"/>
      <c r="BA10" s="278" t="s">
        <v>189</v>
      </c>
      <c r="BB10" s="278"/>
      <c r="BC10" s="274"/>
      <c r="BD10" s="274"/>
      <c r="BE10" s="274"/>
      <c r="BF10" s="274"/>
      <c r="BG10" s="274"/>
      <c r="BH10" s="274"/>
      <c r="BI10" s="274"/>
      <c r="BJ10" s="274"/>
      <c r="BK10" s="274"/>
      <c r="BL10" s="274"/>
      <c r="BM10" s="274"/>
      <c r="BN10" s="274"/>
      <c r="BO10" s="274"/>
      <c r="BP10" s="274"/>
      <c r="BQ10" s="274"/>
      <c r="BR10" s="274"/>
      <c r="BS10" s="274"/>
      <c r="BT10" s="279"/>
      <c r="BU10" s="669" t="s">
        <v>165</v>
      </c>
    </row>
    <row r="11" spans="1:73" s="25" customFormat="1" ht="12" x14ac:dyDescent="0.2">
      <c r="A11" s="21"/>
      <c r="B11" s="274"/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274"/>
      <c r="AA11" s="274"/>
      <c r="AB11" s="274"/>
      <c r="AC11" s="274"/>
      <c r="AD11" s="274"/>
      <c r="AE11" s="274"/>
      <c r="AF11" s="274"/>
      <c r="AG11" s="274"/>
      <c r="AH11" s="274"/>
      <c r="AI11" s="274"/>
      <c r="AJ11" s="274"/>
      <c r="AK11" s="274"/>
      <c r="AL11" s="274"/>
      <c r="AM11" s="274"/>
      <c r="AN11" s="274"/>
      <c r="AO11" s="274"/>
      <c r="AP11" s="274"/>
      <c r="AQ11" s="274"/>
      <c r="AR11" s="274"/>
      <c r="AS11" s="274"/>
      <c r="AT11" s="274"/>
      <c r="AU11" s="274"/>
      <c r="AV11" s="274"/>
      <c r="AW11" s="274"/>
      <c r="AX11" s="274"/>
      <c r="AY11" s="274"/>
      <c r="AZ11" s="274"/>
      <c r="BA11" s="274"/>
      <c r="BB11" s="274"/>
      <c r="BC11" s="274"/>
      <c r="BD11" s="274"/>
      <c r="BE11" s="274"/>
      <c r="BF11" s="274"/>
      <c r="BG11" s="274"/>
      <c r="BH11" s="274"/>
      <c r="BI11" s="274"/>
      <c r="BJ11" s="274"/>
      <c r="BK11" s="274"/>
      <c r="BL11" s="274"/>
      <c r="BM11" s="274"/>
      <c r="BN11" s="274"/>
      <c r="BO11" s="274"/>
      <c r="BP11" s="274"/>
      <c r="BQ11" s="274"/>
      <c r="BR11" s="274"/>
      <c r="BS11" s="274"/>
      <c r="BT11" s="40" t="s">
        <v>190</v>
      </c>
      <c r="BU11" s="670"/>
    </row>
    <row r="12" spans="1:73" s="8" customFormat="1" thickBot="1" x14ac:dyDescent="0.25">
      <c r="A12" s="21"/>
      <c r="B12" s="8" t="s">
        <v>191</v>
      </c>
      <c r="BT12" s="40" t="s">
        <v>192</v>
      </c>
      <c r="BU12" s="53" t="s">
        <v>62</v>
      </c>
    </row>
    <row r="13" spans="1:73" ht="29.25" customHeight="1" thickBot="1" x14ac:dyDescent="0.25"/>
    <row r="14" spans="1:73" ht="18" customHeight="1" x14ac:dyDescent="0.2">
      <c r="B14" s="678" t="s">
        <v>198</v>
      </c>
      <c r="C14" s="679"/>
      <c r="D14" s="679"/>
      <c r="E14" s="679"/>
      <c r="F14" s="679"/>
      <c r="G14" s="679"/>
      <c r="H14" s="679"/>
      <c r="I14" s="679"/>
      <c r="J14" s="679"/>
      <c r="K14" s="679"/>
      <c r="L14" s="679"/>
      <c r="M14" s="680"/>
      <c r="N14" s="696" t="s">
        <v>199</v>
      </c>
      <c r="O14" s="697"/>
      <c r="P14" s="697"/>
      <c r="Q14" s="697"/>
      <c r="R14" s="697"/>
      <c r="S14" s="697"/>
      <c r="T14" s="697"/>
      <c r="U14" s="697"/>
      <c r="V14" s="697"/>
      <c r="W14" s="697"/>
      <c r="X14" s="697"/>
      <c r="Y14" s="697"/>
      <c r="Z14" s="697"/>
      <c r="AA14" s="697"/>
      <c r="AB14" s="697"/>
      <c r="AC14" s="697"/>
      <c r="AD14" s="697"/>
      <c r="AE14" s="697"/>
      <c r="AF14" s="697"/>
      <c r="AG14" s="697"/>
      <c r="AH14" s="697"/>
      <c r="AI14" s="697"/>
      <c r="AJ14" s="697"/>
      <c r="AK14" s="697"/>
      <c r="AL14" s="697"/>
      <c r="AM14" s="697"/>
      <c r="AN14" s="697"/>
      <c r="AO14" s="697"/>
      <c r="AP14" s="697"/>
      <c r="AQ14" s="697"/>
      <c r="AR14" s="697"/>
      <c r="AS14" s="697"/>
      <c r="AT14" s="697"/>
      <c r="AU14" s="697"/>
      <c r="AV14" s="697"/>
      <c r="AW14" s="697"/>
      <c r="AX14" s="697"/>
      <c r="AY14" s="697"/>
      <c r="AZ14" s="697"/>
      <c r="BA14" s="697"/>
      <c r="BB14" s="697"/>
      <c r="BC14" s="697"/>
      <c r="BD14" s="697"/>
      <c r="BE14" s="697"/>
      <c r="BF14" s="697"/>
      <c r="BG14" s="697"/>
      <c r="BH14" s="697"/>
      <c r="BI14" s="697"/>
      <c r="BJ14" s="697"/>
      <c r="BK14" s="697"/>
      <c r="BL14" s="698"/>
      <c r="BM14" s="696" t="s">
        <v>306</v>
      </c>
      <c r="BN14" s="705"/>
      <c r="BO14" s="705"/>
      <c r="BP14" s="705"/>
      <c r="BQ14" s="705"/>
      <c r="BR14" s="705"/>
      <c r="BS14" s="706"/>
      <c r="BT14" s="161" t="s">
        <v>305</v>
      </c>
      <c r="BU14" s="161" t="s">
        <v>305</v>
      </c>
    </row>
    <row r="15" spans="1:73" x14ac:dyDescent="0.2">
      <c r="B15" s="681"/>
      <c r="C15" s="682"/>
      <c r="D15" s="682"/>
      <c r="E15" s="682"/>
      <c r="F15" s="682"/>
      <c r="G15" s="682"/>
      <c r="H15" s="682"/>
      <c r="I15" s="682"/>
      <c r="J15" s="682"/>
      <c r="K15" s="682"/>
      <c r="L15" s="682"/>
      <c r="M15" s="683"/>
      <c r="N15" s="699"/>
      <c r="O15" s="700"/>
      <c r="P15" s="700"/>
      <c r="Q15" s="700"/>
      <c r="R15" s="700"/>
      <c r="S15" s="700"/>
      <c r="T15" s="700"/>
      <c r="U15" s="700"/>
      <c r="V15" s="700"/>
      <c r="W15" s="700"/>
      <c r="X15" s="700"/>
      <c r="Y15" s="700"/>
      <c r="Z15" s="700"/>
      <c r="AA15" s="700"/>
      <c r="AB15" s="700"/>
      <c r="AC15" s="700"/>
      <c r="AD15" s="700"/>
      <c r="AE15" s="700"/>
      <c r="AF15" s="700"/>
      <c r="AG15" s="700"/>
      <c r="AH15" s="700"/>
      <c r="AI15" s="700"/>
      <c r="AJ15" s="700"/>
      <c r="AK15" s="700"/>
      <c r="AL15" s="700"/>
      <c r="AM15" s="700"/>
      <c r="AN15" s="700"/>
      <c r="AO15" s="700"/>
      <c r="AP15" s="700"/>
      <c r="AQ15" s="700"/>
      <c r="AR15" s="700"/>
      <c r="AS15" s="700"/>
      <c r="AT15" s="700"/>
      <c r="AU15" s="700"/>
      <c r="AV15" s="700"/>
      <c r="AW15" s="700"/>
      <c r="AX15" s="700"/>
      <c r="AY15" s="700"/>
      <c r="AZ15" s="700"/>
      <c r="BA15" s="700"/>
      <c r="BB15" s="700"/>
      <c r="BC15" s="700"/>
      <c r="BD15" s="700"/>
      <c r="BE15" s="700"/>
      <c r="BF15" s="700"/>
      <c r="BG15" s="700"/>
      <c r="BH15" s="700"/>
      <c r="BI15" s="700"/>
      <c r="BJ15" s="700"/>
      <c r="BK15" s="700"/>
      <c r="BL15" s="701"/>
      <c r="BM15" s="707"/>
      <c r="BN15" s="708"/>
      <c r="BO15" s="708"/>
      <c r="BP15" s="708"/>
      <c r="BQ15" s="708"/>
      <c r="BR15" s="708"/>
      <c r="BS15" s="709"/>
      <c r="BT15" s="41">
        <v>2017</v>
      </c>
      <c r="BU15" s="41">
        <v>2016</v>
      </c>
    </row>
    <row r="16" spans="1:73" ht="15" customHeight="1" thickBot="1" x14ac:dyDescent="0.25">
      <c r="B16" s="684"/>
      <c r="C16" s="685"/>
      <c r="D16" s="685"/>
      <c r="E16" s="685"/>
      <c r="F16" s="685"/>
      <c r="G16" s="685"/>
      <c r="H16" s="685"/>
      <c r="I16" s="685"/>
      <c r="J16" s="685"/>
      <c r="K16" s="685"/>
      <c r="L16" s="685"/>
      <c r="M16" s="686"/>
      <c r="N16" s="702"/>
      <c r="O16" s="703"/>
      <c r="P16" s="703"/>
      <c r="Q16" s="703"/>
      <c r="R16" s="703"/>
      <c r="S16" s="703"/>
      <c r="T16" s="703"/>
      <c r="U16" s="703"/>
      <c r="V16" s="703"/>
      <c r="W16" s="703"/>
      <c r="X16" s="703"/>
      <c r="Y16" s="703"/>
      <c r="Z16" s="703"/>
      <c r="AA16" s="703"/>
      <c r="AB16" s="703"/>
      <c r="AC16" s="703"/>
      <c r="AD16" s="703"/>
      <c r="AE16" s="703"/>
      <c r="AF16" s="703"/>
      <c r="AG16" s="703"/>
      <c r="AH16" s="703"/>
      <c r="AI16" s="703"/>
      <c r="AJ16" s="703"/>
      <c r="AK16" s="703"/>
      <c r="AL16" s="703"/>
      <c r="AM16" s="703"/>
      <c r="AN16" s="703"/>
      <c r="AO16" s="703"/>
      <c r="AP16" s="703"/>
      <c r="AQ16" s="703"/>
      <c r="AR16" s="703"/>
      <c r="AS16" s="703"/>
      <c r="AT16" s="703"/>
      <c r="AU16" s="703"/>
      <c r="AV16" s="703"/>
      <c r="AW16" s="703"/>
      <c r="AX16" s="703"/>
      <c r="AY16" s="703"/>
      <c r="AZ16" s="703"/>
      <c r="BA16" s="703"/>
      <c r="BB16" s="703"/>
      <c r="BC16" s="703"/>
      <c r="BD16" s="703"/>
      <c r="BE16" s="703"/>
      <c r="BF16" s="703"/>
      <c r="BG16" s="703"/>
      <c r="BH16" s="703"/>
      <c r="BI16" s="703"/>
      <c r="BJ16" s="703"/>
      <c r="BK16" s="703"/>
      <c r="BL16" s="704"/>
      <c r="BM16" s="710"/>
      <c r="BN16" s="711"/>
      <c r="BO16" s="711"/>
      <c r="BP16" s="711"/>
      <c r="BQ16" s="711"/>
      <c r="BR16" s="711"/>
      <c r="BS16" s="712"/>
      <c r="BT16" s="42" t="s">
        <v>4</v>
      </c>
      <c r="BU16" s="42" t="s">
        <v>5</v>
      </c>
    </row>
    <row r="17" spans="1:113" ht="13.5" thickBot="1" x14ac:dyDescent="0.25">
      <c r="B17" s="687">
        <v>1</v>
      </c>
      <c r="C17" s="688"/>
      <c r="D17" s="688"/>
      <c r="E17" s="688"/>
      <c r="F17" s="688"/>
      <c r="G17" s="688"/>
      <c r="H17" s="688"/>
      <c r="I17" s="688"/>
      <c r="J17" s="688"/>
      <c r="K17" s="688"/>
      <c r="L17" s="688"/>
      <c r="M17" s="689"/>
      <c r="N17" s="690">
        <v>2</v>
      </c>
      <c r="O17" s="691"/>
      <c r="P17" s="691"/>
      <c r="Q17" s="691"/>
      <c r="R17" s="691"/>
      <c r="S17" s="691"/>
      <c r="T17" s="691"/>
      <c r="U17" s="691"/>
      <c r="V17" s="691"/>
      <c r="W17" s="691"/>
      <c r="X17" s="691"/>
      <c r="Y17" s="691"/>
      <c r="Z17" s="691"/>
      <c r="AA17" s="691"/>
      <c r="AB17" s="691"/>
      <c r="AC17" s="691"/>
      <c r="AD17" s="691"/>
      <c r="AE17" s="691"/>
      <c r="AF17" s="691"/>
      <c r="AG17" s="691"/>
      <c r="AH17" s="691"/>
      <c r="AI17" s="691"/>
      <c r="AJ17" s="691"/>
      <c r="AK17" s="691"/>
      <c r="AL17" s="691"/>
      <c r="AM17" s="691"/>
      <c r="AN17" s="691"/>
      <c r="AO17" s="691"/>
      <c r="AP17" s="691"/>
      <c r="AQ17" s="691"/>
      <c r="AR17" s="691"/>
      <c r="AS17" s="691"/>
      <c r="AT17" s="691"/>
      <c r="AU17" s="691"/>
      <c r="AV17" s="691"/>
      <c r="AW17" s="691"/>
      <c r="AX17" s="691"/>
      <c r="AY17" s="691"/>
      <c r="AZ17" s="691"/>
      <c r="BA17" s="691"/>
      <c r="BB17" s="691"/>
      <c r="BC17" s="691"/>
      <c r="BD17" s="691"/>
      <c r="BE17" s="691"/>
      <c r="BF17" s="691"/>
      <c r="BG17" s="691"/>
      <c r="BH17" s="691"/>
      <c r="BI17" s="691"/>
      <c r="BJ17" s="691"/>
      <c r="BK17" s="691"/>
      <c r="BL17" s="692"/>
      <c r="BM17" s="693">
        <v>3</v>
      </c>
      <c r="BN17" s="694"/>
      <c r="BO17" s="694"/>
      <c r="BP17" s="694"/>
      <c r="BQ17" s="694"/>
      <c r="BR17" s="694"/>
      <c r="BS17" s="695"/>
      <c r="BT17" s="54">
        <v>4</v>
      </c>
      <c r="BU17" s="54">
        <v>5</v>
      </c>
    </row>
    <row r="18" spans="1:113" ht="26.25" customHeight="1" x14ac:dyDescent="0.2">
      <c r="A18" s="19" t="s">
        <v>138</v>
      </c>
      <c r="B18" s="599"/>
      <c r="C18" s="671"/>
      <c r="D18" s="671"/>
      <c r="E18" s="671"/>
      <c r="F18" s="671"/>
      <c r="G18" s="671"/>
      <c r="H18" s="671"/>
      <c r="I18" s="671"/>
      <c r="J18" s="671"/>
      <c r="K18" s="671"/>
      <c r="L18" s="671"/>
      <c r="M18" s="672"/>
      <c r="N18" s="12"/>
      <c r="O18" s="673" t="s">
        <v>307</v>
      </c>
      <c r="P18" s="673"/>
      <c r="Q18" s="673"/>
      <c r="R18" s="673"/>
      <c r="S18" s="673"/>
      <c r="T18" s="673"/>
      <c r="U18" s="673"/>
      <c r="V18" s="673"/>
      <c r="W18" s="673"/>
      <c r="X18" s="673"/>
      <c r="Y18" s="673"/>
      <c r="Z18" s="673"/>
      <c r="AA18" s="673"/>
      <c r="AB18" s="673"/>
      <c r="AC18" s="673"/>
      <c r="AD18" s="673"/>
      <c r="AE18" s="673"/>
      <c r="AF18" s="673"/>
      <c r="AG18" s="673"/>
      <c r="AH18" s="673"/>
      <c r="AI18" s="673"/>
      <c r="AJ18" s="673"/>
      <c r="AK18" s="673"/>
      <c r="AL18" s="673"/>
      <c r="AM18" s="673"/>
      <c r="AN18" s="673"/>
      <c r="AO18" s="673"/>
      <c r="AP18" s="673"/>
      <c r="AQ18" s="673"/>
      <c r="AR18" s="673"/>
      <c r="AS18" s="673"/>
      <c r="AT18" s="673"/>
      <c r="AU18" s="673"/>
      <c r="AV18" s="673"/>
      <c r="AW18" s="673"/>
      <c r="AX18" s="673"/>
      <c r="AY18" s="673"/>
      <c r="AZ18" s="673"/>
      <c r="BA18" s="673"/>
      <c r="BB18" s="673"/>
      <c r="BC18" s="673"/>
      <c r="BD18" s="673"/>
      <c r="BE18" s="673"/>
      <c r="BF18" s="673"/>
      <c r="BG18" s="673"/>
      <c r="BH18" s="673"/>
      <c r="BI18" s="673"/>
      <c r="BJ18" s="673"/>
      <c r="BK18" s="673"/>
      <c r="BL18" s="674"/>
      <c r="BM18" s="675">
        <v>2110</v>
      </c>
      <c r="BN18" s="676"/>
      <c r="BO18" s="676"/>
      <c r="BP18" s="676"/>
      <c r="BQ18" s="676"/>
      <c r="BR18" s="676"/>
      <c r="BS18" s="677"/>
      <c r="BT18" s="179">
        <f>SUM(BT20:BT27)</f>
        <v>65740346</v>
      </c>
      <c r="BU18" s="232">
        <v>61626256</v>
      </c>
      <c r="BW18" s="55"/>
      <c r="BX18" s="55"/>
    </row>
    <row r="19" spans="1:113" x14ac:dyDescent="0.2">
      <c r="B19" s="595"/>
      <c r="C19" s="654"/>
      <c r="D19" s="654"/>
      <c r="E19" s="654"/>
      <c r="F19" s="654"/>
      <c r="G19" s="654"/>
      <c r="H19" s="654"/>
      <c r="I19" s="654"/>
      <c r="J19" s="654"/>
      <c r="K19" s="654"/>
      <c r="L19" s="654"/>
      <c r="M19" s="655"/>
      <c r="N19" s="15"/>
      <c r="O19" s="597" t="s">
        <v>308</v>
      </c>
      <c r="P19" s="597"/>
      <c r="Q19" s="597"/>
      <c r="R19" s="597"/>
      <c r="S19" s="597"/>
      <c r="T19" s="597"/>
      <c r="U19" s="597"/>
      <c r="V19" s="597"/>
      <c r="W19" s="597"/>
      <c r="X19" s="597"/>
      <c r="Y19" s="597"/>
      <c r="Z19" s="597"/>
      <c r="AA19" s="597"/>
      <c r="AB19" s="597"/>
      <c r="AC19" s="597"/>
      <c r="AD19" s="597"/>
      <c r="AE19" s="597"/>
      <c r="AF19" s="597"/>
      <c r="AG19" s="597"/>
      <c r="AH19" s="597"/>
      <c r="AI19" s="597"/>
      <c r="AJ19" s="597"/>
      <c r="AK19" s="597"/>
      <c r="AL19" s="597"/>
      <c r="AM19" s="597"/>
      <c r="AN19" s="597"/>
      <c r="AO19" s="597"/>
      <c r="AP19" s="597"/>
      <c r="AQ19" s="597"/>
      <c r="AR19" s="597"/>
      <c r="AS19" s="597"/>
      <c r="AT19" s="597"/>
      <c r="AU19" s="597"/>
      <c r="AV19" s="597"/>
      <c r="AW19" s="597"/>
      <c r="AX19" s="597"/>
      <c r="AY19" s="597"/>
      <c r="AZ19" s="597"/>
      <c r="BA19" s="597"/>
      <c r="BB19" s="597"/>
      <c r="BC19" s="597"/>
      <c r="BD19" s="597"/>
      <c r="BE19" s="597"/>
      <c r="BF19" s="597"/>
      <c r="BG19" s="597"/>
      <c r="BH19" s="597"/>
      <c r="BI19" s="597"/>
      <c r="BJ19" s="597"/>
      <c r="BK19" s="597"/>
      <c r="BL19" s="598"/>
      <c r="BM19" s="660"/>
      <c r="BN19" s="661"/>
      <c r="BO19" s="661"/>
      <c r="BP19" s="661"/>
      <c r="BQ19" s="661"/>
      <c r="BR19" s="661"/>
      <c r="BS19" s="662"/>
      <c r="BT19" s="176"/>
      <c r="BU19" s="227"/>
      <c r="CT19" s="45"/>
    </row>
    <row r="20" spans="1:113" x14ac:dyDescent="0.2">
      <c r="B20" s="595"/>
      <c r="C20" s="654"/>
      <c r="D20" s="654"/>
      <c r="E20" s="654"/>
      <c r="F20" s="654"/>
      <c r="G20" s="654"/>
      <c r="H20" s="654"/>
      <c r="I20" s="654"/>
      <c r="J20" s="654"/>
      <c r="K20" s="654"/>
      <c r="L20" s="654"/>
      <c r="M20" s="655"/>
      <c r="N20" s="15"/>
      <c r="O20" s="597" t="s">
        <v>309</v>
      </c>
      <c r="P20" s="597"/>
      <c r="Q20" s="597"/>
      <c r="R20" s="597"/>
      <c r="S20" s="597"/>
      <c r="T20" s="597"/>
      <c r="U20" s="597"/>
      <c r="V20" s="597"/>
      <c r="W20" s="597"/>
      <c r="X20" s="597"/>
      <c r="Y20" s="597"/>
      <c r="Z20" s="597"/>
      <c r="AA20" s="597"/>
      <c r="AB20" s="597"/>
      <c r="AC20" s="597"/>
      <c r="AD20" s="597"/>
      <c r="AE20" s="597"/>
      <c r="AF20" s="597"/>
      <c r="AG20" s="597"/>
      <c r="AH20" s="597"/>
      <c r="AI20" s="597"/>
      <c r="AJ20" s="597"/>
      <c r="AK20" s="597"/>
      <c r="AL20" s="597"/>
      <c r="AM20" s="597"/>
      <c r="AN20" s="597"/>
      <c r="AO20" s="597"/>
      <c r="AP20" s="597"/>
      <c r="AQ20" s="597"/>
      <c r="AR20" s="597"/>
      <c r="AS20" s="597"/>
      <c r="AT20" s="597"/>
      <c r="AU20" s="597"/>
      <c r="AV20" s="597"/>
      <c r="AW20" s="597"/>
      <c r="AX20" s="597"/>
      <c r="AY20" s="597"/>
      <c r="AZ20" s="597"/>
      <c r="BA20" s="597"/>
      <c r="BB20" s="597"/>
      <c r="BC20" s="597"/>
      <c r="BD20" s="597"/>
      <c r="BE20" s="597"/>
      <c r="BF20" s="597"/>
      <c r="BG20" s="597"/>
      <c r="BH20" s="597"/>
      <c r="BI20" s="597"/>
      <c r="BJ20" s="597"/>
      <c r="BK20" s="597"/>
      <c r="BL20" s="598"/>
      <c r="BM20" s="660">
        <v>2111</v>
      </c>
      <c r="BN20" s="661"/>
      <c r="BO20" s="661"/>
      <c r="BP20" s="661"/>
      <c r="BQ20" s="661"/>
      <c r="BR20" s="661"/>
      <c r="BS20" s="662"/>
      <c r="BT20" s="162">
        <v>63679704</v>
      </c>
      <c r="BU20" s="229">
        <v>60042706</v>
      </c>
      <c r="CT20" s="45"/>
    </row>
    <row r="21" spans="1:113" x14ac:dyDescent="0.2">
      <c r="B21" s="595"/>
      <c r="C21" s="654"/>
      <c r="D21" s="654"/>
      <c r="E21" s="654"/>
      <c r="F21" s="654"/>
      <c r="G21" s="654"/>
      <c r="H21" s="654"/>
      <c r="I21" s="654"/>
      <c r="J21" s="654"/>
      <c r="K21" s="654"/>
      <c r="L21" s="654"/>
      <c r="M21" s="655"/>
      <c r="N21" s="15"/>
      <c r="O21" s="597" t="s">
        <v>310</v>
      </c>
      <c r="P21" s="597"/>
      <c r="Q21" s="597"/>
      <c r="R21" s="597"/>
      <c r="S21" s="597"/>
      <c r="T21" s="597"/>
      <c r="U21" s="597"/>
      <c r="V21" s="597"/>
      <c r="W21" s="597"/>
      <c r="X21" s="597"/>
      <c r="Y21" s="597"/>
      <c r="Z21" s="597"/>
      <c r="AA21" s="597"/>
      <c r="AB21" s="597"/>
      <c r="AC21" s="597"/>
      <c r="AD21" s="597"/>
      <c r="AE21" s="597"/>
      <c r="AF21" s="597"/>
      <c r="AG21" s="597"/>
      <c r="AH21" s="597"/>
      <c r="AI21" s="597"/>
      <c r="AJ21" s="597"/>
      <c r="AK21" s="597"/>
      <c r="AL21" s="597"/>
      <c r="AM21" s="597"/>
      <c r="AN21" s="597"/>
      <c r="AO21" s="597"/>
      <c r="AP21" s="597"/>
      <c r="AQ21" s="597"/>
      <c r="AR21" s="597"/>
      <c r="AS21" s="597"/>
      <c r="AT21" s="597"/>
      <c r="AU21" s="597"/>
      <c r="AV21" s="597"/>
      <c r="AW21" s="597"/>
      <c r="AX21" s="597"/>
      <c r="AY21" s="597"/>
      <c r="AZ21" s="597"/>
      <c r="BA21" s="597"/>
      <c r="BB21" s="597"/>
      <c r="BC21" s="597"/>
      <c r="BD21" s="597"/>
      <c r="BE21" s="597"/>
      <c r="BF21" s="597"/>
      <c r="BG21" s="597"/>
      <c r="BH21" s="597"/>
      <c r="BI21" s="597"/>
      <c r="BJ21" s="597"/>
      <c r="BK21" s="597"/>
      <c r="BL21" s="598"/>
      <c r="BM21" s="660">
        <v>2112</v>
      </c>
      <c r="BN21" s="661"/>
      <c r="BO21" s="661"/>
      <c r="BP21" s="661"/>
      <c r="BQ21" s="661"/>
      <c r="BR21" s="661"/>
      <c r="BS21" s="662"/>
      <c r="BT21" s="163">
        <v>910892</v>
      </c>
      <c r="BU21" s="228">
        <v>888988</v>
      </c>
      <c r="CT21" s="45"/>
    </row>
    <row r="22" spans="1:113" ht="26.25" customHeight="1" x14ac:dyDescent="0.2">
      <c r="B22" s="595"/>
      <c r="C22" s="654"/>
      <c r="D22" s="654"/>
      <c r="E22" s="654"/>
      <c r="F22" s="654"/>
      <c r="G22" s="654"/>
      <c r="H22" s="654"/>
      <c r="I22" s="654"/>
      <c r="J22" s="654"/>
      <c r="K22" s="654"/>
      <c r="L22" s="654"/>
      <c r="M22" s="655"/>
      <c r="N22" s="15"/>
      <c r="O22" s="601" t="s">
        <v>311</v>
      </c>
      <c r="P22" s="601"/>
      <c r="Q22" s="601"/>
      <c r="R22" s="601"/>
      <c r="S22" s="601"/>
      <c r="T22" s="601"/>
      <c r="U22" s="601"/>
      <c r="V22" s="601"/>
      <c r="W22" s="601"/>
      <c r="X22" s="601"/>
      <c r="Y22" s="601"/>
      <c r="Z22" s="601"/>
      <c r="AA22" s="601"/>
      <c r="AB22" s="601"/>
      <c r="AC22" s="601"/>
      <c r="AD22" s="601"/>
      <c r="AE22" s="601"/>
      <c r="AF22" s="601"/>
      <c r="AG22" s="601"/>
      <c r="AH22" s="601"/>
      <c r="AI22" s="601"/>
      <c r="AJ22" s="601"/>
      <c r="AK22" s="601"/>
      <c r="AL22" s="601"/>
      <c r="AM22" s="601"/>
      <c r="AN22" s="601"/>
      <c r="AO22" s="601"/>
      <c r="AP22" s="601"/>
      <c r="AQ22" s="601"/>
      <c r="AR22" s="601"/>
      <c r="AS22" s="601"/>
      <c r="AT22" s="601"/>
      <c r="AU22" s="601"/>
      <c r="AV22" s="601"/>
      <c r="AW22" s="601"/>
      <c r="AX22" s="601"/>
      <c r="AY22" s="601"/>
      <c r="AZ22" s="601"/>
      <c r="BA22" s="601"/>
      <c r="BB22" s="601"/>
      <c r="BC22" s="601"/>
      <c r="BD22" s="601"/>
      <c r="BE22" s="601"/>
      <c r="BF22" s="601"/>
      <c r="BG22" s="601"/>
      <c r="BH22" s="601"/>
      <c r="BI22" s="601"/>
      <c r="BJ22" s="601"/>
      <c r="BK22" s="601"/>
      <c r="BL22" s="602"/>
      <c r="BM22" s="660">
        <v>2113</v>
      </c>
      <c r="BN22" s="661"/>
      <c r="BO22" s="661"/>
      <c r="BP22" s="661"/>
      <c r="BQ22" s="661"/>
      <c r="BR22" s="661"/>
      <c r="BS22" s="662"/>
      <c r="BT22" s="163">
        <v>0</v>
      </c>
      <c r="BU22" s="225" t="s">
        <v>159</v>
      </c>
      <c r="CT22" s="45"/>
    </row>
    <row r="23" spans="1:113" x14ac:dyDescent="0.2">
      <c r="B23" s="595"/>
      <c r="C23" s="654"/>
      <c r="D23" s="654"/>
      <c r="E23" s="654"/>
      <c r="F23" s="654"/>
      <c r="G23" s="654"/>
      <c r="H23" s="654"/>
      <c r="I23" s="654"/>
      <c r="J23" s="654"/>
      <c r="K23" s="654"/>
      <c r="L23" s="654"/>
      <c r="M23" s="655"/>
      <c r="N23" s="15"/>
      <c r="O23" s="597" t="s">
        <v>312</v>
      </c>
      <c r="P23" s="597"/>
      <c r="Q23" s="597"/>
      <c r="R23" s="597"/>
      <c r="S23" s="597"/>
      <c r="T23" s="597"/>
      <c r="U23" s="597"/>
      <c r="V23" s="597"/>
      <c r="W23" s="597"/>
      <c r="X23" s="597"/>
      <c r="Y23" s="597"/>
      <c r="Z23" s="597"/>
      <c r="AA23" s="597"/>
      <c r="AB23" s="597"/>
      <c r="AC23" s="597"/>
      <c r="AD23" s="597"/>
      <c r="AE23" s="597"/>
      <c r="AF23" s="597"/>
      <c r="AG23" s="597"/>
      <c r="AH23" s="597"/>
      <c r="AI23" s="597"/>
      <c r="AJ23" s="597"/>
      <c r="AK23" s="597"/>
      <c r="AL23" s="597"/>
      <c r="AM23" s="597"/>
      <c r="AN23" s="597"/>
      <c r="AO23" s="597"/>
      <c r="AP23" s="597"/>
      <c r="AQ23" s="597"/>
      <c r="AR23" s="597"/>
      <c r="AS23" s="597"/>
      <c r="AT23" s="597"/>
      <c r="AU23" s="597"/>
      <c r="AV23" s="597"/>
      <c r="AW23" s="597"/>
      <c r="AX23" s="597"/>
      <c r="AY23" s="597"/>
      <c r="AZ23" s="597"/>
      <c r="BA23" s="597"/>
      <c r="BB23" s="597"/>
      <c r="BC23" s="597"/>
      <c r="BD23" s="597"/>
      <c r="BE23" s="597"/>
      <c r="BF23" s="597"/>
      <c r="BG23" s="597"/>
      <c r="BH23" s="597"/>
      <c r="BI23" s="597"/>
      <c r="BJ23" s="597"/>
      <c r="BK23" s="597"/>
      <c r="BL23" s="598"/>
      <c r="BM23" s="660">
        <v>2114</v>
      </c>
      <c r="BN23" s="661"/>
      <c r="BO23" s="661"/>
      <c r="BP23" s="661"/>
      <c r="BQ23" s="661"/>
      <c r="BR23" s="661"/>
      <c r="BS23" s="662"/>
      <c r="BT23" s="163">
        <v>389075</v>
      </c>
      <c r="BU23" s="225">
        <v>0</v>
      </c>
      <c r="CT23" s="45"/>
    </row>
    <row r="24" spans="1:113" x14ac:dyDescent="0.2">
      <c r="B24" s="595"/>
      <c r="C24" s="654"/>
      <c r="D24" s="654"/>
      <c r="E24" s="654"/>
      <c r="F24" s="654"/>
      <c r="G24" s="654"/>
      <c r="H24" s="654"/>
      <c r="I24" s="654"/>
      <c r="J24" s="654"/>
      <c r="K24" s="654"/>
      <c r="L24" s="654"/>
      <c r="M24" s="655"/>
      <c r="N24" s="15"/>
      <c r="O24" s="597" t="s">
        <v>313</v>
      </c>
      <c r="P24" s="597"/>
      <c r="Q24" s="597"/>
      <c r="R24" s="597"/>
      <c r="S24" s="597"/>
      <c r="T24" s="597"/>
      <c r="U24" s="597"/>
      <c r="V24" s="597"/>
      <c r="W24" s="597"/>
      <c r="X24" s="597"/>
      <c r="Y24" s="597"/>
      <c r="Z24" s="597"/>
      <c r="AA24" s="597"/>
      <c r="AB24" s="597"/>
      <c r="AC24" s="597"/>
      <c r="AD24" s="597"/>
      <c r="AE24" s="597"/>
      <c r="AF24" s="597"/>
      <c r="AG24" s="597"/>
      <c r="AH24" s="597"/>
      <c r="AI24" s="597"/>
      <c r="AJ24" s="597"/>
      <c r="AK24" s="597"/>
      <c r="AL24" s="597"/>
      <c r="AM24" s="597"/>
      <c r="AN24" s="597"/>
      <c r="AO24" s="597"/>
      <c r="AP24" s="597"/>
      <c r="AQ24" s="597"/>
      <c r="AR24" s="597"/>
      <c r="AS24" s="597"/>
      <c r="AT24" s="597"/>
      <c r="AU24" s="597"/>
      <c r="AV24" s="597"/>
      <c r="AW24" s="597"/>
      <c r="AX24" s="597"/>
      <c r="AY24" s="597"/>
      <c r="AZ24" s="597"/>
      <c r="BA24" s="597"/>
      <c r="BB24" s="597"/>
      <c r="BC24" s="597"/>
      <c r="BD24" s="597"/>
      <c r="BE24" s="597"/>
      <c r="BF24" s="597"/>
      <c r="BG24" s="597"/>
      <c r="BH24" s="597"/>
      <c r="BI24" s="597"/>
      <c r="BJ24" s="597"/>
      <c r="BK24" s="597"/>
      <c r="BL24" s="598"/>
      <c r="BM24" s="660">
        <v>2115</v>
      </c>
      <c r="BN24" s="661"/>
      <c r="BO24" s="661"/>
      <c r="BP24" s="661"/>
      <c r="BQ24" s="661"/>
      <c r="BR24" s="661"/>
      <c r="BS24" s="662"/>
      <c r="BT24" s="163" t="s">
        <v>159</v>
      </c>
      <c r="BU24" s="225">
        <v>0</v>
      </c>
      <c r="CT24" s="45"/>
    </row>
    <row r="25" spans="1:113" x14ac:dyDescent="0.2">
      <c r="B25" s="595"/>
      <c r="C25" s="654"/>
      <c r="D25" s="654"/>
      <c r="E25" s="654"/>
      <c r="F25" s="654"/>
      <c r="G25" s="654"/>
      <c r="H25" s="654"/>
      <c r="I25" s="654"/>
      <c r="J25" s="654"/>
      <c r="K25" s="654"/>
      <c r="L25" s="654"/>
      <c r="M25" s="655"/>
      <c r="N25" s="15"/>
      <c r="O25" s="597" t="s">
        <v>314</v>
      </c>
      <c r="P25" s="597"/>
      <c r="Q25" s="597"/>
      <c r="R25" s="597"/>
      <c r="S25" s="597"/>
      <c r="T25" s="597"/>
      <c r="U25" s="597"/>
      <c r="V25" s="597"/>
      <c r="W25" s="597"/>
      <c r="X25" s="597"/>
      <c r="Y25" s="597"/>
      <c r="Z25" s="597"/>
      <c r="AA25" s="597"/>
      <c r="AB25" s="597"/>
      <c r="AC25" s="597"/>
      <c r="AD25" s="597"/>
      <c r="AE25" s="597"/>
      <c r="AF25" s="597"/>
      <c r="AG25" s="597"/>
      <c r="AH25" s="597"/>
      <c r="AI25" s="597"/>
      <c r="AJ25" s="597"/>
      <c r="AK25" s="597"/>
      <c r="AL25" s="597"/>
      <c r="AM25" s="597"/>
      <c r="AN25" s="597"/>
      <c r="AO25" s="597"/>
      <c r="AP25" s="597"/>
      <c r="AQ25" s="597"/>
      <c r="AR25" s="597"/>
      <c r="AS25" s="597"/>
      <c r="AT25" s="597"/>
      <c r="AU25" s="597"/>
      <c r="AV25" s="597"/>
      <c r="AW25" s="597"/>
      <c r="AX25" s="597"/>
      <c r="AY25" s="597"/>
      <c r="AZ25" s="597"/>
      <c r="BA25" s="597"/>
      <c r="BB25" s="597"/>
      <c r="BC25" s="597"/>
      <c r="BD25" s="597"/>
      <c r="BE25" s="597"/>
      <c r="BF25" s="597"/>
      <c r="BG25" s="597"/>
      <c r="BH25" s="597"/>
      <c r="BI25" s="597"/>
      <c r="BJ25" s="597"/>
      <c r="BK25" s="597"/>
      <c r="BL25" s="598"/>
      <c r="BM25" s="660">
        <v>2116</v>
      </c>
      <c r="BN25" s="661"/>
      <c r="BO25" s="661"/>
      <c r="BP25" s="661"/>
      <c r="BQ25" s="661"/>
      <c r="BR25" s="661"/>
      <c r="BS25" s="662"/>
      <c r="BT25" s="163">
        <v>31905</v>
      </c>
      <c r="BU25" s="225">
        <v>39322</v>
      </c>
      <c r="CT25" s="45"/>
    </row>
    <row r="26" spans="1:113" ht="27" customHeight="1" x14ac:dyDescent="0.2">
      <c r="B26" s="595"/>
      <c r="C26" s="654"/>
      <c r="D26" s="654"/>
      <c r="E26" s="654"/>
      <c r="F26" s="654"/>
      <c r="G26" s="654"/>
      <c r="H26" s="654"/>
      <c r="I26" s="654"/>
      <c r="J26" s="654"/>
      <c r="K26" s="654"/>
      <c r="L26" s="654"/>
      <c r="M26" s="655"/>
      <c r="N26" s="16"/>
      <c r="O26" s="658" t="s">
        <v>315</v>
      </c>
      <c r="P26" s="658"/>
      <c r="Q26" s="658"/>
      <c r="R26" s="658"/>
      <c r="S26" s="658"/>
      <c r="T26" s="658"/>
      <c r="U26" s="658"/>
      <c r="V26" s="658"/>
      <c r="W26" s="658"/>
      <c r="X26" s="658"/>
      <c r="Y26" s="658"/>
      <c r="Z26" s="658"/>
      <c r="AA26" s="658"/>
      <c r="AB26" s="658"/>
      <c r="AC26" s="658"/>
      <c r="AD26" s="658"/>
      <c r="AE26" s="658"/>
      <c r="AF26" s="658"/>
      <c r="AG26" s="658"/>
      <c r="AH26" s="658"/>
      <c r="AI26" s="658"/>
      <c r="AJ26" s="658"/>
      <c r="AK26" s="658"/>
      <c r="AL26" s="658"/>
      <c r="AM26" s="658"/>
      <c r="AN26" s="658"/>
      <c r="AO26" s="658"/>
      <c r="AP26" s="658"/>
      <c r="AQ26" s="658"/>
      <c r="AR26" s="658"/>
      <c r="AS26" s="658"/>
      <c r="AT26" s="658"/>
      <c r="AU26" s="658"/>
      <c r="AV26" s="658"/>
      <c r="AW26" s="658"/>
      <c r="AX26" s="658"/>
      <c r="AY26" s="658"/>
      <c r="AZ26" s="658"/>
      <c r="BA26" s="658"/>
      <c r="BB26" s="658"/>
      <c r="BC26" s="658"/>
      <c r="BD26" s="658"/>
      <c r="BE26" s="658"/>
      <c r="BF26" s="658"/>
      <c r="BG26" s="658"/>
      <c r="BH26" s="658"/>
      <c r="BI26" s="658"/>
      <c r="BJ26" s="658"/>
      <c r="BK26" s="658"/>
      <c r="BL26" s="659"/>
      <c r="BM26" s="660">
        <v>2117</v>
      </c>
      <c r="BN26" s="661"/>
      <c r="BO26" s="661"/>
      <c r="BP26" s="661"/>
      <c r="BQ26" s="661"/>
      <c r="BR26" s="661"/>
      <c r="BS26" s="662"/>
      <c r="BT26" s="163">
        <v>728770</v>
      </c>
      <c r="BU26" s="228">
        <v>655240</v>
      </c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</row>
    <row r="27" spans="1:113" ht="26.25" customHeight="1" x14ac:dyDescent="0.2">
      <c r="B27" s="595"/>
      <c r="C27" s="654"/>
      <c r="D27" s="654"/>
      <c r="E27" s="654"/>
      <c r="F27" s="654"/>
      <c r="G27" s="654"/>
      <c r="H27" s="654"/>
      <c r="I27" s="654"/>
      <c r="J27" s="654"/>
      <c r="K27" s="654"/>
      <c r="L27" s="654"/>
      <c r="M27" s="655"/>
      <c r="N27" s="16"/>
      <c r="O27" s="658" t="s">
        <v>316</v>
      </c>
      <c r="P27" s="658"/>
      <c r="Q27" s="658"/>
      <c r="R27" s="658"/>
      <c r="S27" s="658"/>
      <c r="T27" s="658"/>
      <c r="U27" s="658"/>
      <c r="V27" s="658"/>
      <c r="W27" s="658"/>
      <c r="X27" s="658"/>
      <c r="Y27" s="658"/>
      <c r="Z27" s="658"/>
      <c r="AA27" s="658"/>
      <c r="AB27" s="658"/>
      <c r="AC27" s="658"/>
      <c r="AD27" s="658"/>
      <c r="AE27" s="658"/>
      <c r="AF27" s="658"/>
      <c r="AG27" s="658"/>
      <c r="AH27" s="658"/>
      <c r="AI27" s="658"/>
      <c r="AJ27" s="658"/>
      <c r="AK27" s="658"/>
      <c r="AL27" s="658"/>
      <c r="AM27" s="658"/>
      <c r="AN27" s="658"/>
      <c r="AO27" s="658"/>
      <c r="AP27" s="658"/>
      <c r="AQ27" s="658"/>
      <c r="AR27" s="658"/>
      <c r="AS27" s="658"/>
      <c r="AT27" s="658"/>
      <c r="AU27" s="658"/>
      <c r="AV27" s="658"/>
      <c r="AW27" s="658"/>
      <c r="AX27" s="658"/>
      <c r="AY27" s="658"/>
      <c r="AZ27" s="658"/>
      <c r="BA27" s="658"/>
      <c r="BB27" s="658"/>
      <c r="BC27" s="658"/>
      <c r="BD27" s="658"/>
      <c r="BE27" s="658"/>
      <c r="BF27" s="658"/>
      <c r="BG27" s="658"/>
      <c r="BH27" s="658"/>
      <c r="BI27" s="658"/>
      <c r="BJ27" s="658"/>
      <c r="BK27" s="658"/>
      <c r="BL27" s="659"/>
      <c r="BM27" s="660">
        <v>2118</v>
      </c>
      <c r="BN27" s="661"/>
      <c r="BO27" s="661"/>
      <c r="BP27" s="661"/>
      <c r="BQ27" s="661"/>
      <c r="BR27" s="661"/>
      <c r="BS27" s="662"/>
      <c r="BT27" s="163">
        <v>0</v>
      </c>
      <c r="BU27" s="225" t="s">
        <v>159</v>
      </c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</row>
    <row r="28" spans="1:113" ht="13.5" customHeight="1" x14ac:dyDescent="0.2">
      <c r="B28" s="595"/>
      <c r="C28" s="654"/>
      <c r="D28" s="654"/>
      <c r="E28" s="654"/>
      <c r="F28" s="654"/>
      <c r="G28" s="654"/>
      <c r="H28" s="654"/>
      <c r="I28" s="654"/>
      <c r="J28" s="654"/>
      <c r="K28" s="654"/>
      <c r="L28" s="654"/>
      <c r="M28" s="655"/>
      <c r="N28" s="15"/>
      <c r="O28" s="663"/>
      <c r="P28" s="663"/>
      <c r="Q28" s="663"/>
      <c r="R28" s="663"/>
      <c r="S28" s="663"/>
      <c r="T28" s="663"/>
      <c r="U28" s="663"/>
      <c r="V28" s="663"/>
      <c r="W28" s="663"/>
      <c r="X28" s="663"/>
      <c r="Y28" s="663"/>
      <c r="Z28" s="663"/>
      <c r="AA28" s="663"/>
      <c r="AB28" s="663"/>
      <c r="AC28" s="663"/>
      <c r="AD28" s="663"/>
      <c r="AE28" s="663"/>
      <c r="AF28" s="663"/>
      <c r="AG28" s="663"/>
      <c r="AH28" s="663"/>
      <c r="AI28" s="663"/>
      <c r="AJ28" s="663"/>
      <c r="AK28" s="663"/>
      <c r="AL28" s="663"/>
      <c r="AM28" s="663"/>
      <c r="AN28" s="663"/>
      <c r="AO28" s="663"/>
      <c r="AP28" s="663"/>
      <c r="AQ28" s="663"/>
      <c r="AR28" s="663"/>
      <c r="AS28" s="663"/>
      <c r="AT28" s="663"/>
      <c r="AU28" s="663"/>
      <c r="AV28" s="663"/>
      <c r="AW28" s="663"/>
      <c r="AX28" s="663"/>
      <c r="AY28" s="663"/>
      <c r="AZ28" s="663"/>
      <c r="BA28" s="663"/>
      <c r="BB28" s="663"/>
      <c r="BC28" s="663"/>
      <c r="BD28" s="663"/>
      <c r="BE28" s="663"/>
      <c r="BF28" s="663"/>
      <c r="BG28" s="663"/>
      <c r="BH28" s="663"/>
      <c r="BI28" s="663"/>
      <c r="BJ28" s="663"/>
      <c r="BK28" s="663"/>
      <c r="BL28" s="664"/>
      <c r="BM28" s="660"/>
      <c r="BN28" s="661"/>
      <c r="BO28" s="661"/>
      <c r="BP28" s="661"/>
      <c r="BQ28" s="661"/>
      <c r="BR28" s="661"/>
      <c r="BS28" s="662"/>
      <c r="BT28" s="176"/>
      <c r="BU28" s="227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</row>
    <row r="29" spans="1:113" ht="25.5" customHeight="1" x14ac:dyDescent="0.2">
      <c r="B29" s="595" t="s">
        <v>61</v>
      </c>
      <c r="C29" s="654"/>
      <c r="D29" s="654"/>
      <c r="E29" s="654"/>
      <c r="F29" s="654"/>
      <c r="G29" s="654"/>
      <c r="H29" s="654"/>
      <c r="I29" s="654"/>
      <c r="J29" s="654"/>
      <c r="K29" s="654"/>
      <c r="L29" s="654"/>
      <c r="M29" s="655"/>
      <c r="N29" s="16"/>
      <c r="O29" s="597" t="s">
        <v>317</v>
      </c>
      <c r="P29" s="597"/>
      <c r="Q29" s="597"/>
      <c r="R29" s="597"/>
      <c r="S29" s="597"/>
      <c r="T29" s="597"/>
      <c r="U29" s="597"/>
      <c r="V29" s="597"/>
      <c r="W29" s="597"/>
      <c r="X29" s="597"/>
      <c r="Y29" s="597"/>
      <c r="Z29" s="597"/>
      <c r="AA29" s="597"/>
      <c r="AB29" s="597"/>
      <c r="AC29" s="597"/>
      <c r="AD29" s="597"/>
      <c r="AE29" s="597"/>
      <c r="AF29" s="597"/>
      <c r="AG29" s="597"/>
      <c r="AH29" s="597"/>
      <c r="AI29" s="597"/>
      <c r="AJ29" s="597"/>
      <c r="AK29" s="597"/>
      <c r="AL29" s="597"/>
      <c r="AM29" s="597"/>
      <c r="AN29" s="597"/>
      <c r="AO29" s="597"/>
      <c r="AP29" s="597"/>
      <c r="AQ29" s="597"/>
      <c r="AR29" s="597"/>
      <c r="AS29" s="597"/>
      <c r="AT29" s="597"/>
      <c r="AU29" s="597"/>
      <c r="AV29" s="597"/>
      <c r="AW29" s="597"/>
      <c r="AX29" s="597"/>
      <c r="AY29" s="597"/>
      <c r="AZ29" s="597"/>
      <c r="BA29" s="597"/>
      <c r="BB29" s="597"/>
      <c r="BC29" s="597"/>
      <c r="BD29" s="597"/>
      <c r="BE29" s="597"/>
      <c r="BF29" s="597"/>
      <c r="BG29" s="597"/>
      <c r="BH29" s="597"/>
      <c r="BI29" s="597"/>
      <c r="BJ29" s="597"/>
      <c r="BK29" s="597"/>
      <c r="BL29" s="598"/>
      <c r="BM29" s="660">
        <v>2120</v>
      </c>
      <c r="BN29" s="661"/>
      <c r="BO29" s="661"/>
      <c r="BP29" s="661"/>
      <c r="BQ29" s="661"/>
      <c r="BR29" s="661"/>
      <c r="BS29" s="662"/>
      <c r="BT29" s="180">
        <f>SUM(BT31:BT38)</f>
        <v>-56835679</v>
      </c>
      <c r="BU29" s="180">
        <f>SUM(BU31:BU38)</f>
        <v>-53457730</v>
      </c>
      <c r="BW29" s="55"/>
      <c r="BX29" s="55"/>
    </row>
    <row r="30" spans="1:113" x14ac:dyDescent="0.2">
      <c r="B30" s="595"/>
      <c r="C30" s="654"/>
      <c r="D30" s="654"/>
      <c r="E30" s="654"/>
      <c r="F30" s="654"/>
      <c r="G30" s="654"/>
      <c r="H30" s="654"/>
      <c r="I30" s="654"/>
      <c r="J30" s="654"/>
      <c r="K30" s="654"/>
      <c r="L30" s="654"/>
      <c r="M30" s="655"/>
      <c r="N30" s="16"/>
      <c r="O30" s="597" t="s">
        <v>308</v>
      </c>
      <c r="P30" s="597"/>
      <c r="Q30" s="597"/>
      <c r="R30" s="597"/>
      <c r="S30" s="597"/>
      <c r="T30" s="597"/>
      <c r="U30" s="597"/>
      <c r="V30" s="597"/>
      <c r="W30" s="597"/>
      <c r="X30" s="597"/>
      <c r="Y30" s="597"/>
      <c r="Z30" s="597"/>
      <c r="AA30" s="597"/>
      <c r="AB30" s="597"/>
      <c r="AC30" s="597"/>
      <c r="AD30" s="597"/>
      <c r="AE30" s="597"/>
      <c r="AF30" s="597"/>
      <c r="AG30" s="597"/>
      <c r="AH30" s="597"/>
      <c r="AI30" s="597"/>
      <c r="AJ30" s="597"/>
      <c r="AK30" s="597"/>
      <c r="AL30" s="597"/>
      <c r="AM30" s="597"/>
      <c r="AN30" s="597"/>
      <c r="AO30" s="597"/>
      <c r="AP30" s="597"/>
      <c r="AQ30" s="597"/>
      <c r="AR30" s="597"/>
      <c r="AS30" s="597"/>
      <c r="AT30" s="597"/>
      <c r="AU30" s="597"/>
      <c r="AV30" s="597"/>
      <c r="AW30" s="597"/>
      <c r="AX30" s="597"/>
      <c r="AY30" s="597"/>
      <c r="AZ30" s="597"/>
      <c r="BA30" s="597"/>
      <c r="BB30" s="597"/>
      <c r="BC30" s="597"/>
      <c r="BD30" s="597"/>
      <c r="BE30" s="597"/>
      <c r="BF30" s="597"/>
      <c r="BG30" s="597"/>
      <c r="BH30" s="597"/>
      <c r="BI30" s="597"/>
      <c r="BJ30" s="597"/>
      <c r="BK30" s="597"/>
      <c r="BL30" s="598"/>
      <c r="BM30" s="648"/>
      <c r="BN30" s="649"/>
      <c r="BO30" s="649"/>
      <c r="BP30" s="649"/>
      <c r="BQ30" s="649"/>
      <c r="BR30" s="649"/>
      <c r="BS30" s="650"/>
      <c r="BT30" s="176"/>
      <c r="BU30" s="227"/>
    </row>
    <row r="31" spans="1:113" x14ac:dyDescent="0.2">
      <c r="B31" s="595"/>
      <c r="C31" s="654"/>
      <c r="D31" s="654"/>
      <c r="E31" s="654"/>
      <c r="F31" s="654"/>
      <c r="G31" s="654"/>
      <c r="H31" s="654"/>
      <c r="I31" s="654"/>
      <c r="J31" s="654"/>
      <c r="K31" s="654"/>
      <c r="L31" s="654"/>
      <c r="M31" s="655"/>
      <c r="N31" s="16"/>
      <c r="O31" s="597" t="s">
        <v>318</v>
      </c>
      <c r="P31" s="597"/>
      <c r="Q31" s="597"/>
      <c r="R31" s="597"/>
      <c r="S31" s="597"/>
      <c r="T31" s="597"/>
      <c r="U31" s="597"/>
      <c r="V31" s="597"/>
      <c r="W31" s="597"/>
      <c r="X31" s="597"/>
      <c r="Y31" s="597"/>
      <c r="Z31" s="597"/>
      <c r="AA31" s="597"/>
      <c r="AB31" s="597"/>
      <c r="AC31" s="597"/>
      <c r="AD31" s="597"/>
      <c r="AE31" s="597"/>
      <c r="AF31" s="597"/>
      <c r="AG31" s="597"/>
      <c r="AH31" s="597"/>
      <c r="AI31" s="597"/>
      <c r="AJ31" s="597"/>
      <c r="AK31" s="597"/>
      <c r="AL31" s="597"/>
      <c r="AM31" s="597"/>
      <c r="AN31" s="597"/>
      <c r="AO31" s="597"/>
      <c r="AP31" s="597"/>
      <c r="AQ31" s="597"/>
      <c r="AR31" s="597"/>
      <c r="AS31" s="597"/>
      <c r="AT31" s="597"/>
      <c r="AU31" s="597"/>
      <c r="AV31" s="597"/>
      <c r="AW31" s="597"/>
      <c r="AX31" s="597"/>
      <c r="AY31" s="597"/>
      <c r="AZ31" s="597"/>
      <c r="BA31" s="597"/>
      <c r="BB31" s="597"/>
      <c r="BC31" s="597"/>
      <c r="BD31" s="597"/>
      <c r="BE31" s="597"/>
      <c r="BF31" s="597"/>
      <c r="BG31" s="597"/>
      <c r="BH31" s="597"/>
      <c r="BI31" s="597"/>
      <c r="BJ31" s="597"/>
      <c r="BK31" s="597"/>
      <c r="BL31" s="598"/>
      <c r="BM31" s="648">
        <v>2121</v>
      </c>
      <c r="BN31" s="649"/>
      <c r="BO31" s="649"/>
      <c r="BP31" s="649"/>
      <c r="BQ31" s="649"/>
      <c r="BR31" s="649"/>
      <c r="BS31" s="650"/>
      <c r="BT31" s="164">
        <v>-55985083</v>
      </c>
      <c r="BU31" s="226">
        <v>-52786597</v>
      </c>
    </row>
    <row r="32" spans="1:113" x14ac:dyDescent="0.2">
      <c r="B32" s="595"/>
      <c r="C32" s="654"/>
      <c r="D32" s="654"/>
      <c r="E32" s="654"/>
      <c r="F32" s="654"/>
      <c r="G32" s="654"/>
      <c r="H32" s="654"/>
      <c r="I32" s="654"/>
      <c r="J32" s="654"/>
      <c r="K32" s="654"/>
      <c r="L32" s="654"/>
      <c r="M32" s="655"/>
      <c r="N32" s="16"/>
      <c r="O32" s="597" t="s">
        <v>319</v>
      </c>
      <c r="P32" s="597"/>
      <c r="Q32" s="597"/>
      <c r="R32" s="597"/>
      <c r="S32" s="597"/>
      <c r="T32" s="597"/>
      <c r="U32" s="597"/>
      <c r="V32" s="597"/>
      <c r="W32" s="597"/>
      <c r="X32" s="597"/>
      <c r="Y32" s="597"/>
      <c r="Z32" s="597"/>
      <c r="AA32" s="597"/>
      <c r="AB32" s="597"/>
      <c r="AC32" s="597"/>
      <c r="AD32" s="597"/>
      <c r="AE32" s="597"/>
      <c r="AF32" s="597"/>
      <c r="AG32" s="597"/>
      <c r="AH32" s="597"/>
      <c r="AI32" s="597"/>
      <c r="AJ32" s="597"/>
      <c r="AK32" s="597"/>
      <c r="AL32" s="597"/>
      <c r="AM32" s="597"/>
      <c r="AN32" s="597"/>
      <c r="AO32" s="597"/>
      <c r="AP32" s="597"/>
      <c r="AQ32" s="597"/>
      <c r="AR32" s="597"/>
      <c r="AS32" s="597"/>
      <c r="AT32" s="597"/>
      <c r="AU32" s="597"/>
      <c r="AV32" s="597"/>
      <c r="AW32" s="597"/>
      <c r="AX32" s="597"/>
      <c r="AY32" s="597"/>
      <c r="AZ32" s="597"/>
      <c r="BA32" s="597"/>
      <c r="BB32" s="597"/>
      <c r="BC32" s="597"/>
      <c r="BD32" s="597"/>
      <c r="BE32" s="597"/>
      <c r="BF32" s="597"/>
      <c r="BG32" s="597"/>
      <c r="BH32" s="597"/>
      <c r="BI32" s="597"/>
      <c r="BJ32" s="597"/>
      <c r="BK32" s="597"/>
      <c r="BL32" s="598"/>
      <c r="BM32" s="648">
        <v>2122</v>
      </c>
      <c r="BN32" s="649"/>
      <c r="BO32" s="649"/>
      <c r="BP32" s="649"/>
      <c r="BQ32" s="649"/>
      <c r="BR32" s="649"/>
      <c r="BS32" s="650"/>
      <c r="BT32" s="164">
        <v>-236033</v>
      </c>
      <c r="BU32" s="226">
        <v>-282889</v>
      </c>
    </row>
    <row r="33" spans="2:77" ht="25.5" customHeight="1" x14ac:dyDescent="0.2">
      <c r="B33" s="595"/>
      <c r="C33" s="654"/>
      <c r="D33" s="654"/>
      <c r="E33" s="654"/>
      <c r="F33" s="654"/>
      <c r="G33" s="654"/>
      <c r="H33" s="654"/>
      <c r="I33" s="654"/>
      <c r="J33" s="654"/>
      <c r="K33" s="654"/>
      <c r="L33" s="654"/>
      <c r="M33" s="655"/>
      <c r="N33" s="16"/>
      <c r="O33" s="601" t="s">
        <v>320</v>
      </c>
      <c r="P33" s="601"/>
      <c r="Q33" s="601"/>
      <c r="R33" s="601"/>
      <c r="S33" s="601"/>
      <c r="T33" s="601"/>
      <c r="U33" s="601"/>
      <c r="V33" s="601"/>
      <c r="W33" s="601"/>
      <c r="X33" s="601"/>
      <c r="Y33" s="601"/>
      <c r="Z33" s="601"/>
      <c r="AA33" s="601"/>
      <c r="AB33" s="601"/>
      <c r="AC33" s="601"/>
      <c r="AD33" s="601"/>
      <c r="AE33" s="601"/>
      <c r="AF33" s="601"/>
      <c r="AG33" s="601"/>
      <c r="AH33" s="601"/>
      <c r="AI33" s="601"/>
      <c r="AJ33" s="601"/>
      <c r="AK33" s="601"/>
      <c r="AL33" s="601"/>
      <c r="AM33" s="601"/>
      <c r="AN33" s="601"/>
      <c r="AO33" s="601"/>
      <c r="AP33" s="601"/>
      <c r="AQ33" s="601"/>
      <c r="AR33" s="601"/>
      <c r="AS33" s="601"/>
      <c r="AT33" s="601"/>
      <c r="AU33" s="601"/>
      <c r="AV33" s="601"/>
      <c r="AW33" s="601"/>
      <c r="AX33" s="601"/>
      <c r="AY33" s="601"/>
      <c r="AZ33" s="601"/>
      <c r="BA33" s="601"/>
      <c r="BB33" s="601"/>
      <c r="BC33" s="601"/>
      <c r="BD33" s="601"/>
      <c r="BE33" s="601"/>
      <c r="BF33" s="601"/>
      <c r="BG33" s="601"/>
      <c r="BH33" s="601"/>
      <c r="BI33" s="601"/>
      <c r="BJ33" s="601"/>
      <c r="BK33" s="601"/>
      <c r="BL33" s="602"/>
      <c r="BM33" s="648">
        <v>2123</v>
      </c>
      <c r="BN33" s="649"/>
      <c r="BO33" s="649"/>
      <c r="BP33" s="649"/>
      <c r="BQ33" s="649"/>
      <c r="BR33" s="649"/>
      <c r="BS33" s="650"/>
      <c r="BT33" s="164" t="s">
        <v>159</v>
      </c>
      <c r="BU33" s="226" t="s">
        <v>159</v>
      </c>
    </row>
    <row r="34" spans="2:77" x14ac:dyDescent="0.2">
      <c r="B34" s="595"/>
      <c r="C34" s="654"/>
      <c r="D34" s="654"/>
      <c r="E34" s="654"/>
      <c r="F34" s="654"/>
      <c r="G34" s="654"/>
      <c r="H34" s="654"/>
      <c r="I34" s="654"/>
      <c r="J34" s="654"/>
      <c r="K34" s="654"/>
      <c r="L34" s="654"/>
      <c r="M34" s="655"/>
      <c r="N34" s="16"/>
      <c r="O34" s="597" t="s">
        <v>321</v>
      </c>
      <c r="P34" s="597"/>
      <c r="Q34" s="597"/>
      <c r="R34" s="597"/>
      <c r="S34" s="597"/>
      <c r="T34" s="597"/>
      <c r="U34" s="597"/>
      <c r="V34" s="597"/>
      <c r="W34" s="597"/>
      <c r="X34" s="597"/>
      <c r="Y34" s="597"/>
      <c r="Z34" s="597"/>
      <c r="AA34" s="597"/>
      <c r="AB34" s="597"/>
      <c r="AC34" s="597"/>
      <c r="AD34" s="597"/>
      <c r="AE34" s="597"/>
      <c r="AF34" s="597"/>
      <c r="AG34" s="597"/>
      <c r="AH34" s="597"/>
      <c r="AI34" s="597"/>
      <c r="AJ34" s="597"/>
      <c r="AK34" s="597"/>
      <c r="AL34" s="597"/>
      <c r="AM34" s="597"/>
      <c r="AN34" s="597"/>
      <c r="AO34" s="597"/>
      <c r="AP34" s="597"/>
      <c r="AQ34" s="597"/>
      <c r="AR34" s="597"/>
      <c r="AS34" s="597"/>
      <c r="AT34" s="597"/>
      <c r="AU34" s="597"/>
      <c r="AV34" s="597"/>
      <c r="AW34" s="597"/>
      <c r="AX34" s="597"/>
      <c r="AY34" s="597"/>
      <c r="AZ34" s="597"/>
      <c r="BA34" s="597"/>
      <c r="BB34" s="597"/>
      <c r="BC34" s="597"/>
      <c r="BD34" s="597"/>
      <c r="BE34" s="597"/>
      <c r="BF34" s="597"/>
      <c r="BG34" s="597"/>
      <c r="BH34" s="597"/>
      <c r="BI34" s="597"/>
      <c r="BJ34" s="597"/>
      <c r="BK34" s="597"/>
      <c r="BL34" s="598"/>
      <c r="BM34" s="648">
        <v>2124</v>
      </c>
      <c r="BN34" s="649"/>
      <c r="BO34" s="649"/>
      <c r="BP34" s="649"/>
      <c r="BQ34" s="649"/>
      <c r="BR34" s="649"/>
      <c r="BS34" s="650"/>
      <c r="BT34" s="164">
        <v>-194129</v>
      </c>
      <c r="BU34" s="226" t="s">
        <v>159</v>
      </c>
    </row>
    <row r="35" spans="2:77" x14ac:dyDescent="0.2">
      <c r="B35" s="595"/>
      <c r="C35" s="654"/>
      <c r="D35" s="654"/>
      <c r="E35" s="654"/>
      <c r="F35" s="654"/>
      <c r="G35" s="654"/>
      <c r="H35" s="654"/>
      <c r="I35" s="654"/>
      <c r="J35" s="654"/>
      <c r="K35" s="654"/>
      <c r="L35" s="654"/>
      <c r="M35" s="655"/>
      <c r="N35" s="16"/>
      <c r="O35" s="597" t="s">
        <v>322</v>
      </c>
      <c r="P35" s="597"/>
      <c r="Q35" s="597"/>
      <c r="R35" s="597"/>
      <c r="S35" s="597"/>
      <c r="T35" s="597"/>
      <c r="U35" s="597"/>
      <c r="V35" s="597"/>
      <c r="W35" s="597"/>
      <c r="X35" s="597"/>
      <c r="Y35" s="597"/>
      <c r="Z35" s="597"/>
      <c r="AA35" s="597"/>
      <c r="AB35" s="597"/>
      <c r="AC35" s="597"/>
      <c r="AD35" s="597"/>
      <c r="AE35" s="597"/>
      <c r="AF35" s="597"/>
      <c r="AG35" s="597"/>
      <c r="AH35" s="597"/>
      <c r="AI35" s="597"/>
      <c r="AJ35" s="597"/>
      <c r="AK35" s="597"/>
      <c r="AL35" s="597"/>
      <c r="AM35" s="597"/>
      <c r="AN35" s="597"/>
      <c r="AO35" s="597"/>
      <c r="AP35" s="597"/>
      <c r="AQ35" s="597"/>
      <c r="AR35" s="597"/>
      <c r="AS35" s="597"/>
      <c r="AT35" s="597"/>
      <c r="AU35" s="597"/>
      <c r="AV35" s="597"/>
      <c r="AW35" s="597"/>
      <c r="AX35" s="597"/>
      <c r="AY35" s="597"/>
      <c r="AZ35" s="597"/>
      <c r="BA35" s="597"/>
      <c r="BB35" s="597"/>
      <c r="BC35" s="597"/>
      <c r="BD35" s="597"/>
      <c r="BE35" s="597"/>
      <c r="BF35" s="597"/>
      <c r="BG35" s="597"/>
      <c r="BH35" s="597"/>
      <c r="BI35" s="597"/>
      <c r="BJ35" s="597"/>
      <c r="BK35" s="597"/>
      <c r="BL35" s="598"/>
      <c r="BM35" s="648">
        <v>2125</v>
      </c>
      <c r="BN35" s="649"/>
      <c r="BO35" s="649"/>
      <c r="BP35" s="649"/>
      <c r="BQ35" s="649"/>
      <c r="BR35" s="649"/>
      <c r="BS35" s="650"/>
      <c r="BT35" s="164" t="s">
        <v>159</v>
      </c>
      <c r="BU35" s="226" t="s">
        <v>159</v>
      </c>
    </row>
    <row r="36" spans="2:77" x14ac:dyDescent="0.2">
      <c r="B36" s="595"/>
      <c r="C36" s="654"/>
      <c r="D36" s="654"/>
      <c r="E36" s="654"/>
      <c r="F36" s="654"/>
      <c r="G36" s="654"/>
      <c r="H36" s="654"/>
      <c r="I36" s="654"/>
      <c r="J36" s="654"/>
      <c r="K36" s="654"/>
      <c r="L36" s="654"/>
      <c r="M36" s="655"/>
      <c r="N36" s="16"/>
      <c r="O36" s="597" t="s">
        <v>323</v>
      </c>
      <c r="P36" s="597"/>
      <c r="Q36" s="597"/>
      <c r="R36" s="597"/>
      <c r="S36" s="597"/>
      <c r="T36" s="597"/>
      <c r="U36" s="597"/>
      <c r="V36" s="597"/>
      <c r="W36" s="597"/>
      <c r="X36" s="597"/>
      <c r="Y36" s="597"/>
      <c r="Z36" s="597"/>
      <c r="AA36" s="597"/>
      <c r="AB36" s="597"/>
      <c r="AC36" s="597"/>
      <c r="AD36" s="597"/>
      <c r="AE36" s="597"/>
      <c r="AF36" s="597"/>
      <c r="AG36" s="597"/>
      <c r="AH36" s="597"/>
      <c r="AI36" s="597"/>
      <c r="AJ36" s="597"/>
      <c r="AK36" s="597"/>
      <c r="AL36" s="597"/>
      <c r="AM36" s="597"/>
      <c r="AN36" s="597"/>
      <c r="AO36" s="597"/>
      <c r="AP36" s="597"/>
      <c r="AQ36" s="597"/>
      <c r="AR36" s="597"/>
      <c r="AS36" s="597"/>
      <c r="AT36" s="597"/>
      <c r="AU36" s="597"/>
      <c r="AV36" s="597"/>
      <c r="AW36" s="597"/>
      <c r="AX36" s="597"/>
      <c r="AY36" s="597"/>
      <c r="AZ36" s="597"/>
      <c r="BA36" s="597"/>
      <c r="BB36" s="597"/>
      <c r="BC36" s="597"/>
      <c r="BD36" s="597"/>
      <c r="BE36" s="597"/>
      <c r="BF36" s="597"/>
      <c r="BG36" s="597"/>
      <c r="BH36" s="597"/>
      <c r="BI36" s="597"/>
      <c r="BJ36" s="597"/>
      <c r="BK36" s="597"/>
      <c r="BL36" s="598"/>
      <c r="BM36" s="648">
        <v>2126</v>
      </c>
      <c r="BN36" s="649"/>
      <c r="BO36" s="649"/>
      <c r="BP36" s="649"/>
      <c r="BQ36" s="649"/>
      <c r="BR36" s="649"/>
      <c r="BS36" s="650"/>
      <c r="BT36" s="164">
        <v>-6556</v>
      </c>
      <c r="BU36" s="226">
        <v>-5283</v>
      </c>
    </row>
    <row r="37" spans="2:77" ht="27" customHeight="1" x14ac:dyDescent="0.2">
      <c r="B37" s="595"/>
      <c r="C37" s="654"/>
      <c r="D37" s="654"/>
      <c r="E37" s="654"/>
      <c r="F37" s="654"/>
      <c r="G37" s="654"/>
      <c r="H37" s="654"/>
      <c r="I37" s="654"/>
      <c r="J37" s="654"/>
      <c r="K37" s="654"/>
      <c r="L37" s="654"/>
      <c r="M37" s="655"/>
      <c r="N37" s="16"/>
      <c r="O37" s="658" t="s">
        <v>324</v>
      </c>
      <c r="P37" s="658"/>
      <c r="Q37" s="658"/>
      <c r="R37" s="658"/>
      <c r="S37" s="658"/>
      <c r="T37" s="658"/>
      <c r="U37" s="658"/>
      <c r="V37" s="658"/>
      <c r="W37" s="658"/>
      <c r="X37" s="658"/>
      <c r="Y37" s="658"/>
      <c r="Z37" s="658"/>
      <c r="AA37" s="658"/>
      <c r="AB37" s="658"/>
      <c r="AC37" s="658"/>
      <c r="AD37" s="658"/>
      <c r="AE37" s="658"/>
      <c r="AF37" s="658"/>
      <c r="AG37" s="658"/>
      <c r="AH37" s="658"/>
      <c r="AI37" s="658"/>
      <c r="AJ37" s="658"/>
      <c r="AK37" s="658"/>
      <c r="AL37" s="658"/>
      <c r="AM37" s="658"/>
      <c r="AN37" s="658"/>
      <c r="AO37" s="658"/>
      <c r="AP37" s="658"/>
      <c r="AQ37" s="658"/>
      <c r="AR37" s="658"/>
      <c r="AS37" s="658"/>
      <c r="AT37" s="658"/>
      <c r="AU37" s="658"/>
      <c r="AV37" s="658"/>
      <c r="AW37" s="658"/>
      <c r="AX37" s="658"/>
      <c r="AY37" s="658"/>
      <c r="AZ37" s="658"/>
      <c r="BA37" s="658"/>
      <c r="BB37" s="658"/>
      <c r="BC37" s="658"/>
      <c r="BD37" s="658"/>
      <c r="BE37" s="658"/>
      <c r="BF37" s="658"/>
      <c r="BG37" s="658"/>
      <c r="BH37" s="658"/>
      <c r="BI37" s="658"/>
      <c r="BJ37" s="658"/>
      <c r="BK37" s="658"/>
      <c r="BL37" s="659"/>
      <c r="BM37" s="648">
        <v>2127</v>
      </c>
      <c r="BN37" s="649"/>
      <c r="BO37" s="649"/>
      <c r="BP37" s="649"/>
      <c r="BQ37" s="649"/>
      <c r="BR37" s="649"/>
      <c r="BS37" s="650"/>
      <c r="BT37" s="164">
        <f>-414353+475</f>
        <v>-413878</v>
      </c>
      <c r="BU37" s="230">
        <v>-382961</v>
      </c>
    </row>
    <row r="38" spans="2:77" ht="28.5" customHeight="1" x14ac:dyDescent="0.2">
      <c r="B38" s="595"/>
      <c r="C38" s="654"/>
      <c r="D38" s="654"/>
      <c r="E38" s="654"/>
      <c r="F38" s="654"/>
      <c r="G38" s="654"/>
      <c r="H38" s="654"/>
      <c r="I38" s="654"/>
      <c r="J38" s="654"/>
      <c r="K38" s="654"/>
      <c r="L38" s="654"/>
      <c r="M38" s="655"/>
      <c r="N38" s="15"/>
      <c r="O38" s="658" t="s">
        <v>325</v>
      </c>
      <c r="P38" s="658"/>
      <c r="Q38" s="658"/>
      <c r="R38" s="658"/>
      <c r="S38" s="658"/>
      <c r="T38" s="658"/>
      <c r="U38" s="658"/>
      <c r="V38" s="658"/>
      <c r="W38" s="658"/>
      <c r="X38" s="658"/>
      <c r="Y38" s="658"/>
      <c r="Z38" s="658"/>
      <c r="AA38" s="658"/>
      <c r="AB38" s="658"/>
      <c r="AC38" s="658"/>
      <c r="AD38" s="658"/>
      <c r="AE38" s="658"/>
      <c r="AF38" s="658"/>
      <c r="AG38" s="658"/>
      <c r="AH38" s="658"/>
      <c r="AI38" s="658"/>
      <c r="AJ38" s="658"/>
      <c r="AK38" s="658"/>
      <c r="AL38" s="658"/>
      <c r="AM38" s="658"/>
      <c r="AN38" s="658"/>
      <c r="AO38" s="658"/>
      <c r="AP38" s="658"/>
      <c r="AQ38" s="658"/>
      <c r="AR38" s="658"/>
      <c r="AS38" s="658"/>
      <c r="AT38" s="658"/>
      <c r="AU38" s="658"/>
      <c r="AV38" s="658"/>
      <c r="AW38" s="658"/>
      <c r="AX38" s="658"/>
      <c r="AY38" s="658"/>
      <c r="AZ38" s="658"/>
      <c r="BA38" s="658"/>
      <c r="BB38" s="658"/>
      <c r="BC38" s="658"/>
      <c r="BD38" s="658"/>
      <c r="BE38" s="658"/>
      <c r="BF38" s="658"/>
      <c r="BG38" s="658"/>
      <c r="BH38" s="658"/>
      <c r="BI38" s="658"/>
      <c r="BJ38" s="658"/>
      <c r="BK38" s="658"/>
      <c r="BL38" s="659"/>
      <c r="BM38" s="648">
        <v>2128</v>
      </c>
      <c r="BN38" s="649"/>
      <c r="BO38" s="649"/>
      <c r="BP38" s="649"/>
      <c r="BQ38" s="649"/>
      <c r="BR38" s="649"/>
      <c r="BS38" s="650"/>
      <c r="BT38" s="164">
        <v>0</v>
      </c>
      <c r="BU38" s="230" t="s">
        <v>159</v>
      </c>
    </row>
    <row r="39" spans="2:77" ht="14.25" customHeight="1" x14ac:dyDescent="0.2">
      <c r="B39" s="595"/>
      <c r="C39" s="654"/>
      <c r="D39" s="654"/>
      <c r="E39" s="654"/>
      <c r="F39" s="654"/>
      <c r="G39" s="654"/>
      <c r="H39" s="654"/>
      <c r="I39" s="654"/>
      <c r="J39" s="654"/>
      <c r="K39" s="654"/>
      <c r="L39" s="654"/>
      <c r="M39" s="655"/>
      <c r="N39" s="15"/>
      <c r="O39" s="658"/>
      <c r="P39" s="658"/>
      <c r="Q39" s="658"/>
      <c r="R39" s="658"/>
      <c r="S39" s="658"/>
      <c r="T39" s="658"/>
      <c r="U39" s="658"/>
      <c r="V39" s="658"/>
      <c r="W39" s="658"/>
      <c r="X39" s="658"/>
      <c r="Y39" s="658"/>
      <c r="Z39" s="658"/>
      <c r="AA39" s="658"/>
      <c r="AB39" s="658"/>
      <c r="AC39" s="658"/>
      <c r="AD39" s="658"/>
      <c r="AE39" s="658"/>
      <c r="AF39" s="658"/>
      <c r="AG39" s="658"/>
      <c r="AH39" s="658"/>
      <c r="AI39" s="658"/>
      <c r="AJ39" s="658"/>
      <c r="AK39" s="658"/>
      <c r="AL39" s="658"/>
      <c r="AM39" s="658"/>
      <c r="AN39" s="658"/>
      <c r="AO39" s="658"/>
      <c r="AP39" s="658"/>
      <c r="AQ39" s="658"/>
      <c r="AR39" s="658"/>
      <c r="AS39" s="658"/>
      <c r="AT39" s="658"/>
      <c r="AU39" s="658"/>
      <c r="AV39" s="658"/>
      <c r="AW39" s="658"/>
      <c r="AX39" s="658"/>
      <c r="AY39" s="658"/>
      <c r="AZ39" s="658"/>
      <c r="BA39" s="658"/>
      <c r="BB39" s="658"/>
      <c r="BC39" s="658"/>
      <c r="BD39" s="658"/>
      <c r="BE39" s="658"/>
      <c r="BF39" s="658"/>
      <c r="BG39" s="658"/>
      <c r="BH39" s="658"/>
      <c r="BI39" s="658"/>
      <c r="BJ39" s="658"/>
      <c r="BK39" s="658"/>
      <c r="BL39" s="659"/>
      <c r="BM39" s="648"/>
      <c r="BN39" s="649"/>
      <c r="BO39" s="649"/>
      <c r="BP39" s="649"/>
      <c r="BQ39" s="649"/>
      <c r="BR39" s="649"/>
      <c r="BS39" s="650"/>
      <c r="BT39" s="176"/>
      <c r="BU39" s="231" t="s">
        <v>159</v>
      </c>
    </row>
    <row r="40" spans="2:77" x14ac:dyDescent="0.2">
      <c r="B40" s="595"/>
      <c r="C40" s="654"/>
      <c r="D40" s="654"/>
      <c r="E40" s="654"/>
      <c r="F40" s="654"/>
      <c r="G40" s="654"/>
      <c r="H40" s="654"/>
      <c r="I40" s="654"/>
      <c r="J40" s="654"/>
      <c r="K40" s="654"/>
      <c r="L40" s="654"/>
      <c r="M40" s="655"/>
      <c r="N40" s="16"/>
      <c r="O40" s="597" t="s">
        <v>326</v>
      </c>
      <c r="P40" s="597"/>
      <c r="Q40" s="597"/>
      <c r="R40" s="597"/>
      <c r="S40" s="597"/>
      <c r="T40" s="597"/>
      <c r="U40" s="597"/>
      <c r="V40" s="597"/>
      <c r="W40" s="597"/>
      <c r="X40" s="597"/>
      <c r="Y40" s="597"/>
      <c r="Z40" s="597"/>
      <c r="AA40" s="597"/>
      <c r="AB40" s="597"/>
      <c r="AC40" s="597"/>
      <c r="AD40" s="597"/>
      <c r="AE40" s="597"/>
      <c r="AF40" s="597"/>
      <c r="AG40" s="597"/>
      <c r="AH40" s="597"/>
      <c r="AI40" s="597"/>
      <c r="AJ40" s="597"/>
      <c r="AK40" s="597"/>
      <c r="AL40" s="597"/>
      <c r="AM40" s="597"/>
      <c r="AN40" s="597"/>
      <c r="AO40" s="597"/>
      <c r="AP40" s="597"/>
      <c r="AQ40" s="597"/>
      <c r="AR40" s="597"/>
      <c r="AS40" s="597"/>
      <c r="AT40" s="597"/>
      <c r="AU40" s="597"/>
      <c r="AV40" s="597"/>
      <c r="AW40" s="597"/>
      <c r="AX40" s="597"/>
      <c r="AY40" s="597"/>
      <c r="AZ40" s="597"/>
      <c r="BA40" s="597"/>
      <c r="BB40" s="597"/>
      <c r="BC40" s="597"/>
      <c r="BD40" s="597"/>
      <c r="BE40" s="597"/>
      <c r="BF40" s="597"/>
      <c r="BG40" s="597"/>
      <c r="BH40" s="597"/>
      <c r="BI40" s="597"/>
      <c r="BJ40" s="597"/>
      <c r="BK40" s="597"/>
      <c r="BL40" s="598"/>
      <c r="BM40" s="648">
        <v>2100</v>
      </c>
      <c r="BN40" s="649"/>
      <c r="BO40" s="649"/>
      <c r="BP40" s="649"/>
      <c r="BQ40" s="649"/>
      <c r="BR40" s="649"/>
      <c r="BS40" s="650"/>
      <c r="BT40" s="240">
        <f>BT18+BT29</f>
        <v>8904667</v>
      </c>
      <c r="BU40" s="231">
        <v>8168526</v>
      </c>
      <c r="BW40" s="55"/>
      <c r="BX40" s="55"/>
    </row>
    <row r="41" spans="2:77" x14ac:dyDescent="0.2">
      <c r="B41" s="595" t="s">
        <v>61</v>
      </c>
      <c r="C41" s="654"/>
      <c r="D41" s="654"/>
      <c r="E41" s="654"/>
      <c r="F41" s="654"/>
      <c r="G41" s="654"/>
      <c r="H41" s="654"/>
      <c r="I41" s="654"/>
      <c r="J41" s="654"/>
      <c r="K41" s="654"/>
      <c r="L41" s="654"/>
      <c r="M41" s="655"/>
      <c r="N41" s="15"/>
      <c r="O41" s="597" t="s">
        <v>327</v>
      </c>
      <c r="P41" s="597"/>
      <c r="Q41" s="597"/>
      <c r="R41" s="597"/>
      <c r="S41" s="597"/>
      <c r="T41" s="597"/>
      <c r="U41" s="597"/>
      <c r="V41" s="597"/>
      <c r="W41" s="597"/>
      <c r="X41" s="597"/>
      <c r="Y41" s="597"/>
      <c r="Z41" s="597"/>
      <c r="AA41" s="597"/>
      <c r="AB41" s="597"/>
      <c r="AC41" s="597"/>
      <c r="AD41" s="597"/>
      <c r="AE41" s="597"/>
      <c r="AF41" s="597"/>
      <c r="AG41" s="597"/>
      <c r="AH41" s="597"/>
      <c r="AI41" s="597"/>
      <c r="AJ41" s="597"/>
      <c r="AK41" s="597"/>
      <c r="AL41" s="597"/>
      <c r="AM41" s="597"/>
      <c r="AN41" s="597"/>
      <c r="AO41" s="597"/>
      <c r="AP41" s="597"/>
      <c r="AQ41" s="597"/>
      <c r="AR41" s="597"/>
      <c r="AS41" s="597"/>
      <c r="AT41" s="597"/>
      <c r="AU41" s="597"/>
      <c r="AV41" s="597"/>
      <c r="AW41" s="597"/>
      <c r="AX41" s="597"/>
      <c r="AY41" s="597"/>
      <c r="AZ41" s="597"/>
      <c r="BA41" s="597"/>
      <c r="BB41" s="597"/>
      <c r="BC41" s="597"/>
      <c r="BD41" s="597"/>
      <c r="BE41" s="597"/>
      <c r="BF41" s="597"/>
      <c r="BG41" s="597"/>
      <c r="BH41" s="597"/>
      <c r="BI41" s="597"/>
      <c r="BJ41" s="597"/>
      <c r="BK41" s="597"/>
      <c r="BL41" s="598"/>
      <c r="BM41" s="648">
        <v>2210</v>
      </c>
      <c r="BN41" s="649"/>
      <c r="BO41" s="649"/>
      <c r="BP41" s="649"/>
      <c r="BQ41" s="649"/>
      <c r="BR41" s="649"/>
      <c r="BS41" s="650"/>
      <c r="BT41" s="228">
        <v>-14596</v>
      </c>
      <c r="BU41" s="228">
        <v>0</v>
      </c>
    </row>
    <row r="42" spans="2:77" x14ac:dyDescent="0.2">
      <c r="B42" s="595" t="s">
        <v>61</v>
      </c>
      <c r="C42" s="654"/>
      <c r="D42" s="654"/>
      <c r="E42" s="654"/>
      <c r="F42" s="654"/>
      <c r="G42" s="654"/>
      <c r="H42" s="654"/>
      <c r="I42" s="654"/>
      <c r="J42" s="654"/>
      <c r="K42" s="654"/>
      <c r="L42" s="654"/>
      <c r="M42" s="655"/>
      <c r="N42" s="15"/>
      <c r="O42" s="597" t="s">
        <v>328</v>
      </c>
      <c r="P42" s="597"/>
      <c r="Q42" s="597"/>
      <c r="R42" s="597"/>
      <c r="S42" s="597"/>
      <c r="T42" s="597"/>
      <c r="U42" s="597"/>
      <c r="V42" s="597"/>
      <c r="W42" s="597"/>
      <c r="X42" s="597"/>
      <c r="Y42" s="597"/>
      <c r="Z42" s="597"/>
      <c r="AA42" s="597"/>
      <c r="AB42" s="597"/>
      <c r="AC42" s="597"/>
      <c r="AD42" s="597"/>
      <c r="AE42" s="597"/>
      <c r="AF42" s="597"/>
      <c r="AG42" s="597"/>
      <c r="AH42" s="597"/>
      <c r="AI42" s="597"/>
      <c r="AJ42" s="597"/>
      <c r="AK42" s="597"/>
      <c r="AL42" s="597"/>
      <c r="AM42" s="597"/>
      <c r="AN42" s="597"/>
      <c r="AO42" s="597"/>
      <c r="AP42" s="597"/>
      <c r="AQ42" s="597"/>
      <c r="AR42" s="597"/>
      <c r="AS42" s="597"/>
      <c r="AT42" s="597"/>
      <c r="AU42" s="597"/>
      <c r="AV42" s="597"/>
      <c r="AW42" s="597"/>
      <c r="AX42" s="597"/>
      <c r="AY42" s="597"/>
      <c r="AZ42" s="597"/>
      <c r="BA42" s="597"/>
      <c r="BB42" s="597"/>
      <c r="BC42" s="597"/>
      <c r="BD42" s="597"/>
      <c r="BE42" s="597"/>
      <c r="BF42" s="597"/>
      <c r="BG42" s="597"/>
      <c r="BH42" s="597"/>
      <c r="BI42" s="597"/>
      <c r="BJ42" s="597"/>
      <c r="BK42" s="597"/>
      <c r="BL42" s="598"/>
      <c r="BM42" s="648">
        <v>2220</v>
      </c>
      <c r="BN42" s="649"/>
      <c r="BO42" s="649"/>
      <c r="BP42" s="649"/>
      <c r="BQ42" s="649"/>
      <c r="BR42" s="649"/>
      <c r="BS42" s="650"/>
      <c r="BT42" s="228">
        <v>-1590505</v>
      </c>
      <c r="BU42" s="228">
        <v>-1453271</v>
      </c>
    </row>
    <row r="43" spans="2:77" x14ac:dyDescent="0.2">
      <c r="B43" s="595"/>
      <c r="C43" s="654"/>
      <c r="D43" s="654"/>
      <c r="E43" s="654"/>
      <c r="F43" s="654"/>
      <c r="G43" s="654"/>
      <c r="H43" s="654"/>
      <c r="I43" s="654"/>
      <c r="J43" s="654"/>
      <c r="K43" s="654"/>
      <c r="L43" s="654"/>
      <c r="M43" s="655"/>
      <c r="N43" s="15"/>
      <c r="O43" s="656" t="s">
        <v>329</v>
      </c>
      <c r="P43" s="656"/>
      <c r="Q43" s="656"/>
      <c r="R43" s="656"/>
      <c r="S43" s="656"/>
      <c r="T43" s="656"/>
      <c r="U43" s="656"/>
      <c r="V43" s="656"/>
      <c r="W43" s="656"/>
      <c r="X43" s="656"/>
      <c r="Y43" s="656"/>
      <c r="Z43" s="656"/>
      <c r="AA43" s="656"/>
      <c r="AB43" s="656"/>
      <c r="AC43" s="656"/>
      <c r="AD43" s="656"/>
      <c r="AE43" s="656"/>
      <c r="AF43" s="656"/>
      <c r="AG43" s="656"/>
      <c r="AH43" s="656"/>
      <c r="AI43" s="656"/>
      <c r="AJ43" s="656"/>
      <c r="AK43" s="656"/>
      <c r="AL43" s="656"/>
      <c r="AM43" s="656"/>
      <c r="AN43" s="656"/>
      <c r="AO43" s="656"/>
      <c r="AP43" s="656"/>
      <c r="AQ43" s="656"/>
      <c r="AR43" s="656"/>
      <c r="AS43" s="656"/>
      <c r="AT43" s="656"/>
      <c r="AU43" s="656"/>
      <c r="AV43" s="656"/>
      <c r="AW43" s="656"/>
      <c r="AX43" s="656"/>
      <c r="AY43" s="656"/>
      <c r="AZ43" s="656"/>
      <c r="BA43" s="656"/>
      <c r="BB43" s="656"/>
      <c r="BC43" s="656"/>
      <c r="BD43" s="656"/>
      <c r="BE43" s="656"/>
      <c r="BF43" s="656"/>
      <c r="BG43" s="656"/>
      <c r="BH43" s="656"/>
      <c r="BI43" s="656"/>
      <c r="BJ43" s="656"/>
      <c r="BK43" s="656"/>
      <c r="BL43" s="657"/>
      <c r="BM43" s="648">
        <v>2200</v>
      </c>
      <c r="BN43" s="649"/>
      <c r="BO43" s="649"/>
      <c r="BP43" s="649"/>
      <c r="BQ43" s="649"/>
      <c r="BR43" s="649"/>
      <c r="BS43" s="650"/>
      <c r="BT43" s="240">
        <f>BT40+BT41+BT42</f>
        <v>7299566</v>
      </c>
      <c r="BU43" s="231">
        <v>6715255</v>
      </c>
      <c r="BW43" s="242">
        <f>BT43-7299566</f>
        <v>0</v>
      </c>
      <c r="BX43" s="55"/>
      <c r="BY43" s="55"/>
    </row>
    <row r="44" spans="2:77" x14ac:dyDescent="0.2">
      <c r="B44" s="595"/>
      <c r="C44" s="654"/>
      <c r="D44" s="654"/>
      <c r="E44" s="654"/>
      <c r="F44" s="654"/>
      <c r="G44" s="654"/>
      <c r="H44" s="654"/>
      <c r="I44" s="654"/>
      <c r="J44" s="654"/>
      <c r="K44" s="654"/>
      <c r="L44" s="654"/>
      <c r="M44" s="655"/>
      <c r="N44" s="15"/>
      <c r="O44" s="597" t="s">
        <v>330</v>
      </c>
      <c r="P44" s="597"/>
      <c r="Q44" s="597"/>
      <c r="R44" s="597"/>
      <c r="S44" s="597"/>
      <c r="T44" s="597"/>
      <c r="U44" s="597"/>
      <c r="V44" s="597"/>
      <c r="W44" s="597"/>
      <c r="X44" s="597"/>
      <c r="Y44" s="597"/>
      <c r="Z44" s="597"/>
      <c r="AA44" s="597"/>
      <c r="AB44" s="597"/>
      <c r="AC44" s="597"/>
      <c r="AD44" s="597"/>
      <c r="AE44" s="597"/>
      <c r="AF44" s="597"/>
      <c r="AG44" s="597"/>
      <c r="AH44" s="597"/>
      <c r="AI44" s="597"/>
      <c r="AJ44" s="597"/>
      <c r="AK44" s="597"/>
      <c r="AL44" s="597"/>
      <c r="AM44" s="597"/>
      <c r="AN44" s="597"/>
      <c r="AO44" s="597"/>
      <c r="AP44" s="597"/>
      <c r="AQ44" s="597"/>
      <c r="AR44" s="597"/>
      <c r="AS44" s="597"/>
      <c r="AT44" s="597"/>
      <c r="AU44" s="597"/>
      <c r="AV44" s="597"/>
      <c r="AW44" s="597"/>
      <c r="AX44" s="597"/>
      <c r="AY44" s="597"/>
      <c r="AZ44" s="597"/>
      <c r="BA44" s="597"/>
      <c r="BB44" s="597"/>
      <c r="BC44" s="597"/>
      <c r="BD44" s="597"/>
      <c r="BE44" s="597"/>
      <c r="BF44" s="597"/>
      <c r="BG44" s="597"/>
      <c r="BH44" s="597"/>
      <c r="BI44" s="597"/>
      <c r="BJ44" s="597"/>
      <c r="BK44" s="597"/>
      <c r="BL44" s="598"/>
      <c r="BM44" s="648">
        <v>2310</v>
      </c>
      <c r="BN44" s="649"/>
      <c r="BO44" s="649"/>
      <c r="BP44" s="649"/>
      <c r="BQ44" s="649"/>
      <c r="BR44" s="649"/>
      <c r="BS44" s="650"/>
      <c r="BT44" s="228">
        <v>14608</v>
      </c>
      <c r="BU44" s="228">
        <v>12889</v>
      </c>
    </row>
    <row r="45" spans="2:77" x14ac:dyDescent="0.2">
      <c r="B45" s="595"/>
      <c r="C45" s="654"/>
      <c r="D45" s="654"/>
      <c r="E45" s="654"/>
      <c r="F45" s="654"/>
      <c r="G45" s="654"/>
      <c r="H45" s="654"/>
      <c r="I45" s="654"/>
      <c r="J45" s="654"/>
      <c r="K45" s="654"/>
      <c r="L45" s="654"/>
      <c r="M45" s="655"/>
      <c r="N45" s="15"/>
      <c r="O45" s="597" t="s">
        <v>331</v>
      </c>
      <c r="P45" s="597"/>
      <c r="Q45" s="597"/>
      <c r="R45" s="597"/>
      <c r="S45" s="597"/>
      <c r="T45" s="597"/>
      <c r="U45" s="597"/>
      <c r="V45" s="597"/>
      <c r="W45" s="597"/>
      <c r="X45" s="597"/>
      <c r="Y45" s="597"/>
      <c r="Z45" s="597"/>
      <c r="AA45" s="597"/>
      <c r="AB45" s="597"/>
      <c r="AC45" s="597"/>
      <c r="AD45" s="597"/>
      <c r="AE45" s="597"/>
      <c r="AF45" s="597"/>
      <c r="AG45" s="597"/>
      <c r="AH45" s="597"/>
      <c r="AI45" s="597"/>
      <c r="AJ45" s="597"/>
      <c r="AK45" s="597"/>
      <c r="AL45" s="597"/>
      <c r="AM45" s="597"/>
      <c r="AN45" s="597"/>
      <c r="AO45" s="597"/>
      <c r="AP45" s="597"/>
      <c r="AQ45" s="597"/>
      <c r="AR45" s="597"/>
      <c r="AS45" s="597"/>
      <c r="AT45" s="597"/>
      <c r="AU45" s="597"/>
      <c r="AV45" s="597"/>
      <c r="AW45" s="597"/>
      <c r="AX45" s="597"/>
      <c r="AY45" s="597"/>
      <c r="AZ45" s="597"/>
      <c r="BA45" s="597"/>
      <c r="BB45" s="597"/>
      <c r="BC45" s="597"/>
      <c r="BD45" s="597"/>
      <c r="BE45" s="597"/>
      <c r="BF45" s="597"/>
      <c r="BG45" s="597"/>
      <c r="BH45" s="597"/>
      <c r="BI45" s="597"/>
      <c r="BJ45" s="597"/>
      <c r="BK45" s="597"/>
      <c r="BL45" s="598"/>
      <c r="BM45" s="648">
        <v>2320</v>
      </c>
      <c r="BN45" s="649"/>
      <c r="BO45" s="649"/>
      <c r="BP45" s="649"/>
      <c r="BQ45" s="649"/>
      <c r="BR45" s="649"/>
      <c r="BS45" s="650"/>
      <c r="BT45" s="228">
        <v>334605</v>
      </c>
      <c r="BU45" s="228">
        <v>221682</v>
      </c>
    </row>
    <row r="46" spans="2:77" x14ac:dyDescent="0.2">
      <c r="B46" s="595"/>
      <c r="C46" s="654"/>
      <c r="D46" s="654"/>
      <c r="E46" s="654"/>
      <c r="F46" s="654"/>
      <c r="G46" s="654"/>
      <c r="H46" s="654"/>
      <c r="I46" s="654"/>
      <c r="J46" s="654"/>
      <c r="K46" s="654"/>
      <c r="L46" s="654"/>
      <c r="M46" s="655"/>
      <c r="N46" s="15"/>
      <c r="O46" s="597" t="s">
        <v>332</v>
      </c>
      <c r="P46" s="597"/>
      <c r="Q46" s="597"/>
      <c r="R46" s="597"/>
      <c r="S46" s="597"/>
      <c r="T46" s="597"/>
      <c r="U46" s="597"/>
      <c r="V46" s="597"/>
      <c r="W46" s="597"/>
      <c r="X46" s="597"/>
      <c r="Y46" s="597"/>
      <c r="Z46" s="597"/>
      <c r="AA46" s="597"/>
      <c r="AB46" s="597"/>
      <c r="AC46" s="597"/>
      <c r="AD46" s="597"/>
      <c r="AE46" s="597"/>
      <c r="AF46" s="597"/>
      <c r="AG46" s="597"/>
      <c r="AH46" s="597"/>
      <c r="AI46" s="597"/>
      <c r="AJ46" s="597"/>
      <c r="AK46" s="597"/>
      <c r="AL46" s="597"/>
      <c r="AM46" s="597"/>
      <c r="AN46" s="597"/>
      <c r="AO46" s="597"/>
      <c r="AP46" s="597"/>
      <c r="AQ46" s="597"/>
      <c r="AR46" s="597"/>
      <c r="AS46" s="597"/>
      <c r="AT46" s="597"/>
      <c r="AU46" s="597"/>
      <c r="AV46" s="597"/>
      <c r="AW46" s="597"/>
      <c r="AX46" s="597"/>
      <c r="AY46" s="597"/>
      <c r="AZ46" s="597"/>
      <c r="BA46" s="597"/>
      <c r="BB46" s="597"/>
      <c r="BC46" s="597"/>
      <c r="BD46" s="597"/>
      <c r="BE46" s="597"/>
      <c r="BF46" s="597"/>
      <c r="BG46" s="597"/>
      <c r="BH46" s="597"/>
      <c r="BI46" s="597"/>
      <c r="BJ46" s="597"/>
      <c r="BK46" s="597"/>
      <c r="BL46" s="598"/>
      <c r="BM46" s="648">
        <v>2330</v>
      </c>
      <c r="BN46" s="649"/>
      <c r="BO46" s="649"/>
      <c r="BP46" s="649"/>
      <c r="BQ46" s="649"/>
      <c r="BR46" s="649"/>
      <c r="BS46" s="650"/>
      <c r="BT46" s="230">
        <v>-3114452</v>
      </c>
      <c r="BU46" s="230">
        <v>-3478340</v>
      </c>
    </row>
    <row r="47" spans="2:77" x14ac:dyDescent="0.2">
      <c r="B47" s="595" t="s">
        <v>60</v>
      </c>
      <c r="C47" s="654"/>
      <c r="D47" s="654"/>
      <c r="E47" s="654"/>
      <c r="F47" s="654"/>
      <c r="G47" s="654"/>
      <c r="H47" s="654"/>
      <c r="I47" s="654"/>
      <c r="J47" s="654"/>
      <c r="K47" s="654"/>
      <c r="L47" s="654"/>
      <c r="M47" s="655"/>
      <c r="N47" s="16"/>
      <c r="O47" s="597" t="s">
        <v>333</v>
      </c>
      <c r="P47" s="597"/>
      <c r="Q47" s="597"/>
      <c r="R47" s="597"/>
      <c r="S47" s="597"/>
      <c r="T47" s="597"/>
      <c r="U47" s="597"/>
      <c r="V47" s="597"/>
      <c r="W47" s="597"/>
      <c r="X47" s="597"/>
      <c r="Y47" s="597"/>
      <c r="Z47" s="597"/>
      <c r="AA47" s="597"/>
      <c r="AB47" s="597"/>
      <c r="AC47" s="597"/>
      <c r="AD47" s="597"/>
      <c r="AE47" s="597"/>
      <c r="AF47" s="597"/>
      <c r="AG47" s="597"/>
      <c r="AH47" s="597"/>
      <c r="AI47" s="597"/>
      <c r="AJ47" s="597"/>
      <c r="AK47" s="597"/>
      <c r="AL47" s="597"/>
      <c r="AM47" s="597"/>
      <c r="AN47" s="597"/>
      <c r="AO47" s="597"/>
      <c r="AP47" s="597"/>
      <c r="AQ47" s="597"/>
      <c r="AR47" s="597"/>
      <c r="AS47" s="597"/>
      <c r="AT47" s="597"/>
      <c r="AU47" s="597"/>
      <c r="AV47" s="597"/>
      <c r="AW47" s="597"/>
      <c r="AX47" s="597"/>
      <c r="AY47" s="597"/>
      <c r="AZ47" s="597"/>
      <c r="BA47" s="597"/>
      <c r="BB47" s="597"/>
      <c r="BC47" s="597"/>
      <c r="BD47" s="597"/>
      <c r="BE47" s="597"/>
      <c r="BF47" s="597"/>
      <c r="BG47" s="597"/>
      <c r="BH47" s="597"/>
      <c r="BI47" s="597"/>
      <c r="BJ47" s="597"/>
      <c r="BK47" s="597"/>
      <c r="BL47" s="598"/>
      <c r="BM47" s="648">
        <v>2340</v>
      </c>
      <c r="BN47" s="649"/>
      <c r="BO47" s="649"/>
      <c r="BP47" s="649"/>
      <c r="BQ47" s="649"/>
      <c r="BR47" s="649"/>
      <c r="BS47" s="650"/>
      <c r="BT47" s="228">
        <v>2564175</v>
      </c>
      <c r="BU47" s="228">
        <v>2111503</v>
      </c>
      <c r="BX47" s="138"/>
    </row>
    <row r="48" spans="2:77" x14ac:dyDescent="0.2">
      <c r="B48" s="595" t="s">
        <v>60</v>
      </c>
      <c r="C48" s="654"/>
      <c r="D48" s="654"/>
      <c r="E48" s="654"/>
      <c r="F48" s="654"/>
      <c r="G48" s="654"/>
      <c r="H48" s="654"/>
      <c r="I48" s="654"/>
      <c r="J48" s="654"/>
      <c r="K48" s="654"/>
      <c r="L48" s="654"/>
      <c r="M48" s="655"/>
      <c r="N48" s="15"/>
      <c r="O48" s="597" t="s">
        <v>334</v>
      </c>
      <c r="P48" s="597"/>
      <c r="Q48" s="597"/>
      <c r="R48" s="597"/>
      <c r="S48" s="597"/>
      <c r="T48" s="597"/>
      <c r="U48" s="597"/>
      <c r="V48" s="597"/>
      <c r="W48" s="597"/>
      <c r="X48" s="597"/>
      <c r="Y48" s="597"/>
      <c r="Z48" s="597"/>
      <c r="AA48" s="597"/>
      <c r="AB48" s="597"/>
      <c r="AC48" s="597"/>
      <c r="AD48" s="597"/>
      <c r="AE48" s="597"/>
      <c r="AF48" s="597"/>
      <c r="AG48" s="597"/>
      <c r="AH48" s="597"/>
      <c r="AI48" s="597"/>
      <c r="AJ48" s="597"/>
      <c r="AK48" s="597"/>
      <c r="AL48" s="597"/>
      <c r="AM48" s="597"/>
      <c r="AN48" s="597"/>
      <c r="AO48" s="597"/>
      <c r="AP48" s="597"/>
      <c r="AQ48" s="597"/>
      <c r="AR48" s="597"/>
      <c r="AS48" s="597"/>
      <c r="AT48" s="597"/>
      <c r="AU48" s="597"/>
      <c r="AV48" s="597"/>
      <c r="AW48" s="597"/>
      <c r="AX48" s="597"/>
      <c r="AY48" s="597"/>
      <c r="AZ48" s="597"/>
      <c r="BA48" s="597"/>
      <c r="BB48" s="597"/>
      <c r="BC48" s="597"/>
      <c r="BD48" s="597"/>
      <c r="BE48" s="597"/>
      <c r="BF48" s="597"/>
      <c r="BG48" s="597"/>
      <c r="BH48" s="597"/>
      <c r="BI48" s="597"/>
      <c r="BJ48" s="597"/>
      <c r="BK48" s="597"/>
      <c r="BL48" s="598"/>
      <c r="BM48" s="648">
        <v>2350</v>
      </c>
      <c r="BN48" s="649"/>
      <c r="BO48" s="649"/>
      <c r="BP48" s="649"/>
      <c r="BQ48" s="649"/>
      <c r="BR48" s="649"/>
      <c r="BS48" s="650"/>
      <c r="BT48" s="230">
        <v>-3830600</v>
      </c>
      <c r="BU48" s="230">
        <v>-3842231</v>
      </c>
    </row>
    <row r="49" spans="1:76" x14ac:dyDescent="0.2">
      <c r="B49" s="595"/>
      <c r="C49" s="654"/>
      <c r="D49" s="654"/>
      <c r="E49" s="654"/>
      <c r="F49" s="654"/>
      <c r="G49" s="654"/>
      <c r="H49" s="654"/>
      <c r="I49" s="654"/>
      <c r="J49" s="654"/>
      <c r="K49" s="654"/>
      <c r="L49" s="654"/>
      <c r="M49" s="655"/>
      <c r="N49" s="15"/>
      <c r="O49" s="656" t="s">
        <v>335</v>
      </c>
      <c r="P49" s="656"/>
      <c r="Q49" s="656"/>
      <c r="R49" s="656"/>
      <c r="S49" s="656"/>
      <c r="T49" s="656"/>
      <c r="U49" s="656"/>
      <c r="V49" s="656"/>
      <c r="W49" s="656"/>
      <c r="X49" s="656"/>
      <c r="Y49" s="656"/>
      <c r="Z49" s="656"/>
      <c r="AA49" s="656"/>
      <c r="AB49" s="656"/>
      <c r="AC49" s="656"/>
      <c r="AD49" s="656"/>
      <c r="AE49" s="656"/>
      <c r="AF49" s="656"/>
      <c r="AG49" s="656"/>
      <c r="AH49" s="656"/>
      <c r="AI49" s="656"/>
      <c r="AJ49" s="656"/>
      <c r="AK49" s="656"/>
      <c r="AL49" s="656"/>
      <c r="AM49" s="656"/>
      <c r="AN49" s="656"/>
      <c r="AO49" s="656"/>
      <c r="AP49" s="656"/>
      <c r="AQ49" s="656"/>
      <c r="AR49" s="656"/>
      <c r="AS49" s="656"/>
      <c r="AT49" s="656"/>
      <c r="AU49" s="656"/>
      <c r="AV49" s="656"/>
      <c r="AW49" s="656"/>
      <c r="AX49" s="656"/>
      <c r="AY49" s="656"/>
      <c r="AZ49" s="656"/>
      <c r="BA49" s="656"/>
      <c r="BB49" s="656"/>
      <c r="BC49" s="656"/>
      <c r="BD49" s="656"/>
      <c r="BE49" s="656"/>
      <c r="BF49" s="656"/>
      <c r="BG49" s="656"/>
      <c r="BH49" s="656"/>
      <c r="BI49" s="656"/>
      <c r="BJ49" s="656"/>
      <c r="BK49" s="656"/>
      <c r="BL49" s="657"/>
      <c r="BM49" s="648">
        <v>2300</v>
      </c>
      <c r="BN49" s="649"/>
      <c r="BO49" s="649"/>
      <c r="BP49" s="649"/>
      <c r="BQ49" s="649"/>
      <c r="BR49" s="649"/>
      <c r="BS49" s="650"/>
      <c r="BT49" s="240">
        <f>BT43+BT44+BT45+BT46+BT47+BT48</f>
        <v>3267902</v>
      </c>
      <c r="BU49" s="240">
        <f>BU43+BU44+BU45+BU46+BU47+BU48</f>
        <v>1740758</v>
      </c>
      <c r="BW49" s="55"/>
      <c r="BX49" s="55"/>
    </row>
    <row r="50" spans="1:76" x14ac:dyDescent="0.2">
      <c r="B50" s="595" t="s">
        <v>59</v>
      </c>
      <c r="C50" s="596"/>
      <c r="D50" s="596"/>
      <c r="E50" s="596"/>
      <c r="F50" s="596"/>
      <c r="G50" s="596"/>
      <c r="H50" s="596"/>
      <c r="I50" s="596"/>
      <c r="J50" s="596"/>
      <c r="K50" s="596"/>
      <c r="L50" s="596"/>
      <c r="M50" s="647"/>
      <c r="N50" s="15"/>
      <c r="O50" s="597" t="s">
        <v>336</v>
      </c>
      <c r="P50" s="597"/>
      <c r="Q50" s="597"/>
      <c r="R50" s="597"/>
      <c r="S50" s="597"/>
      <c r="T50" s="597"/>
      <c r="U50" s="597"/>
      <c r="V50" s="597"/>
      <c r="W50" s="597"/>
      <c r="X50" s="597"/>
      <c r="Y50" s="597"/>
      <c r="Z50" s="597"/>
      <c r="AA50" s="597"/>
      <c r="AB50" s="597"/>
      <c r="AC50" s="597"/>
      <c r="AD50" s="597"/>
      <c r="AE50" s="597"/>
      <c r="AF50" s="597"/>
      <c r="AG50" s="597"/>
      <c r="AH50" s="597"/>
      <c r="AI50" s="597"/>
      <c r="AJ50" s="597"/>
      <c r="AK50" s="597"/>
      <c r="AL50" s="597"/>
      <c r="AM50" s="597"/>
      <c r="AN50" s="597"/>
      <c r="AO50" s="597"/>
      <c r="AP50" s="597"/>
      <c r="AQ50" s="597"/>
      <c r="AR50" s="597"/>
      <c r="AS50" s="597"/>
      <c r="AT50" s="597"/>
      <c r="AU50" s="597"/>
      <c r="AV50" s="597"/>
      <c r="AW50" s="597"/>
      <c r="AX50" s="597"/>
      <c r="AY50" s="597"/>
      <c r="AZ50" s="597"/>
      <c r="BA50" s="597"/>
      <c r="BB50" s="597"/>
      <c r="BC50" s="597"/>
      <c r="BD50" s="597"/>
      <c r="BE50" s="597"/>
      <c r="BF50" s="597"/>
      <c r="BG50" s="597"/>
      <c r="BH50" s="597"/>
      <c r="BI50" s="597"/>
      <c r="BJ50" s="597"/>
      <c r="BK50" s="597"/>
      <c r="BL50" s="598"/>
      <c r="BM50" s="648">
        <v>2410</v>
      </c>
      <c r="BN50" s="649"/>
      <c r="BO50" s="649"/>
      <c r="BP50" s="649"/>
      <c r="BQ50" s="649"/>
      <c r="BR50" s="649"/>
      <c r="BS50" s="650"/>
      <c r="BT50" s="230">
        <v>-920152</v>
      </c>
      <c r="BU50" s="230">
        <v>-1008258</v>
      </c>
    </row>
    <row r="51" spans="1:76" ht="12.6" customHeight="1" x14ac:dyDescent="0.2">
      <c r="B51" s="595" t="s">
        <v>59</v>
      </c>
      <c r="C51" s="596"/>
      <c r="D51" s="596"/>
      <c r="E51" s="596"/>
      <c r="F51" s="596"/>
      <c r="G51" s="596"/>
      <c r="H51" s="596"/>
      <c r="I51" s="596"/>
      <c r="J51" s="596"/>
      <c r="K51" s="596"/>
      <c r="L51" s="596"/>
      <c r="M51" s="647"/>
      <c r="N51" s="15"/>
      <c r="O51" s="601" t="s">
        <v>337</v>
      </c>
      <c r="P51" s="601"/>
      <c r="Q51" s="601"/>
      <c r="R51" s="601"/>
      <c r="S51" s="601"/>
      <c r="T51" s="601"/>
      <c r="U51" s="601"/>
      <c r="V51" s="601"/>
      <c r="W51" s="601"/>
      <c r="X51" s="601"/>
      <c r="Y51" s="601"/>
      <c r="Z51" s="601"/>
      <c r="AA51" s="601"/>
      <c r="AB51" s="601"/>
      <c r="AC51" s="601"/>
      <c r="AD51" s="601"/>
      <c r="AE51" s="601"/>
      <c r="AF51" s="601"/>
      <c r="AG51" s="601"/>
      <c r="AH51" s="601"/>
      <c r="AI51" s="601"/>
      <c r="AJ51" s="601"/>
      <c r="AK51" s="601"/>
      <c r="AL51" s="601"/>
      <c r="AM51" s="601"/>
      <c r="AN51" s="601"/>
      <c r="AO51" s="601"/>
      <c r="AP51" s="601"/>
      <c r="AQ51" s="601"/>
      <c r="AR51" s="601"/>
      <c r="AS51" s="601"/>
      <c r="AT51" s="601"/>
      <c r="AU51" s="601"/>
      <c r="AV51" s="601"/>
      <c r="AW51" s="601"/>
      <c r="AX51" s="601"/>
      <c r="AY51" s="601"/>
      <c r="AZ51" s="601"/>
      <c r="BA51" s="601"/>
      <c r="BB51" s="601"/>
      <c r="BC51" s="601"/>
      <c r="BD51" s="601"/>
      <c r="BE51" s="601"/>
      <c r="BF51" s="601"/>
      <c r="BG51" s="601"/>
      <c r="BH51" s="601"/>
      <c r="BI51" s="601"/>
      <c r="BJ51" s="601"/>
      <c r="BK51" s="601"/>
      <c r="BL51" s="602"/>
      <c r="BM51" s="648">
        <v>2421</v>
      </c>
      <c r="BN51" s="649"/>
      <c r="BO51" s="649"/>
      <c r="BP51" s="649"/>
      <c r="BQ51" s="649"/>
      <c r="BR51" s="649"/>
      <c r="BS51" s="650"/>
      <c r="BT51" s="228">
        <v>626733</v>
      </c>
      <c r="BU51" s="228">
        <v>487582</v>
      </c>
    </row>
    <row r="52" spans="1:76" ht="13.5" customHeight="1" x14ac:dyDescent="0.2">
      <c r="B52" s="595" t="s">
        <v>59</v>
      </c>
      <c r="C52" s="596"/>
      <c r="D52" s="596"/>
      <c r="E52" s="596"/>
      <c r="F52" s="596"/>
      <c r="G52" s="596"/>
      <c r="H52" s="596"/>
      <c r="I52" s="596"/>
      <c r="J52" s="596"/>
      <c r="K52" s="596"/>
      <c r="L52" s="596"/>
      <c r="M52" s="647"/>
      <c r="N52" s="17"/>
      <c r="O52" s="597" t="s">
        <v>338</v>
      </c>
      <c r="P52" s="597"/>
      <c r="Q52" s="597"/>
      <c r="R52" s="597"/>
      <c r="S52" s="597"/>
      <c r="T52" s="597"/>
      <c r="U52" s="597"/>
      <c r="V52" s="597"/>
      <c r="W52" s="597"/>
      <c r="X52" s="597"/>
      <c r="Y52" s="597"/>
      <c r="Z52" s="597"/>
      <c r="AA52" s="597"/>
      <c r="AB52" s="597"/>
      <c r="AC52" s="597"/>
      <c r="AD52" s="597"/>
      <c r="AE52" s="597"/>
      <c r="AF52" s="597"/>
      <c r="AG52" s="597"/>
      <c r="AH52" s="597"/>
      <c r="AI52" s="597"/>
      <c r="AJ52" s="597"/>
      <c r="AK52" s="597"/>
      <c r="AL52" s="597"/>
      <c r="AM52" s="597"/>
      <c r="AN52" s="597"/>
      <c r="AO52" s="597"/>
      <c r="AP52" s="597"/>
      <c r="AQ52" s="597"/>
      <c r="AR52" s="597"/>
      <c r="AS52" s="597"/>
      <c r="AT52" s="597"/>
      <c r="AU52" s="597"/>
      <c r="AV52" s="597"/>
      <c r="AW52" s="597"/>
      <c r="AX52" s="597"/>
      <c r="AY52" s="597"/>
      <c r="AZ52" s="597"/>
      <c r="BA52" s="597"/>
      <c r="BB52" s="597"/>
      <c r="BC52" s="597"/>
      <c r="BD52" s="597"/>
      <c r="BE52" s="597"/>
      <c r="BF52" s="597"/>
      <c r="BG52" s="597"/>
      <c r="BH52" s="597"/>
      <c r="BI52" s="597"/>
      <c r="BJ52" s="597"/>
      <c r="BK52" s="597"/>
      <c r="BL52" s="598"/>
      <c r="BM52" s="648">
        <v>2430</v>
      </c>
      <c r="BN52" s="649"/>
      <c r="BO52" s="649"/>
      <c r="BP52" s="649"/>
      <c r="BQ52" s="649"/>
      <c r="BR52" s="649"/>
      <c r="BS52" s="650"/>
      <c r="BT52" s="228">
        <v>-136635</v>
      </c>
      <c r="BU52" s="228">
        <v>-268606</v>
      </c>
      <c r="BW52" s="55"/>
    </row>
    <row r="53" spans="1:76" ht="12.75" customHeight="1" x14ac:dyDescent="0.2">
      <c r="B53" s="595" t="s">
        <v>59</v>
      </c>
      <c r="C53" s="596"/>
      <c r="D53" s="596"/>
      <c r="E53" s="596"/>
      <c r="F53" s="596"/>
      <c r="G53" s="596"/>
      <c r="H53" s="596"/>
      <c r="I53" s="596"/>
      <c r="J53" s="596"/>
      <c r="K53" s="596"/>
      <c r="L53" s="596"/>
      <c r="M53" s="647"/>
      <c r="N53" s="17"/>
      <c r="O53" s="601" t="s">
        <v>339</v>
      </c>
      <c r="P53" s="601"/>
      <c r="Q53" s="601"/>
      <c r="R53" s="601"/>
      <c r="S53" s="601"/>
      <c r="T53" s="601"/>
      <c r="U53" s="601"/>
      <c r="V53" s="601"/>
      <c r="W53" s="601"/>
      <c r="X53" s="601"/>
      <c r="Y53" s="601"/>
      <c r="Z53" s="601"/>
      <c r="AA53" s="601"/>
      <c r="AB53" s="601"/>
      <c r="AC53" s="601"/>
      <c r="AD53" s="601"/>
      <c r="AE53" s="601"/>
      <c r="AF53" s="601"/>
      <c r="AG53" s="601"/>
      <c r="AH53" s="601"/>
      <c r="AI53" s="601"/>
      <c r="AJ53" s="601"/>
      <c r="AK53" s="601"/>
      <c r="AL53" s="601"/>
      <c r="AM53" s="601"/>
      <c r="AN53" s="601"/>
      <c r="AO53" s="601"/>
      <c r="AP53" s="601"/>
      <c r="AQ53" s="601"/>
      <c r="AR53" s="601"/>
      <c r="AS53" s="601"/>
      <c r="AT53" s="601"/>
      <c r="AU53" s="601"/>
      <c r="AV53" s="601"/>
      <c r="AW53" s="601"/>
      <c r="AX53" s="601"/>
      <c r="AY53" s="601"/>
      <c r="AZ53" s="601"/>
      <c r="BA53" s="601"/>
      <c r="BB53" s="601"/>
      <c r="BC53" s="601"/>
      <c r="BD53" s="601"/>
      <c r="BE53" s="601"/>
      <c r="BF53" s="601"/>
      <c r="BG53" s="601"/>
      <c r="BH53" s="601"/>
      <c r="BI53" s="601"/>
      <c r="BJ53" s="601"/>
      <c r="BK53" s="601"/>
      <c r="BL53" s="602"/>
      <c r="BM53" s="651">
        <v>2450</v>
      </c>
      <c r="BN53" s="652"/>
      <c r="BO53" s="652"/>
      <c r="BP53" s="652"/>
      <c r="BQ53" s="652"/>
      <c r="BR53" s="652"/>
      <c r="BS53" s="653"/>
      <c r="BT53" s="228">
        <v>-223526</v>
      </c>
      <c r="BU53" s="228">
        <v>441131</v>
      </c>
    </row>
    <row r="54" spans="1:76" s="44" customFormat="1" ht="13.5" thickBot="1" x14ac:dyDescent="0.25">
      <c r="A54" s="43"/>
      <c r="B54" s="625" t="s">
        <v>59</v>
      </c>
      <c r="C54" s="626"/>
      <c r="D54" s="626"/>
      <c r="E54" s="626"/>
      <c r="F54" s="626"/>
      <c r="G54" s="626"/>
      <c r="H54" s="626"/>
      <c r="I54" s="626"/>
      <c r="J54" s="626"/>
      <c r="K54" s="626"/>
      <c r="L54" s="626"/>
      <c r="M54" s="627"/>
      <c r="N54" s="23"/>
      <c r="O54" s="585" t="s">
        <v>340</v>
      </c>
      <c r="P54" s="585"/>
      <c r="Q54" s="585"/>
      <c r="R54" s="585"/>
      <c r="S54" s="585"/>
      <c r="T54" s="585"/>
      <c r="U54" s="585"/>
      <c r="V54" s="585"/>
      <c r="W54" s="585"/>
      <c r="X54" s="585"/>
      <c r="Y54" s="585"/>
      <c r="Z54" s="585"/>
      <c r="AA54" s="585"/>
      <c r="AB54" s="585"/>
      <c r="AC54" s="585"/>
      <c r="AD54" s="585"/>
      <c r="AE54" s="585"/>
      <c r="AF54" s="585"/>
      <c r="AG54" s="585"/>
      <c r="AH54" s="585"/>
      <c r="AI54" s="585"/>
      <c r="AJ54" s="585"/>
      <c r="AK54" s="585"/>
      <c r="AL54" s="585"/>
      <c r="AM54" s="585"/>
      <c r="AN54" s="585"/>
      <c r="AO54" s="585"/>
      <c r="AP54" s="585"/>
      <c r="AQ54" s="585"/>
      <c r="AR54" s="585"/>
      <c r="AS54" s="585"/>
      <c r="AT54" s="585"/>
      <c r="AU54" s="585"/>
      <c r="AV54" s="585"/>
      <c r="AW54" s="585"/>
      <c r="AX54" s="585"/>
      <c r="AY54" s="585"/>
      <c r="AZ54" s="585"/>
      <c r="BA54" s="585"/>
      <c r="BB54" s="585"/>
      <c r="BC54" s="585"/>
      <c r="BD54" s="585"/>
      <c r="BE54" s="585"/>
      <c r="BF54" s="585"/>
      <c r="BG54" s="585"/>
      <c r="BH54" s="585"/>
      <c r="BI54" s="585"/>
      <c r="BJ54" s="585"/>
      <c r="BK54" s="585"/>
      <c r="BL54" s="586"/>
      <c r="BM54" s="628">
        <v>2460</v>
      </c>
      <c r="BN54" s="629"/>
      <c r="BO54" s="629"/>
      <c r="BP54" s="629"/>
      <c r="BQ54" s="629"/>
      <c r="BR54" s="629"/>
      <c r="BS54" s="630"/>
      <c r="BT54" s="234">
        <v>-726780</v>
      </c>
      <c r="BU54" s="234">
        <v>389373</v>
      </c>
    </row>
    <row r="55" spans="1:76" s="44" customFormat="1" ht="13.5" thickBot="1" x14ac:dyDescent="0.25">
      <c r="A55" s="43" t="s">
        <v>139</v>
      </c>
      <c r="B55" s="639"/>
      <c r="C55" s="640"/>
      <c r="D55" s="640"/>
      <c r="E55" s="640"/>
      <c r="F55" s="640"/>
      <c r="G55" s="640"/>
      <c r="H55" s="640"/>
      <c r="I55" s="640"/>
      <c r="J55" s="640"/>
      <c r="K55" s="640"/>
      <c r="L55" s="640"/>
      <c r="M55" s="641"/>
      <c r="N55" s="18"/>
      <c r="O55" s="642" t="s">
        <v>341</v>
      </c>
      <c r="P55" s="642"/>
      <c r="Q55" s="642"/>
      <c r="R55" s="642"/>
      <c r="S55" s="642"/>
      <c r="T55" s="642"/>
      <c r="U55" s="642"/>
      <c r="V55" s="642"/>
      <c r="W55" s="642"/>
      <c r="X55" s="642"/>
      <c r="Y55" s="642"/>
      <c r="Z55" s="642"/>
      <c r="AA55" s="642"/>
      <c r="AB55" s="642"/>
      <c r="AC55" s="642"/>
      <c r="AD55" s="642"/>
      <c r="AE55" s="642"/>
      <c r="AF55" s="642"/>
      <c r="AG55" s="642"/>
      <c r="AH55" s="642"/>
      <c r="AI55" s="642"/>
      <c r="AJ55" s="642"/>
      <c r="AK55" s="642"/>
      <c r="AL55" s="642"/>
      <c r="AM55" s="642"/>
      <c r="AN55" s="642"/>
      <c r="AO55" s="642"/>
      <c r="AP55" s="642"/>
      <c r="AQ55" s="642"/>
      <c r="AR55" s="642"/>
      <c r="AS55" s="642"/>
      <c r="AT55" s="642"/>
      <c r="AU55" s="642"/>
      <c r="AV55" s="642"/>
      <c r="AW55" s="642"/>
      <c r="AX55" s="642"/>
      <c r="AY55" s="642"/>
      <c r="AZ55" s="642"/>
      <c r="BA55" s="642"/>
      <c r="BB55" s="642"/>
      <c r="BC55" s="642"/>
      <c r="BD55" s="642"/>
      <c r="BE55" s="642"/>
      <c r="BF55" s="642"/>
      <c r="BG55" s="642"/>
      <c r="BH55" s="642"/>
      <c r="BI55" s="642"/>
      <c r="BJ55" s="642"/>
      <c r="BK55" s="642"/>
      <c r="BL55" s="643"/>
      <c r="BM55" s="644">
        <v>2400</v>
      </c>
      <c r="BN55" s="645"/>
      <c r="BO55" s="645"/>
      <c r="BP55" s="645"/>
      <c r="BQ55" s="645"/>
      <c r="BR55" s="645"/>
      <c r="BS55" s="646"/>
      <c r="BT55" s="241">
        <f>BT49+BT50+BT53+BT52+BT54</f>
        <v>1260809</v>
      </c>
      <c r="BU55" s="241">
        <f>BU49+BU50+BU53+BU52+BU54</f>
        <v>1294398</v>
      </c>
      <c r="BW55" s="171"/>
      <c r="BX55" s="56"/>
    </row>
    <row r="56" spans="1:76" s="25" customFormat="1" ht="12" x14ac:dyDescent="0.2">
      <c r="A56" s="21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57"/>
      <c r="BN56" s="57"/>
      <c r="BO56" s="57"/>
      <c r="BP56" s="57"/>
      <c r="BQ56" s="57"/>
      <c r="BR56" s="57"/>
      <c r="BS56" s="57"/>
      <c r="BT56" s="181"/>
      <c r="BU56" s="181"/>
    </row>
    <row r="57" spans="1:76" s="25" customFormat="1" ht="6" customHeight="1" thickBot="1" x14ac:dyDescent="0.25">
      <c r="A57" s="21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57"/>
      <c r="BN57" s="57"/>
      <c r="BO57" s="57"/>
      <c r="BP57" s="57"/>
      <c r="BQ57" s="57"/>
      <c r="BR57" s="57"/>
      <c r="BS57" s="57"/>
      <c r="BT57" s="181"/>
      <c r="BU57" s="181"/>
    </row>
    <row r="58" spans="1:76" ht="18" customHeight="1" x14ac:dyDescent="0.2">
      <c r="B58" s="604" t="s">
        <v>198</v>
      </c>
      <c r="C58" s="605"/>
      <c r="D58" s="605"/>
      <c r="E58" s="605"/>
      <c r="F58" s="605"/>
      <c r="G58" s="605"/>
      <c r="H58" s="605"/>
      <c r="I58" s="605"/>
      <c r="J58" s="605"/>
      <c r="K58" s="605"/>
      <c r="L58" s="605"/>
      <c r="M58" s="605"/>
      <c r="N58" s="631" t="s">
        <v>342</v>
      </c>
      <c r="O58" s="610"/>
      <c r="P58" s="610"/>
      <c r="Q58" s="610"/>
      <c r="R58" s="610"/>
      <c r="S58" s="610"/>
      <c r="T58" s="610"/>
      <c r="U58" s="610"/>
      <c r="V58" s="610"/>
      <c r="W58" s="610"/>
      <c r="X58" s="610"/>
      <c r="Y58" s="610"/>
      <c r="Z58" s="610"/>
      <c r="AA58" s="610"/>
      <c r="AB58" s="610"/>
      <c r="AC58" s="610"/>
      <c r="AD58" s="610"/>
      <c r="AE58" s="610"/>
      <c r="AF58" s="610"/>
      <c r="AG58" s="610"/>
      <c r="AH58" s="610"/>
      <c r="AI58" s="610"/>
      <c r="AJ58" s="610"/>
      <c r="AK58" s="610"/>
      <c r="AL58" s="610"/>
      <c r="AM58" s="610"/>
      <c r="AN58" s="610"/>
      <c r="AO58" s="610"/>
      <c r="AP58" s="610"/>
      <c r="AQ58" s="610"/>
      <c r="AR58" s="610"/>
      <c r="AS58" s="610"/>
      <c r="AT58" s="610"/>
      <c r="AU58" s="610"/>
      <c r="AV58" s="610"/>
      <c r="AW58" s="610"/>
      <c r="AX58" s="610"/>
      <c r="AY58" s="610"/>
      <c r="AZ58" s="610"/>
      <c r="BA58" s="610"/>
      <c r="BB58" s="610"/>
      <c r="BC58" s="610"/>
      <c r="BD58" s="610"/>
      <c r="BE58" s="610"/>
      <c r="BF58" s="610"/>
      <c r="BG58" s="610"/>
      <c r="BH58" s="610"/>
      <c r="BI58" s="610"/>
      <c r="BJ58" s="610"/>
      <c r="BK58" s="610"/>
      <c r="BL58" s="632"/>
      <c r="BM58" s="610" t="s">
        <v>306</v>
      </c>
      <c r="BN58" s="611"/>
      <c r="BO58" s="611"/>
      <c r="BP58" s="611"/>
      <c r="BQ58" s="611"/>
      <c r="BR58" s="611"/>
      <c r="BS58" s="611"/>
      <c r="BT58" s="182" t="s">
        <v>305</v>
      </c>
      <c r="BU58" s="182" t="s">
        <v>305</v>
      </c>
    </row>
    <row r="59" spans="1:76" x14ac:dyDescent="0.2">
      <c r="B59" s="606"/>
      <c r="C59" s="607"/>
      <c r="D59" s="607"/>
      <c r="E59" s="607"/>
      <c r="F59" s="607"/>
      <c r="G59" s="607"/>
      <c r="H59" s="607"/>
      <c r="I59" s="607"/>
      <c r="J59" s="607"/>
      <c r="K59" s="607"/>
      <c r="L59" s="607"/>
      <c r="M59" s="607"/>
      <c r="N59" s="633"/>
      <c r="O59" s="634"/>
      <c r="P59" s="634"/>
      <c r="Q59" s="634"/>
      <c r="R59" s="634"/>
      <c r="S59" s="634"/>
      <c r="T59" s="634"/>
      <c r="U59" s="634"/>
      <c r="V59" s="634"/>
      <c r="W59" s="634"/>
      <c r="X59" s="634"/>
      <c r="Y59" s="634"/>
      <c r="Z59" s="634"/>
      <c r="AA59" s="634"/>
      <c r="AB59" s="634"/>
      <c r="AC59" s="634"/>
      <c r="AD59" s="634"/>
      <c r="AE59" s="634"/>
      <c r="AF59" s="634"/>
      <c r="AG59" s="634"/>
      <c r="AH59" s="634"/>
      <c r="AI59" s="634"/>
      <c r="AJ59" s="634"/>
      <c r="AK59" s="634"/>
      <c r="AL59" s="634"/>
      <c r="AM59" s="634"/>
      <c r="AN59" s="634"/>
      <c r="AO59" s="634"/>
      <c r="AP59" s="634"/>
      <c r="AQ59" s="634"/>
      <c r="AR59" s="634"/>
      <c r="AS59" s="634"/>
      <c r="AT59" s="634"/>
      <c r="AU59" s="634"/>
      <c r="AV59" s="634"/>
      <c r="AW59" s="634"/>
      <c r="AX59" s="634"/>
      <c r="AY59" s="634"/>
      <c r="AZ59" s="634"/>
      <c r="BA59" s="634"/>
      <c r="BB59" s="634"/>
      <c r="BC59" s="634"/>
      <c r="BD59" s="634"/>
      <c r="BE59" s="634"/>
      <c r="BF59" s="634"/>
      <c r="BG59" s="634"/>
      <c r="BH59" s="634"/>
      <c r="BI59" s="634"/>
      <c r="BJ59" s="634"/>
      <c r="BK59" s="634"/>
      <c r="BL59" s="635"/>
      <c r="BM59" s="612"/>
      <c r="BN59" s="612"/>
      <c r="BO59" s="612"/>
      <c r="BP59" s="612"/>
      <c r="BQ59" s="612"/>
      <c r="BR59" s="612"/>
      <c r="BS59" s="612"/>
      <c r="BT59" s="177">
        <v>2017</v>
      </c>
      <c r="BU59" s="177">
        <v>2016</v>
      </c>
    </row>
    <row r="60" spans="1:76" ht="13.5" customHeight="1" thickBot="1" x14ac:dyDescent="0.25">
      <c r="B60" s="608"/>
      <c r="C60" s="609"/>
      <c r="D60" s="609"/>
      <c r="E60" s="609"/>
      <c r="F60" s="609"/>
      <c r="G60" s="609"/>
      <c r="H60" s="609"/>
      <c r="I60" s="609"/>
      <c r="J60" s="609"/>
      <c r="K60" s="609"/>
      <c r="L60" s="609"/>
      <c r="M60" s="609"/>
      <c r="N60" s="636"/>
      <c r="O60" s="637"/>
      <c r="P60" s="637"/>
      <c r="Q60" s="637"/>
      <c r="R60" s="637"/>
      <c r="S60" s="637"/>
      <c r="T60" s="637"/>
      <c r="U60" s="637"/>
      <c r="V60" s="637"/>
      <c r="W60" s="637"/>
      <c r="X60" s="637"/>
      <c r="Y60" s="637"/>
      <c r="Z60" s="637"/>
      <c r="AA60" s="637"/>
      <c r="AB60" s="637"/>
      <c r="AC60" s="637"/>
      <c r="AD60" s="637"/>
      <c r="AE60" s="637"/>
      <c r="AF60" s="637"/>
      <c r="AG60" s="637"/>
      <c r="AH60" s="637"/>
      <c r="AI60" s="637"/>
      <c r="AJ60" s="637"/>
      <c r="AK60" s="637"/>
      <c r="AL60" s="637"/>
      <c r="AM60" s="637"/>
      <c r="AN60" s="637"/>
      <c r="AO60" s="637"/>
      <c r="AP60" s="637"/>
      <c r="AQ60" s="637"/>
      <c r="AR60" s="637"/>
      <c r="AS60" s="637"/>
      <c r="AT60" s="637"/>
      <c r="AU60" s="637"/>
      <c r="AV60" s="637"/>
      <c r="AW60" s="637"/>
      <c r="AX60" s="637"/>
      <c r="AY60" s="637"/>
      <c r="AZ60" s="637"/>
      <c r="BA60" s="637"/>
      <c r="BB60" s="637"/>
      <c r="BC60" s="637"/>
      <c r="BD60" s="637"/>
      <c r="BE60" s="637"/>
      <c r="BF60" s="637"/>
      <c r="BG60" s="637"/>
      <c r="BH60" s="637"/>
      <c r="BI60" s="637"/>
      <c r="BJ60" s="637"/>
      <c r="BK60" s="637"/>
      <c r="BL60" s="638"/>
      <c r="BM60" s="613"/>
      <c r="BN60" s="613"/>
      <c r="BO60" s="613"/>
      <c r="BP60" s="613"/>
      <c r="BQ60" s="613"/>
      <c r="BR60" s="613"/>
      <c r="BS60" s="613"/>
      <c r="BT60" s="183" t="s">
        <v>4</v>
      </c>
      <c r="BU60" s="183" t="s">
        <v>5</v>
      </c>
    </row>
    <row r="61" spans="1:76" x14ac:dyDescent="0.2">
      <c r="A61" s="19" t="s">
        <v>138</v>
      </c>
      <c r="B61" s="604" t="s">
        <v>58</v>
      </c>
      <c r="C61" s="605"/>
      <c r="D61" s="605"/>
      <c r="E61" s="605"/>
      <c r="F61" s="605"/>
      <c r="G61" s="605"/>
      <c r="H61" s="605"/>
      <c r="I61" s="605"/>
      <c r="J61" s="605"/>
      <c r="K61" s="605"/>
      <c r="L61" s="605"/>
      <c r="M61" s="605"/>
      <c r="N61" s="24"/>
      <c r="O61" s="616" t="s">
        <v>343</v>
      </c>
      <c r="P61" s="616"/>
      <c r="Q61" s="616"/>
      <c r="R61" s="616"/>
      <c r="S61" s="616"/>
      <c r="T61" s="616"/>
      <c r="U61" s="616"/>
      <c r="V61" s="616"/>
      <c r="W61" s="616"/>
      <c r="X61" s="616"/>
      <c r="Y61" s="616"/>
      <c r="Z61" s="616"/>
      <c r="AA61" s="616"/>
      <c r="AB61" s="616"/>
      <c r="AC61" s="616"/>
      <c r="AD61" s="616"/>
      <c r="AE61" s="616"/>
      <c r="AF61" s="616"/>
      <c r="AG61" s="616"/>
      <c r="AH61" s="616"/>
      <c r="AI61" s="616"/>
      <c r="AJ61" s="616"/>
      <c r="AK61" s="616"/>
      <c r="AL61" s="616"/>
      <c r="AM61" s="616"/>
      <c r="AN61" s="616"/>
      <c r="AO61" s="616"/>
      <c r="AP61" s="616"/>
      <c r="AQ61" s="616"/>
      <c r="AR61" s="616"/>
      <c r="AS61" s="616"/>
      <c r="AT61" s="616"/>
      <c r="AU61" s="616"/>
      <c r="AV61" s="616"/>
      <c r="AW61" s="616"/>
      <c r="AX61" s="616"/>
      <c r="AY61" s="616"/>
      <c r="AZ61" s="616"/>
      <c r="BA61" s="616"/>
      <c r="BB61" s="616"/>
      <c r="BC61" s="616"/>
      <c r="BD61" s="616"/>
      <c r="BE61" s="616"/>
      <c r="BF61" s="616"/>
      <c r="BG61" s="616"/>
      <c r="BH61" s="616"/>
      <c r="BI61" s="616"/>
      <c r="BJ61" s="616"/>
      <c r="BK61" s="616"/>
      <c r="BL61" s="617"/>
      <c r="BM61" s="618"/>
      <c r="BN61" s="619"/>
      <c r="BO61" s="619"/>
      <c r="BP61" s="619"/>
      <c r="BQ61" s="619"/>
      <c r="BR61" s="619"/>
      <c r="BS61" s="619"/>
      <c r="BT61" s="175"/>
      <c r="BU61" s="175"/>
    </row>
    <row r="62" spans="1:76" ht="24.75" customHeight="1" x14ac:dyDescent="0.2">
      <c r="B62" s="614"/>
      <c r="C62" s="615"/>
      <c r="D62" s="615"/>
      <c r="E62" s="615"/>
      <c r="F62" s="615"/>
      <c r="G62" s="615"/>
      <c r="H62" s="615"/>
      <c r="I62" s="615"/>
      <c r="J62" s="615"/>
      <c r="K62" s="615"/>
      <c r="L62" s="615"/>
      <c r="M62" s="615"/>
      <c r="N62" s="12"/>
      <c r="O62" s="620" t="s">
        <v>344</v>
      </c>
      <c r="P62" s="620"/>
      <c r="Q62" s="620"/>
      <c r="R62" s="620"/>
      <c r="S62" s="620"/>
      <c r="T62" s="620"/>
      <c r="U62" s="620"/>
      <c r="V62" s="620"/>
      <c r="W62" s="620"/>
      <c r="X62" s="620"/>
      <c r="Y62" s="620"/>
      <c r="Z62" s="620"/>
      <c r="AA62" s="620"/>
      <c r="AB62" s="620"/>
      <c r="AC62" s="620"/>
      <c r="AD62" s="620"/>
      <c r="AE62" s="620"/>
      <c r="AF62" s="620"/>
      <c r="AG62" s="620"/>
      <c r="AH62" s="620"/>
      <c r="AI62" s="620"/>
      <c r="AJ62" s="620"/>
      <c r="AK62" s="620"/>
      <c r="AL62" s="620"/>
      <c r="AM62" s="620"/>
      <c r="AN62" s="620"/>
      <c r="AO62" s="620"/>
      <c r="AP62" s="620"/>
      <c r="AQ62" s="620"/>
      <c r="AR62" s="620"/>
      <c r="AS62" s="620"/>
      <c r="AT62" s="620"/>
      <c r="AU62" s="620"/>
      <c r="AV62" s="620"/>
      <c r="AW62" s="620"/>
      <c r="AX62" s="620"/>
      <c r="AY62" s="620"/>
      <c r="AZ62" s="620"/>
      <c r="BA62" s="620"/>
      <c r="BB62" s="620"/>
      <c r="BC62" s="620"/>
      <c r="BD62" s="620"/>
      <c r="BE62" s="620"/>
      <c r="BF62" s="620"/>
      <c r="BG62" s="620"/>
      <c r="BH62" s="620"/>
      <c r="BI62" s="620"/>
      <c r="BJ62" s="620"/>
      <c r="BK62" s="620"/>
      <c r="BL62" s="621"/>
      <c r="BM62" s="622">
        <v>2510</v>
      </c>
      <c r="BN62" s="623"/>
      <c r="BO62" s="623"/>
      <c r="BP62" s="623"/>
      <c r="BQ62" s="623"/>
      <c r="BR62" s="623"/>
      <c r="BS62" s="624"/>
      <c r="BT62" s="162"/>
      <c r="BU62" s="162"/>
    </row>
    <row r="63" spans="1:76" ht="25.5" customHeight="1" x14ac:dyDescent="0.2">
      <c r="B63" s="599" t="s">
        <v>57</v>
      </c>
      <c r="C63" s="600"/>
      <c r="D63" s="600"/>
      <c r="E63" s="600"/>
      <c r="F63" s="600"/>
      <c r="G63" s="600"/>
      <c r="H63" s="600"/>
      <c r="I63" s="600"/>
      <c r="J63" s="600"/>
      <c r="K63" s="600"/>
      <c r="L63" s="600"/>
      <c r="M63" s="600"/>
      <c r="N63" s="12"/>
      <c r="O63" s="601" t="s">
        <v>345</v>
      </c>
      <c r="P63" s="601"/>
      <c r="Q63" s="601"/>
      <c r="R63" s="601"/>
      <c r="S63" s="601"/>
      <c r="T63" s="601"/>
      <c r="U63" s="601"/>
      <c r="V63" s="601"/>
      <c r="W63" s="601"/>
      <c r="X63" s="601"/>
      <c r="Y63" s="601"/>
      <c r="Z63" s="601"/>
      <c r="AA63" s="601"/>
      <c r="AB63" s="601"/>
      <c r="AC63" s="601"/>
      <c r="AD63" s="601"/>
      <c r="AE63" s="601"/>
      <c r="AF63" s="601"/>
      <c r="AG63" s="601"/>
      <c r="AH63" s="601"/>
      <c r="AI63" s="601"/>
      <c r="AJ63" s="601"/>
      <c r="AK63" s="601"/>
      <c r="AL63" s="601"/>
      <c r="AM63" s="601"/>
      <c r="AN63" s="601"/>
      <c r="AO63" s="601"/>
      <c r="AP63" s="601"/>
      <c r="AQ63" s="601"/>
      <c r="AR63" s="601"/>
      <c r="AS63" s="601"/>
      <c r="AT63" s="601"/>
      <c r="AU63" s="601"/>
      <c r="AV63" s="601"/>
      <c r="AW63" s="601"/>
      <c r="AX63" s="601"/>
      <c r="AY63" s="601"/>
      <c r="AZ63" s="601"/>
      <c r="BA63" s="601"/>
      <c r="BB63" s="601"/>
      <c r="BC63" s="601"/>
      <c r="BD63" s="601"/>
      <c r="BE63" s="601"/>
      <c r="BF63" s="601"/>
      <c r="BG63" s="601"/>
      <c r="BH63" s="601"/>
      <c r="BI63" s="601"/>
      <c r="BJ63" s="601"/>
      <c r="BK63" s="601"/>
      <c r="BL63" s="602"/>
      <c r="BM63" s="603">
        <v>2520</v>
      </c>
      <c r="BN63" s="603"/>
      <c r="BO63" s="603"/>
      <c r="BP63" s="603"/>
      <c r="BQ63" s="603"/>
      <c r="BR63" s="603"/>
      <c r="BS63" s="603"/>
      <c r="BT63" s="162"/>
      <c r="BU63" s="162"/>
    </row>
    <row r="64" spans="1:76" x14ac:dyDescent="0.2">
      <c r="B64" s="595"/>
      <c r="C64" s="596"/>
      <c r="D64" s="596"/>
      <c r="E64" s="596"/>
      <c r="F64" s="596"/>
      <c r="G64" s="596"/>
      <c r="H64" s="596"/>
      <c r="I64" s="596"/>
      <c r="J64" s="596"/>
      <c r="K64" s="596"/>
      <c r="L64" s="596"/>
      <c r="M64" s="596"/>
      <c r="N64" s="13"/>
      <c r="O64" s="597" t="s">
        <v>346</v>
      </c>
      <c r="P64" s="597"/>
      <c r="Q64" s="597"/>
      <c r="R64" s="597"/>
      <c r="S64" s="597"/>
      <c r="T64" s="597"/>
      <c r="U64" s="597"/>
      <c r="V64" s="597"/>
      <c r="W64" s="597"/>
      <c r="X64" s="597"/>
      <c r="Y64" s="597"/>
      <c r="Z64" s="597"/>
      <c r="AA64" s="597"/>
      <c r="AB64" s="597"/>
      <c r="AC64" s="597"/>
      <c r="AD64" s="597"/>
      <c r="AE64" s="597"/>
      <c r="AF64" s="597"/>
      <c r="AG64" s="597"/>
      <c r="AH64" s="597"/>
      <c r="AI64" s="597"/>
      <c r="AJ64" s="597"/>
      <c r="AK64" s="597"/>
      <c r="AL64" s="597"/>
      <c r="AM64" s="597"/>
      <c r="AN64" s="597"/>
      <c r="AO64" s="597"/>
      <c r="AP64" s="597"/>
      <c r="AQ64" s="597"/>
      <c r="AR64" s="597"/>
      <c r="AS64" s="597"/>
      <c r="AT64" s="597"/>
      <c r="AU64" s="597"/>
      <c r="AV64" s="597"/>
      <c r="AW64" s="597"/>
      <c r="AX64" s="597"/>
      <c r="AY64" s="597"/>
      <c r="AZ64" s="597"/>
      <c r="BA64" s="597"/>
      <c r="BB64" s="597"/>
      <c r="BC64" s="597"/>
      <c r="BD64" s="597"/>
      <c r="BE64" s="597"/>
      <c r="BF64" s="597"/>
      <c r="BG64" s="597"/>
      <c r="BH64" s="597"/>
      <c r="BI64" s="597"/>
      <c r="BJ64" s="597"/>
      <c r="BK64" s="597"/>
      <c r="BL64" s="598"/>
      <c r="BM64" s="594">
        <v>2500</v>
      </c>
      <c r="BN64" s="594"/>
      <c r="BO64" s="594"/>
      <c r="BP64" s="594"/>
      <c r="BQ64" s="594"/>
      <c r="BR64" s="594"/>
      <c r="BS64" s="594"/>
      <c r="BT64" s="176">
        <f>BT55+BT62+BT63</f>
        <v>1260809</v>
      </c>
      <c r="BU64" s="176">
        <f>BU55+BU62+BU63</f>
        <v>1294398</v>
      </c>
    </row>
    <row r="65" spans="1:73" x14ac:dyDescent="0.2">
      <c r="B65" s="595" t="s">
        <v>56</v>
      </c>
      <c r="C65" s="596"/>
      <c r="D65" s="596"/>
      <c r="E65" s="596"/>
      <c r="F65" s="596"/>
      <c r="G65" s="596"/>
      <c r="H65" s="596"/>
      <c r="I65" s="596"/>
      <c r="J65" s="596"/>
      <c r="K65" s="596"/>
      <c r="L65" s="596"/>
      <c r="M65" s="596"/>
      <c r="N65" s="13"/>
      <c r="O65" s="597" t="s">
        <v>347</v>
      </c>
      <c r="P65" s="597"/>
      <c r="Q65" s="597"/>
      <c r="R65" s="597"/>
      <c r="S65" s="597"/>
      <c r="T65" s="597"/>
      <c r="U65" s="597"/>
      <c r="V65" s="597"/>
      <c r="W65" s="597"/>
      <c r="X65" s="597"/>
      <c r="Y65" s="597"/>
      <c r="Z65" s="597"/>
      <c r="AA65" s="597"/>
      <c r="AB65" s="597"/>
      <c r="AC65" s="597"/>
      <c r="AD65" s="597"/>
      <c r="AE65" s="597"/>
      <c r="AF65" s="597"/>
      <c r="AG65" s="597"/>
      <c r="AH65" s="597"/>
      <c r="AI65" s="597"/>
      <c r="AJ65" s="597"/>
      <c r="AK65" s="597"/>
      <c r="AL65" s="597"/>
      <c r="AM65" s="597"/>
      <c r="AN65" s="597"/>
      <c r="AO65" s="597"/>
      <c r="AP65" s="597"/>
      <c r="AQ65" s="597"/>
      <c r="AR65" s="597"/>
      <c r="AS65" s="597"/>
      <c r="AT65" s="597"/>
      <c r="AU65" s="597"/>
      <c r="AV65" s="597"/>
      <c r="AW65" s="597"/>
      <c r="AX65" s="597"/>
      <c r="AY65" s="597"/>
      <c r="AZ65" s="597"/>
      <c r="BA65" s="597"/>
      <c r="BB65" s="597"/>
      <c r="BC65" s="597"/>
      <c r="BD65" s="597"/>
      <c r="BE65" s="597"/>
      <c r="BF65" s="597"/>
      <c r="BG65" s="597"/>
      <c r="BH65" s="597"/>
      <c r="BI65" s="597"/>
      <c r="BJ65" s="597"/>
      <c r="BK65" s="597"/>
      <c r="BL65" s="598"/>
      <c r="BM65" s="594">
        <v>2900</v>
      </c>
      <c r="BN65" s="594"/>
      <c r="BO65" s="594"/>
      <c r="BP65" s="594"/>
      <c r="BQ65" s="594"/>
      <c r="BR65" s="594"/>
      <c r="BS65" s="594"/>
      <c r="BT65" s="186">
        <f>'2.2.'!AB14</f>
        <v>2.9864293619234311E-5</v>
      </c>
      <c r="BU65" s="186">
        <f>'2.2.'!AC14</f>
        <v>3.0659903230504901E-5</v>
      </c>
    </row>
    <row r="66" spans="1:73" s="44" customFormat="1" ht="13.5" thickBot="1" x14ac:dyDescent="0.25">
      <c r="A66" s="43" t="s">
        <v>139</v>
      </c>
      <c r="B66" s="583" t="s">
        <v>56</v>
      </c>
      <c r="C66" s="584"/>
      <c r="D66" s="584"/>
      <c r="E66" s="584"/>
      <c r="F66" s="584"/>
      <c r="G66" s="584"/>
      <c r="H66" s="584"/>
      <c r="I66" s="584"/>
      <c r="J66" s="584"/>
      <c r="K66" s="584"/>
      <c r="L66" s="584"/>
      <c r="M66" s="584"/>
      <c r="N66" s="14"/>
      <c r="O66" s="585" t="s">
        <v>348</v>
      </c>
      <c r="P66" s="585"/>
      <c r="Q66" s="585"/>
      <c r="R66" s="585"/>
      <c r="S66" s="585"/>
      <c r="T66" s="585"/>
      <c r="U66" s="585"/>
      <c r="V66" s="585"/>
      <c r="W66" s="585"/>
      <c r="X66" s="585"/>
      <c r="Y66" s="585"/>
      <c r="Z66" s="585"/>
      <c r="AA66" s="585"/>
      <c r="AB66" s="585"/>
      <c r="AC66" s="585"/>
      <c r="AD66" s="585"/>
      <c r="AE66" s="585"/>
      <c r="AF66" s="585"/>
      <c r="AG66" s="585"/>
      <c r="AH66" s="585"/>
      <c r="AI66" s="585"/>
      <c r="AJ66" s="585"/>
      <c r="AK66" s="585"/>
      <c r="AL66" s="585"/>
      <c r="AM66" s="585"/>
      <c r="AN66" s="585"/>
      <c r="AO66" s="585"/>
      <c r="AP66" s="585"/>
      <c r="AQ66" s="585"/>
      <c r="AR66" s="585"/>
      <c r="AS66" s="585"/>
      <c r="AT66" s="585"/>
      <c r="AU66" s="585"/>
      <c r="AV66" s="585"/>
      <c r="AW66" s="585"/>
      <c r="AX66" s="585"/>
      <c r="AY66" s="585"/>
      <c r="AZ66" s="585"/>
      <c r="BA66" s="585"/>
      <c r="BB66" s="585"/>
      <c r="BC66" s="585"/>
      <c r="BD66" s="585"/>
      <c r="BE66" s="585"/>
      <c r="BF66" s="585"/>
      <c r="BG66" s="585"/>
      <c r="BH66" s="585"/>
      <c r="BI66" s="585"/>
      <c r="BJ66" s="585"/>
      <c r="BK66" s="585"/>
      <c r="BL66" s="586"/>
      <c r="BM66" s="591">
        <v>2910</v>
      </c>
      <c r="BN66" s="591"/>
      <c r="BO66" s="591"/>
      <c r="BP66" s="591"/>
      <c r="BQ66" s="591"/>
      <c r="BR66" s="591"/>
      <c r="BS66" s="591"/>
      <c r="BT66" s="157"/>
      <c r="BU66" s="157"/>
    </row>
    <row r="67" spans="1:73" ht="15" customHeight="1" x14ac:dyDescent="0.2"/>
    <row r="68" spans="1:73" s="25" customFormat="1" ht="12" x14ac:dyDescent="0.2">
      <c r="A68" s="21"/>
    </row>
    <row r="69" spans="1:73" s="25" customFormat="1" ht="15" x14ac:dyDescent="0.2">
      <c r="A69" s="21"/>
      <c r="B69" s="25" t="s">
        <v>295</v>
      </c>
      <c r="P69" s="592"/>
      <c r="Q69" s="592"/>
      <c r="R69" s="592"/>
      <c r="S69" s="592"/>
      <c r="T69" s="592"/>
      <c r="U69" s="592"/>
      <c r="V69" s="592"/>
      <c r="W69" s="592"/>
      <c r="X69" s="592"/>
      <c r="Y69" s="592"/>
      <c r="Z69" s="592"/>
      <c r="AA69" s="592"/>
      <c r="AB69" s="592"/>
      <c r="AE69" s="593" t="s">
        <v>294</v>
      </c>
      <c r="AF69" s="593"/>
      <c r="AG69" s="593"/>
      <c r="AH69" s="593"/>
      <c r="AI69" s="593"/>
      <c r="AJ69" s="593"/>
      <c r="AK69" s="593"/>
      <c r="AL69" s="593"/>
      <c r="AM69" s="593"/>
      <c r="AN69" s="593"/>
      <c r="AO69" s="593"/>
      <c r="AP69" s="593"/>
      <c r="AQ69" s="593"/>
      <c r="AR69" s="593"/>
      <c r="AS69" s="593"/>
      <c r="AT69" s="593"/>
      <c r="AU69" s="593"/>
      <c r="AV69" s="593"/>
      <c r="AW69" s="593"/>
      <c r="AX69" s="10"/>
      <c r="AY69" s="10"/>
      <c r="AZ69" s="10"/>
      <c r="BA69" s="10"/>
      <c r="BC69" s="25" t="s">
        <v>297</v>
      </c>
      <c r="BQ69" s="592"/>
      <c r="BR69" s="592"/>
      <c r="BS69" s="592"/>
      <c r="BT69" s="592"/>
      <c r="BU69" s="195" t="s">
        <v>298</v>
      </c>
    </row>
    <row r="70" spans="1:73" s="47" customFormat="1" ht="12" x14ac:dyDescent="0.2">
      <c r="A70" s="46"/>
      <c r="P70" s="590" t="s">
        <v>296</v>
      </c>
      <c r="Q70" s="590"/>
      <c r="R70" s="590"/>
      <c r="S70" s="590"/>
      <c r="T70" s="590"/>
      <c r="U70" s="590"/>
      <c r="V70" s="590"/>
      <c r="W70" s="590"/>
      <c r="X70" s="590"/>
      <c r="Y70" s="590"/>
      <c r="Z70" s="590"/>
      <c r="AA70" s="590"/>
      <c r="AB70" s="590"/>
      <c r="AE70" s="590" t="s">
        <v>299</v>
      </c>
      <c r="AF70" s="590"/>
      <c r="AG70" s="590"/>
      <c r="AH70" s="590"/>
      <c r="AI70" s="590"/>
      <c r="AJ70" s="590"/>
      <c r="AK70" s="590"/>
      <c r="AL70" s="590"/>
      <c r="AM70" s="590"/>
      <c r="AN70" s="590"/>
      <c r="AO70" s="590"/>
      <c r="AP70" s="590"/>
      <c r="AQ70" s="590"/>
      <c r="AR70" s="590"/>
      <c r="AS70" s="590"/>
      <c r="AT70" s="590"/>
      <c r="AU70" s="590"/>
      <c r="AV70" s="590"/>
      <c r="AW70" s="590"/>
      <c r="AX70" s="6"/>
      <c r="AY70" s="6"/>
      <c r="AZ70" s="6"/>
      <c r="BA70" s="6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590" t="s">
        <v>296</v>
      </c>
      <c r="BR70" s="590"/>
      <c r="BS70" s="590"/>
      <c r="BT70" s="590"/>
      <c r="BU70" s="48"/>
    </row>
    <row r="72" spans="1:73" s="25" customFormat="1" x14ac:dyDescent="0.2">
      <c r="A72" s="21"/>
      <c r="B72" s="581" t="s">
        <v>7</v>
      </c>
      <c r="C72" s="581"/>
      <c r="D72" s="587" t="s">
        <v>169</v>
      </c>
      <c r="E72" s="587"/>
      <c r="F72" s="587"/>
      <c r="G72" s="587"/>
      <c r="H72" s="588" t="s">
        <v>7</v>
      </c>
      <c r="I72" s="588"/>
      <c r="K72" s="589" t="s">
        <v>300</v>
      </c>
      <c r="L72" s="589"/>
      <c r="M72" s="589"/>
      <c r="N72" s="589"/>
      <c r="O72" s="589"/>
      <c r="P72" s="589"/>
      <c r="Q72" s="589"/>
      <c r="R72" s="589"/>
      <c r="S72" s="589"/>
      <c r="T72" s="589"/>
      <c r="U72" s="589"/>
      <c r="V72" s="589"/>
      <c r="W72" s="589"/>
      <c r="X72" s="589"/>
      <c r="Y72" s="589"/>
      <c r="Z72" s="589"/>
      <c r="AA72" s="581">
        <v>20</v>
      </c>
      <c r="AB72" s="581"/>
      <c r="AC72" s="581"/>
      <c r="AD72" s="581"/>
      <c r="AE72" s="582" t="s">
        <v>166</v>
      </c>
      <c r="AF72" s="582"/>
      <c r="AG72" s="582"/>
    </row>
    <row r="73" spans="1:73" s="25" customFormat="1" ht="12" x14ac:dyDescent="0.2">
      <c r="A73" s="21"/>
      <c r="B73" s="39"/>
      <c r="C73" s="39"/>
      <c r="D73" s="49"/>
      <c r="E73" s="49"/>
      <c r="F73" s="49"/>
      <c r="G73" s="49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39"/>
      <c r="AB73" s="39"/>
      <c r="AC73" s="39"/>
      <c r="AD73" s="39"/>
      <c r="AE73" s="51"/>
      <c r="AF73" s="51"/>
      <c r="AG73" s="51"/>
    </row>
    <row r="74" spans="1:73" s="25" customFormat="1" ht="12" x14ac:dyDescent="0.2">
      <c r="A74" s="21"/>
      <c r="B74" s="39"/>
      <c r="C74" s="39"/>
      <c r="D74" s="49"/>
      <c r="E74" s="49"/>
      <c r="F74" s="49"/>
      <c r="G74" s="49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39"/>
      <c r="AB74" s="39"/>
      <c r="AC74" s="39"/>
      <c r="AD74" s="39"/>
      <c r="AE74" s="51"/>
      <c r="AF74" s="51"/>
      <c r="AG74" s="51"/>
    </row>
    <row r="75" spans="1:73" s="3" customFormat="1" ht="11.25" x14ac:dyDescent="0.2">
      <c r="A75" s="22"/>
      <c r="D75" s="580" t="s">
        <v>290</v>
      </c>
      <c r="E75" s="580"/>
      <c r="F75" s="580"/>
      <c r="G75" s="580"/>
      <c r="H75" s="580"/>
      <c r="I75" s="580"/>
      <c r="J75" s="580"/>
      <c r="K75" s="580"/>
      <c r="L75" s="580"/>
      <c r="M75" s="580"/>
      <c r="N75" s="580"/>
      <c r="O75" s="580"/>
      <c r="P75" s="580"/>
      <c r="Q75" s="580"/>
      <c r="R75" s="580"/>
      <c r="S75" s="580"/>
      <c r="T75" s="580"/>
      <c r="U75" s="580"/>
      <c r="V75" s="580"/>
      <c r="W75" s="580"/>
      <c r="X75" s="580"/>
      <c r="Y75" s="580"/>
      <c r="Z75" s="580"/>
      <c r="AA75" s="580"/>
      <c r="AB75" s="580"/>
      <c r="AC75" s="580"/>
      <c r="AD75" s="580"/>
      <c r="AE75" s="580"/>
      <c r="AF75" s="580"/>
      <c r="AG75" s="580"/>
      <c r="AH75" s="580"/>
      <c r="AI75" s="580"/>
      <c r="AJ75" s="580"/>
      <c r="AK75" s="580"/>
      <c r="AL75" s="580"/>
      <c r="AM75" s="580"/>
      <c r="AN75" s="580"/>
      <c r="AO75" s="580"/>
      <c r="AP75" s="580"/>
      <c r="AQ75" s="580"/>
      <c r="AR75" s="580"/>
      <c r="AS75" s="580"/>
      <c r="AT75" s="580"/>
      <c r="AU75" s="580"/>
      <c r="AV75" s="580"/>
      <c r="AW75" s="580"/>
      <c r="AX75" s="580"/>
      <c r="AY75" s="580"/>
      <c r="AZ75" s="580"/>
      <c r="BA75" s="580"/>
      <c r="BB75" s="580"/>
      <c r="BC75" s="580"/>
      <c r="BD75" s="580"/>
      <c r="BE75" s="580"/>
      <c r="BF75" s="580"/>
      <c r="BG75" s="580"/>
      <c r="BH75" s="580"/>
      <c r="BI75" s="580"/>
      <c r="BJ75" s="580"/>
      <c r="BK75" s="580"/>
      <c r="BL75" s="580"/>
      <c r="BM75" s="580"/>
      <c r="BN75" s="580"/>
      <c r="BO75" s="580"/>
      <c r="BP75" s="580"/>
      <c r="BQ75" s="580"/>
      <c r="BR75" s="580"/>
      <c r="BS75" s="580"/>
      <c r="BT75" s="580"/>
      <c r="BU75" s="580"/>
    </row>
    <row r="76" spans="1:73" s="3" customFormat="1" ht="11.25" x14ac:dyDescent="0.2">
      <c r="A76" s="22"/>
      <c r="D76" s="580" t="s">
        <v>349</v>
      </c>
      <c r="E76" s="580"/>
      <c r="F76" s="580"/>
      <c r="G76" s="580"/>
      <c r="H76" s="580"/>
      <c r="I76" s="580"/>
      <c r="J76" s="580"/>
      <c r="K76" s="580"/>
      <c r="L76" s="580"/>
      <c r="M76" s="580"/>
      <c r="N76" s="580"/>
      <c r="O76" s="580"/>
      <c r="P76" s="580"/>
      <c r="Q76" s="580"/>
      <c r="R76" s="580"/>
      <c r="S76" s="580"/>
      <c r="T76" s="580"/>
      <c r="U76" s="580"/>
      <c r="V76" s="580"/>
      <c r="W76" s="580"/>
      <c r="X76" s="580"/>
      <c r="Y76" s="580"/>
      <c r="Z76" s="580"/>
      <c r="AA76" s="580"/>
      <c r="AB76" s="580"/>
      <c r="AC76" s="580"/>
      <c r="AD76" s="580"/>
      <c r="AE76" s="580"/>
      <c r="AF76" s="580"/>
      <c r="AG76" s="580"/>
      <c r="AH76" s="580"/>
      <c r="AI76" s="580"/>
      <c r="AJ76" s="580"/>
      <c r="AK76" s="580"/>
      <c r="AL76" s="580"/>
      <c r="AM76" s="580"/>
      <c r="AN76" s="580"/>
      <c r="AO76" s="580"/>
      <c r="AP76" s="580"/>
      <c r="AQ76" s="580"/>
      <c r="AR76" s="580"/>
      <c r="AS76" s="580"/>
      <c r="AT76" s="580"/>
      <c r="AU76" s="580"/>
      <c r="AV76" s="580"/>
      <c r="AW76" s="580"/>
      <c r="AX76" s="580"/>
      <c r="AY76" s="580"/>
      <c r="AZ76" s="580"/>
      <c r="BA76" s="580"/>
      <c r="BB76" s="580"/>
      <c r="BC76" s="580"/>
      <c r="BD76" s="580"/>
      <c r="BE76" s="580"/>
      <c r="BF76" s="580"/>
      <c r="BG76" s="580"/>
      <c r="BH76" s="580"/>
      <c r="BI76" s="580"/>
      <c r="BJ76" s="580"/>
      <c r="BK76" s="580"/>
      <c r="BL76" s="580"/>
      <c r="BM76" s="580"/>
      <c r="BN76" s="580"/>
      <c r="BO76" s="580"/>
      <c r="BP76" s="580"/>
      <c r="BQ76" s="580"/>
      <c r="BR76" s="580"/>
      <c r="BS76" s="580"/>
      <c r="BT76" s="580"/>
      <c r="BU76" s="580"/>
    </row>
  </sheetData>
  <sheetProtection formatCells="0" formatColumns="0" formatRows="0" autoFilter="0"/>
  <protectedRanges>
    <protectedRange password="CF66" sqref="BT18:BU18" name="Диапазон1"/>
  </protectedRanges>
  <mergeCells count="160">
    <mergeCell ref="B2:BT2"/>
    <mergeCell ref="AE3:AW3"/>
    <mergeCell ref="AX3:BA3"/>
    <mergeCell ref="BB3:BE3"/>
    <mergeCell ref="BU8:BU9"/>
    <mergeCell ref="BU10:BU11"/>
    <mergeCell ref="B18:M18"/>
    <mergeCell ref="O18:BL18"/>
    <mergeCell ref="BM18:BS18"/>
    <mergeCell ref="B14:M16"/>
    <mergeCell ref="B17:M17"/>
    <mergeCell ref="N17:BL17"/>
    <mergeCell ref="BM17:BS17"/>
    <mergeCell ref="N14:BL16"/>
    <mergeCell ref="BM14:BS16"/>
    <mergeCell ref="B19:M19"/>
    <mergeCell ref="O19:BL19"/>
    <mergeCell ref="BM19:BS19"/>
    <mergeCell ref="BM20:BS20"/>
    <mergeCell ref="B21:M21"/>
    <mergeCell ref="O21:BL21"/>
    <mergeCell ref="BM21:BS21"/>
    <mergeCell ref="B20:M20"/>
    <mergeCell ref="O20:BL20"/>
    <mergeCell ref="B22:M22"/>
    <mergeCell ref="O22:BL22"/>
    <mergeCell ref="BM22:BS22"/>
    <mergeCell ref="B25:M25"/>
    <mergeCell ref="O25:BL25"/>
    <mergeCell ref="BM25:BS25"/>
    <mergeCell ref="B24:M24"/>
    <mergeCell ref="O24:BL24"/>
    <mergeCell ref="BM24:BS24"/>
    <mergeCell ref="B27:M27"/>
    <mergeCell ref="O27:BL27"/>
    <mergeCell ref="BM27:BS27"/>
    <mergeCell ref="B26:M26"/>
    <mergeCell ref="O26:BL26"/>
    <mergeCell ref="BM26:BS26"/>
    <mergeCell ref="B23:M23"/>
    <mergeCell ref="O23:BL23"/>
    <mergeCell ref="BM23:BS23"/>
    <mergeCell ref="O31:BL31"/>
    <mergeCell ref="BM31:BS31"/>
    <mergeCell ref="BM28:BS28"/>
    <mergeCell ref="B30:M30"/>
    <mergeCell ref="O30:BL30"/>
    <mergeCell ref="BM30:BS30"/>
    <mergeCell ref="B33:M33"/>
    <mergeCell ref="O33:BL33"/>
    <mergeCell ref="BM33:BS33"/>
    <mergeCell ref="B32:M32"/>
    <mergeCell ref="O32:BL32"/>
    <mergeCell ref="BM32:BS32"/>
    <mergeCell ref="B31:M31"/>
    <mergeCell ref="B28:M28"/>
    <mergeCell ref="O28:BL28"/>
    <mergeCell ref="B29:M29"/>
    <mergeCell ref="O29:BL29"/>
    <mergeCell ref="BM29:BS29"/>
    <mergeCell ref="B34:M34"/>
    <mergeCell ref="O34:BL34"/>
    <mergeCell ref="BM34:BS34"/>
    <mergeCell ref="B35:M35"/>
    <mergeCell ref="O35:BL35"/>
    <mergeCell ref="BM35:BS35"/>
    <mergeCell ref="B36:M36"/>
    <mergeCell ref="O36:BL36"/>
    <mergeCell ref="BM36:BS36"/>
    <mergeCell ref="B37:M37"/>
    <mergeCell ref="O37:BL37"/>
    <mergeCell ref="BM37:BS37"/>
    <mergeCell ref="B38:M38"/>
    <mergeCell ref="O38:BL38"/>
    <mergeCell ref="BM38:BS38"/>
    <mergeCell ref="B40:M40"/>
    <mergeCell ref="O40:BL40"/>
    <mergeCell ref="BM40:BS40"/>
    <mergeCell ref="B39:M39"/>
    <mergeCell ref="O39:BL39"/>
    <mergeCell ref="BM39:BS39"/>
    <mergeCell ref="B41:M41"/>
    <mergeCell ref="O41:BL41"/>
    <mergeCell ref="BM41:BS41"/>
    <mergeCell ref="B43:M43"/>
    <mergeCell ref="O43:BL43"/>
    <mergeCell ref="BM43:BS43"/>
    <mergeCell ref="B42:M42"/>
    <mergeCell ref="O42:BL42"/>
    <mergeCell ref="BM42:BS42"/>
    <mergeCell ref="B44:M44"/>
    <mergeCell ref="O44:BL44"/>
    <mergeCell ref="BM44:BS44"/>
    <mergeCell ref="B45:M45"/>
    <mergeCell ref="O45:BL45"/>
    <mergeCell ref="BM45:BS45"/>
    <mergeCell ref="B48:M48"/>
    <mergeCell ref="O48:BL48"/>
    <mergeCell ref="BM48:BS48"/>
    <mergeCell ref="B49:M49"/>
    <mergeCell ref="O49:BL49"/>
    <mergeCell ref="BM49:BS49"/>
    <mergeCell ref="B46:M46"/>
    <mergeCell ref="O46:BL46"/>
    <mergeCell ref="BM46:BS46"/>
    <mergeCell ref="B47:M47"/>
    <mergeCell ref="O47:BL47"/>
    <mergeCell ref="BM47:BS47"/>
    <mergeCell ref="B54:M54"/>
    <mergeCell ref="O54:BL54"/>
    <mergeCell ref="BM54:BS54"/>
    <mergeCell ref="N58:BL60"/>
    <mergeCell ref="B55:M55"/>
    <mergeCell ref="O55:BL55"/>
    <mergeCell ref="BM55:BS55"/>
    <mergeCell ref="B50:M50"/>
    <mergeCell ref="O50:BL50"/>
    <mergeCell ref="BM50:BS50"/>
    <mergeCell ref="B51:M51"/>
    <mergeCell ref="O51:BL51"/>
    <mergeCell ref="BM51:BS51"/>
    <mergeCell ref="B53:M53"/>
    <mergeCell ref="O53:BL53"/>
    <mergeCell ref="BM53:BS53"/>
    <mergeCell ref="B52:M52"/>
    <mergeCell ref="O52:BL52"/>
    <mergeCell ref="BM52:BS52"/>
    <mergeCell ref="BM65:BS65"/>
    <mergeCell ref="B64:M64"/>
    <mergeCell ref="O64:BL64"/>
    <mergeCell ref="BM64:BS64"/>
    <mergeCell ref="B63:M63"/>
    <mergeCell ref="O63:BL63"/>
    <mergeCell ref="BM63:BS63"/>
    <mergeCell ref="B58:M60"/>
    <mergeCell ref="BM58:BS60"/>
    <mergeCell ref="B61:M62"/>
    <mergeCell ref="O61:BL61"/>
    <mergeCell ref="BM61:BS61"/>
    <mergeCell ref="O62:BL62"/>
    <mergeCell ref="BM62:BS62"/>
    <mergeCell ref="B65:M65"/>
    <mergeCell ref="O65:BL65"/>
    <mergeCell ref="D75:BU75"/>
    <mergeCell ref="D76:BU76"/>
    <mergeCell ref="AA72:AD72"/>
    <mergeCell ref="AE72:AG72"/>
    <mergeCell ref="B66:M66"/>
    <mergeCell ref="O66:BL66"/>
    <mergeCell ref="B72:C72"/>
    <mergeCell ref="D72:G72"/>
    <mergeCell ref="H72:I72"/>
    <mergeCell ref="K72:Z72"/>
    <mergeCell ref="P70:AB70"/>
    <mergeCell ref="AE70:AW70"/>
    <mergeCell ref="BM66:BS66"/>
    <mergeCell ref="P69:AB69"/>
    <mergeCell ref="AE69:AW69"/>
    <mergeCell ref="BQ69:BT69"/>
    <mergeCell ref="BQ70:BT70"/>
  </mergeCells>
  <pageMargins left="0.78740157480314965" right="0.6692913385826772" top="0.59055118110236227" bottom="0.39370078740157483" header="0.19685039370078741" footer="0.19685039370078741"/>
  <pageSetup paperSize="9" scale="66" fitToWidth="2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FF00"/>
    <pageSetUpPr fitToPage="1"/>
  </sheetPr>
  <dimension ref="A1:AF64"/>
  <sheetViews>
    <sheetView topLeftCell="B1" zoomScaleNormal="100" zoomScaleSheetLayoutView="110" workbookViewId="0">
      <selection activeCell="AJ13" sqref="AJ13"/>
    </sheetView>
  </sheetViews>
  <sheetFormatPr defaultColWidth="9.140625" defaultRowHeight="12.75" x14ac:dyDescent="0.2"/>
  <cols>
    <col min="1" max="1" width="9" style="58" hidden="1" customWidth="1"/>
    <col min="2" max="27" width="2.28515625" style="62" customWidth="1"/>
    <col min="28" max="29" width="20" style="62" customWidth="1"/>
    <col min="30" max="30" width="2.28515625" style="62" customWidth="1"/>
    <col min="31" max="31" width="16.28515625" style="62" customWidth="1"/>
    <col min="32" max="32" width="15.7109375" style="62" customWidth="1"/>
    <col min="33" max="16384" width="9.140625" style="62"/>
  </cols>
  <sheetData>
    <row r="1" spans="1:32" x14ac:dyDescent="0.2"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60"/>
      <c r="Y1" s="60"/>
      <c r="Z1" s="60"/>
      <c r="AA1" s="60"/>
      <c r="AB1" s="61"/>
      <c r="AC1" s="61"/>
    </row>
    <row r="2" spans="1:32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32" ht="14.1" customHeight="1" x14ac:dyDescent="0.25">
      <c r="B3" s="764" t="s">
        <v>354</v>
      </c>
      <c r="C3" s="764"/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764"/>
      <c r="R3" s="764"/>
      <c r="S3" s="764"/>
      <c r="T3" s="764"/>
      <c r="U3" s="764"/>
      <c r="V3" s="764"/>
      <c r="W3" s="764"/>
      <c r="X3" s="764"/>
      <c r="Y3" s="764"/>
      <c r="Z3" s="764"/>
      <c r="AA3" s="764"/>
      <c r="AB3" s="764"/>
      <c r="AC3" s="764"/>
    </row>
    <row r="4" spans="1:32" ht="12.75" customHeight="1" x14ac:dyDescent="0.2">
      <c r="B4" s="713" t="s">
        <v>342</v>
      </c>
      <c r="C4" s="713"/>
      <c r="D4" s="713"/>
      <c r="E4" s="713"/>
      <c r="F4" s="713"/>
      <c r="G4" s="713"/>
      <c r="H4" s="713"/>
      <c r="I4" s="713"/>
      <c r="J4" s="713"/>
      <c r="K4" s="713"/>
      <c r="L4" s="713"/>
      <c r="M4" s="713"/>
      <c r="N4" s="713"/>
      <c r="O4" s="713"/>
      <c r="P4" s="713"/>
      <c r="Q4" s="713"/>
      <c r="R4" s="713"/>
      <c r="S4" s="713"/>
      <c r="T4" s="713"/>
      <c r="U4" s="713"/>
      <c r="V4" s="713"/>
      <c r="W4" s="713"/>
      <c r="X4" s="713"/>
      <c r="Y4" s="713"/>
      <c r="Z4" s="713"/>
      <c r="AA4" s="713"/>
      <c r="AB4" s="201" t="s">
        <v>305</v>
      </c>
      <c r="AC4" s="201" t="s">
        <v>305</v>
      </c>
      <c r="AE4" s="733" t="s">
        <v>350</v>
      </c>
      <c r="AF4" s="733"/>
    </row>
    <row r="5" spans="1:32" x14ac:dyDescent="0.2">
      <c r="B5" s="713" t="s">
        <v>353</v>
      </c>
      <c r="C5" s="713"/>
      <c r="D5" s="713"/>
      <c r="E5" s="713"/>
      <c r="F5" s="713"/>
      <c r="G5" s="713"/>
      <c r="H5" s="713"/>
      <c r="I5" s="713"/>
      <c r="J5" s="713"/>
      <c r="K5" s="713"/>
      <c r="L5" s="713"/>
      <c r="M5" s="713"/>
      <c r="N5" s="713"/>
      <c r="O5" s="713"/>
      <c r="P5" s="713"/>
      <c r="Q5" s="713"/>
      <c r="R5" s="713"/>
      <c r="S5" s="713"/>
      <c r="T5" s="713"/>
      <c r="U5" s="713"/>
      <c r="V5" s="713"/>
      <c r="W5" s="713"/>
      <c r="X5" s="713" t="s">
        <v>306</v>
      </c>
      <c r="Y5" s="713"/>
      <c r="Z5" s="713"/>
      <c r="AA5" s="713"/>
      <c r="AB5" s="200">
        <v>2017</v>
      </c>
      <c r="AC5" s="200">
        <v>2016</v>
      </c>
      <c r="AE5" s="63" t="s">
        <v>351</v>
      </c>
      <c r="AF5" s="64" t="s">
        <v>352</v>
      </c>
    </row>
    <row r="6" spans="1:32" s="67" customFormat="1" x14ac:dyDescent="0.2">
      <c r="A6" s="65"/>
      <c r="B6" s="767">
        <v>1</v>
      </c>
      <c r="C6" s="767"/>
      <c r="D6" s="767"/>
      <c r="E6" s="767"/>
      <c r="F6" s="767"/>
      <c r="G6" s="767"/>
      <c r="H6" s="767"/>
      <c r="I6" s="767"/>
      <c r="J6" s="767"/>
      <c r="K6" s="767"/>
      <c r="L6" s="767"/>
      <c r="M6" s="767"/>
      <c r="N6" s="767"/>
      <c r="O6" s="767"/>
      <c r="P6" s="767"/>
      <c r="Q6" s="767"/>
      <c r="R6" s="767"/>
      <c r="S6" s="767"/>
      <c r="T6" s="767"/>
      <c r="U6" s="767"/>
      <c r="V6" s="767"/>
      <c r="W6" s="767"/>
      <c r="X6" s="768">
        <v>2</v>
      </c>
      <c r="Y6" s="768"/>
      <c r="Z6" s="768"/>
      <c r="AA6" s="768"/>
      <c r="AB6" s="199">
        <v>3</v>
      </c>
      <c r="AC6" s="210">
        <v>4</v>
      </c>
      <c r="AE6" s="68"/>
      <c r="AF6" s="68"/>
    </row>
    <row r="7" spans="1:32" x14ac:dyDescent="0.2">
      <c r="A7" s="58" t="s">
        <v>138</v>
      </c>
      <c r="B7" s="765" t="s">
        <v>355</v>
      </c>
      <c r="C7" s="765"/>
      <c r="D7" s="765"/>
      <c r="E7" s="765"/>
      <c r="F7" s="765"/>
      <c r="G7" s="765"/>
      <c r="H7" s="765"/>
      <c r="I7" s="765"/>
      <c r="J7" s="765"/>
      <c r="K7" s="765"/>
      <c r="L7" s="765"/>
      <c r="M7" s="765"/>
      <c r="N7" s="765"/>
      <c r="O7" s="765"/>
      <c r="P7" s="765"/>
      <c r="Q7" s="765"/>
      <c r="R7" s="765"/>
      <c r="S7" s="765"/>
      <c r="T7" s="765"/>
      <c r="U7" s="765"/>
      <c r="V7" s="765"/>
      <c r="W7" s="766"/>
      <c r="X7" s="721">
        <v>6510</v>
      </c>
      <c r="Y7" s="721"/>
      <c r="Z7" s="721"/>
      <c r="AA7" s="721"/>
      <c r="AB7" s="196">
        <f>SUM(AB8:AB13)</f>
        <v>56835679</v>
      </c>
      <c r="AC7" s="196">
        <f>SUM(AC8:AC13)</f>
        <v>53457730</v>
      </c>
      <c r="AE7" s="197">
        <f>AB7+'F2'!BT29</f>
        <v>0</v>
      </c>
      <c r="AF7" s="198">
        <f>AC7+'F2'!BU29</f>
        <v>0</v>
      </c>
    </row>
    <row r="8" spans="1:32" x14ac:dyDescent="0.2">
      <c r="B8" s="717" t="s">
        <v>308</v>
      </c>
      <c r="C8" s="718"/>
      <c r="D8" s="718"/>
      <c r="E8" s="718"/>
      <c r="F8" s="718"/>
      <c r="G8" s="718"/>
      <c r="H8" s="718"/>
      <c r="I8" s="718"/>
      <c r="J8" s="718"/>
      <c r="K8" s="718"/>
      <c r="L8" s="718"/>
      <c r="M8" s="718"/>
      <c r="N8" s="718"/>
      <c r="O8" s="718"/>
      <c r="P8" s="718"/>
      <c r="Q8" s="718"/>
      <c r="R8" s="718"/>
      <c r="S8" s="718"/>
      <c r="T8" s="718"/>
      <c r="U8" s="718"/>
      <c r="V8" s="718"/>
      <c r="W8" s="719"/>
      <c r="X8" s="720">
        <v>6511</v>
      </c>
      <c r="Y8" s="720"/>
      <c r="Z8" s="720"/>
      <c r="AA8" s="720"/>
      <c r="AB8" s="761">
        <v>34059457</v>
      </c>
      <c r="AC8" s="761">
        <v>31637301</v>
      </c>
      <c r="AE8" s="69"/>
    </row>
    <row r="9" spans="1:32" x14ac:dyDescent="0.2">
      <c r="B9" s="730" t="s">
        <v>356</v>
      </c>
      <c r="C9" s="731"/>
      <c r="D9" s="731"/>
      <c r="E9" s="731"/>
      <c r="F9" s="731"/>
      <c r="G9" s="731"/>
      <c r="H9" s="731"/>
      <c r="I9" s="731"/>
      <c r="J9" s="731"/>
      <c r="K9" s="731"/>
      <c r="L9" s="731"/>
      <c r="M9" s="731"/>
      <c r="N9" s="731"/>
      <c r="O9" s="731"/>
      <c r="P9" s="731"/>
      <c r="Q9" s="731"/>
      <c r="R9" s="731"/>
      <c r="S9" s="731"/>
      <c r="T9" s="731"/>
      <c r="U9" s="731"/>
      <c r="V9" s="731"/>
      <c r="W9" s="732"/>
      <c r="X9" s="720"/>
      <c r="Y9" s="720"/>
      <c r="Z9" s="720"/>
      <c r="AA9" s="720"/>
      <c r="AB9" s="762"/>
      <c r="AC9" s="762"/>
      <c r="AE9" s="243"/>
    </row>
    <row r="10" spans="1:32" x14ac:dyDescent="0.2">
      <c r="B10" s="714" t="s">
        <v>357</v>
      </c>
      <c r="C10" s="715"/>
      <c r="D10" s="715"/>
      <c r="E10" s="715"/>
      <c r="F10" s="715"/>
      <c r="G10" s="715"/>
      <c r="H10" s="715"/>
      <c r="I10" s="715"/>
      <c r="J10" s="715"/>
      <c r="K10" s="715"/>
      <c r="L10" s="715"/>
      <c r="M10" s="715"/>
      <c r="N10" s="715"/>
      <c r="O10" s="715"/>
      <c r="P10" s="715"/>
      <c r="Q10" s="715"/>
      <c r="R10" s="715"/>
      <c r="S10" s="715"/>
      <c r="T10" s="715"/>
      <c r="U10" s="715"/>
      <c r="V10" s="715"/>
      <c r="W10" s="716"/>
      <c r="X10" s="721">
        <v>6512</v>
      </c>
      <c r="Y10" s="721"/>
      <c r="Z10" s="721"/>
      <c r="AA10" s="721"/>
      <c r="AB10" s="237">
        <v>8774826</v>
      </c>
      <c r="AC10" s="235">
        <v>8763932</v>
      </c>
      <c r="AE10" s="244"/>
    </row>
    <row r="11" spans="1:32" x14ac:dyDescent="0.2">
      <c r="B11" s="714" t="s">
        <v>358</v>
      </c>
      <c r="C11" s="715"/>
      <c r="D11" s="715"/>
      <c r="E11" s="715"/>
      <c r="F11" s="715"/>
      <c r="G11" s="715"/>
      <c r="H11" s="715"/>
      <c r="I11" s="715"/>
      <c r="J11" s="715"/>
      <c r="K11" s="715"/>
      <c r="L11" s="715"/>
      <c r="M11" s="715"/>
      <c r="N11" s="715"/>
      <c r="O11" s="715"/>
      <c r="P11" s="715"/>
      <c r="Q11" s="715"/>
      <c r="R11" s="715"/>
      <c r="S11" s="715"/>
      <c r="T11" s="715"/>
      <c r="U11" s="715"/>
      <c r="V11" s="715"/>
      <c r="W11" s="716"/>
      <c r="X11" s="721">
        <v>6513</v>
      </c>
      <c r="Y11" s="721"/>
      <c r="Z11" s="721"/>
      <c r="AA11" s="721"/>
      <c r="AB11" s="237">
        <v>2804536</v>
      </c>
      <c r="AC11" s="235">
        <v>2783791</v>
      </c>
      <c r="AE11" s="244"/>
    </row>
    <row r="12" spans="1:32" x14ac:dyDescent="0.2">
      <c r="B12" s="714" t="s">
        <v>359</v>
      </c>
      <c r="C12" s="715"/>
      <c r="D12" s="715"/>
      <c r="E12" s="715"/>
      <c r="F12" s="715"/>
      <c r="G12" s="715"/>
      <c r="H12" s="715"/>
      <c r="I12" s="715"/>
      <c r="J12" s="715"/>
      <c r="K12" s="715"/>
      <c r="L12" s="715"/>
      <c r="M12" s="715"/>
      <c r="N12" s="715"/>
      <c r="O12" s="715"/>
      <c r="P12" s="715"/>
      <c r="Q12" s="715"/>
      <c r="R12" s="715"/>
      <c r="S12" s="715"/>
      <c r="T12" s="715"/>
      <c r="U12" s="715"/>
      <c r="V12" s="715"/>
      <c r="W12" s="716"/>
      <c r="X12" s="721">
        <v>6514</v>
      </c>
      <c r="Y12" s="721"/>
      <c r="Z12" s="721"/>
      <c r="AA12" s="721"/>
      <c r="AB12" s="237">
        <v>8001315</v>
      </c>
      <c r="AC12" s="235">
        <v>7308703</v>
      </c>
      <c r="AE12" s="244"/>
    </row>
    <row r="13" spans="1:32" x14ac:dyDescent="0.2">
      <c r="B13" s="714" t="s">
        <v>360</v>
      </c>
      <c r="C13" s="715"/>
      <c r="D13" s="715"/>
      <c r="E13" s="715"/>
      <c r="F13" s="715"/>
      <c r="G13" s="715"/>
      <c r="H13" s="715"/>
      <c r="I13" s="715"/>
      <c r="J13" s="715"/>
      <c r="K13" s="715"/>
      <c r="L13" s="715"/>
      <c r="M13" s="715"/>
      <c r="N13" s="715"/>
      <c r="O13" s="715"/>
      <c r="P13" s="715"/>
      <c r="Q13" s="715"/>
      <c r="R13" s="715"/>
      <c r="S13" s="715"/>
      <c r="T13" s="715"/>
      <c r="U13" s="715"/>
      <c r="V13" s="715"/>
      <c r="W13" s="716"/>
      <c r="X13" s="721">
        <v>6515</v>
      </c>
      <c r="Y13" s="721"/>
      <c r="Z13" s="721"/>
      <c r="AA13" s="721"/>
      <c r="AB13" s="237">
        <v>3195545</v>
      </c>
      <c r="AC13" s="235">
        <v>2964003</v>
      </c>
      <c r="AE13" s="244"/>
    </row>
    <row r="14" spans="1:32" x14ac:dyDescent="0.2">
      <c r="B14" s="737"/>
      <c r="C14" s="737"/>
      <c r="D14" s="737"/>
      <c r="E14" s="737"/>
      <c r="F14" s="737"/>
      <c r="G14" s="737"/>
      <c r="H14" s="737"/>
      <c r="I14" s="737"/>
      <c r="J14" s="737"/>
      <c r="K14" s="737"/>
      <c r="L14" s="737"/>
      <c r="M14" s="737"/>
      <c r="N14" s="737"/>
      <c r="O14" s="737"/>
      <c r="P14" s="737"/>
      <c r="Q14" s="737"/>
      <c r="R14" s="737"/>
      <c r="S14" s="737"/>
      <c r="T14" s="737"/>
      <c r="U14" s="737"/>
      <c r="V14" s="737"/>
      <c r="W14" s="738"/>
      <c r="X14" s="721"/>
      <c r="Y14" s="721"/>
      <c r="Z14" s="721"/>
      <c r="AA14" s="721"/>
      <c r="AB14" s="196"/>
      <c r="AC14" s="236"/>
    </row>
    <row r="15" spans="1:32" ht="27.75" customHeight="1" x14ac:dyDescent="0.2">
      <c r="B15" s="758" t="s">
        <v>361</v>
      </c>
      <c r="C15" s="759"/>
      <c r="D15" s="759"/>
      <c r="E15" s="759"/>
      <c r="F15" s="759"/>
      <c r="G15" s="759"/>
      <c r="H15" s="759"/>
      <c r="I15" s="759"/>
      <c r="J15" s="759"/>
      <c r="K15" s="759"/>
      <c r="L15" s="759"/>
      <c r="M15" s="759"/>
      <c r="N15" s="759"/>
      <c r="O15" s="759"/>
      <c r="P15" s="759"/>
      <c r="Q15" s="759"/>
      <c r="R15" s="759"/>
      <c r="S15" s="759"/>
      <c r="T15" s="759"/>
      <c r="U15" s="759"/>
      <c r="V15" s="759"/>
      <c r="W15" s="760"/>
      <c r="X15" s="721">
        <v>6520</v>
      </c>
      <c r="Y15" s="721"/>
      <c r="Z15" s="721"/>
      <c r="AA15" s="721"/>
      <c r="AB15" s="196">
        <f>SUM(AB16:AB21)</f>
        <v>0</v>
      </c>
      <c r="AC15" s="236">
        <v>0</v>
      </c>
    </row>
    <row r="16" spans="1:32" x14ac:dyDescent="0.2">
      <c r="B16" s="717" t="s">
        <v>308</v>
      </c>
      <c r="C16" s="718"/>
      <c r="D16" s="718"/>
      <c r="E16" s="718"/>
      <c r="F16" s="718"/>
      <c r="G16" s="718"/>
      <c r="H16" s="718"/>
      <c r="I16" s="718"/>
      <c r="J16" s="718"/>
      <c r="K16" s="718"/>
      <c r="L16" s="718"/>
      <c r="M16" s="718"/>
      <c r="N16" s="718"/>
      <c r="O16" s="718"/>
      <c r="P16" s="718"/>
      <c r="Q16" s="718"/>
      <c r="R16" s="718"/>
      <c r="S16" s="718"/>
      <c r="T16" s="718"/>
      <c r="U16" s="718"/>
      <c r="V16" s="718"/>
      <c r="W16" s="719"/>
      <c r="X16" s="720">
        <v>6521</v>
      </c>
      <c r="Y16" s="720"/>
      <c r="Z16" s="720"/>
      <c r="AA16" s="720"/>
      <c r="AB16" s="763" t="s">
        <v>159</v>
      </c>
      <c r="AC16" s="761" t="s">
        <v>159</v>
      </c>
    </row>
    <row r="17" spans="2:32" x14ac:dyDescent="0.2">
      <c r="B17" s="730" t="s">
        <v>362</v>
      </c>
      <c r="C17" s="731"/>
      <c r="D17" s="731"/>
      <c r="E17" s="731"/>
      <c r="F17" s="731"/>
      <c r="G17" s="731"/>
      <c r="H17" s="731"/>
      <c r="I17" s="731"/>
      <c r="J17" s="731"/>
      <c r="K17" s="731"/>
      <c r="L17" s="731"/>
      <c r="M17" s="731"/>
      <c r="N17" s="731"/>
      <c r="O17" s="731"/>
      <c r="P17" s="731"/>
      <c r="Q17" s="731"/>
      <c r="R17" s="731"/>
      <c r="S17" s="731"/>
      <c r="T17" s="731"/>
      <c r="U17" s="731"/>
      <c r="V17" s="731"/>
      <c r="W17" s="732"/>
      <c r="X17" s="720"/>
      <c r="Y17" s="720"/>
      <c r="Z17" s="720"/>
      <c r="AA17" s="720"/>
      <c r="AB17" s="763"/>
      <c r="AC17" s="762"/>
    </row>
    <row r="18" spans="2:32" ht="12.6" customHeight="1" x14ac:dyDescent="0.2">
      <c r="B18" s="722" t="s">
        <v>363</v>
      </c>
      <c r="C18" s="723"/>
      <c r="D18" s="723"/>
      <c r="E18" s="723"/>
      <c r="F18" s="723"/>
      <c r="G18" s="723"/>
      <c r="H18" s="723"/>
      <c r="I18" s="723"/>
      <c r="J18" s="723"/>
      <c r="K18" s="723"/>
      <c r="L18" s="723"/>
      <c r="M18" s="723"/>
      <c r="N18" s="723"/>
      <c r="O18" s="723"/>
      <c r="P18" s="723"/>
      <c r="Q18" s="723"/>
      <c r="R18" s="723"/>
      <c r="S18" s="723"/>
      <c r="T18" s="723"/>
      <c r="U18" s="723"/>
      <c r="V18" s="723"/>
      <c r="W18" s="724"/>
      <c r="X18" s="721">
        <v>6522</v>
      </c>
      <c r="Y18" s="721"/>
      <c r="Z18" s="721"/>
      <c r="AA18" s="721"/>
      <c r="AB18" s="209" t="s">
        <v>159</v>
      </c>
      <c r="AC18" s="235" t="s">
        <v>159</v>
      </c>
    </row>
    <row r="19" spans="2:32" ht="12.6" customHeight="1" x14ac:dyDescent="0.2">
      <c r="B19" s="722" t="s">
        <v>364</v>
      </c>
      <c r="C19" s="723"/>
      <c r="D19" s="723"/>
      <c r="E19" s="723"/>
      <c r="F19" s="723"/>
      <c r="G19" s="723"/>
      <c r="H19" s="723"/>
      <c r="I19" s="723"/>
      <c r="J19" s="723"/>
      <c r="K19" s="723"/>
      <c r="L19" s="723"/>
      <c r="M19" s="723"/>
      <c r="N19" s="723"/>
      <c r="O19" s="723"/>
      <c r="P19" s="723"/>
      <c r="Q19" s="723"/>
      <c r="R19" s="723"/>
      <c r="S19" s="723"/>
      <c r="T19" s="723"/>
      <c r="U19" s="723"/>
      <c r="V19" s="723"/>
      <c r="W19" s="724"/>
      <c r="X19" s="721">
        <v>6523</v>
      </c>
      <c r="Y19" s="721"/>
      <c r="Z19" s="721"/>
      <c r="AA19" s="721"/>
      <c r="AB19" s="209" t="s">
        <v>159</v>
      </c>
      <c r="AC19" s="235" t="s">
        <v>159</v>
      </c>
    </row>
    <row r="20" spans="2:32" ht="12.6" customHeight="1" x14ac:dyDescent="0.2">
      <c r="B20" s="722" t="s">
        <v>365</v>
      </c>
      <c r="C20" s="723"/>
      <c r="D20" s="723"/>
      <c r="E20" s="723"/>
      <c r="F20" s="723"/>
      <c r="G20" s="723"/>
      <c r="H20" s="723"/>
      <c r="I20" s="723"/>
      <c r="J20" s="723"/>
      <c r="K20" s="723"/>
      <c r="L20" s="723"/>
      <c r="M20" s="723"/>
      <c r="N20" s="723"/>
      <c r="O20" s="723"/>
      <c r="P20" s="723"/>
      <c r="Q20" s="723"/>
      <c r="R20" s="723"/>
      <c r="S20" s="723"/>
      <c r="T20" s="723"/>
      <c r="U20" s="723"/>
      <c r="V20" s="723"/>
      <c r="W20" s="724"/>
      <c r="X20" s="721">
        <v>6524</v>
      </c>
      <c r="Y20" s="721"/>
      <c r="Z20" s="721"/>
      <c r="AA20" s="721"/>
      <c r="AB20" s="209" t="s">
        <v>159</v>
      </c>
      <c r="AC20" s="235" t="s">
        <v>159</v>
      </c>
    </row>
    <row r="21" spans="2:32" x14ac:dyDescent="0.2">
      <c r="B21" s="725" t="s">
        <v>366</v>
      </c>
      <c r="C21" s="726"/>
      <c r="D21" s="726"/>
      <c r="E21" s="726"/>
      <c r="F21" s="726"/>
      <c r="G21" s="726"/>
      <c r="H21" s="726"/>
      <c r="I21" s="726"/>
      <c r="J21" s="726"/>
      <c r="K21" s="726"/>
      <c r="L21" s="726"/>
      <c r="M21" s="726"/>
      <c r="N21" s="726"/>
      <c r="O21" s="726"/>
      <c r="P21" s="726"/>
      <c r="Q21" s="726"/>
      <c r="R21" s="726"/>
      <c r="S21" s="726"/>
      <c r="T21" s="726"/>
      <c r="U21" s="726"/>
      <c r="V21" s="726"/>
      <c r="W21" s="727"/>
      <c r="X21" s="721">
        <v>6525</v>
      </c>
      <c r="Y21" s="721"/>
      <c r="Z21" s="721"/>
      <c r="AA21" s="721"/>
      <c r="AB21" s="209" t="s">
        <v>159</v>
      </c>
      <c r="AC21" s="235" t="s">
        <v>159</v>
      </c>
    </row>
    <row r="22" spans="2:32" x14ac:dyDescent="0.2">
      <c r="B22" s="728"/>
      <c r="C22" s="729"/>
      <c r="D22" s="729"/>
      <c r="E22" s="729"/>
      <c r="F22" s="729"/>
      <c r="G22" s="729"/>
      <c r="H22" s="729"/>
      <c r="I22" s="729"/>
      <c r="J22" s="729"/>
      <c r="K22" s="729"/>
      <c r="L22" s="729"/>
      <c r="M22" s="729"/>
      <c r="N22" s="729"/>
      <c r="O22" s="729"/>
      <c r="P22" s="729"/>
      <c r="Q22" s="729"/>
      <c r="R22" s="729"/>
      <c r="S22" s="729"/>
      <c r="T22" s="729"/>
      <c r="U22" s="729"/>
      <c r="V22" s="729"/>
      <c r="W22" s="729"/>
      <c r="X22" s="721"/>
      <c r="Y22" s="721"/>
      <c r="Z22" s="721"/>
      <c r="AA22" s="721"/>
      <c r="AB22" s="196"/>
      <c r="AC22" s="196"/>
    </row>
    <row r="23" spans="2:32" ht="25.5" customHeight="1" x14ac:dyDescent="0.2">
      <c r="B23" s="739" t="s">
        <v>367</v>
      </c>
      <c r="C23" s="740"/>
      <c r="D23" s="740"/>
      <c r="E23" s="740"/>
      <c r="F23" s="740"/>
      <c r="G23" s="740"/>
      <c r="H23" s="740"/>
      <c r="I23" s="740"/>
      <c r="J23" s="740"/>
      <c r="K23" s="740"/>
      <c r="L23" s="740"/>
      <c r="M23" s="740"/>
      <c r="N23" s="740"/>
      <c r="O23" s="740"/>
      <c r="P23" s="740"/>
      <c r="Q23" s="740"/>
      <c r="R23" s="740"/>
      <c r="S23" s="740"/>
      <c r="T23" s="740"/>
      <c r="U23" s="740"/>
      <c r="V23" s="740"/>
      <c r="W23" s="741"/>
      <c r="X23" s="721">
        <v>6500</v>
      </c>
      <c r="Y23" s="721"/>
      <c r="Z23" s="721"/>
      <c r="AA23" s="721"/>
      <c r="AB23" s="196">
        <f>AB7-AB15</f>
        <v>56835679</v>
      </c>
      <c r="AC23" s="196">
        <f>AC7-AC15</f>
        <v>53457730</v>
      </c>
      <c r="AD23" s="70"/>
      <c r="AE23" s="956">
        <f>AB7-AB15+'F2'!BT29</f>
        <v>0</v>
      </c>
      <c r="AF23" s="956">
        <f>AC7-AC15+'F2'!BU29</f>
        <v>0</v>
      </c>
    </row>
    <row r="24" spans="2:32" x14ac:dyDescent="0.2">
      <c r="B24" s="725" t="s">
        <v>368</v>
      </c>
      <c r="C24" s="726"/>
      <c r="D24" s="726"/>
      <c r="E24" s="726"/>
      <c r="F24" s="726"/>
      <c r="G24" s="726"/>
      <c r="H24" s="726"/>
      <c r="I24" s="726"/>
      <c r="J24" s="726"/>
      <c r="K24" s="726"/>
      <c r="L24" s="726"/>
      <c r="M24" s="726"/>
      <c r="N24" s="726"/>
      <c r="O24" s="726"/>
      <c r="P24" s="726"/>
      <c r="Q24" s="726"/>
      <c r="R24" s="726"/>
      <c r="S24" s="726"/>
      <c r="T24" s="726"/>
      <c r="U24" s="726"/>
      <c r="V24" s="726"/>
      <c r="W24" s="727"/>
      <c r="X24" s="721"/>
      <c r="Y24" s="721"/>
      <c r="Z24" s="721"/>
      <c r="AA24" s="721"/>
      <c r="AB24" s="196"/>
      <c r="AC24" s="196"/>
    </row>
    <row r="25" spans="2:32" x14ac:dyDescent="0.2">
      <c r="B25" s="725" t="s">
        <v>369</v>
      </c>
      <c r="C25" s="726"/>
      <c r="D25" s="726"/>
      <c r="E25" s="726"/>
      <c r="F25" s="726"/>
      <c r="G25" s="726"/>
      <c r="H25" s="726"/>
      <c r="I25" s="726"/>
      <c r="J25" s="726"/>
      <c r="K25" s="726"/>
      <c r="L25" s="726"/>
      <c r="M25" s="726"/>
      <c r="N25" s="726"/>
      <c r="O25" s="726"/>
      <c r="P25" s="726"/>
      <c r="Q25" s="726"/>
      <c r="R25" s="726"/>
      <c r="S25" s="726"/>
      <c r="T25" s="726"/>
      <c r="U25" s="726"/>
      <c r="V25" s="726"/>
      <c r="W25" s="727"/>
      <c r="X25" s="721">
        <v>6530</v>
      </c>
      <c r="Y25" s="721"/>
      <c r="Z25" s="721"/>
      <c r="AA25" s="721"/>
      <c r="AB25" s="209">
        <v>0</v>
      </c>
      <c r="AC25" s="233" t="s">
        <v>159</v>
      </c>
    </row>
    <row r="26" spans="2:32" x14ac:dyDescent="0.2">
      <c r="B26" s="725" t="s">
        <v>370</v>
      </c>
      <c r="C26" s="726"/>
      <c r="D26" s="726"/>
      <c r="E26" s="726"/>
      <c r="F26" s="726"/>
      <c r="G26" s="726"/>
      <c r="H26" s="726"/>
      <c r="I26" s="726"/>
      <c r="J26" s="726"/>
      <c r="K26" s="726"/>
      <c r="L26" s="726"/>
      <c r="M26" s="726"/>
      <c r="N26" s="726"/>
      <c r="O26" s="726"/>
      <c r="P26" s="726"/>
      <c r="Q26" s="726"/>
      <c r="R26" s="726"/>
      <c r="S26" s="726"/>
      <c r="T26" s="726"/>
      <c r="U26" s="726"/>
      <c r="V26" s="726"/>
      <c r="W26" s="727"/>
      <c r="X26" s="721">
        <v>6540</v>
      </c>
      <c r="Y26" s="721"/>
      <c r="Z26" s="721"/>
      <c r="AA26" s="721"/>
      <c r="AB26" s="209">
        <v>0</v>
      </c>
      <c r="AC26" s="233">
        <v>0</v>
      </c>
    </row>
    <row r="27" spans="2:32" x14ac:dyDescent="0.2">
      <c r="B27" s="737"/>
      <c r="C27" s="737"/>
      <c r="D27" s="737"/>
      <c r="E27" s="737"/>
      <c r="F27" s="737"/>
      <c r="G27" s="737"/>
      <c r="H27" s="737"/>
      <c r="I27" s="737"/>
      <c r="J27" s="737"/>
      <c r="K27" s="737"/>
      <c r="L27" s="737"/>
      <c r="M27" s="737"/>
      <c r="N27" s="737"/>
      <c r="O27" s="737"/>
      <c r="P27" s="737"/>
      <c r="Q27" s="737"/>
      <c r="R27" s="737"/>
      <c r="S27" s="737"/>
      <c r="T27" s="737"/>
      <c r="U27" s="737"/>
      <c r="V27" s="737"/>
      <c r="W27" s="738"/>
      <c r="X27" s="721"/>
      <c r="Y27" s="721"/>
      <c r="Z27" s="721"/>
      <c r="AA27" s="721"/>
      <c r="AB27" s="196"/>
      <c r="AC27" s="196"/>
    </row>
    <row r="28" spans="2:32" x14ac:dyDescent="0.2">
      <c r="B28" s="725" t="s">
        <v>327</v>
      </c>
      <c r="C28" s="726"/>
      <c r="D28" s="726"/>
      <c r="E28" s="726"/>
      <c r="F28" s="726"/>
      <c r="G28" s="726"/>
      <c r="H28" s="726"/>
      <c r="I28" s="726"/>
      <c r="J28" s="726"/>
      <c r="K28" s="726"/>
      <c r="L28" s="726"/>
      <c r="M28" s="726"/>
      <c r="N28" s="726"/>
      <c r="O28" s="726"/>
      <c r="P28" s="726"/>
      <c r="Q28" s="726"/>
      <c r="R28" s="726"/>
      <c r="S28" s="726"/>
      <c r="T28" s="726"/>
      <c r="U28" s="726"/>
      <c r="V28" s="726"/>
      <c r="W28" s="727"/>
      <c r="X28" s="721">
        <v>6550</v>
      </c>
      <c r="Y28" s="721"/>
      <c r="Z28" s="721"/>
      <c r="AA28" s="721"/>
      <c r="AB28" s="196">
        <f>SUM(AB30:AB34)</f>
        <v>14596</v>
      </c>
      <c r="AC28" s="196">
        <f>SUM(AC30:AC34)</f>
        <v>0</v>
      </c>
      <c r="AE28" s="956">
        <f>AB28+'F2'!BT41</f>
        <v>0</v>
      </c>
      <c r="AF28" s="956">
        <f>AC28+'F2'!BU41</f>
        <v>0</v>
      </c>
    </row>
    <row r="29" spans="2:32" x14ac:dyDescent="0.2">
      <c r="B29" s="725" t="s">
        <v>308</v>
      </c>
      <c r="C29" s="726"/>
      <c r="D29" s="726"/>
      <c r="E29" s="726"/>
      <c r="F29" s="726"/>
      <c r="G29" s="726"/>
      <c r="H29" s="726"/>
      <c r="I29" s="726"/>
      <c r="J29" s="726"/>
      <c r="K29" s="72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7"/>
      <c r="X29" s="721"/>
      <c r="Y29" s="721"/>
      <c r="Z29" s="721"/>
      <c r="AA29" s="721"/>
      <c r="AB29" s="196"/>
      <c r="AC29" s="196"/>
    </row>
    <row r="30" spans="2:32" x14ac:dyDescent="0.2">
      <c r="B30" s="730" t="s">
        <v>356</v>
      </c>
      <c r="C30" s="731"/>
      <c r="D30" s="731"/>
      <c r="E30" s="731"/>
      <c r="F30" s="731"/>
      <c r="G30" s="731"/>
      <c r="H30" s="731"/>
      <c r="I30" s="731"/>
      <c r="J30" s="731"/>
      <c r="K30" s="731"/>
      <c r="L30" s="731"/>
      <c r="M30" s="731"/>
      <c r="N30" s="731"/>
      <c r="O30" s="731"/>
      <c r="P30" s="731"/>
      <c r="Q30" s="731"/>
      <c r="R30" s="731"/>
      <c r="S30" s="731"/>
      <c r="T30" s="731"/>
      <c r="U30" s="731"/>
      <c r="V30" s="731"/>
      <c r="W30" s="732"/>
      <c r="X30" s="721">
        <v>6551</v>
      </c>
      <c r="Y30" s="721"/>
      <c r="Z30" s="721"/>
      <c r="AA30" s="721"/>
      <c r="AB30" s="209">
        <v>268</v>
      </c>
      <c r="AC30" s="233" t="s">
        <v>159</v>
      </c>
    </row>
    <row r="31" spans="2:32" x14ac:dyDescent="0.2">
      <c r="B31" s="714" t="s">
        <v>357</v>
      </c>
      <c r="C31" s="715"/>
      <c r="D31" s="715"/>
      <c r="E31" s="715"/>
      <c r="F31" s="715"/>
      <c r="G31" s="715"/>
      <c r="H31" s="715"/>
      <c r="I31" s="715"/>
      <c r="J31" s="715"/>
      <c r="K31" s="715"/>
      <c r="L31" s="715"/>
      <c r="M31" s="715"/>
      <c r="N31" s="715"/>
      <c r="O31" s="715"/>
      <c r="P31" s="715"/>
      <c r="Q31" s="715"/>
      <c r="R31" s="715"/>
      <c r="S31" s="715"/>
      <c r="T31" s="715"/>
      <c r="U31" s="715"/>
      <c r="V31" s="715"/>
      <c r="W31" s="716"/>
      <c r="X31" s="721">
        <v>6552</v>
      </c>
      <c r="Y31" s="721"/>
      <c r="Z31" s="721"/>
      <c r="AA31" s="721"/>
      <c r="AB31" s="209">
        <v>5976</v>
      </c>
      <c r="AC31" s="233" t="s">
        <v>159</v>
      </c>
    </row>
    <row r="32" spans="2:32" x14ac:dyDescent="0.2">
      <c r="B32" s="714" t="s">
        <v>358</v>
      </c>
      <c r="C32" s="715"/>
      <c r="D32" s="715"/>
      <c r="E32" s="715"/>
      <c r="F32" s="715"/>
      <c r="G32" s="715"/>
      <c r="H32" s="715"/>
      <c r="I32" s="715"/>
      <c r="J32" s="715"/>
      <c r="K32" s="715"/>
      <c r="L32" s="715"/>
      <c r="M32" s="715"/>
      <c r="N32" s="715"/>
      <c r="O32" s="715"/>
      <c r="P32" s="715"/>
      <c r="Q32" s="715"/>
      <c r="R32" s="715"/>
      <c r="S32" s="715"/>
      <c r="T32" s="715"/>
      <c r="U32" s="715"/>
      <c r="V32" s="715"/>
      <c r="W32" s="716"/>
      <c r="X32" s="721">
        <v>6553</v>
      </c>
      <c r="Y32" s="721"/>
      <c r="Z32" s="721"/>
      <c r="AA32" s="721"/>
      <c r="AB32" s="209">
        <v>1830</v>
      </c>
      <c r="AC32" s="233" t="s">
        <v>159</v>
      </c>
    </row>
    <row r="33" spans="1:32" x14ac:dyDescent="0.2">
      <c r="B33" s="714" t="s">
        <v>359</v>
      </c>
      <c r="C33" s="715"/>
      <c r="D33" s="715"/>
      <c r="E33" s="715"/>
      <c r="F33" s="715"/>
      <c r="G33" s="715"/>
      <c r="H33" s="715"/>
      <c r="I33" s="715"/>
      <c r="J33" s="715"/>
      <c r="K33" s="715"/>
      <c r="L33" s="715"/>
      <c r="M33" s="715"/>
      <c r="N33" s="715"/>
      <c r="O33" s="715"/>
      <c r="P33" s="715"/>
      <c r="Q33" s="715"/>
      <c r="R33" s="715"/>
      <c r="S33" s="715"/>
      <c r="T33" s="715"/>
      <c r="U33" s="715"/>
      <c r="V33" s="715"/>
      <c r="W33" s="716"/>
      <c r="X33" s="721">
        <v>6554</v>
      </c>
      <c r="Y33" s="721"/>
      <c r="Z33" s="721"/>
      <c r="AA33" s="721"/>
      <c r="AB33" s="209"/>
      <c r="AC33" s="233" t="s">
        <v>159</v>
      </c>
    </row>
    <row r="34" spans="1:32" x14ac:dyDescent="0.2">
      <c r="B34" s="714" t="s">
        <v>360</v>
      </c>
      <c r="C34" s="715"/>
      <c r="D34" s="715"/>
      <c r="E34" s="715"/>
      <c r="F34" s="715"/>
      <c r="G34" s="715"/>
      <c r="H34" s="715"/>
      <c r="I34" s="715"/>
      <c r="J34" s="715"/>
      <c r="K34" s="715"/>
      <c r="L34" s="715"/>
      <c r="M34" s="715"/>
      <c r="N34" s="715"/>
      <c r="O34" s="715"/>
      <c r="P34" s="715"/>
      <c r="Q34" s="715"/>
      <c r="R34" s="715"/>
      <c r="S34" s="715"/>
      <c r="T34" s="715"/>
      <c r="U34" s="715"/>
      <c r="V34" s="715"/>
      <c r="W34" s="716"/>
      <c r="X34" s="721">
        <v>6555</v>
      </c>
      <c r="Y34" s="721"/>
      <c r="Z34" s="721"/>
      <c r="AA34" s="721"/>
      <c r="AB34" s="209">
        <v>6522</v>
      </c>
      <c r="AC34" s="233" t="s">
        <v>159</v>
      </c>
    </row>
    <row r="35" spans="1:32" x14ac:dyDescent="0.2">
      <c r="B35" s="737"/>
      <c r="C35" s="737"/>
      <c r="D35" s="737"/>
      <c r="E35" s="737"/>
      <c r="F35" s="737"/>
      <c r="G35" s="737"/>
      <c r="H35" s="737"/>
      <c r="I35" s="737"/>
      <c r="J35" s="737"/>
      <c r="K35" s="737"/>
      <c r="L35" s="737"/>
      <c r="M35" s="737"/>
      <c r="N35" s="737"/>
      <c r="O35" s="737"/>
      <c r="P35" s="737"/>
      <c r="Q35" s="737"/>
      <c r="R35" s="737"/>
      <c r="S35" s="737"/>
      <c r="T35" s="737"/>
      <c r="U35" s="737"/>
      <c r="V35" s="737"/>
      <c r="W35" s="738"/>
      <c r="X35" s="721"/>
      <c r="Y35" s="721"/>
      <c r="Z35" s="721"/>
      <c r="AA35" s="721"/>
      <c r="AB35" s="196"/>
      <c r="AC35" s="196"/>
    </row>
    <row r="36" spans="1:32" x14ac:dyDescent="0.2">
      <c r="B36" s="725" t="s">
        <v>371</v>
      </c>
      <c r="C36" s="726"/>
      <c r="D36" s="726"/>
      <c r="E36" s="726"/>
      <c r="F36" s="726"/>
      <c r="G36" s="726"/>
      <c r="H36" s="726"/>
      <c r="I36" s="726"/>
      <c r="J36" s="726"/>
      <c r="K36" s="726"/>
      <c r="L36" s="726"/>
      <c r="M36" s="726"/>
      <c r="N36" s="726"/>
      <c r="O36" s="726"/>
      <c r="P36" s="726"/>
      <c r="Q36" s="726"/>
      <c r="R36" s="726"/>
      <c r="S36" s="726"/>
      <c r="T36" s="726"/>
      <c r="U36" s="726"/>
      <c r="V36" s="726"/>
      <c r="W36" s="727"/>
      <c r="X36" s="721">
        <v>6560</v>
      </c>
      <c r="Y36" s="721"/>
      <c r="Z36" s="721"/>
      <c r="AA36" s="721"/>
      <c r="AB36" s="196">
        <f>SUM(AB38:AB42)</f>
        <v>1590505</v>
      </c>
      <c r="AC36" s="238">
        <v>1453271</v>
      </c>
      <c r="AE36" s="956">
        <f>AB36+'F2'!BT42</f>
        <v>0</v>
      </c>
      <c r="AF36" s="956">
        <f>AC36+'F2'!BU42</f>
        <v>0</v>
      </c>
    </row>
    <row r="37" spans="1:32" s="70" customFormat="1" x14ac:dyDescent="0.2">
      <c r="A37" s="58"/>
      <c r="B37" s="734" t="s">
        <v>308</v>
      </c>
      <c r="C37" s="735"/>
      <c r="D37" s="735"/>
      <c r="E37" s="735"/>
      <c r="F37" s="735"/>
      <c r="G37" s="735"/>
      <c r="H37" s="735"/>
      <c r="I37" s="735"/>
      <c r="J37" s="735"/>
      <c r="K37" s="735"/>
      <c r="L37" s="735"/>
      <c r="M37" s="735"/>
      <c r="N37" s="735"/>
      <c r="O37" s="735"/>
      <c r="P37" s="735"/>
      <c r="Q37" s="735"/>
      <c r="R37" s="735"/>
      <c r="S37" s="735"/>
      <c r="T37" s="735"/>
      <c r="U37" s="735"/>
      <c r="V37" s="735"/>
      <c r="W37" s="736"/>
      <c r="X37" s="713"/>
      <c r="Y37" s="713"/>
      <c r="Z37" s="713"/>
      <c r="AA37" s="713"/>
      <c r="AB37" s="196"/>
      <c r="AC37" s="238"/>
    </row>
    <row r="38" spans="1:32" s="70" customFormat="1" x14ac:dyDescent="0.2">
      <c r="A38" s="58"/>
      <c r="B38" s="730" t="s">
        <v>356</v>
      </c>
      <c r="C38" s="731"/>
      <c r="D38" s="731"/>
      <c r="E38" s="731"/>
      <c r="F38" s="731"/>
      <c r="G38" s="731"/>
      <c r="H38" s="731"/>
      <c r="I38" s="731"/>
      <c r="J38" s="731"/>
      <c r="K38" s="731"/>
      <c r="L38" s="731"/>
      <c r="M38" s="731"/>
      <c r="N38" s="731"/>
      <c r="O38" s="731"/>
      <c r="P38" s="731"/>
      <c r="Q38" s="731"/>
      <c r="R38" s="731"/>
      <c r="S38" s="731"/>
      <c r="T38" s="731"/>
      <c r="U38" s="731"/>
      <c r="V38" s="731"/>
      <c r="W38" s="732"/>
      <c r="X38" s="713">
        <v>6561</v>
      </c>
      <c r="Y38" s="713"/>
      <c r="Z38" s="713"/>
      <c r="AA38" s="713"/>
      <c r="AB38" s="209">
        <v>44174</v>
      </c>
      <c r="AC38" s="237">
        <v>42266</v>
      </c>
    </row>
    <row r="39" spans="1:32" s="70" customFormat="1" x14ac:dyDescent="0.2">
      <c r="A39" s="58"/>
      <c r="B39" s="714" t="s">
        <v>357</v>
      </c>
      <c r="C39" s="715"/>
      <c r="D39" s="715"/>
      <c r="E39" s="715"/>
      <c r="F39" s="715"/>
      <c r="G39" s="715"/>
      <c r="H39" s="715"/>
      <c r="I39" s="715"/>
      <c r="J39" s="715"/>
      <c r="K39" s="715"/>
      <c r="L39" s="715"/>
      <c r="M39" s="715"/>
      <c r="N39" s="715"/>
      <c r="O39" s="715"/>
      <c r="P39" s="715"/>
      <c r="Q39" s="715"/>
      <c r="R39" s="715"/>
      <c r="S39" s="715"/>
      <c r="T39" s="715"/>
      <c r="U39" s="715"/>
      <c r="V39" s="715"/>
      <c r="W39" s="716"/>
      <c r="X39" s="713">
        <v>6562</v>
      </c>
      <c r="Y39" s="713"/>
      <c r="Z39" s="713"/>
      <c r="AA39" s="713"/>
      <c r="AB39" s="209">
        <v>852512</v>
      </c>
      <c r="AC39" s="237">
        <v>746591</v>
      </c>
    </row>
    <row r="40" spans="1:32" s="70" customFormat="1" x14ac:dyDescent="0.2">
      <c r="A40" s="58"/>
      <c r="B40" s="714" t="s">
        <v>358</v>
      </c>
      <c r="C40" s="715"/>
      <c r="D40" s="715"/>
      <c r="E40" s="715"/>
      <c r="F40" s="715"/>
      <c r="G40" s="715"/>
      <c r="H40" s="715"/>
      <c r="I40" s="715"/>
      <c r="J40" s="715"/>
      <c r="K40" s="715"/>
      <c r="L40" s="715"/>
      <c r="M40" s="715"/>
      <c r="N40" s="715"/>
      <c r="O40" s="715"/>
      <c r="P40" s="715"/>
      <c r="Q40" s="715"/>
      <c r="R40" s="715"/>
      <c r="S40" s="715"/>
      <c r="T40" s="715"/>
      <c r="U40" s="715"/>
      <c r="V40" s="715"/>
      <c r="W40" s="716"/>
      <c r="X40" s="713">
        <v>6563</v>
      </c>
      <c r="Y40" s="713"/>
      <c r="Z40" s="713"/>
      <c r="AA40" s="713"/>
      <c r="AB40" s="209">
        <v>200202</v>
      </c>
      <c r="AC40" s="237">
        <v>169686</v>
      </c>
    </row>
    <row r="41" spans="1:32" s="70" customFormat="1" x14ac:dyDescent="0.2">
      <c r="A41" s="58"/>
      <c r="B41" s="714" t="s">
        <v>359</v>
      </c>
      <c r="C41" s="715"/>
      <c r="D41" s="715"/>
      <c r="E41" s="715"/>
      <c r="F41" s="715"/>
      <c r="G41" s="715"/>
      <c r="H41" s="715"/>
      <c r="I41" s="715"/>
      <c r="J41" s="715"/>
      <c r="K41" s="715"/>
      <c r="L41" s="715"/>
      <c r="M41" s="715"/>
      <c r="N41" s="715"/>
      <c r="O41" s="715"/>
      <c r="P41" s="715"/>
      <c r="Q41" s="715"/>
      <c r="R41" s="715"/>
      <c r="S41" s="715"/>
      <c r="T41" s="715"/>
      <c r="U41" s="715"/>
      <c r="V41" s="715"/>
      <c r="W41" s="716"/>
      <c r="X41" s="713">
        <v>6564</v>
      </c>
      <c r="Y41" s="713"/>
      <c r="Z41" s="713"/>
      <c r="AA41" s="713"/>
      <c r="AB41" s="209">
        <v>4092</v>
      </c>
      <c r="AC41" s="237">
        <v>4838</v>
      </c>
    </row>
    <row r="42" spans="1:32" s="70" customFormat="1" x14ac:dyDescent="0.2">
      <c r="A42" s="58"/>
      <c r="B42" s="714" t="s">
        <v>360</v>
      </c>
      <c r="C42" s="715"/>
      <c r="D42" s="715"/>
      <c r="E42" s="715"/>
      <c r="F42" s="715"/>
      <c r="G42" s="715"/>
      <c r="H42" s="715"/>
      <c r="I42" s="715"/>
      <c r="J42" s="715"/>
      <c r="K42" s="715"/>
      <c r="L42" s="715"/>
      <c r="M42" s="715"/>
      <c r="N42" s="715"/>
      <c r="O42" s="715"/>
      <c r="P42" s="715"/>
      <c r="Q42" s="715"/>
      <c r="R42" s="715"/>
      <c r="S42" s="715"/>
      <c r="T42" s="715"/>
      <c r="U42" s="715"/>
      <c r="V42" s="715"/>
      <c r="W42" s="716"/>
      <c r="X42" s="713">
        <v>6565</v>
      </c>
      <c r="Y42" s="713"/>
      <c r="Z42" s="713"/>
      <c r="AA42" s="713"/>
      <c r="AB42" s="209">
        <v>489525</v>
      </c>
      <c r="AC42" s="237">
        <v>489890</v>
      </c>
    </row>
    <row r="43" spans="1:32" x14ac:dyDescent="0.2">
      <c r="A43" s="58" t="s">
        <v>139</v>
      </c>
      <c r="B43" s="744"/>
      <c r="C43" s="744"/>
      <c r="D43" s="744"/>
      <c r="E43" s="744"/>
      <c r="F43" s="744"/>
      <c r="G43" s="744"/>
      <c r="H43" s="744"/>
      <c r="I43" s="744"/>
      <c r="J43" s="744"/>
      <c r="K43" s="744"/>
      <c r="L43" s="744"/>
      <c r="M43" s="744"/>
      <c r="N43" s="744"/>
      <c r="O43" s="744"/>
      <c r="P43" s="744"/>
      <c r="Q43" s="744"/>
      <c r="R43" s="744"/>
      <c r="S43" s="744"/>
      <c r="T43" s="744"/>
      <c r="U43" s="744"/>
      <c r="V43" s="744"/>
      <c r="W43" s="725"/>
      <c r="X43" s="721"/>
      <c r="Y43" s="721"/>
      <c r="Z43" s="721"/>
      <c r="AA43" s="721"/>
      <c r="AB43" s="196"/>
      <c r="AC43" s="196"/>
    </row>
    <row r="44" spans="1:32" s="67" customFormat="1" ht="11.25" x14ac:dyDescent="0.2">
      <c r="A44" s="65"/>
      <c r="C44" s="20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204"/>
      <c r="AE44" s="204"/>
    </row>
    <row r="45" spans="1:32" s="67" customFormat="1" ht="11.25" x14ac:dyDescent="0.2">
      <c r="A45" s="65"/>
      <c r="C45" s="20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D45" s="204"/>
      <c r="AE45" s="204"/>
    </row>
    <row r="46" spans="1:32" s="67" customFormat="1" ht="11.25" x14ac:dyDescent="0.2">
      <c r="A46" s="65"/>
      <c r="B46" s="158"/>
      <c r="C46" s="158" t="s">
        <v>372</v>
      </c>
      <c r="D46" s="280"/>
      <c r="E46" s="280"/>
      <c r="F46" s="280"/>
      <c r="G46" s="280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184"/>
      <c r="AC46" s="184"/>
      <c r="AD46" s="204"/>
      <c r="AE46" s="204"/>
    </row>
    <row r="47" spans="1:32" s="67" customFormat="1" x14ac:dyDescent="0.2">
      <c r="A47" s="65"/>
      <c r="B47" s="159" t="s">
        <v>159</v>
      </c>
      <c r="C47" s="747" t="s">
        <v>373</v>
      </c>
      <c r="D47" s="747"/>
      <c r="E47" s="747"/>
      <c r="F47" s="747"/>
      <c r="G47" s="747"/>
      <c r="H47" s="747"/>
      <c r="I47" s="747"/>
      <c r="J47" s="747"/>
      <c r="K47" s="747"/>
      <c r="L47" s="747"/>
      <c r="M47" s="747"/>
      <c r="N47" s="747"/>
      <c r="O47" s="747"/>
      <c r="P47" s="747"/>
      <c r="Q47" s="747"/>
      <c r="R47" s="747"/>
      <c r="S47" s="747"/>
      <c r="T47" s="747"/>
      <c r="U47" s="747"/>
      <c r="V47" s="747"/>
      <c r="W47" s="748"/>
      <c r="X47" s="749">
        <v>65001</v>
      </c>
      <c r="Y47" s="750"/>
      <c r="Z47" s="750"/>
      <c r="AA47" s="751"/>
      <c r="AB47" s="245">
        <v>51697</v>
      </c>
      <c r="AC47" s="245">
        <v>78235</v>
      </c>
      <c r="AD47" s="204"/>
      <c r="AE47" s="204"/>
    </row>
    <row r="48" spans="1:32" s="67" customFormat="1" ht="12.6" customHeight="1" x14ac:dyDescent="0.2">
      <c r="A48" s="65"/>
      <c r="B48" s="159" t="s">
        <v>159</v>
      </c>
      <c r="C48" s="752" t="s">
        <v>374</v>
      </c>
      <c r="D48" s="752"/>
      <c r="E48" s="752"/>
      <c r="F48" s="752"/>
      <c r="G48" s="752"/>
      <c r="H48" s="752"/>
      <c r="I48" s="752"/>
      <c r="J48" s="752"/>
      <c r="K48" s="752"/>
      <c r="L48" s="752"/>
      <c r="M48" s="752"/>
      <c r="N48" s="752"/>
      <c r="O48" s="752"/>
      <c r="P48" s="752"/>
      <c r="Q48" s="752"/>
      <c r="R48" s="752"/>
      <c r="S48" s="752"/>
      <c r="T48" s="752"/>
      <c r="U48" s="752"/>
      <c r="V48" s="752"/>
      <c r="W48" s="753"/>
      <c r="X48" s="749">
        <v>65002</v>
      </c>
      <c r="Y48" s="750"/>
      <c r="Z48" s="750"/>
      <c r="AA48" s="751"/>
      <c r="AB48" s="245">
        <v>1274049</v>
      </c>
      <c r="AC48" s="245">
        <v>1070476</v>
      </c>
      <c r="AD48" s="204"/>
      <c r="AE48" s="204"/>
    </row>
    <row r="49" spans="1:31" s="67" customFormat="1" ht="12.6" customHeight="1" x14ac:dyDescent="0.2">
      <c r="A49" s="65"/>
      <c r="B49" s="159" t="s">
        <v>159</v>
      </c>
      <c r="C49" s="752" t="s">
        <v>375</v>
      </c>
      <c r="D49" s="752"/>
      <c r="E49" s="752"/>
      <c r="F49" s="752"/>
      <c r="G49" s="752"/>
      <c r="H49" s="752"/>
      <c r="I49" s="752"/>
      <c r="J49" s="752"/>
      <c r="K49" s="752"/>
      <c r="L49" s="752"/>
      <c r="M49" s="752"/>
      <c r="N49" s="752"/>
      <c r="O49" s="752"/>
      <c r="P49" s="752"/>
      <c r="Q49" s="752"/>
      <c r="R49" s="752"/>
      <c r="S49" s="752"/>
      <c r="T49" s="752"/>
      <c r="U49" s="752"/>
      <c r="V49" s="752"/>
      <c r="W49" s="753"/>
      <c r="X49" s="749">
        <v>65003</v>
      </c>
      <c r="Y49" s="750"/>
      <c r="Z49" s="750"/>
      <c r="AA49" s="751"/>
      <c r="AB49" s="245">
        <v>3006568</v>
      </c>
      <c r="AC49" s="245">
        <v>2953477</v>
      </c>
      <c r="AD49" s="204"/>
      <c r="AE49" s="204"/>
    </row>
    <row r="50" spans="1:31" s="67" customFormat="1" ht="22.5" customHeight="1" x14ac:dyDescent="0.2">
      <c r="A50" s="65"/>
      <c r="B50" s="159" t="s">
        <v>159</v>
      </c>
      <c r="C50" s="752" t="s">
        <v>376</v>
      </c>
      <c r="D50" s="752"/>
      <c r="E50" s="752"/>
      <c r="F50" s="752"/>
      <c r="G50" s="752"/>
      <c r="H50" s="752"/>
      <c r="I50" s="752"/>
      <c r="J50" s="752"/>
      <c r="K50" s="752"/>
      <c r="L50" s="752"/>
      <c r="M50" s="752"/>
      <c r="N50" s="752"/>
      <c r="O50" s="752"/>
      <c r="P50" s="752"/>
      <c r="Q50" s="752"/>
      <c r="R50" s="752"/>
      <c r="S50" s="752"/>
      <c r="T50" s="752"/>
      <c r="U50" s="752"/>
      <c r="V50" s="752"/>
      <c r="W50" s="753"/>
      <c r="X50" s="749">
        <v>65004</v>
      </c>
      <c r="Y50" s="750"/>
      <c r="Z50" s="750"/>
      <c r="AA50" s="751"/>
      <c r="AB50" s="245">
        <v>434</v>
      </c>
      <c r="AC50" s="245">
        <v>0</v>
      </c>
      <c r="AD50" s="204"/>
      <c r="AE50" s="204"/>
    </row>
    <row r="51" spans="1:31" s="67" customFormat="1" ht="24.75" customHeight="1" x14ac:dyDescent="0.2">
      <c r="A51" s="65"/>
      <c r="B51" s="159" t="s">
        <v>159</v>
      </c>
      <c r="C51" s="752" t="s">
        <v>377</v>
      </c>
      <c r="D51" s="752"/>
      <c r="E51" s="752"/>
      <c r="F51" s="752"/>
      <c r="G51" s="752"/>
      <c r="H51" s="752"/>
      <c r="I51" s="752"/>
      <c r="J51" s="752"/>
      <c r="K51" s="752"/>
      <c r="L51" s="752"/>
      <c r="M51" s="752"/>
      <c r="N51" s="752"/>
      <c r="O51" s="752"/>
      <c r="P51" s="752"/>
      <c r="Q51" s="752"/>
      <c r="R51" s="752"/>
      <c r="S51" s="752"/>
      <c r="T51" s="752"/>
      <c r="U51" s="752"/>
      <c r="V51" s="752"/>
      <c r="W51" s="753"/>
      <c r="X51" s="749">
        <v>65005</v>
      </c>
      <c r="Y51" s="750"/>
      <c r="Z51" s="750"/>
      <c r="AA51" s="751"/>
      <c r="AB51" s="245">
        <v>8744290</v>
      </c>
      <c r="AC51" s="245">
        <v>7905682</v>
      </c>
      <c r="AD51" s="204"/>
      <c r="AE51" s="204"/>
    </row>
    <row r="52" spans="1:31" s="67" customFormat="1" ht="27.75" customHeight="1" x14ac:dyDescent="0.2">
      <c r="A52" s="65"/>
      <c r="B52" s="160" t="s">
        <v>159</v>
      </c>
      <c r="C52" s="752" t="s">
        <v>378</v>
      </c>
      <c r="D52" s="752"/>
      <c r="E52" s="752"/>
      <c r="F52" s="752"/>
      <c r="G52" s="752"/>
      <c r="H52" s="752"/>
      <c r="I52" s="752"/>
      <c r="J52" s="752"/>
      <c r="K52" s="752"/>
      <c r="L52" s="752"/>
      <c r="M52" s="752"/>
      <c r="N52" s="752"/>
      <c r="O52" s="752"/>
      <c r="P52" s="752"/>
      <c r="Q52" s="752"/>
      <c r="R52" s="752"/>
      <c r="S52" s="752"/>
      <c r="T52" s="752"/>
      <c r="U52" s="752"/>
      <c r="V52" s="752"/>
      <c r="W52" s="753"/>
      <c r="X52" s="749">
        <v>65006</v>
      </c>
      <c r="Y52" s="750"/>
      <c r="Z52" s="750"/>
      <c r="AA52" s="751"/>
      <c r="AB52" s="245">
        <v>21844431</v>
      </c>
      <c r="AC52" s="245">
        <v>20664322</v>
      </c>
      <c r="AD52" s="204"/>
      <c r="AE52" s="204"/>
    </row>
    <row r="53" spans="1:31" x14ac:dyDescent="0.2"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</row>
    <row r="54" spans="1:31" ht="15" x14ac:dyDescent="0.2">
      <c r="B54" s="72" t="s">
        <v>295</v>
      </c>
      <c r="C54" s="73"/>
      <c r="D54" s="73"/>
      <c r="E54" s="73"/>
      <c r="F54" s="73"/>
      <c r="G54" s="73"/>
      <c r="H54" s="73"/>
      <c r="I54" s="70"/>
      <c r="J54" s="745"/>
      <c r="K54" s="745"/>
      <c r="L54" s="745"/>
      <c r="M54" s="745"/>
      <c r="N54" s="745"/>
      <c r="O54" s="73"/>
      <c r="P54" s="746" t="s">
        <v>294</v>
      </c>
      <c r="Q54" s="746"/>
      <c r="R54" s="746"/>
      <c r="S54" s="746"/>
      <c r="T54" s="746"/>
      <c r="U54" s="746"/>
      <c r="V54" s="746"/>
      <c r="W54" s="746"/>
      <c r="X54" s="746"/>
      <c r="Y54" s="746"/>
      <c r="Z54" s="70"/>
      <c r="AA54" s="70"/>
      <c r="AB54" s="70"/>
      <c r="AC54" s="70"/>
    </row>
    <row r="55" spans="1:31" ht="12.75" customHeight="1" x14ac:dyDescent="0.2">
      <c r="B55" s="74"/>
      <c r="C55" s="74"/>
      <c r="D55" s="74"/>
      <c r="E55" s="74"/>
      <c r="F55" s="74"/>
      <c r="G55" s="74"/>
      <c r="H55" s="74"/>
      <c r="I55" s="70"/>
      <c r="J55" s="743" t="s">
        <v>296</v>
      </c>
      <c r="K55" s="743"/>
      <c r="L55" s="743"/>
      <c r="M55" s="743"/>
      <c r="N55" s="743"/>
      <c r="O55" s="74"/>
      <c r="P55" s="743" t="s">
        <v>299</v>
      </c>
      <c r="Q55" s="743"/>
      <c r="R55" s="743"/>
      <c r="S55" s="743"/>
      <c r="T55" s="743"/>
      <c r="U55" s="743"/>
      <c r="V55" s="743"/>
      <c r="W55" s="743"/>
      <c r="X55" s="743"/>
      <c r="Y55" s="743"/>
      <c r="Z55" s="70"/>
      <c r="AA55" s="70"/>
      <c r="AB55" s="70"/>
      <c r="AC55" s="70"/>
    </row>
    <row r="56" spans="1:31" x14ac:dyDescent="0.2">
      <c r="B56" s="75"/>
      <c r="C56" s="75"/>
      <c r="D56" s="75"/>
      <c r="E56" s="75"/>
      <c r="F56" s="75"/>
      <c r="G56" s="75"/>
      <c r="H56" s="75"/>
      <c r="I56" s="76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6"/>
      <c r="AA56" s="76"/>
      <c r="AB56" s="76"/>
      <c r="AC56" s="76"/>
      <c r="AD56" s="3"/>
      <c r="AE56" s="3"/>
    </row>
    <row r="57" spans="1:31" ht="15" x14ac:dyDescent="0.2">
      <c r="B57" s="72" t="s">
        <v>297</v>
      </c>
      <c r="C57" s="75"/>
      <c r="D57" s="73"/>
      <c r="E57" s="73"/>
      <c r="F57" s="73"/>
      <c r="G57" s="73"/>
      <c r="H57" s="73"/>
      <c r="I57" s="70"/>
      <c r="J57" s="745"/>
      <c r="K57" s="745"/>
      <c r="L57" s="745"/>
      <c r="M57" s="745"/>
      <c r="N57" s="745"/>
      <c r="O57" s="73"/>
      <c r="P57" s="746" t="s">
        <v>298</v>
      </c>
      <c r="Q57" s="746"/>
      <c r="R57" s="746"/>
      <c r="S57" s="746"/>
      <c r="T57" s="746"/>
      <c r="U57" s="746"/>
      <c r="V57" s="746"/>
      <c r="W57" s="746"/>
      <c r="X57" s="746"/>
      <c r="Y57" s="746"/>
      <c r="Z57" s="70"/>
      <c r="AA57" s="70"/>
      <c r="AB57" s="70"/>
      <c r="AC57" s="70"/>
    </row>
    <row r="58" spans="1:31" ht="12.75" customHeight="1" x14ac:dyDescent="0.2">
      <c r="B58" s="74"/>
      <c r="C58" s="74"/>
      <c r="D58" s="74"/>
      <c r="E58" s="74"/>
      <c r="F58" s="74"/>
      <c r="G58" s="74"/>
      <c r="H58" s="74"/>
      <c r="I58" s="70"/>
      <c r="J58" s="743" t="s">
        <v>296</v>
      </c>
      <c r="K58" s="743"/>
      <c r="L58" s="743"/>
      <c r="M58" s="743"/>
      <c r="N58" s="743"/>
      <c r="O58" s="74"/>
      <c r="P58" s="743" t="s">
        <v>299</v>
      </c>
      <c r="Q58" s="743"/>
      <c r="R58" s="743"/>
      <c r="S58" s="743"/>
      <c r="T58" s="743"/>
      <c r="U58" s="743"/>
      <c r="V58" s="743"/>
      <c r="W58" s="743"/>
      <c r="X58" s="743"/>
      <c r="Y58" s="743"/>
      <c r="Z58" s="70"/>
      <c r="AA58" s="70"/>
      <c r="AB58" s="70"/>
      <c r="AC58" s="70"/>
    </row>
    <row r="59" spans="1:31" x14ac:dyDescent="0.2"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8"/>
      <c r="Z59" s="78"/>
      <c r="AA59" s="78"/>
      <c r="AB59" s="78"/>
      <c r="AC59" s="78"/>
      <c r="AD59" s="79"/>
      <c r="AE59" s="79"/>
    </row>
    <row r="60" spans="1:31" x14ac:dyDescent="0.2">
      <c r="B60" s="80" t="s">
        <v>1</v>
      </c>
      <c r="C60" s="754">
        <v>27</v>
      </c>
      <c r="D60" s="754"/>
      <c r="E60" s="73" t="s">
        <v>2</v>
      </c>
      <c r="F60" s="755" t="s">
        <v>300</v>
      </c>
      <c r="G60" s="755"/>
      <c r="H60" s="755"/>
      <c r="I60" s="755"/>
      <c r="J60" s="755"/>
      <c r="K60" s="755"/>
      <c r="L60" s="755"/>
      <c r="M60" s="755"/>
      <c r="N60" s="756" t="s">
        <v>3</v>
      </c>
      <c r="O60" s="756"/>
      <c r="P60" s="757" t="s">
        <v>166</v>
      </c>
      <c r="Q60" s="757"/>
      <c r="R60" s="81"/>
      <c r="S60" s="81"/>
      <c r="T60" s="81"/>
      <c r="U60" s="81"/>
      <c r="V60" s="81"/>
      <c r="W60" s="81"/>
      <c r="X60" s="81"/>
      <c r="Y60" s="8"/>
      <c r="Z60" s="8"/>
      <c r="AA60" s="8"/>
      <c r="AB60" s="8"/>
      <c r="AC60" s="8"/>
      <c r="AD60" s="25"/>
      <c r="AE60" s="25"/>
    </row>
    <row r="63" spans="1:31" s="67" customFormat="1" ht="11.25" x14ac:dyDescent="0.2">
      <c r="A63" s="65"/>
      <c r="D63" s="742" t="s">
        <v>290</v>
      </c>
      <c r="E63" s="742"/>
      <c r="F63" s="742"/>
      <c r="G63" s="742"/>
      <c r="H63" s="742"/>
      <c r="I63" s="742"/>
      <c r="J63" s="742"/>
      <c r="K63" s="742"/>
      <c r="L63" s="742"/>
      <c r="M63" s="742"/>
      <c r="N63" s="742"/>
      <c r="O63" s="742"/>
      <c r="P63" s="742"/>
      <c r="Q63" s="742"/>
      <c r="R63" s="742"/>
      <c r="S63" s="742"/>
      <c r="T63" s="742"/>
      <c r="U63" s="742"/>
      <c r="V63" s="742"/>
      <c r="W63" s="742"/>
      <c r="X63" s="742"/>
      <c r="Y63" s="742"/>
      <c r="Z63" s="742"/>
      <c r="AA63" s="742"/>
      <c r="AB63" s="742"/>
      <c r="AC63" s="742"/>
    </row>
    <row r="64" spans="1:31" s="67" customFormat="1" ht="11.25" x14ac:dyDescent="0.2">
      <c r="A64" s="65"/>
      <c r="D64" s="742" t="s">
        <v>349</v>
      </c>
      <c r="E64" s="742"/>
      <c r="F64" s="742"/>
      <c r="G64" s="742"/>
      <c r="H64" s="742"/>
      <c r="I64" s="742"/>
      <c r="J64" s="742"/>
      <c r="K64" s="742"/>
      <c r="L64" s="742"/>
      <c r="M64" s="742"/>
      <c r="N64" s="742"/>
      <c r="O64" s="742"/>
      <c r="P64" s="742"/>
      <c r="Q64" s="742"/>
      <c r="R64" s="742"/>
      <c r="S64" s="742"/>
      <c r="T64" s="742"/>
      <c r="U64" s="742"/>
      <c r="V64" s="742"/>
      <c r="W64" s="742"/>
      <c r="X64" s="742"/>
      <c r="Y64" s="742"/>
      <c r="Z64" s="742"/>
      <c r="AA64" s="742"/>
      <c r="AB64" s="742"/>
      <c r="AC64" s="742"/>
    </row>
  </sheetData>
  <sheetProtection formatCells="0" formatColumns="0" autoFilter="0"/>
  <mergeCells count="109">
    <mergeCell ref="AC16:AC17"/>
    <mergeCell ref="AC8:AC9"/>
    <mergeCell ref="AB16:AB17"/>
    <mergeCell ref="B18:W18"/>
    <mergeCell ref="AB8:AB9"/>
    <mergeCell ref="B3:AC3"/>
    <mergeCell ref="B4:AA4"/>
    <mergeCell ref="B5:W5"/>
    <mergeCell ref="X5:AA5"/>
    <mergeCell ref="B8:W8"/>
    <mergeCell ref="X8:AA9"/>
    <mergeCell ref="B9:W9"/>
    <mergeCell ref="B7:W7"/>
    <mergeCell ref="X7:AA7"/>
    <mergeCell ref="B6:W6"/>
    <mergeCell ref="X6:AA6"/>
    <mergeCell ref="D64:AC64"/>
    <mergeCell ref="C60:D60"/>
    <mergeCell ref="F60:M60"/>
    <mergeCell ref="N60:O60"/>
    <mergeCell ref="P60:Q60"/>
    <mergeCell ref="X10:AA10"/>
    <mergeCell ref="B15:W15"/>
    <mergeCell ref="X15:AA15"/>
    <mergeCell ref="B11:W11"/>
    <mergeCell ref="X11:AA11"/>
    <mergeCell ref="B12:W12"/>
    <mergeCell ref="X12:AA12"/>
    <mergeCell ref="B13:W13"/>
    <mergeCell ref="X13:AA13"/>
    <mergeCell ref="B14:W14"/>
    <mergeCell ref="X14:AA14"/>
    <mergeCell ref="B10:W10"/>
    <mergeCell ref="B25:W25"/>
    <mergeCell ref="X25:AA25"/>
    <mergeCell ref="B26:W26"/>
    <mergeCell ref="X26:AA26"/>
    <mergeCell ref="B27:W27"/>
    <mergeCell ref="X27:AA27"/>
    <mergeCell ref="B28:W28"/>
    <mergeCell ref="D63:AC63"/>
    <mergeCell ref="J58:N58"/>
    <mergeCell ref="P58:Y58"/>
    <mergeCell ref="B43:W43"/>
    <mergeCell ref="X43:AA43"/>
    <mergeCell ref="J54:N54"/>
    <mergeCell ref="P54:Y54"/>
    <mergeCell ref="J57:N57"/>
    <mergeCell ref="P57:Y57"/>
    <mergeCell ref="J55:N55"/>
    <mergeCell ref="P55:Y55"/>
    <mergeCell ref="C47:W47"/>
    <mergeCell ref="X47:AA47"/>
    <mergeCell ref="C51:W51"/>
    <mergeCell ref="X51:AA51"/>
    <mergeCell ref="C52:W52"/>
    <mergeCell ref="X52:AA52"/>
    <mergeCell ref="C48:W48"/>
    <mergeCell ref="X48:AA48"/>
    <mergeCell ref="C49:W49"/>
    <mergeCell ref="X49:AA49"/>
    <mergeCell ref="C50:W50"/>
    <mergeCell ref="X50:AA50"/>
    <mergeCell ref="AE4:AF4"/>
    <mergeCell ref="B42:W42"/>
    <mergeCell ref="X42:AA42"/>
    <mergeCell ref="B37:W37"/>
    <mergeCell ref="X37:AA37"/>
    <mergeCell ref="B38:W38"/>
    <mergeCell ref="X38:AA38"/>
    <mergeCell ref="B36:W36"/>
    <mergeCell ref="X36:AA36"/>
    <mergeCell ref="B35:W35"/>
    <mergeCell ref="X35:AA35"/>
    <mergeCell ref="B29:W29"/>
    <mergeCell ref="X29:AA29"/>
    <mergeCell ref="B41:W41"/>
    <mergeCell ref="B23:W23"/>
    <mergeCell ref="B34:W34"/>
    <mergeCell ref="X34:AA34"/>
    <mergeCell ref="B31:W31"/>
    <mergeCell ref="X31:AA31"/>
    <mergeCell ref="B32:W32"/>
    <mergeCell ref="X32:AA32"/>
    <mergeCell ref="B33:W33"/>
    <mergeCell ref="X33:AA33"/>
    <mergeCell ref="X28:AA28"/>
    <mergeCell ref="X41:AA41"/>
    <mergeCell ref="B40:W40"/>
    <mergeCell ref="X40:AA40"/>
    <mergeCell ref="B39:W39"/>
    <mergeCell ref="X39:AA39"/>
    <mergeCell ref="B16:W16"/>
    <mergeCell ref="X16:AA17"/>
    <mergeCell ref="X23:AA23"/>
    <mergeCell ref="B20:W20"/>
    <mergeCell ref="X20:AA20"/>
    <mergeCell ref="B21:W21"/>
    <mergeCell ref="X21:AA21"/>
    <mergeCell ref="B22:W22"/>
    <mergeCell ref="X22:AA22"/>
    <mergeCell ref="B17:W17"/>
    <mergeCell ref="X18:AA18"/>
    <mergeCell ref="B19:W19"/>
    <mergeCell ref="X19:AA19"/>
    <mergeCell ref="B24:W24"/>
    <mergeCell ref="X24:AA24"/>
    <mergeCell ref="B30:W30"/>
    <mergeCell ref="X30:AA30"/>
  </mergeCells>
  <pageMargins left="0.74803149606299213" right="0.74803149606299213" top="0.98425196850393704" bottom="0.98425196850393704" header="0.51181102362204722" footer="0.51181102362204722"/>
  <pageSetup paperSize="9"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FFFF00"/>
    <pageSetUpPr fitToPage="1"/>
  </sheetPr>
  <dimension ref="A1:AP48"/>
  <sheetViews>
    <sheetView topLeftCell="B1" zoomScaleNormal="100" zoomScaleSheetLayoutView="120" workbookViewId="0">
      <selection activeCell="AG32" sqref="AG32:AH33"/>
    </sheetView>
  </sheetViews>
  <sheetFormatPr defaultColWidth="9.140625" defaultRowHeight="12.75" x14ac:dyDescent="0.2"/>
  <cols>
    <col min="1" max="1" width="9.140625" style="58" hidden="1" customWidth="1"/>
    <col min="2" max="23" width="2.28515625" style="62" customWidth="1"/>
    <col min="24" max="26" width="1.42578125" style="62" customWidth="1"/>
    <col min="27" max="27" width="2.140625" style="62" customWidth="1"/>
    <col min="28" max="28" width="16" style="62" customWidth="1"/>
    <col min="29" max="29" width="14.28515625" style="62" customWidth="1"/>
    <col min="30" max="32" width="1.42578125" style="62" customWidth="1"/>
    <col min="33" max="33" width="15.85546875" style="62" customWidth="1"/>
    <col min="34" max="34" width="17.140625" style="62" customWidth="1"/>
    <col min="35" max="42" width="1.42578125" style="62" customWidth="1"/>
    <col min="43" max="16384" width="9.140625" style="62"/>
  </cols>
  <sheetData>
    <row r="1" spans="1:42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9"/>
    </row>
    <row r="3" spans="1:42" ht="15" x14ac:dyDescent="0.25">
      <c r="B3" s="798" t="s">
        <v>379</v>
      </c>
      <c r="C3" s="798"/>
      <c r="D3" s="798"/>
      <c r="E3" s="798"/>
      <c r="F3" s="798"/>
      <c r="G3" s="798"/>
      <c r="H3" s="798"/>
      <c r="I3" s="798"/>
      <c r="J3" s="798"/>
      <c r="K3" s="798"/>
      <c r="L3" s="798"/>
      <c r="M3" s="798"/>
      <c r="N3" s="798"/>
      <c r="O3" s="798"/>
      <c r="P3" s="798"/>
      <c r="Q3" s="798"/>
      <c r="R3" s="798"/>
      <c r="S3" s="798"/>
      <c r="T3" s="798"/>
      <c r="U3" s="798"/>
      <c r="V3" s="798"/>
      <c r="W3" s="798"/>
      <c r="X3" s="798"/>
      <c r="Y3" s="798"/>
      <c r="Z3" s="798"/>
      <c r="AA3" s="798"/>
      <c r="AB3" s="798"/>
      <c r="AC3" s="798"/>
      <c r="AD3" s="798"/>
      <c r="AE3" s="798"/>
      <c r="AF3" s="798"/>
      <c r="AG3" s="82"/>
      <c r="AH3" s="82"/>
      <c r="AI3" s="82"/>
      <c r="AJ3" s="82"/>
      <c r="AK3" s="82"/>
      <c r="AL3" s="82"/>
      <c r="AM3" s="82"/>
      <c r="AN3" s="82"/>
      <c r="AO3" s="82"/>
      <c r="AP3" s="82"/>
    </row>
    <row r="5" spans="1:42" ht="24" x14ac:dyDescent="0.2">
      <c r="B5" s="713" t="s">
        <v>342</v>
      </c>
      <c r="C5" s="713"/>
      <c r="D5" s="713"/>
      <c r="E5" s="713"/>
      <c r="F5" s="713"/>
      <c r="G5" s="713"/>
      <c r="H5" s="713"/>
      <c r="I5" s="713"/>
      <c r="J5" s="713"/>
      <c r="K5" s="713"/>
      <c r="L5" s="713"/>
      <c r="M5" s="713"/>
      <c r="N5" s="713"/>
      <c r="O5" s="713"/>
      <c r="P5" s="713"/>
      <c r="Q5" s="713"/>
      <c r="R5" s="713"/>
      <c r="S5" s="713"/>
      <c r="T5" s="713"/>
      <c r="U5" s="713"/>
      <c r="V5" s="713"/>
      <c r="W5" s="713"/>
      <c r="X5" s="713"/>
      <c r="Y5" s="713"/>
      <c r="Z5" s="713"/>
      <c r="AA5" s="713"/>
      <c r="AB5" s="201" t="s">
        <v>305</v>
      </c>
      <c r="AC5" s="201" t="s">
        <v>305</v>
      </c>
      <c r="AD5" s="83"/>
      <c r="AE5" s="83"/>
      <c r="AF5" s="3"/>
      <c r="AG5" s="733" t="s">
        <v>350</v>
      </c>
      <c r="AH5" s="733"/>
    </row>
    <row r="6" spans="1:42" x14ac:dyDescent="0.2">
      <c r="B6" s="713" t="s">
        <v>353</v>
      </c>
      <c r="C6" s="713"/>
      <c r="D6" s="713"/>
      <c r="E6" s="713"/>
      <c r="F6" s="713"/>
      <c r="G6" s="713"/>
      <c r="H6" s="713"/>
      <c r="I6" s="713"/>
      <c r="J6" s="713"/>
      <c r="K6" s="713"/>
      <c r="L6" s="713"/>
      <c r="M6" s="713"/>
      <c r="N6" s="713"/>
      <c r="O6" s="713"/>
      <c r="P6" s="713"/>
      <c r="Q6" s="713"/>
      <c r="R6" s="713"/>
      <c r="S6" s="713"/>
      <c r="T6" s="713"/>
      <c r="U6" s="713"/>
      <c r="V6" s="713"/>
      <c r="W6" s="713"/>
      <c r="X6" s="713" t="s">
        <v>306</v>
      </c>
      <c r="Y6" s="713"/>
      <c r="Z6" s="713"/>
      <c r="AA6" s="713"/>
      <c r="AB6" s="200">
        <v>2017</v>
      </c>
      <c r="AC6" s="200">
        <v>2016</v>
      </c>
      <c r="AD6" s="84"/>
      <c r="AE6" s="84"/>
      <c r="AF6" s="3"/>
      <c r="AG6" s="63" t="s">
        <v>351</v>
      </c>
      <c r="AH6" s="64" t="s">
        <v>352</v>
      </c>
    </row>
    <row r="7" spans="1:42" s="67" customFormat="1" ht="13.5" thickBot="1" x14ac:dyDescent="0.25">
      <c r="A7" s="65"/>
      <c r="B7" s="768">
        <v>1</v>
      </c>
      <c r="C7" s="768"/>
      <c r="D7" s="768"/>
      <c r="E7" s="768"/>
      <c r="F7" s="768"/>
      <c r="G7" s="768"/>
      <c r="H7" s="768"/>
      <c r="I7" s="768"/>
      <c r="J7" s="768"/>
      <c r="K7" s="768"/>
      <c r="L7" s="768"/>
      <c r="M7" s="768"/>
      <c r="N7" s="768"/>
      <c r="O7" s="768"/>
      <c r="P7" s="768"/>
      <c r="Q7" s="768"/>
      <c r="R7" s="768"/>
      <c r="S7" s="768"/>
      <c r="T7" s="768"/>
      <c r="U7" s="768"/>
      <c r="V7" s="768"/>
      <c r="W7" s="768"/>
      <c r="X7" s="768">
        <v>2</v>
      </c>
      <c r="Y7" s="768"/>
      <c r="Z7" s="768"/>
      <c r="AA7" s="768"/>
      <c r="AB7" s="35">
        <v>3</v>
      </c>
      <c r="AC7" s="85">
        <v>4</v>
      </c>
      <c r="AD7" s="86"/>
      <c r="AE7" s="86"/>
      <c r="AF7" s="3"/>
      <c r="AG7" s="68"/>
      <c r="AH7" s="68"/>
    </row>
    <row r="8" spans="1:42" x14ac:dyDescent="0.2">
      <c r="A8" s="58" t="s">
        <v>138</v>
      </c>
      <c r="B8" s="815" t="s">
        <v>380</v>
      </c>
      <c r="C8" s="816"/>
      <c r="D8" s="816"/>
      <c r="E8" s="816"/>
      <c r="F8" s="816"/>
      <c r="G8" s="816"/>
      <c r="H8" s="816"/>
      <c r="I8" s="816"/>
      <c r="J8" s="816"/>
      <c r="K8" s="816"/>
      <c r="L8" s="816"/>
      <c r="M8" s="816"/>
      <c r="N8" s="816"/>
      <c r="O8" s="816"/>
      <c r="P8" s="816"/>
      <c r="Q8" s="816"/>
      <c r="R8" s="816"/>
      <c r="S8" s="816"/>
      <c r="T8" s="816"/>
      <c r="U8" s="816"/>
      <c r="V8" s="816"/>
      <c r="W8" s="817"/>
      <c r="X8" s="818">
        <v>6610</v>
      </c>
      <c r="Y8" s="819"/>
      <c r="Z8" s="819"/>
      <c r="AA8" s="819"/>
      <c r="AB8" s="260">
        <f>'F2'!BT55</f>
        <v>1260809</v>
      </c>
      <c r="AC8" s="261">
        <f>'F2'!BU55</f>
        <v>1294398</v>
      </c>
      <c r="AD8" s="87"/>
      <c r="AE8" s="87"/>
      <c r="AF8" s="3"/>
      <c r="AG8" s="3"/>
    </row>
    <row r="9" spans="1:42" ht="13.5" x14ac:dyDescent="0.2">
      <c r="B9" s="734" t="s">
        <v>381</v>
      </c>
      <c r="C9" s="735"/>
      <c r="D9" s="735"/>
      <c r="E9" s="735"/>
      <c r="F9" s="735"/>
      <c r="G9" s="735"/>
      <c r="H9" s="735"/>
      <c r="I9" s="735"/>
      <c r="J9" s="735"/>
      <c r="K9" s="735"/>
      <c r="L9" s="735"/>
      <c r="M9" s="735"/>
      <c r="N9" s="735"/>
      <c r="O9" s="735"/>
      <c r="P9" s="735"/>
      <c r="Q9" s="735"/>
      <c r="R9" s="735"/>
      <c r="S9" s="735"/>
      <c r="T9" s="735"/>
      <c r="U9" s="735"/>
      <c r="V9" s="735"/>
      <c r="W9" s="736"/>
      <c r="X9" s="791">
        <v>6611</v>
      </c>
      <c r="Y9" s="792"/>
      <c r="Z9" s="792"/>
      <c r="AA9" s="792"/>
      <c r="AB9" s="262"/>
      <c r="AC9" s="263">
        <v>0</v>
      </c>
      <c r="AD9" s="88"/>
      <c r="AE9" s="88"/>
      <c r="AF9" s="3"/>
      <c r="AG9" s="3"/>
    </row>
    <row r="10" spans="1:42" x14ac:dyDescent="0.2">
      <c r="B10" s="714" t="s">
        <v>382</v>
      </c>
      <c r="C10" s="715"/>
      <c r="D10" s="715"/>
      <c r="E10" s="715"/>
      <c r="F10" s="715"/>
      <c r="G10" s="715"/>
      <c r="H10" s="715"/>
      <c r="I10" s="715"/>
      <c r="J10" s="715"/>
      <c r="K10" s="715"/>
      <c r="L10" s="715"/>
      <c r="M10" s="715"/>
      <c r="N10" s="715"/>
      <c r="O10" s="715"/>
      <c r="P10" s="715"/>
      <c r="Q10" s="715"/>
      <c r="R10" s="715"/>
      <c r="S10" s="715"/>
      <c r="T10" s="715"/>
      <c r="U10" s="715"/>
      <c r="V10" s="715"/>
      <c r="W10" s="716"/>
      <c r="X10" s="769">
        <v>6612</v>
      </c>
      <c r="Y10" s="770"/>
      <c r="Z10" s="770"/>
      <c r="AA10" s="770"/>
      <c r="AB10" s="264">
        <f>SUM(AB8:AB9)</f>
        <v>1260809</v>
      </c>
      <c r="AC10" s="265">
        <f>AC8</f>
        <v>1294398</v>
      </c>
      <c r="AD10" s="87"/>
      <c r="AE10" s="87"/>
      <c r="AF10" s="3"/>
      <c r="AG10" s="3"/>
    </row>
    <row r="11" spans="1:42" x14ac:dyDescent="0.2">
      <c r="B11" s="807" t="s">
        <v>383</v>
      </c>
      <c r="C11" s="808"/>
      <c r="D11" s="808"/>
      <c r="E11" s="808"/>
      <c r="F11" s="808"/>
      <c r="G11" s="808"/>
      <c r="H11" s="808"/>
      <c r="I11" s="808"/>
      <c r="J11" s="808"/>
      <c r="K11" s="808"/>
      <c r="L11" s="808"/>
      <c r="M11" s="808"/>
      <c r="N11" s="808"/>
      <c r="O11" s="808"/>
      <c r="P11" s="808"/>
      <c r="Q11" s="808"/>
      <c r="R11" s="808"/>
      <c r="S11" s="808"/>
      <c r="T11" s="808"/>
      <c r="U11" s="808"/>
      <c r="V11" s="808"/>
      <c r="W11" s="809"/>
      <c r="X11" s="769">
        <v>6613</v>
      </c>
      <c r="Y11" s="770"/>
      <c r="Z11" s="770"/>
      <c r="AA11" s="770"/>
      <c r="AB11" s="805">
        <v>42217941468</v>
      </c>
      <c r="AC11" s="806">
        <v>42217941468</v>
      </c>
      <c r="AD11" s="87"/>
      <c r="AE11" s="87"/>
      <c r="AF11" s="3"/>
      <c r="AG11" s="3"/>
    </row>
    <row r="12" spans="1:42" x14ac:dyDescent="0.2">
      <c r="B12" s="812" t="s">
        <v>384</v>
      </c>
      <c r="C12" s="813"/>
      <c r="D12" s="813"/>
      <c r="E12" s="813"/>
      <c r="F12" s="813"/>
      <c r="G12" s="813"/>
      <c r="H12" s="813"/>
      <c r="I12" s="813"/>
      <c r="J12" s="813"/>
      <c r="K12" s="813"/>
      <c r="L12" s="813"/>
      <c r="M12" s="813"/>
      <c r="N12" s="813"/>
      <c r="O12" s="813"/>
      <c r="P12" s="813"/>
      <c r="Q12" s="813"/>
      <c r="R12" s="813"/>
      <c r="S12" s="813"/>
      <c r="T12" s="813"/>
      <c r="U12" s="813"/>
      <c r="V12" s="813"/>
      <c r="W12" s="814"/>
      <c r="X12" s="810"/>
      <c r="Y12" s="811"/>
      <c r="Z12" s="811"/>
      <c r="AA12" s="811"/>
      <c r="AB12" s="805"/>
      <c r="AC12" s="806"/>
      <c r="AD12" s="87"/>
      <c r="AE12" s="87"/>
      <c r="AF12" s="76"/>
      <c r="AG12" s="3"/>
    </row>
    <row r="13" spans="1:42" x14ac:dyDescent="0.2">
      <c r="B13" s="730" t="s">
        <v>385</v>
      </c>
      <c r="C13" s="731"/>
      <c r="D13" s="731"/>
      <c r="E13" s="731"/>
      <c r="F13" s="731"/>
      <c r="G13" s="731"/>
      <c r="H13" s="731"/>
      <c r="I13" s="731"/>
      <c r="J13" s="731"/>
      <c r="K13" s="731"/>
      <c r="L13" s="731"/>
      <c r="M13" s="731"/>
      <c r="N13" s="731"/>
      <c r="O13" s="731"/>
      <c r="P13" s="731"/>
      <c r="Q13" s="731"/>
      <c r="R13" s="731"/>
      <c r="S13" s="731"/>
      <c r="T13" s="731"/>
      <c r="U13" s="731"/>
      <c r="V13" s="731"/>
      <c r="W13" s="732"/>
      <c r="X13" s="796"/>
      <c r="Y13" s="797"/>
      <c r="Z13" s="797"/>
      <c r="AA13" s="797"/>
      <c r="AB13" s="805"/>
      <c r="AC13" s="806"/>
      <c r="AD13" s="87"/>
      <c r="AE13" s="87"/>
      <c r="AF13" s="76"/>
      <c r="AG13" s="3"/>
    </row>
    <row r="14" spans="1:42" x14ac:dyDescent="0.2">
      <c r="B14" s="793" t="s">
        <v>386</v>
      </c>
      <c r="C14" s="794"/>
      <c r="D14" s="794"/>
      <c r="E14" s="794"/>
      <c r="F14" s="794"/>
      <c r="G14" s="794"/>
      <c r="H14" s="794"/>
      <c r="I14" s="794"/>
      <c r="J14" s="794"/>
      <c r="K14" s="794"/>
      <c r="L14" s="794"/>
      <c r="M14" s="794"/>
      <c r="N14" s="794"/>
      <c r="O14" s="794"/>
      <c r="P14" s="794"/>
      <c r="Q14" s="794"/>
      <c r="R14" s="794"/>
      <c r="S14" s="794"/>
      <c r="T14" s="794"/>
      <c r="U14" s="794"/>
      <c r="V14" s="794"/>
      <c r="W14" s="795"/>
      <c r="X14" s="769">
        <v>6620</v>
      </c>
      <c r="Y14" s="770"/>
      <c r="Z14" s="770"/>
      <c r="AA14" s="770"/>
      <c r="AB14" s="266">
        <f>AB10/AB11</f>
        <v>2.9864293619234311E-5</v>
      </c>
      <c r="AC14" s="267">
        <f>AC10/AC11</f>
        <v>3.0659903230504901E-5</v>
      </c>
      <c r="AD14" s="87"/>
      <c r="AE14" s="87"/>
      <c r="AF14" s="76"/>
      <c r="AG14" s="957">
        <f>AB10/AB11-AB14</f>
        <v>0</v>
      </c>
      <c r="AH14" s="957">
        <f>AC10/AC11-AC14</f>
        <v>0</v>
      </c>
    </row>
    <row r="15" spans="1:42" ht="12.6" customHeight="1" x14ac:dyDescent="0.2">
      <c r="B15" s="777" t="s">
        <v>387</v>
      </c>
      <c r="C15" s="778"/>
      <c r="D15" s="778"/>
      <c r="E15" s="778"/>
      <c r="F15" s="778"/>
      <c r="G15" s="778"/>
      <c r="H15" s="778"/>
      <c r="I15" s="778"/>
      <c r="J15" s="778"/>
      <c r="K15" s="778"/>
      <c r="L15" s="778"/>
      <c r="M15" s="778"/>
      <c r="N15" s="778"/>
      <c r="O15" s="778"/>
      <c r="P15" s="778"/>
      <c r="Q15" s="778"/>
      <c r="R15" s="778"/>
      <c r="S15" s="778"/>
      <c r="T15" s="778"/>
      <c r="U15" s="778"/>
      <c r="V15" s="778"/>
      <c r="W15" s="779"/>
      <c r="X15" s="769">
        <v>6621</v>
      </c>
      <c r="Y15" s="770"/>
      <c r="Z15" s="770"/>
      <c r="AA15" s="770"/>
      <c r="AB15" s="805">
        <v>0</v>
      </c>
      <c r="AC15" s="806">
        <v>0</v>
      </c>
      <c r="AD15" s="87"/>
      <c r="AE15" s="87"/>
      <c r="AF15" s="76"/>
      <c r="AG15" s="3"/>
    </row>
    <row r="16" spans="1:42" x14ac:dyDescent="0.2">
      <c r="B16" s="730" t="s">
        <v>388</v>
      </c>
      <c r="C16" s="731"/>
      <c r="D16" s="731"/>
      <c r="E16" s="731"/>
      <c r="F16" s="731"/>
      <c r="G16" s="731"/>
      <c r="H16" s="731"/>
      <c r="I16" s="731"/>
      <c r="J16" s="731"/>
      <c r="K16" s="731"/>
      <c r="L16" s="731"/>
      <c r="M16" s="731"/>
      <c r="N16" s="731"/>
      <c r="O16" s="731"/>
      <c r="P16" s="731"/>
      <c r="Q16" s="731"/>
      <c r="R16" s="731"/>
      <c r="S16" s="731"/>
      <c r="T16" s="731"/>
      <c r="U16" s="731"/>
      <c r="V16" s="731"/>
      <c r="W16" s="732"/>
      <c r="X16" s="796"/>
      <c r="Y16" s="797"/>
      <c r="Z16" s="797"/>
      <c r="AA16" s="797"/>
      <c r="AB16" s="805"/>
      <c r="AC16" s="806"/>
      <c r="AD16" s="87"/>
      <c r="AE16" s="87"/>
      <c r="AF16" s="70"/>
    </row>
    <row r="17" spans="2:34" x14ac:dyDescent="0.2">
      <c r="B17" s="799" t="s">
        <v>389</v>
      </c>
      <c r="C17" s="800"/>
      <c r="D17" s="800"/>
      <c r="E17" s="800"/>
      <c r="F17" s="800"/>
      <c r="G17" s="800"/>
      <c r="H17" s="800"/>
      <c r="I17" s="800"/>
      <c r="J17" s="800"/>
      <c r="K17" s="800"/>
      <c r="L17" s="800"/>
      <c r="M17" s="800"/>
      <c r="N17" s="800"/>
      <c r="O17" s="800"/>
      <c r="P17" s="800"/>
      <c r="Q17" s="800"/>
      <c r="R17" s="800"/>
      <c r="S17" s="800"/>
      <c r="T17" s="800"/>
      <c r="U17" s="800"/>
      <c r="V17" s="800"/>
      <c r="W17" s="801"/>
      <c r="X17" s="769">
        <v>6630</v>
      </c>
      <c r="Y17" s="770"/>
      <c r="Z17" s="770"/>
      <c r="AA17" s="770"/>
      <c r="AB17" s="773" t="s">
        <v>0</v>
      </c>
      <c r="AC17" s="774" t="s">
        <v>0</v>
      </c>
      <c r="AD17" s="156"/>
      <c r="AE17" s="156"/>
      <c r="AF17" s="70"/>
    </row>
    <row r="18" spans="2:34" x14ac:dyDescent="0.2">
      <c r="B18" s="802" t="s">
        <v>390</v>
      </c>
      <c r="C18" s="803"/>
      <c r="D18" s="803"/>
      <c r="E18" s="803"/>
      <c r="F18" s="803"/>
      <c r="G18" s="803"/>
      <c r="H18" s="803"/>
      <c r="I18" s="803"/>
      <c r="J18" s="803"/>
      <c r="K18" s="803"/>
      <c r="L18" s="803"/>
      <c r="M18" s="803"/>
      <c r="N18" s="803"/>
      <c r="O18" s="803"/>
      <c r="P18" s="803"/>
      <c r="Q18" s="803"/>
      <c r="R18" s="803"/>
      <c r="S18" s="803"/>
      <c r="T18" s="803"/>
      <c r="U18" s="803"/>
      <c r="V18" s="803"/>
      <c r="W18" s="804"/>
      <c r="X18" s="796"/>
      <c r="Y18" s="797"/>
      <c r="Z18" s="797"/>
      <c r="AA18" s="797"/>
      <c r="AB18" s="773"/>
      <c r="AC18" s="774"/>
      <c r="AD18" s="156"/>
      <c r="AE18" s="156"/>
      <c r="AF18" s="70"/>
    </row>
    <row r="19" spans="2:34" ht="12.75" customHeight="1" x14ac:dyDescent="0.2">
      <c r="B19" s="777" t="s">
        <v>391</v>
      </c>
      <c r="C19" s="778"/>
      <c r="D19" s="778"/>
      <c r="E19" s="778"/>
      <c r="F19" s="778"/>
      <c r="G19" s="778"/>
      <c r="H19" s="778"/>
      <c r="I19" s="778"/>
      <c r="J19" s="778"/>
      <c r="K19" s="778"/>
      <c r="L19" s="778"/>
      <c r="M19" s="778"/>
      <c r="N19" s="778"/>
      <c r="O19" s="778"/>
      <c r="P19" s="778"/>
      <c r="Q19" s="778"/>
      <c r="R19" s="778"/>
      <c r="S19" s="778"/>
      <c r="T19" s="778"/>
      <c r="U19" s="778"/>
      <c r="V19" s="778"/>
      <c r="W19" s="779"/>
      <c r="X19" s="769">
        <v>6631</v>
      </c>
      <c r="Y19" s="770"/>
      <c r="Z19" s="770"/>
      <c r="AA19" s="770"/>
      <c r="AB19" s="773" t="s">
        <v>0</v>
      </c>
      <c r="AC19" s="774" t="s">
        <v>0</v>
      </c>
      <c r="AD19" s="156"/>
      <c r="AE19" s="156"/>
      <c r="AF19" s="70"/>
    </row>
    <row r="20" spans="2:34" x14ac:dyDescent="0.2">
      <c r="B20" s="730" t="s">
        <v>392</v>
      </c>
      <c r="C20" s="731"/>
      <c r="D20" s="731"/>
      <c r="E20" s="731"/>
      <c r="F20" s="731"/>
      <c r="G20" s="731"/>
      <c r="H20" s="731"/>
      <c r="I20" s="731"/>
      <c r="J20" s="731"/>
      <c r="K20" s="731"/>
      <c r="L20" s="731"/>
      <c r="M20" s="731"/>
      <c r="N20" s="731"/>
      <c r="O20" s="731"/>
      <c r="P20" s="731"/>
      <c r="Q20" s="731"/>
      <c r="R20" s="731"/>
      <c r="S20" s="731"/>
      <c r="T20" s="731"/>
      <c r="U20" s="731"/>
      <c r="V20" s="731"/>
      <c r="W20" s="732"/>
      <c r="X20" s="796"/>
      <c r="Y20" s="797"/>
      <c r="Z20" s="797"/>
      <c r="AA20" s="797"/>
      <c r="AB20" s="773"/>
      <c r="AC20" s="774"/>
      <c r="AD20" s="156"/>
      <c r="AE20" s="156"/>
      <c r="AF20" s="70"/>
    </row>
    <row r="21" spans="2:34" ht="12.75" customHeight="1" x14ac:dyDescent="0.2">
      <c r="B21" s="788" t="s">
        <v>393</v>
      </c>
      <c r="C21" s="789"/>
      <c r="D21" s="789"/>
      <c r="E21" s="789"/>
      <c r="F21" s="789"/>
      <c r="G21" s="789"/>
      <c r="H21" s="789"/>
      <c r="I21" s="789"/>
      <c r="J21" s="789"/>
      <c r="K21" s="789"/>
      <c r="L21" s="789"/>
      <c r="M21" s="789"/>
      <c r="N21" s="789"/>
      <c r="O21" s="789"/>
      <c r="P21" s="789"/>
      <c r="Q21" s="789"/>
      <c r="R21" s="789"/>
      <c r="S21" s="789"/>
      <c r="T21" s="789"/>
      <c r="U21" s="789"/>
      <c r="V21" s="789"/>
      <c r="W21" s="790"/>
      <c r="X21" s="791">
        <v>66311</v>
      </c>
      <c r="Y21" s="792"/>
      <c r="Z21" s="792"/>
      <c r="AA21" s="792"/>
      <c r="AB21" s="262">
        <v>0</v>
      </c>
      <c r="AC21" s="263">
        <v>0</v>
      </c>
      <c r="AD21" s="87"/>
      <c r="AE21" s="87"/>
      <c r="AF21" s="70"/>
    </row>
    <row r="22" spans="2:34" ht="12.75" customHeight="1" x14ac:dyDescent="0.2">
      <c r="B22" s="788" t="s">
        <v>394</v>
      </c>
      <c r="C22" s="789"/>
      <c r="D22" s="789"/>
      <c r="E22" s="789"/>
      <c r="F22" s="789"/>
      <c r="G22" s="789"/>
      <c r="H22" s="789"/>
      <c r="I22" s="789"/>
      <c r="J22" s="789"/>
      <c r="K22" s="789"/>
      <c r="L22" s="789"/>
      <c r="M22" s="789"/>
      <c r="N22" s="789"/>
      <c r="O22" s="789"/>
      <c r="P22" s="789"/>
      <c r="Q22" s="789"/>
      <c r="R22" s="789"/>
      <c r="S22" s="789"/>
      <c r="T22" s="789"/>
      <c r="U22" s="789"/>
      <c r="V22" s="789"/>
      <c r="W22" s="790"/>
      <c r="X22" s="791">
        <v>66312</v>
      </c>
      <c r="Y22" s="792"/>
      <c r="Z22" s="792"/>
      <c r="AA22" s="792"/>
      <c r="AB22" s="262">
        <v>0</v>
      </c>
      <c r="AC22" s="263">
        <v>0</v>
      </c>
      <c r="AD22" s="87"/>
      <c r="AE22" s="87"/>
      <c r="AF22" s="70"/>
    </row>
    <row r="23" spans="2:34" ht="12.6" customHeight="1" x14ac:dyDescent="0.2">
      <c r="B23" s="777" t="s">
        <v>395</v>
      </c>
      <c r="C23" s="778"/>
      <c r="D23" s="778"/>
      <c r="E23" s="778"/>
      <c r="F23" s="778"/>
      <c r="G23" s="778"/>
      <c r="H23" s="778"/>
      <c r="I23" s="778"/>
      <c r="J23" s="778"/>
      <c r="K23" s="778"/>
      <c r="L23" s="778"/>
      <c r="M23" s="778"/>
      <c r="N23" s="778"/>
      <c r="O23" s="778"/>
      <c r="P23" s="778"/>
      <c r="Q23" s="778"/>
      <c r="R23" s="778"/>
      <c r="S23" s="778"/>
      <c r="T23" s="778"/>
      <c r="U23" s="778"/>
      <c r="V23" s="778"/>
      <c r="W23" s="779"/>
      <c r="X23" s="769">
        <v>6632</v>
      </c>
      <c r="Y23" s="770"/>
      <c r="Z23" s="770"/>
      <c r="AA23" s="770"/>
      <c r="AB23" s="773" t="s">
        <v>0</v>
      </c>
      <c r="AC23" s="774" t="s">
        <v>0</v>
      </c>
      <c r="AD23" s="156"/>
      <c r="AE23" s="156"/>
      <c r="AF23" s="70"/>
    </row>
    <row r="24" spans="2:34" x14ac:dyDescent="0.2">
      <c r="B24" s="730" t="s">
        <v>396</v>
      </c>
      <c r="C24" s="731"/>
      <c r="D24" s="731"/>
      <c r="E24" s="731"/>
      <c r="F24" s="731"/>
      <c r="G24" s="731"/>
      <c r="H24" s="731"/>
      <c r="I24" s="731"/>
      <c r="J24" s="731"/>
      <c r="K24" s="731"/>
      <c r="L24" s="731"/>
      <c r="M24" s="731"/>
      <c r="N24" s="731"/>
      <c r="O24" s="731"/>
      <c r="P24" s="731"/>
      <c r="Q24" s="731"/>
      <c r="R24" s="731"/>
      <c r="S24" s="731"/>
      <c r="T24" s="731"/>
      <c r="U24" s="731"/>
      <c r="V24" s="731"/>
      <c r="W24" s="732"/>
      <c r="X24" s="796"/>
      <c r="Y24" s="797"/>
      <c r="Z24" s="797"/>
      <c r="AA24" s="797"/>
      <c r="AB24" s="773"/>
      <c r="AC24" s="774"/>
      <c r="AD24" s="156"/>
      <c r="AE24" s="156"/>
      <c r="AF24" s="70"/>
    </row>
    <row r="25" spans="2:34" ht="12.6" customHeight="1" x14ac:dyDescent="0.2">
      <c r="B25" s="788" t="s">
        <v>393</v>
      </c>
      <c r="C25" s="789"/>
      <c r="D25" s="789"/>
      <c r="E25" s="789"/>
      <c r="F25" s="789"/>
      <c r="G25" s="789"/>
      <c r="H25" s="789"/>
      <c r="I25" s="789"/>
      <c r="J25" s="789"/>
      <c r="K25" s="789"/>
      <c r="L25" s="789"/>
      <c r="M25" s="789"/>
      <c r="N25" s="789"/>
      <c r="O25" s="789"/>
      <c r="P25" s="789"/>
      <c r="Q25" s="789"/>
      <c r="R25" s="789"/>
      <c r="S25" s="789"/>
      <c r="T25" s="789"/>
      <c r="U25" s="789"/>
      <c r="V25" s="789"/>
      <c r="W25" s="790"/>
      <c r="X25" s="769">
        <v>66321</v>
      </c>
      <c r="Y25" s="770"/>
      <c r="Z25" s="770"/>
      <c r="AA25" s="770"/>
      <c r="AB25" s="262">
        <v>0</v>
      </c>
      <c r="AC25" s="263">
        <v>0</v>
      </c>
      <c r="AD25" s="87"/>
      <c r="AE25" s="87"/>
      <c r="AF25" s="70"/>
    </row>
    <row r="26" spans="2:34" ht="12.6" customHeight="1" x14ac:dyDescent="0.2">
      <c r="B26" s="788" t="s">
        <v>394</v>
      </c>
      <c r="C26" s="789"/>
      <c r="D26" s="789"/>
      <c r="E26" s="789"/>
      <c r="F26" s="789"/>
      <c r="G26" s="789"/>
      <c r="H26" s="789"/>
      <c r="I26" s="789"/>
      <c r="J26" s="789"/>
      <c r="K26" s="789"/>
      <c r="L26" s="789"/>
      <c r="M26" s="789"/>
      <c r="N26" s="789"/>
      <c r="O26" s="789"/>
      <c r="P26" s="789"/>
      <c r="Q26" s="789"/>
      <c r="R26" s="789"/>
      <c r="S26" s="789"/>
      <c r="T26" s="789"/>
      <c r="U26" s="789"/>
      <c r="V26" s="789"/>
      <c r="W26" s="790"/>
      <c r="X26" s="791">
        <v>66322</v>
      </c>
      <c r="Y26" s="792"/>
      <c r="Z26" s="792"/>
      <c r="AA26" s="792"/>
      <c r="AB26" s="262">
        <v>0</v>
      </c>
      <c r="AC26" s="263">
        <v>0</v>
      </c>
      <c r="AD26" s="87"/>
      <c r="AE26" s="87"/>
      <c r="AF26" s="70"/>
    </row>
    <row r="27" spans="2:34" ht="12.6" customHeight="1" x14ac:dyDescent="0.2">
      <c r="B27" s="777" t="s">
        <v>397</v>
      </c>
      <c r="C27" s="778"/>
      <c r="D27" s="778"/>
      <c r="E27" s="778"/>
      <c r="F27" s="778"/>
      <c r="G27" s="778"/>
      <c r="H27" s="778"/>
      <c r="I27" s="778"/>
      <c r="J27" s="778"/>
      <c r="K27" s="778"/>
      <c r="L27" s="778"/>
      <c r="M27" s="778"/>
      <c r="N27" s="778"/>
      <c r="O27" s="778"/>
      <c r="P27" s="778"/>
      <c r="Q27" s="778"/>
      <c r="R27" s="778"/>
      <c r="S27" s="778"/>
      <c r="T27" s="778"/>
      <c r="U27" s="778"/>
      <c r="V27" s="778"/>
      <c r="W27" s="779"/>
      <c r="X27" s="769">
        <v>6633</v>
      </c>
      <c r="Y27" s="770"/>
      <c r="Z27" s="770"/>
      <c r="AA27" s="770"/>
      <c r="AB27" s="773" t="s">
        <v>0</v>
      </c>
      <c r="AC27" s="774" t="s">
        <v>0</v>
      </c>
      <c r="AD27" s="156"/>
      <c r="AE27" s="156"/>
      <c r="AF27" s="70"/>
    </row>
    <row r="28" spans="2:34" x14ac:dyDescent="0.2">
      <c r="B28" s="730" t="s">
        <v>398</v>
      </c>
      <c r="C28" s="731"/>
      <c r="D28" s="731"/>
      <c r="E28" s="731"/>
      <c r="F28" s="731"/>
      <c r="G28" s="731"/>
      <c r="H28" s="731"/>
      <c r="I28" s="731"/>
      <c r="J28" s="731"/>
      <c r="K28" s="731"/>
      <c r="L28" s="731"/>
      <c r="M28" s="731"/>
      <c r="N28" s="731"/>
      <c r="O28" s="731"/>
      <c r="P28" s="731"/>
      <c r="Q28" s="731"/>
      <c r="R28" s="731"/>
      <c r="S28" s="731"/>
      <c r="T28" s="731"/>
      <c r="U28" s="731"/>
      <c r="V28" s="731"/>
      <c r="W28" s="732"/>
      <c r="X28" s="796"/>
      <c r="Y28" s="797"/>
      <c r="Z28" s="797"/>
      <c r="AA28" s="797"/>
      <c r="AB28" s="773"/>
      <c r="AC28" s="774"/>
      <c r="AD28" s="156"/>
      <c r="AE28" s="156"/>
      <c r="AF28" s="70"/>
    </row>
    <row r="29" spans="2:34" ht="12.6" customHeight="1" x14ac:dyDescent="0.2">
      <c r="B29" s="788" t="s">
        <v>399</v>
      </c>
      <c r="C29" s="789"/>
      <c r="D29" s="789"/>
      <c r="E29" s="789"/>
      <c r="F29" s="789"/>
      <c r="G29" s="789"/>
      <c r="H29" s="789"/>
      <c r="I29" s="789"/>
      <c r="J29" s="789"/>
      <c r="K29" s="789"/>
      <c r="L29" s="789"/>
      <c r="M29" s="789"/>
      <c r="N29" s="789"/>
      <c r="O29" s="789"/>
      <c r="P29" s="789"/>
      <c r="Q29" s="789"/>
      <c r="R29" s="789"/>
      <c r="S29" s="789"/>
      <c r="T29" s="789"/>
      <c r="U29" s="789"/>
      <c r="V29" s="789"/>
      <c r="W29" s="790"/>
      <c r="X29" s="791">
        <v>66331</v>
      </c>
      <c r="Y29" s="792"/>
      <c r="Z29" s="792"/>
      <c r="AA29" s="792"/>
      <c r="AB29" s="262">
        <v>0</v>
      </c>
      <c r="AC29" s="263">
        <v>0</v>
      </c>
      <c r="AD29" s="87"/>
      <c r="AE29" s="87"/>
      <c r="AF29" s="70"/>
    </row>
    <row r="30" spans="2:34" ht="12.6" customHeight="1" x14ac:dyDescent="0.2">
      <c r="B30" s="788" t="s">
        <v>393</v>
      </c>
      <c r="C30" s="789"/>
      <c r="D30" s="789"/>
      <c r="E30" s="789"/>
      <c r="F30" s="789"/>
      <c r="G30" s="789"/>
      <c r="H30" s="789"/>
      <c r="I30" s="789"/>
      <c r="J30" s="789"/>
      <c r="K30" s="789"/>
      <c r="L30" s="789"/>
      <c r="M30" s="789"/>
      <c r="N30" s="789"/>
      <c r="O30" s="789"/>
      <c r="P30" s="789"/>
      <c r="Q30" s="789"/>
      <c r="R30" s="789"/>
      <c r="S30" s="789"/>
      <c r="T30" s="789"/>
      <c r="U30" s="789"/>
      <c r="V30" s="789"/>
      <c r="W30" s="790"/>
      <c r="X30" s="791">
        <v>66332</v>
      </c>
      <c r="Y30" s="792"/>
      <c r="Z30" s="792"/>
      <c r="AA30" s="792"/>
      <c r="AB30" s="262">
        <v>0</v>
      </c>
      <c r="AC30" s="263">
        <v>0</v>
      </c>
      <c r="AD30" s="87"/>
      <c r="AE30" s="87"/>
      <c r="AF30" s="70"/>
    </row>
    <row r="31" spans="2:34" ht="12.6" customHeight="1" x14ac:dyDescent="0.2">
      <c r="B31" s="788" t="s">
        <v>394</v>
      </c>
      <c r="C31" s="789"/>
      <c r="D31" s="789"/>
      <c r="E31" s="789"/>
      <c r="F31" s="789"/>
      <c r="G31" s="789"/>
      <c r="H31" s="789"/>
      <c r="I31" s="789"/>
      <c r="J31" s="789"/>
      <c r="K31" s="789"/>
      <c r="L31" s="789"/>
      <c r="M31" s="789"/>
      <c r="N31" s="789"/>
      <c r="O31" s="789"/>
      <c r="P31" s="789"/>
      <c r="Q31" s="789"/>
      <c r="R31" s="789"/>
      <c r="S31" s="789"/>
      <c r="T31" s="789"/>
      <c r="U31" s="789"/>
      <c r="V31" s="789"/>
      <c r="W31" s="790"/>
      <c r="X31" s="791">
        <v>66333</v>
      </c>
      <c r="Y31" s="792"/>
      <c r="Z31" s="792"/>
      <c r="AA31" s="792"/>
      <c r="AB31" s="262">
        <v>0</v>
      </c>
      <c r="AC31" s="263">
        <v>0</v>
      </c>
      <c r="AD31" s="87"/>
      <c r="AE31" s="87"/>
      <c r="AF31" s="70"/>
    </row>
    <row r="32" spans="2:34" x14ac:dyDescent="0.2">
      <c r="B32" s="793" t="s">
        <v>400</v>
      </c>
      <c r="C32" s="794"/>
      <c r="D32" s="794"/>
      <c r="E32" s="794"/>
      <c r="F32" s="794"/>
      <c r="G32" s="794"/>
      <c r="H32" s="794"/>
      <c r="I32" s="794"/>
      <c r="J32" s="794"/>
      <c r="K32" s="794"/>
      <c r="L32" s="794"/>
      <c r="M32" s="794"/>
      <c r="N32" s="794"/>
      <c r="O32" s="794"/>
      <c r="P32" s="794"/>
      <c r="Q32" s="794"/>
      <c r="R32" s="794"/>
      <c r="S32" s="794"/>
      <c r="T32" s="794"/>
      <c r="U32" s="794"/>
      <c r="V32" s="794"/>
      <c r="W32" s="795"/>
      <c r="X32" s="769">
        <v>6640</v>
      </c>
      <c r="Y32" s="770"/>
      <c r="Z32" s="770"/>
      <c r="AA32" s="770"/>
      <c r="AB32" s="268">
        <f>'F2'!BT66</f>
        <v>0</v>
      </c>
      <c r="AC32" s="269">
        <f>'F2'!BU66</f>
        <v>0</v>
      </c>
      <c r="AD32" s="87"/>
      <c r="AE32" s="87"/>
      <c r="AF32" s="76"/>
      <c r="AG32" s="958" t="e">
        <f>AB33/AB34-AB32</f>
        <v>#DIV/0!</v>
      </c>
      <c r="AH32" s="958" t="e">
        <f>AC33/AC34-AC32</f>
        <v>#DIV/0!</v>
      </c>
    </row>
    <row r="33" spans="1:34" x14ac:dyDescent="0.2">
      <c r="B33" s="714" t="s">
        <v>401</v>
      </c>
      <c r="C33" s="715"/>
      <c r="D33" s="715"/>
      <c r="E33" s="715"/>
      <c r="F33" s="715"/>
      <c r="G33" s="715"/>
      <c r="H33" s="715"/>
      <c r="I33" s="715"/>
      <c r="J33" s="715"/>
      <c r="K33" s="715"/>
      <c r="L33" s="715"/>
      <c r="M33" s="715"/>
      <c r="N33" s="715"/>
      <c r="O33" s="715"/>
      <c r="P33" s="715"/>
      <c r="Q33" s="715"/>
      <c r="R33" s="715"/>
      <c r="S33" s="715"/>
      <c r="T33" s="715"/>
      <c r="U33" s="715"/>
      <c r="V33" s="715"/>
      <c r="W33" s="716"/>
      <c r="X33" s="769">
        <v>6641</v>
      </c>
      <c r="Y33" s="770"/>
      <c r="Z33" s="770"/>
      <c r="AA33" s="770"/>
      <c r="AB33" s="262">
        <v>0</v>
      </c>
      <c r="AC33" s="263">
        <v>0</v>
      </c>
      <c r="AD33" s="87"/>
      <c r="AE33" s="87"/>
      <c r="AF33" s="76"/>
      <c r="AG33" s="76"/>
      <c r="AH33" s="70"/>
    </row>
    <row r="34" spans="1:34" ht="12.6" customHeight="1" x14ac:dyDescent="0.2">
      <c r="B34" s="777" t="s">
        <v>402</v>
      </c>
      <c r="C34" s="778"/>
      <c r="D34" s="778"/>
      <c r="E34" s="778"/>
      <c r="F34" s="778"/>
      <c r="G34" s="778"/>
      <c r="H34" s="778"/>
      <c r="I34" s="778"/>
      <c r="J34" s="778"/>
      <c r="K34" s="778"/>
      <c r="L34" s="778"/>
      <c r="M34" s="778"/>
      <c r="N34" s="778"/>
      <c r="O34" s="778"/>
      <c r="P34" s="778"/>
      <c r="Q34" s="778"/>
      <c r="R34" s="778"/>
      <c r="S34" s="778"/>
      <c r="T34" s="778"/>
      <c r="U34" s="778"/>
      <c r="V34" s="778"/>
      <c r="W34" s="779"/>
      <c r="X34" s="769">
        <v>6642</v>
      </c>
      <c r="Y34" s="770"/>
      <c r="Z34" s="770"/>
      <c r="AA34" s="770"/>
      <c r="AB34" s="782">
        <v>0</v>
      </c>
      <c r="AC34" s="784">
        <v>0</v>
      </c>
      <c r="AD34" s="86"/>
      <c r="AE34" s="86"/>
      <c r="AF34" s="3"/>
      <c r="AG34" s="3"/>
    </row>
    <row r="35" spans="1:34" ht="13.5" thickBot="1" x14ac:dyDescent="0.25">
      <c r="B35" s="730" t="s">
        <v>403</v>
      </c>
      <c r="C35" s="731"/>
      <c r="D35" s="731"/>
      <c r="E35" s="731"/>
      <c r="F35" s="731"/>
      <c r="G35" s="731"/>
      <c r="H35" s="731"/>
      <c r="I35" s="731"/>
      <c r="J35" s="731"/>
      <c r="K35" s="731"/>
      <c r="L35" s="731"/>
      <c r="M35" s="731"/>
      <c r="N35" s="731"/>
      <c r="O35" s="731"/>
      <c r="P35" s="731"/>
      <c r="Q35" s="731"/>
      <c r="R35" s="731"/>
      <c r="S35" s="731"/>
      <c r="T35" s="731"/>
      <c r="U35" s="731"/>
      <c r="V35" s="731"/>
      <c r="W35" s="732"/>
      <c r="X35" s="780"/>
      <c r="Y35" s="781"/>
      <c r="Z35" s="781"/>
      <c r="AA35" s="781"/>
      <c r="AB35" s="783"/>
      <c r="AC35" s="785"/>
      <c r="AD35" s="86"/>
      <c r="AE35" s="86"/>
      <c r="AF35" s="3"/>
      <c r="AG35" s="3"/>
    </row>
    <row r="36" spans="1:34" x14ac:dyDescent="0.2">
      <c r="A36" s="58" t="s">
        <v>139</v>
      </c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</row>
    <row r="37" spans="1:34" x14ac:dyDescent="0.2"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</row>
    <row r="38" spans="1:34" x14ac:dyDescent="0.2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</row>
    <row r="39" spans="1:34" ht="15" x14ac:dyDescent="0.2">
      <c r="B39" s="5" t="s">
        <v>295</v>
      </c>
      <c r="C39" s="5"/>
      <c r="D39" s="5"/>
      <c r="E39" s="5"/>
      <c r="F39" s="5"/>
      <c r="G39" s="5"/>
      <c r="H39" s="5"/>
      <c r="I39" s="776"/>
      <c r="J39" s="776"/>
      <c r="K39" s="776"/>
      <c r="L39" s="776"/>
      <c r="M39" s="776"/>
      <c r="N39" s="5"/>
      <c r="O39" s="593" t="s">
        <v>294</v>
      </c>
      <c r="P39" s="593"/>
      <c r="Q39" s="593"/>
      <c r="R39" s="593"/>
      <c r="S39" s="593"/>
      <c r="T39" s="593"/>
      <c r="U39" s="593"/>
      <c r="V39" s="593"/>
      <c r="W39" s="10"/>
      <c r="X39" s="5" t="s">
        <v>297</v>
      </c>
      <c r="Y39" s="5"/>
      <c r="AA39" s="3"/>
      <c r="AB39" s="5"/>
      <c r="AC39" s="195" t="s">
        <v>298</v>
      </c>
      <c r="AD39" s="771"/>
      <c r="AE39" s="771"/>
      <c r="AF39" s="771"/>
      <c r="AG39" s="10"/>
      <c r="AH39" s="10"/>
    </row>
    <row r="40" spans="1:34" x14ac:dyDescent="0.2">
      <c r="B40" s="7"/>
      <c r="C40" s="7"/>
      <c r="D40" s="7"/>
      <c r="E40" s="7"/>
      <c r="F40" s="7"/>
      <c r="G40" s="7"/>
      <c r="H40" s="7"/>
      <c r="I40" s="787" t="s">
        <v>296</v>
      </c>
      <c r="J40" s="787"/>
      <c r="K40" s="787"/>
      <c r="L40" s="787"/>
      <c r="M40" s="787"/>
      <c r="N40" s="7"/>
      <c r="O40" s="590" t="s">
        <v>299</v>
      </c>
      <c r="P40" s="590"/>
      <c r="Q40" s="590"/>
      <c r="R40" s="590"/>
      <c r="S40" s="590"/>
      <c r="T40" s="590"/>
      <c r="U40" s="590"/>
      <c r="V40" s="590"/>
      <c r="W40" s="6"/>
      <c r="X40" s="6"/>
      <c r="Y40" s="7"/>
      <c r="Z40" s="7"/>
      <c r="AA40" s="7"/>
      <c r="AB40" s="7"/>
      <c r="AC40" s="9"/>
      <c r="AD40" s="772"/>
      <c r="AE40" s="772"/>
      <c r="AF40" s="772"/>
      <c r="AG40" s="6"/>
      <c r="AH40" s="6"/>
    </row>
    <row r="41" spans="1:34" x14ac:dyDescent="0.2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9"/>
      <c r="P41" s="9"/>
      <c r="Q41" s="9"/>
      <c r="R41" s="9"/>
      <c r="S41" s="9"/>
      <c r="T41" s="9"/>
      <c r="U41" s="9"/>
      <c r="V41" s="9"/>
      <c r="W41" s="6"/>
      <c r="X41" s="6"/>
      <c r="Y41" s="7"/>
      <c r="Z41" s="7"/>
      <c r="AA41" s="7"/>
      <c r="AB41" s="7"/>
      <c r="AC41" s="9"/>
      <c r="AD41" s="9"/>
      <c r="AE41" s="9"/>
      <c r="AF41" s="9"/>
      <c r="AG41" s="6"/>
      <c r="AH41" s="6"/>
    </row>
    <row r="42" spans="1:34" x14ac:dyDescent="0.2"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</row>
    <row r="43" spans="1:34" x14ac:dyDescent="0.2">
      <c r="B43" s="39" t="s">
        <v>1</v>
      </c>
      <c r="C43" s="592">
        <v>27</v>
      </c>
      <c r="D43" s="592"/>
      <c r="E43" s="5" t="s">
        <v>2</v>
      </c>
      <c r="F43" s="589" t="s">
        <v>300</v>
      </c>
      <c r="G43" s="589"/>
      <c r="H43" s="589"/>
      <c r="I43" s="589"/>
      <c r="J43" s="589"/>
      <c r="K43" s="589"/>
      <c r="L43" s="589"/>
      <c r="M43" s="589"/>
      <c r="N43" s="786" t="s">
        <v>3</v>
      </c>
      <c r="O43" s="786"/>
      <c r="P43" s="582" t="s">
        <v>166</v>
      </c>
      <c r="Q43" s="582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</row>
    <row r="44" spans="1:34" x14ac:dyDescent="0.2">
      <c r="B44" s="39"/>
      <c r="C44" s="50"/>
      <c r="D44" s="50"/>
      <c r="E44" s="5"/>
      <c r="F44" s="50"/>
      <c r="G44" s="50"/>
      <c r="H44" s="50"/>
      <c r="I44" s="50"/>
      <c r="J44" s="50"/>
      <c r="K44" s="50"/>
      <c r="L44" s="50"/>
      <c r="M44" s="50"/>
      <c r="N44" s="90"/>
      <c r="O44" s="90"/>
      <c r="P44" s="51"/>
      <c r="Q44" s="51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</row>
    <row r="45" spans="1:34" x14ac:dyDescent="0.2">
      <c r="B45" s="207"/>
      <c r="C45" s="211"/>
      <c r="D45" s="211"/>
      <c r="E45" s="5"/>
      <c r="F45" s="211"/>
      <c r="G45" s="211"/>
      <c r="H45" s="211"/>
      <c r="I45" s="211"/>
      <c r="J45" s="211"/>
      <c r="K45" s="211"/>
      <c r="L45" s="211"/>
      <c r="M45" s="211"/>
      <c r="N45" s="212"/>
      <c r="O45" s="212"/>
      <c r="P45" s="51"/>
      <c r="Q45" s="51"/>
      <c r="R45" s="208"/>
      <c r="S45" s="208"/>
      <c r="T45" s="208"/>
      <c r="U45" s="208"/>
      <c r="V45" s="208"/>
      <c r="W45" s="208"/>
      <c r="X45" s="208"/>
      <c r="Y45" s="208"/>
      <c r="Z45" s="208"/>
      <c r="AA45" s="208"/>
      <c r="AB45" s="208"/>
      <c r="AC45" s="208"/>
      <c r="AD45" s="208"/>
      <c r="AE45" s="208"/>
      <c r="AF45" s="208"/>
      <c r="AG45" s="208"/>
    </row>
    <row r="46" spans="1:34" s="67" customFormat="1" ht="11.25" x14ac:dyDescent="0.2">
      <c r="A46" s="65"/>
      <c r="C46" s="281" t="s">
        <v>290</v>
      </c>
      <c r="D46" s="281"/>
      <c r="E46" s="281"/>
      <c r="F46" s="281"/>
      <c r="G46" s="281"/>
      <c r="H46" s="281"/>
      <c r="I46" s="281"/>
      <c r="J46" s="281"/>
      <c r="K46" s="281"/>
      <c r="L46" s="281"/>
      <c r="M46" s="281"/>
      <c r="N46" s="281"/>
      <c r="O46" s="281"/>
      <c r="P46" s="281"/>
      <c r="Q46" s="281"/>
      <c r="R46" s="281"/>
      <c r="S46" s="281"/>
      <c r="T46" s="281"/>
      <c r="U46" s="281"/>
      <c r="V46" s="281"/>
      <c r="W46" s="281"/>
      <c r="X46" s="281"/>
      <c r="Y46" s="281"/>
      <c r="Z46" s="281"/>
      <c r="AA46" s="281"/>
      <c r="AB46" s="281"/>
      <c r="AC46" s="281"/>
    </row>
    <row r="47" spans="1:34" s="67" customFormat="1" ht="11.25" x14ac:dyDescent="0.2">
      <c r="A47" s="65"/>
      <c r="C47" s="742" t="s">
        <v>349</v>
      </c>
      <c r="D47" s="742"/>
      <c r="E47" s="742"/>
      <c r="F47" s="742"/>
      <c r="G47" s="742"/>
      <c r="H47" s="742"/>
      <c r="I47" s="742"/>
      <c r="J47" s="742"/>
      <c r="K47" s="742"/>
      <c r="L47" s="742"/>
      <c r="M47" s="742"/>
      <c r="N47" s="742"/>
      <c r="O47" s="742"/>
      <c r="P47" s="742"/>
      <c r="Q47" s="742"/>
      <c r="R47" s="742"/>
      <c r="S47" s="742"/>
      <c r="T47" s="742"/>
      <c r="U47" s="742"/>
      <c r="V47" s="742"/>
      <c r="W47" s="742"/>
      <c r="X47" s="742"/>
      <c r="Y47" s="742"/>
      <c r="Z47" s="742"/>
      <c r="AA47" s="742"/>
      <c r="AB47" s="742"/>
      <c r="AC47" s="742"/>
    </row>
    <row r="48" spans="1:34" s="92" customFormat="1" ht="33" customHeight="1" x14ac:dyDescent="0.2">
      <c r="A48" s="91"/>
      <c r="C48" s="775" t="s">
        <v>404</v>
      </c>
      <c r="D48" s="775"/>
      <c r="E48" s="775"/>
      <c r="F48" s="775"/>
      <c r="G48" s="775"/>
      <c r="H48" s="775"/>
      <c r="I48" s="775"/>
      <c r="J48" s="775"/>
      <c r="K48" s="775"/>
      <c r="L48" s="775"/>
      <c r="M48" s="775"/>
      <c r="N48" s="775"/>
      <c r="O48" s="775"/>
      <c r="P48" s="775"/>
      <c r="Q48" s="775"/>
      <c r="R48" s="775"/>
      <c r="S48" s="775"/>
      <c r="T48" s="775"/>
      <c r="U48" s="775"/>
      <c r="V48" s="775"/>
      <c r="W48" s="775"/>
      <c r="X48" s="775"/>
      <c r="Y48" s="775"/>
      <c r="Z48" s="775"/>
      <c r="AA48" s="775"/>
      <c r="AB48" s="775"/>
      <c r="AC48" s="775"/>
    </row>
  </sheetData>
  <sheetProtection formatCells="0" formatColumns="0" autoFilter="0"/>
  <mergeCells count="81">
    <mergeCell ref="B21:W21"/>
    <mergeCell ref="X21:AA21"/>
    <mergeCell ref="X10:AA10"/>
    <mergeCell ref="B19:W19"/>
    <mergeCell ref="X19:AA20"/>
    <mergeCell ref="AC19:AC20"/>
    <mergeCell ref="B20:W20"/>
    <mergeCell ref="B8:W8"/>
    <mergeCell ref="X8:AA8"/>
    <mergeCell ref="B9:W9"/>
    <mergeCell ref="X9:AA9"/>
    <mergeCell ref="AB11:AB13"/>
    <mergeCell ref="AC11:AC13"/>
    <mergeCell ref="AC23:AC24"/>
    <mergeCell ref="B24:W24"/>
    <mergeCell ref="B22:W22"/>
    <mergeCell ref="X22:AA22"/>
    <mergeCell ref="B5:AA5"/>
    <mergeCell ref="B6:W6"/>
    <mergeCell ref="X6:AA6"/>
    <mergeCell ref="B11:W11"/>
    <mergeCell ref="X11:AA13"/>
    <mergeCell ref="B12:W12"/>
    <mergeCell ref="B13:W13"/>
    <mergeCell ref="B10:W10"/>
    <mergeCell ref="B23:W23"/>
    <mergeCell ref="X23:AA24"/>
    <mergeCell ref="AB23:AB24"/>
    <mergeCell ref="AB19:AB20"/>
    <mergeCell ref="AG5:AH5"/>
    <mergeCell ref="B7:W7"/>
    <mergeCell ref="X7:AA7"/>
    <mergeCell ref="B3:AF3"/>
    <mergeCell ref="B17:W17"/>
    <mergeCell ref="X17:AA18"/>
    <mergeCell ref="AB17:AB18"/>
    <mergeCell ref="B16:W16"/>
    <mergeCell ref="B14:W14"/>
    <mergeCell ref="X14:AA14"/>
    <mergeCell ref="AC17:AC18"/>
    <mergeCell ref="B18:W18"/>
    <mergeCell ref="B15:W15"/>
    <mergeCell ref="X15:AA16"/>
    <mergeCell ref="AB15:AB16"/>
    <mergeCell ref="AC15:AC16"/>
    <mergeCell ref="B25:W25"/>
    <mergeCell ref="X25:AA25"/>
    <mergeCell ref="B26:W26"/>
    <mergeCell ref="X26:AA26"/>
    <mergeCell ref="B32:W32"/>
    <mergeCell ref="X32:AA32"/>
    <mergeCell ref="B29:W29"/>
    <mergeCell ref="X29:AA29"/>
    <mergeCell ref="B30:W30"/>
    <mergeCell ref="X30:AA30"/>
    <mergeCell ref="B31:W31"/>
    <mergeCell ref="X31:AA31"/>
    <mergeCell ref="B27:W27"/>
    <mergeCell ref="X27:AA28"/>
    <mergeCell ref="AB27:AB28"/>
    <mergeCell ref="AC27:AC28"/>
    <mergeCell ref="B28:W28"/>
    <mergeCell ref="C47:AC47"/>
    <mergeCell ref="C48:AC48"/>
    <mergeCell ref="I39:M39"/>
    <mergeCell ref="B34:W34"/>
    <mergeCell ref="X34:AA35"/>
    <mergeCell ref="AB34:AB35"/>
    <mergeCell ref="AC34:AC35"/>
    <mergeCell ref="C43:D43"/>
    <mergeCell ref="F43:M43"/>
    <mergeCell ref="N43:O43"/>
    <mergeCell ref="P43:Q43"/>
    <mergeCell ref="I40:M40"/>
    <mergeCell ref="B35:W35"/>
    <mergeCell ref="B33:W33"/>
    <mergeCell ref="X33:AA33"/>
    <mergeCell ref="O39:V39"/>
    <mergeCell ref="O40:V40"/>
    <mergeCell ref="AD39:AF39"/>
    <mergeCell ref="AD40:AF40"/>
  </mergeCells>
  <pageMargins left="0.74803149606299213" right="0.74803149606299213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FF00"/>
  </sheetPr>
  <dimension ref="A1:AX59"/>
  <sheetViews>
    <sheetView topLeftCell="B1" zoomScaleNormal="100" zoomScaleSheetLayoutView="100" workbookViewId="0">
      <selection activeCell="G28" sqref="G28:H28"/>
    </sheetView>
  </sheetViews>
  <sheetFormatPr defaultColWidth="9.140625" defaultRowHeight="12.75" x14ac:dyDescent="0.2"/>
  <cols>
    <col min="1" max="1" width="13.42578125" style="58" hidden="1" customWidth="1"/>
    <col min="2" max="2" width="45.140625" style="62" customWidth="1"/>
    <col min="3" max="3" width="9.140625" style="62"/>
    <col min="4" max="4" width="16.85546875" style="62" customWidth="1"/>
    <col min="5" max="5" width="16.140625" style="62" customWidth="1"/>
    <col min="6" max="6" width="1.7109375" style="62" customWidth="1"/>
    <col min="7" max="7" width="16.28515625" style="62" customWidth="1"/>
    <col min="8" max="8" width="15.7109375" style="62" customWidth="1"/>
    <col min="9" max="9" width="2.140625" style="62" customWidth="1"/>
    <col min="10" max="10" width="13.85546875" style="62" customWidth="1"/>
    <col min="11" max="11" width="11" style="62" customWidth="1"/>
    <col min="12" max="33" width="1.7109375" style="62" customWidth="1"/>
    <col min="34" max="16384" width="9.140625" style="62"/>
  </cols>
  <sheetData>
    <row r="1" spans="1:11" ht="15" customHeight="1" x14ac:dyDescent="0.2"/>
    <row r="2" spans="1:11" ht="15" customHeight="1" x14ac:dyDescent="0.25">
      <c r="B2" s="821" t="s">
        <v>405</v>
      </c>
      <c r="C2" s="821"/>
      <c r="D2" s="821"/>
      <c r="E2" s="821"/>
    </row>
    <row r="3" spans="1:11" ht="15" customHeight="1" thickBot="1" x14ac:dyDescent="0.3">
      <c r="B3" s="37"/>
      <c r="C3" s="37"/>
      <c r="D3" s="37"/>
      <c r="E3" s="37"/>
      <c r="G3" s="733" t="s">
        <v>350</v>
      </c>
      <c r="H3" s="733"/>
    </row>
    <row r="4" spans="1:11" ht="31.5" customHeight="1" x14ac:dyDescent="0.2">
      <c r="B4" s="282" t="s">
        <v>342</v>
      </c>
      <c r="C4" s="283" t="s">
        <v>306</v>
      </c>
      <c r="D4" s="202" t="s">
        <v>543</v>
      </c>
      <c r="E4" s="203" t="s">
        <v>544</v>
      </c>
      <c r="G4" s="63" t="s">
        <v>351</v>
      </c>
      <c r="H4" s="64" t="s">
        <v>352</v>
      </c>
    </row>
    <row r="5" spans="1:11" s="67" customFormat="1" ht="13.5" customHeight="1" thickBot="1" x14ac:dyDescent="0.25">
      <c r="A5" s="65"/>
      <c r="B5" s="93">
        <v>1</v>
      </c>
      <c r="C5" s="94">
        <v>2</v>
      </c>
      <c r="D5" s="95">
        <v>3</v>
      </c>
      <c r="E5" s="96">
        <v>4</v>
      </c>
      <c r="G5" s="68"/>
      <c r="H5" s="68"/>
      <c r="I5" s="62"/>
    </row>
    <row r="6" spans="1:11" ht="29.25" customHeight="1" x14ac:dyDescent="0.2">
      <c r="A6" s="58" t="s">
        <v>138</v>
      </c>
      <c r="B6" s="284" t="s">
        <v>406</v>
      </c>
      <c r="C6" s="249">
        <v>6710</v>
      </c>
      <c r="D6" s="252">
        <f>SUM(D7:D10)</f>
        <v>3267902</v>
      </c>
      <c r="E6" s="169">
        <f>SUM(E7:E10)</f>
        <v>1740758</v>
      </c>
      <c r="G6" s="959">
        <f>D6-'F2'!BT49</f>
        <v>0</v>
      </c>
      <c r="H6" s="959">
        <f>E6-'F2'!BU49</f>
        <v>0</v>
      </c>
      <c r="I6" s="67"/>
      <c r="J6" s="70"/>
      <c r="K6" s="70"/>
    </row>
    <row r="7" spans="1:11" ht="15" customHeight="1" x14ac:dyDescent="0.2">
      <c r="B7" s="285" t="s">
        <v>407</v>
      </c>
      <c r="C7" s="820">
        <v>67101</v>
      </c>
      <c r="D7" s="826">
        <v>3267902</v>
      </c>
      <c r="E7" s="822">
        <f>'F2'!BU49</f>
        <v>1740758</v>
      </c>
      <c r="G7" s="69"/>
    </row>
    <row r="8" spans="1:11" ht="15" customHeight="1" x14ac:dyDescent="0.2">
      <c r="B8" s="286">
        <v>0.2</v>
      </c>
      <c r="C8" s="820"/>
      <c r="D8" s="827"/>
      <c r="E8" s="823"/>
      <c r="G8" s="69"/>
    </row>
    <row r="9" spans="1:11" ht="15" customHeight="1" x14ac:dyDescent="0.2">
      <c r="B9" s="287" t="s">
        <v>408</v>
      </c>
      <c r="C9" s="250">
        <v>67102</v>
      </c>
      <c r="D9" s="253">
        <v>0</v>
      </c>
      <c r="E9" s="185">
        <v>0</v>
      </c>
    </row>
    <row r="10" spans="1:11" ht="15" customHeight="1" x14ac:dyDescent="0.2">
      <c r="B10" s="288" t="s">
        <v>409</v>
      </c>
      <c r="C10" s="250">
        <v>67103</v>
      </c>
      <c r="D10" s="253">
        <v>0</v>
      </c>
      <c r="E10" s="185">
        <v>0</v>
      </c>
    </row>
    <row r="11" spans="1:11" ht="15" customHeight="1" x14ac:dyDescent="0.2">
      <c r="B11" s="289" t="s">
        <v>410</v>
      </c>
      <c r="C11" s="250">
        <v>6711</v>
      </c>
      <c r="D11" s="253">
        <v>3133665</v>
      </c>
      <c r="E11" s="185">
        <v>2437910</v>
      </c>
    </row>
    <row r="12" spans="1:11" ht="24" customHeight="1" x14ac:dyDescent="0.2">
      <c r="B12" s="288" t="s">
        <v>411</v>
      </c>
      <c r="C12" s="250">
        <v>67111</v>
      </c>
      <c r="D12" s="253">
        <f>D19*5+4</f>
        <v>-234451</v>
      </c>
      <c r="E12" s="185">
        <v>-157728</v>
      </c>
    </row>
    <row r="13" spans="1:11" ht="15" customHeight="1" x14ac:dyDescent="0.2">
      <c r="B13" s="289" t="s">
        <v>412</v>
      </c>
      <c r="C13" s="250">
        <v>6712</v>
      </c>
      <c r="D13" s="253">
        <v>-1117630</v>
      </c>
      <c r="E13" s="185">
        <v>2205653</v>
      </c>
    </row>
    <row r="14" spans="1:11" ht="15" customHeight="1" x14ac:dyDescent="0.2">
      <c r="B14" s="289" t="s">
        <v>413</v>
      </c>
      <c r="C14" s="250">
        <v>6713</v>
      </c>
      <c r="D14" s="253">
        <v>-683175</v>
      </c>
      <c r="E14" s="185">
        <v>-1343029</v>
      </c>
    </row>
    <row r="15" spans="1:11" ht="15" customHeight="1" x14ac:dyDescent="0.2">
      <c r="B15" s="289" t="s">
        <v>414</v>
      </c>
      <c r="C15" s="250">
        <v>6714</v>
      </c>
      <c r="D15" s="254">
        <f>D6+D11+D13+D14</f>
        <v>4600762</v>
      </c>
      <c r="E15" s="255">
        <v>5041291</v>
      </c>
    </row>
    <row r="16" spans="1:11" ht="15" customHeight="1" x14ac:dyDescent="0.2">
      <c r="B16" s="290" t="s">
        <v>415</v>
      </c>
      <c r="C16" s="250">
        <v>6720</v>
      </c>
      <c r="D16" s="254">
        <f>D17+D25</f>
        <v>-25533.599999999977</v>
      </c>
      <c r="E16" s="239">
        <f>E17+E25</f>
        <v>774951</v>
      </c>
    </row>
    <row r="17" spans="1:11" ht="15" customHeight="1" x14ac:dyDescent="0.2">
      <c r="B17" s="289" t="s">
        <v>416</v>
      </c>
      <c r="C17" s="250">
        <v>6721</v>
      </c>
      <c r="D17" s="254">
        <f>D6*0.2</f>
        <v>653580.4</v>
      </c>
      <c r="E17" s="255">
        <v>348151</v>
      </c>
    </row>
    <row r="18" spans="1:11" ht="15" customHeight="1" x14ac:dyDescent="0.2">
      <c r="B18" s="289" t="s">
        <v>417</v>
      </c>
      <c r="C18" s="250">
        <v>6722</v>
      </c>
      <c r="D18" s="254">
        <f>'F2'!BT51</f>
        <v>626733</v>
      </c>
      <c r="E18" s="239">
        <f>'F2'!BU51</f>
        <v>487582</v>
      </c>
    </row>
    <row r="19" spans="1:11" ht="24" customHeight="1" x14ac:dyDescent="0.2">
      <c r="B19" s="288" t="s">
        <v>418</v>
      </c>
      <c r="C19" s="250">
        <v>67221</v>
      </c>
      <c r="D19" s="253">
        <f>'F2'!BT54-'2.3.'!D25-'2.3.'!D26</f>
        <v>-46891</v>
      </c>
      <c r="E19" s="185">
        <f>'F2'!BU54-'2.3.'!E25-'2.3.'!E26</f>
        <v>-31546</v>
      </c>
      <c r="J19" s="198">
        <f>D19+D25+D26-'F2'!BT54</f>
        <v>0</v>
      </c>
    </row>
    <row r="20" spans="1:11" ht="15" customHeight="1" x14ac:dyDescent="0.2">
      <c r="B20" s="291" t="s">
        <v>419</v>
      </c>
      <c r="C20" s="250">
        <v>6723</v>
      </c>
      <c r="D20" s="254">
        <f>D21+D23</f>
        <v>-360161</v>
      </c>
      <c r="E20" s="239">
        <f>E21+E23</f>
        <v>172525</v>
      </c>
    </row>
    <row r="21" spans="1:11" ht="15" customHeight="1" x14ac:dyDescent="0.2">
      <c r="B21" s="285" t="s">
        <v>368</v>
      </c>
      <c r="C21" s="820">
        <v>67231</v>
      </c>
      <c r="D21" s="828">
        <f>'F2'!BT53</f>
        <v>-223526</v>
      </c>
      <c r="E21" s="824">
        <f>'F2'!BU53</f>
        <v>441131</v>
      </c>
      <c r="J21" s="270" t="s">
        <v>170</v>
      </c>
    </row>
    <row r="22" spans="1:11" ht="15" customHeight="1" x14ac:dyDescent="0.2">
      <c r="B22" s="286" t="s">
        <v>420</v>
      </c>
      <c r="C22" s="820"/>
      <c r="D22" s="829"/>
      <c r="E22" s="825"/>
      <c r="G22" s="36"/>
      <c r="H22" s="36"/>
    </row>
    <row r="23" spans="1:11" ht="24" customHeight="1" x14ac:dyDescent="0.2">
      <c r="B23" s="286" t="s">
        <v>421</v>
      </c>
      <c r="C23" s="250">
        <v>67232</v>
      </c>
      <c r="D23" s="254">
        <f>'F2'!BT52</f>
        <v>-136635</v>
      </c>
      <c r="E23" s="239">
        <f>'F2'!BU52</f>
        <v>-268606</v>
      </c>
      <c r="G23" s="69"/>
      <c r="H23" s="69"/>
      <c r="I23" s="36"/>
      <c r="J23" s="36"/>
    </row>
    <row r="24" spans="1:11" ht="15" customHeight="1" x14ac:dyDescent="0.2">
      <c r="B24" s="289" t="s">
        <v>422</v>
      </c>
      <c r="C24" s="250">
        <v>6724</v>
      </c>
      <c r="D24" s="253">
        <f>'F2'!BT50</f>
        <v>-920152</v>
      </c>
      <c r="E24" s="185">
        <f>'F2'!BU50</f>
        <v>-1008258</v>
      </c>
      <c r="G24" s="959">
        <f>D17+D18+D21+D23+D24</f>
        <v>0.39999999990686774</v>
      </c>
      <c r="H24" s="959">
        <f>E17+E18+E21+E23+E24</f>
        <v>0</v>
      </c>
      <c r="I24" s="88"/>
      <c r="J24" s="36"/>
      <c r="K24" s="198">
        <f>D17+D18+D21+D23+D24</f>
        <v>0.39999999990686774</v>
      </c>
    </row>
    <row r="25" spans="1:11" ht="24" customHeight="1" x14ac:dyDescent="0.2">
      <c r="B25" s="289" t="s">
        <v>423</v>
      </c>
      <c r="C25" s="250">
        <v>6725</v>
      </c>
      <c r="D25" s="253">
        <v>-679114</v>
      </c>
      <c r="E25" s="185">
        <v>426800</v>
      </c>
      <c r="G25" s="36"/>
      <c r="H25" s="36"/>
      <c r="I25" s="36"/>
      <c r="J25" s="36"/>
    </row>
    <row r="26" spans="1:11" ht="15" customHeight="1" x14ac:dyDescent="0.2">
      <c r="B26" s="290" t="s">
        <v>424</v>
      </c>
      <c r="C26" s="250">
        <v>6730</v>
      </c>
      <c r="D26" s="253">
        <v>-775</v>
      </c>
      <c r="E26" s="185">
        <v>-5881</v>
      </c>
      <c r="G26" s="36"/>
      <c r="H26" s="36"/>
      <c r="I26" s="36"/>
      <c r="J26" s="36"/>
    </row>
    <row r="27" spans="1:11" ht="15" customHeight="1" thickBot="1" x14ac:dyDescent="0.25">
      <c r="B27" s="292" t="s">
        <v>425</v>
      </c>
      <c r="C27" s="251">
        <v>6731</v>
      </c>
      <c r="D27" s="256">
        <v>0</v>
      </c>
      <c r="E27" s="216">
        <v>0</v>
      </c>
      <c r="G27" s="36"/>
      <c r="H27" s="36"/>
      <c r="I27" s="36"/>
      <c r="J27" s="36"/>
    </row>
    <row r="28" spans="1:11" ht="15" customHeight="1" thickBot="1" x14ac:dyDescent="0.25">
      <c r="A28" s="58" t="s">
        <v>139</v>
      </c>
      <c r="B28" s="293" t="s">
        <v>426</v>
      </c>
      <c r="C28" s="257">
        <v>6740</v>
      </c>
      <c r="D28" s="258">
        <f>D6+D20+D24+D25+D26+H16+D19</f>
        <v>1260809</v>
      </c>
      <c r="E28" s="259">
        <f>E6+E20+E24+E25+E26+E19</f>
        <v>1294398</v>
      </c>
      <c r="G28" s="959">
        <f>'F2'!BT55-'2.3.'!D28</f>
        <v>0</v>
      </c>
      <c r="H28" s="959">
        <f>'F2'!BU55-'2.3.'!E28</f>
        <v>0</v>
      </c>
      <c r="I28" s="36"/>
      <c r="J28" s="36"/>
    </row>
    <row r="29" spans="1:11" ht="15" customHeight="1" x14ac:dyDescent="0.2">
      <c r="B29" s="97"/>
      <c r="C29" s="98"/>
      <c r="D29" s="98"/>
      <c r="E29" s="99"/>
      <c r="G29" s="69"/>
      <c r="H29" s="69"/>
      <c r="I29" s="36"/>
      <c r="J29" s="36"/>
    </row>
    <row r="30" spans="1:11" ht="15" customHeight="1" x14ac:dyDescent="0.2">
      <c r="B30" s="97"/>
      <c r="C30" s="98"/>
      <c r="D30" s="98"/>
      <c r="E30" s="99"/>
      <c r="G30" s="36"/>
      <c r="H30" s="36"/>
      <c r="I30" s="88"/>
      <c r="J30" s="36"/>
    </row>
    <row r="31" spans="1:11" ht="15" customHeight="1" x14ac:dyDescent="0.2">
      <c r="B31" s="100" t="s">
        <v>295</v>
      </c>
      <c r="C31" s="11"/>
      <c r="D31" s="98"/>
      <c r="E31" s="213" t="s">
        <v>294</v>
      </c>
      <c r="G31" s="36"/>
      <c r="H31" s="36"/>
      <c r="I31" s="36"/>
      <c r="J31" s="36"/>
    </row>
    <row r="32" spans="1:11" ht="15" customHeight="1" x14ac:dyDescent="0.2">
      <c r="B32" s="97"/>
      <c r="C32" s="48" t="s">
        <v>296</v>
      </c>
      <c r="D32" s="9"/>
      <c r="E32" s="9" t="s">
        <v>299</v>
      </c>
      <c r="G32" s="36"/>
      <c r="H32" s="36"/>
      <c r="I32" s="36"/>
      <c r="J32" s="36"/>
    </row>
    <row r="33" spans="1:50" x14ac:dyDescent="0.2">
      <c r="G33" s="36"/>
      <c r="H33" s="36"/>
      <c r="I33" s="36"/>
      <c r="J33" s="36"/>
    </row>
    <row r="34" spans="1:50" ht="15" customHeight="1" x14ac:dyDescent="0.2">
      <c r="B34" s="101" t="s">
        <v>297</v>
      </c>
      <c r="C34" s="11"/>
      <c r="D34" s="98"/>
      <c r="E34" s="213" t="s">
        <v>298</v>
      </c>
      <c r="G34" s="36"/>
      <c r="H34" s="36"/>
      <c r="I34" s="36"/>
      <c r="J34" s="36"/>
    </row>
    <row r="35" spans="1:50" x14ac:dyDescent="0.2">
      <c r="C35" s="48" t="s">
        <v>296</v>
      </c>
      <c r="D35" s="9"/>
      <c r="E35" s="9" t="s">
        <v>299</v>
      </c>
      <c r="G35" s="36"/>
      <c r="H35" s="36"/>
      <c r="I35" s="36"/>
      <c r="J35" s="36"/>
    </row>
    <row r="36" spans="1:50" x14ac:dyDescent="0.2">
      <c r="G36" s="36"/>
      <c r="H36" s="36"/>
      <c r="I36" s="36"/>
      <c r="J36" s="36"/>
    </row>
    <row r="37" spans="1:50" x14ac:dyDescent="0.2">
      <c r="C37" s="102"/>
      <c r="G37" s="69"/>
      <c r="H37" s="69"/>
      <c r="I37" s="36"/>
      <c r="J37" s="36"/>
    </row>
    <row r="38" spans="1:50" x14ac:dyDescent="0.2">
      <c r="G38" s="71"/>
      <c r="H38" s="71"/>
      <c r="I38" s="88"/>
      <c r="J38" s="36"/>
    </row>
    <row r="39" spans="1:50" s="67" customFormat="1" ht="15" customHeight="1" x14ac:dyDescent="0.2">
      <c r="A39" s="65"/>
      <c r="B39" s="281" t="s">
        <v>290</v>
      </c>
      <c r="C39" s="28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</row>
    <row r="40" spans="1:50" s="67" customFormat="1" ht="15" customHeight="1" x14ac:dyDescent="0.2">
      <c r="A40" s="65"/>
      <c r="B40" s="281" t="s">
        <v>349</v>
      </c>
      <c r="C40" s="281"/>
      <c r="D40" s="71"/>
      <c r="E40" s="71"/>
      <c r="F40" s="71"/>
      <c r="G40" s="70"/>
      <c r="H40" s="70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</row>
    <row r="41" spans="1:50" x14ac:dyDescent="0.2">
      <c r="G41" s="70"/>
      <c r="H41" s="70"/>
      <c r="I41" s="70"/>
    </row>
    <row r="42" spans="1:50" x14ac:dyDescent="0.2">
      <c r="G42" s="70"/>
      <c r="H42" s="70"/>
      <c r="I42" s="70"/>
    </row>
    <row r="43" spans="1:50" x14ac:dyDescent="0.2">
      <c r="G43" s="70"/>
      <c r="H43" s="70"/>
      <c r="I43" s="70"/>
    </row>
    <row r="44" spans="1:50" x14ac:dyDescent="0.2">
      <c r="I44" s="70"/>
    </row>
    <row r="45" spans="1:50" x14ac:dyDescent="0.2">
      <c r="G45" s="67"/>
      <c r="H45" s="67"/>
    </row>
    <row r="46" spans="1:50" x14ac:dyDescent="0.2">
      <c r="I46" s="67"/>
    </row>
    <row r="49" spans="7:9" x14ac:dyDescent="0.2">
      <c r="G49" s="3"/>
    </row>
    <row r="52" spans="7:9" x14ac:dyDescent="0.2">
      <c r="G52" s="79"/>
    </row>
    <row r="53" spans="7:9" x14ac:dyDescent="0.2">
      <c r="G53" s="25"/>
    </row>
    <row r="57" spans="7:9" x14ac:dyDescent="0.2">
      <c r="G57" s="67"/>
      <c r="H57" s="67"/>
    </row>
    <row r="58" spans="7:9" x14ac:dyDescent="0.2">
      <c r="G58" s="67"/>
      <c r="H58" s="67"/>
      <c r="I58" s="67"/>
    </row>
    <row r="59" spans="7:9" x14ac:dyDescent="0.2">
      <c r="I59" s="67"/>
    </row>
  </sheetData>
  <sheetProtection formatCells="0" formatColumns="0" autoFilter="0"/>
  <mergeCells count="8">
    <mergeCell ref="G3:H3"/>
    <mergeCell ref="C21:C22"/>
    <mergeCell ref="B2:E2"/>
    <mergeCell ref="C7:C8"/>
    <mergeCell ref="E7:E8"/>
    <mergeCell ref="E21:E22"/>
    <mergeCell ref="D7:D8"/>
    <mergeCell ref="D21:D22"/>
  </mergeCells>
  <pageMargins left="0.74803149606299213" right="0.74803149606299213" top="0.98425196850393704" bottom="0.98425196850393704" header="0.51181102362204722" footer="0.51181102362204722"/>
  <pageSetup paperSize="9" scale="98" orientation="portrait" r:id="rId1"/>
  <headerFooter alignWithMargins="0"/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FFFF00"/>
  </sheetPr>
  <dimension ref="A1:EQ51"/>
  <sheetViews>
    <sheetView topLeftCell="B1" zoomScaleNormal="100" zoomScaleSheetLayoutView="100" workbookViewId="0">
      <selection activeCell="AD41" sqref="AD41"/>
    </sheetView>
  </sheetViews>
  <sheetFormatPr defaultColWidth="0.85546875" defaultRowHeight="12.75" x14ac:dyDescent="0.2"/>
  <cols>
    <col min="1" max="1" width="9.42578125" style="43" hidden="1" customWidth="1"/>
    <col min="2" max="3" width="0.85546875" style="44"/>
    <col min="4" max="4" width="1.7109375" style="44" customWidth="1"/>
    <col min="5" max="5" width="0.42578125" style="44" customWidth="1"/>
    <col min="6" max="6" width="2.7109375" style="44" customWidth="1"/>
    <col min="7" max="72" width="0.85546875" style="44"/>
    <col min="73" max="75" width="15.42578125" style="44" customWidth="1"/>
    <col min="76" max="76" width="3.7109375" style="44" customWidth="1"/>
    <col min="77" max="77" width="18.42578125" style="44" customWidth="1"/>
    <col min="78" max="78" width="9.140625" style="44" customWidth="1"/>
    <col min="79" max="79" width="7.140625" style="44" customWidth="1"/>
    <col min="80" max="86" width="5.7109375" style="44" customWidth="1"/>
    <col min="87" max="16384" width="0.85546875" style="44"/>
  </cols>
  <sheetData>
    <row r="1" spans="1:75" ht="14.25" customHeight="1" x14ac:dyDescent="0.2"/>
    <row r="2" spans="1:75" ht="14.25" customHeight="1" x14ac:dyDescent="0.2"/>
    <row r="3" spans="1:75" ht="15.75" customHeight="1" x14ac:dyDescent="0.2">
      <c r="B3" s="858" t="s">
        <v>427</v>
      </c>
      <c r="C3" s="858"/>
      <c r="D3" s="858"/>
      <c r="E3" s="858"/>
      <c r="F3" s="858"/>
      <c r="G3" s="858"/>
      <c r="H3" s="858"/>
      <c r="I3" s="858"/>
      <c r="J3" s="858"/>
      <c r="K3" s="858"/>
      <c r="L3" s="858"/>
      <c r="M3" s="858"/>
      <c r="N3" s="858"/>
      <c r="O3" s="858"/>
      <c r="P3" s="858"/>
      <c r="Q3" s="858"/>
      <c r="R3" s="858"/>
      <c r="S3" s="858"/>
      <c r="T3" s="858"/>
      <c r="U3" s="858"/>
      <c r="V3" s="858"/>
      <c r="W3" s="858"/>
      <c r="X3" s="858"/>
      <c r="Y3" s="858"/>
      <c r="Z3" s="858"/>
      <c r="AA3" s="858"/>
      <c r="AB3" s="858"/>
      <c r="AC3" s="858"/>
      <c r="AD3" s="858"/>
      <c r="AE3" s="858"/>
      <c r="AF3" s="858"/>
      <c r="AG3" s="858"/>
      <c r="AH3" s="858"/>
      <c r="AI3" s="858"/>
      <c r="AJ3" s="858"/>
      <c r="AK3" s="858"/>
      <c r="AL3" s="858"/>
      <c r="AM3" s="858"/>
      <c r="AN3" s="858"/>
      <c r="AO3" s="858"/>
      <c r="AP3" s="858"/>
      <c r="AQ3" s="858"/>
      <c r="AR3" s="858"/>
      <c r="AS3" s="858"/>
      <c r="AT3" s="858"/>
      <c r="AU3" s="858"/>
      <c r="AV3" s="858"/>
      <c r="AW3" s="858"/>
      <c r="AX3" s="858"/>
      <c r="AY3" s="858"/>
      <c r="AZ3" s="858"/>
      <c r="BA3" s="858"/>
      <c r="BB3" s="858"/>
      <c r="BC3" s="858"/>
      <c r="BD3" s="858"/>
      <c r="BE3" s="858"/>
      <c r="BF3" s="858"/>
      <c r="BG3" s="858"/>
      <c r="BH3" s="858"/>
      <c r="BI3" s="858"/>
      <c r="BJ3" s="858"/>
      <c r="BK3" s="858"/>
      <c r="BL3" s="858"/>
      <c r="BM3" s="858"/>
      <c r="BN3" s="858"/>
      <c r="BO3" s="858"/>
      <c r="BP3" s="858"/>
      <c r="BQ3" s="858"/>
      <c r="BR3" s="858"/>
      <c r="BS3" s="858"/>
      <c r="BT3" s="858"/>
      <c r="BU3" s="858"/>
      <c r="BV3" s="858"/>
      <c r="BW3" s="858"/>
    </row>
    <row r="4" spans="1:75" ht="15.75" customHeight="1" x14ac:dyDescent="0.2">
      <c r="B4" s="858" t="s">
        <v>428</v>
      </c>
      <c r="C4" s="858"/>
      <c r="D4" s="858"/>
      <c r="E4" s="858"/>
      <c r="F4" s="858"/>
      <c r="G4" s="858"/>
      <c r="H4" s="858"/>
      <c r="I4" s="858"/>
      <c r="J4" s="858"/>
      <c r="K4" s="858"/>
      <c r="L4" s="858"/>
      <c r="M4" s="858"/>
      <c r="N4" s="858"/>
      <c r="O4" s="858"/>
      <c r="P4" s="858"/>
      <c r="Q4" s="858"/>
      <c r="R4" s="858"/>
      <c r="S4" s="858"/>
      <c r="T4" s="858"/>
      <c r="U4" s="858"/>
      <c r="V4" s="858"/>
      <c r="W4" s="858"/>
      <c r="X4" s="858"/>
      <c r="Y4" s="858"/>
      <c r="Z4" s="858"/>
      <c r="AA4" s="858"/>
      <c r="AB4" s="858"/>
      <c r="AC4" s="858"/>
      <c r="AD4" s="858"/>
      <c r="AE4" s="858"/>
      <c r="AF4" s="858"/>
      <c r="AG4" s="858"/>
      <c r="AH4" s="858"/>
      <c r="AI4" s="858"/>
      <c r="AJ4" s="858"/>
      <c r="AK4" s="858"/>
      <c r="AL4" s="858"/>
      <c r="AM4" s="858"/>
      <c r="AN4" s="858"/>
      <c r="AO4" s="858"/>
      <c r="AP4" s="858"/>
      <c r="AQ4" s="858"/>
      <c r="AR4" s="858"/>
      <c r="AS4" s="858"/>
      <c r="AT4" s="858"/>
      <c r="AU4" s="858"/>
      <c r="AV4" s="858"/>
      <c r="AW4" s="858"/>
      <c r="AX4" s="858"/>
      <c r="AY4" s="858"/>
      <c r="AZ4" s="858"/>
      <c r="BA4" s="858"/>
      <c r="BB4" s="858"/>
      <c r="BC4" s="858"/>
      <c r="BD4" s="858"/>
      <c r="BE4" s="858"/>
      <c r="BF4" s="858"/>
      <c r="BG4" s="858"/>
      <c r="BH4" s="858"/>
      <c r="BI4" s="858"/>
      <c r="BJ4" s="858"/>
      <c r="BK4" s="858"/>
      <c r="BL4" s="858"/>
      <c r="BM4" s="858"/>
      <c r="BN4" s="858"/>
      <c r="BO4" s="858"/>
      <c r="BP4" s="858"/>
      <c r="BQ4" s="858"/>
      <c r="BR4" s="858"/>
      <c r="BS4" s="858"/>
      <c r="BT4" s="858"/>
      <c r="BU4" s="858"/>
      <c r="BV4" s="858"/>
      <c r="BW4" s="858"/>
    </row>
    <row r="5" spans="1:75" ht="14.25" customHeight="1" x14ac:dyDescent="0.2"/>
    <row r="6" spans="1:75" ht="14.25" customHeight="1" thickBot="1" x14ac:dyDescent="0.25"/>
    <row r="7" spans="1:75" ht="45" customHeight="1" x14ac:dyDescent="0.2">
      <c r="B7" s="859" t="s">
        <v>342</v>
      </c>
      <c r="C7" s="860"/>
      <c r="D7" s="860"/>
      <c r="E7" s="860"/>
      <c r="F7" s="860"/>
      <c r="G7" s="860"/>
      <c r="H7" s="860"/>
      <c r="I7" s="860"/>
      <c r="J7" s="860"/>
      <c r="K7" s="860"/>
      <c r="L7" s="860"/>
      <c r="M7" s="860"/>
      <c r="N7" s="860"/>
      <c r="O7" s="860"/>
      <c r="P7" s="860"/>
      <c r="Q7" s="860"/>
      <c r="R7" s="860"/>
      <c r="S7" s="860"/>
      <c r="T7" s="860"/>
      <c r="U7" s="860"/>
      <c r="V7" s="860"/>
      <c r="W7" s="860"/>
      <c r="X7" s="860"/>
      <c r="Y7" s="860"/>
      <c r="Z7" s="860"/>
      <c r="AA7" s="860"/>
      <c r="AB7" s="860"/>
      <c r="AC7" s="860"/>
      <c r="AD7" s="860"/>
      <c r="AE7" s="860"/>
      <c r="AF7" s="860"/>
      <c r="AG7" s="860"/>
      <c r="AH7" s="860"/>
      <c r="AI7" s="860"/>
      <c r="AJ7" s="860"/>
      <c r="AK7" s="860"/>
      <c r="AL7" s="860"/>
      <c r="AM7" s="860"/>
      <c r="AN7" s="860"/>
      <c r="AO7" s="860"/>
      <c r="AP7" s="860"/>
      <c r="AQ7" s="860"/>
      <c r="AR7" s="860"/>
      <c r="AS7" s="860"/>
      <c r="AT7" s="860"/>
      <c r="AU7" s="860"/>
      <c r="AV7" s="860"/>
      <c r="AW7" s="860"/>
      <c r="AX7" s="860"/>
      <c r="AY7" s="860"/>
      <c r="AZ7" s="860"/>
      <c r="BA7" s="860"/>
      <c r="BB7" s="860"/>
      <c r="BC7" s="861"/>
      <c r="BD7" s="862" t="s">
        <v>429</v>
      </c>
      <c r="BE7" s="679"/>
      <c r="BF7" s="679"/>
      <c r="BG7" s="679"/>
      <c r="BH7" s="679"/>
      <c r="BI7" s="679"/>
      <c r="BJ7" s="679"/>
      <c r="BK7" s="679"/>
      <c r="BL7" s="679"/>
      <c r="BM7" s="679"/>
      <c r="BN7" s="679"/>
      <c r="BO7" s="679"/>
      <c r="BP7" s="679"/>
      <c r="BQ7" s="679"/>
      <c r="BR7" s="679"/>
      <c r="BS7" s="679"/>
      <c r="BT7" s="863"/>
      <c r="BU7" s="103" t="s">
        <v>545</v>
      </c>
      <c r="BV7" s="103" t="s">
        <v>546</v>
      </c>
      <c r="BW7" s="104" t="s">
        <v>547</v>
      </c>
    </row>
    <row r="8" spans="1:75" s="108" customFormat="1" ht="11.25" x14ac:dyDescent="0.2">
      <c r="A8" s="105"/>
      <c r="B8" s="868">
        <v>1</v>
      </c>
      <c r="C8" s="869"/>
      <c r="D8" s="869"/>
      <c r="E8" s="869"/>
      <c r="F8" s="869"/>
      <c r="G8" s="869"/>
      <c r="H8" s="869"/>
      <c r="I8" s="869"/>
      <c r="J8" s="869"/>
      <c r="K8" s="869"/>
      <c r="L8" s="869"/>
      <c r="M8" s="869"/>
      <c r="N8" s="869"/>
      <c r="O8" s="869"/>
      <c r="P8" s="869"/>
      <c r="Q8" s="869"/>
      <c r="R8" s="869"/>
      <c r="S8" s="869"/>
      <c r="T8" s="869"/>
      <c r="U8" s="869"/>
      <c r="V8" s="869"/>
      <c r="W8" s="869"/>
      <c r="X8" s="869"/>
      <c r="Y8" s="869"/>
      <c r="Z8" s="869"/>
      <c r="AA8" s="869"/>
      <c r="AB8" s="869"/>
      <c r="AC8" s="869"/>
      <c r="AD8" s="869"/>
      <c r="AE8" s="869"/>
      <c r="AF8" s="869"/>
      <c r="AG8" s="869"/>
      <c r="AH8" s="869"/>
      <c r="AI8" s="869"/>
      <c r="AJ8" s="869"/>
      <c r="AK8" s="869"/>
      <c r="AL8" s="869"/>
      <c r="AM8" s="869"/>
      <c r="AN8" s="869"/>
      <c r="AO8" s="869"/>
      <c r="AP8" s="869"/>
      <c r="AQ8" s="869"/>
      <c r="AR8" s="869"/>
      <c r="AS8" s="869"/>
      <c r="AT8" s="869"/>
      <c r="AU8" s="869"/>
      <c r="AV8" s="869"/>
      <c r="AW8" s="869"/>
      <c r="AX8" s="869"/>
      <c r="AY8" s="869"/>
      <c r="AZ8" s="869"/>
      <c r="BA8" s="869"/>
      <c r="BB8" s="869"/>
      <c r="BC8" s="870"/>
      <c r="BD8" s="871">
        <v>2</v>
      </c>
      <c r="BE8" s="869"/>
      <c r="BF8" s="869"/>
      <c r="BG8" s="869"/>
      <c r="BH8" s="869"/>
      <c r="BI8" s="869"/>
      <c r="BJ8" s="869"/>
      <c r="BK8" s="869"/>
      <c r="BL8" s="869"/>
      <c r="BM8" s="869"/>
      <c r="BN8" s="869"/>
      <c r="BO8" s="869"/>
      <c r="BP8" s="869"/>
      <c r="BQ8" s="869"/>
      <c r="BR8" s="869"/>
      <c r="BS8" s="869"/>
      <c r="BT8" s="870"/>
      <c r="BU8" s="106">
        <v>3</v>
      </c>
      <c r="BV8" s="106">
        <v>4</v>
      </c>
      <c r="BW8" s="107">
        <v>5</v>
      </c>
    </row>
    <row r="9" spans="1:75" x14ac:dyDescent="0.2">
      <c r="B9" s="109"/>
      <c r="C9" s="33" t="s">
        <v>55</v>
      </c>
      <c r="D9" s="31"/>
      <c r="E9" s="31"/>
      <c r="F9" s="32"/>
      <c r="G9" s="865" t="s">
        <v>431</v>
      </c>
      <c r="H9" s="866"/>
      <c r="I9" s="866"/>
      <c r="J9" s="866"/>
      <c r="K9" s="866"/>
      <c r="L9" s="866"/>
      <c r="M9" s="866"/>
      <c r="N9" s="866"/>
      <c r="O9" s="866"/>
      <c r="P9" s="866"/>
      <c r="Q9" s="866"/>
      <c r="R9" s="866"/>
      <c r="S9" s="866"/>
      <c r="T9" s="866"/>
      <c r="U9" s="866"/>
      <c r="V9" s="866"/>
      <c r="W9" s="866"/>
      <c r="X9" s="866"/>
      <c r="Y9" s="866"/>
      <c r="Z9" s="866"/>
      <c r="AA9" s="866"/>
      <c r="AB9" s="866"/>
      <c r="AC9" s="866"/>
      <c r="AD9" s="866"/>
      <c r="AE9" s="866"/>
      <c r="AF9" s="866"/>
      <c r="AG9" s="866"/>
      <c r="AH9" s="866"/>
      <c r="AI9" s="866"/>
      <c r="AJ9" s="866"/>
      <c r="AK9" s="866"/>
      <c r="AL9" s="866"/>
      <c r="AM9" s="866"/>
      <c r="AN9" s="866"/>
      <c r="AO9" s="866"/>
      <c r="AP9" s="866"/>
      <c r="AQ9" s="866"/>
      <c r="AR9" s="866"/>
      <c r="AS9" s="866"/>
      <c r="AT9" s="866"/>
      <c r="AU9" s="866"/>
      <c r="AV9" s="866"/>
      <c r="AW9" s="866"/>
      <c r="AX9" s="866"/>
      <c r="AY9" s="866"/>
      <c r="AZ9" s="866"/>
      <c r="BA9" s="866"/>
      <c r="BB9" s="866"/>
      <c r="BC9" s="867"/>
      <c r="BD9" s="837"/>
      <c r="BE9" s="837"/>
      <c r="BF9" s="837"/>
      <c r="BG9" s="837"/>
      <c r="BH9" s="837"/>
      <c r="BI9" s="837"/>
      <c r="BJ9" s="837"/>
      <c r="BK9" s="837"/>
      <c r="BL9" s="837"/>
      <c r="BM9" s="837"/>
      <c r="BN9" s="837"/>
      <c r="BO9" s="837"/>
      <c r="BP9" s="837"/>
      <c r="BQ9" s="837"/>
      <c r="BR9" s="837"/>
      <c r="BS9" s="837"/>
      <c r="BT9" s="837"/>
      <c r="BU9" s="110"/>
      <c r="BV9" s="110"/>
      <c r="BW9" s="111"/>
    </row>
    <row r="10" spans="1:75" ht="14.25" customHeight="1" x14ac:dyDescent="0.2">
      <c r="B10" s="109"/>
      <c r="C10" s="31" t="s">
        <v>54</v>
      </c>
      <c r="D10" s="31"/>
      <c r="E10" s="31"/>
      <c r="F10" s="32"/>
      <c r="G10" s="831" t="s">
        <v>203</v>
      </c>
      <c r="H10" s="832"/>
      <c r="I10" s="832"/>
      <c r="J10" s="832"/>
      <c r="K10" s="832"/>
      <c r="L10" s="832"/>
      <c r="M10" s="832"/>
      <c r="N10" s="832"/>
      <c r="O10" s="832"/>
      <c r="P10" s="832"/>
      <c r="Q10" s="832"/>
      <c r="R10" s="832"/>
      <c r="S10" s="832"/>
      <c r="T10" s="832"/>
      <c r="U10" s="832"/>
      <c r="V10" s="832"/>
      <c r="W10" s="832"/>
      <c r="X10" s="832"/>
      <c r="Y10" s="832"/>
      <c r="Z10" s="832"/>
      <c r="AA10" s="832"/>
      <c r="AB10" s="832"/>
      <c r="AC10" s="832"/>
      <c r="AD10" s="832"/>
      <c r="AE10" s="832"/>
      <c r="AF10" s="832"/>
      <c r="AG10" s="832"/>
      <c r="AH10" s="832"/>
      <c r="AI10" s="832"/>
      <c r="AJ10" s="832"/>
      <c r="AK10" s="832"/>
      <c r="AL10" s="832"/>
      <c r="AM10" s="832"/>
      <c r="AN10" s="832"/>
      <c r="AO10" s="832"/>
      <c r="AP10" s="832"/>
      <c r="AQ10" s="832"/>
      <c r="AR10" s="832"/>
      <c r="AS10" s="832"/>
      <c r="AT10" s="832"/>
      <c r="AU10" s="832"/>
      <c r="AV10" s="832"/>
      <c r="AW10" s="832"/>
      <c r="AX10" s="832"/>
      <c r="AY10" s="832"/>
      <c r="AZ10" s="832"/>
      <c r="BA10" s="832"/>
      <c r="BB10" s="832"/>
      <c r="BC10" s="833"/>
      <c r="BD10" s="864" t="s">
        <v>53</v>
      </c>
      <c r="BE10" s="864"/>
      <c r="BF10" s="864"/>
      <c r="BG10" s="864"/>
      <c r="BH10" s="864"/>
      <c r="BI10" s="864"/>
      <c r="BJ10" s="864"/>
      <c r="BK10" s="864"/>
      <c r="BL10" s="864"/>
      <c r="BM10" s="864"/>
      <c r="BN10" s="864"/>
      <c r="BO10" s="864"/>
      <c r="BP10" s="864"/>
      <c r="BQ10" s="864"/>
      <c r="BR10" s="864"/>
      <c r="BS10" s="864"/>
      <c r="BT10" s="864"/>
      <c r="BU10" s="178">
        <f>'F1'!DJ22</f>
        <v>47824</v>
      </c>
      <c r="BV10" s="178">
        <f>'F1'!DK22</f>
        <v>19935</v>
      </c>
      <c r="BW10" s="165">
        <f>'F1'!DL22</f>
        <v>27142</v>
      </c>
    </row>
    <row r="11" spans="1:75" ht="14.25" customHeight="1" x14ac:dyDescent="0.2">
      <c r="B11" s="109"/>
      <c r="C11" s="31" t="s">
        <v>52</v>
      </c>
      <c r="D11" s="31"/>
      <c r="E11" s="31"/>
      <c r="F11" s="32"/>
      <c r="G11" s="831" t="s">
        <v>432</v>
      </c>
      <c r="H11" s="832"/>
      <c r="I11" s="832"/>
      <c r="J11" s="832"/>
      <c r="K11" s="832"/>
      <c r="L11" s="832"/>
      <c r="M11" s="832"/>
      <c r="N11" s="832"/>
      <c r="O11" s="832"/>
      <c r="P11" s="832"/>
      <c r="Q11" s="832"/>
      <c r="R11" s="832"/>
      <c r="S11" s="832"/>
      <c r="T11" s="832"/>
      <c r="U11" s="832"/>
      <c r="V11" s="832"/>
      <c r="W11" s="832"/>
      <c r="X11" s="832"/>
      <c r="Y11" s="832"/>
      <c r="Z11" s="832"/>
      <c r="AA11" s="832"/>
      <c r="AB11" s="832"/>
      <c r="AC11" s="832"/>
      <c r="AD11" s="832"/>
      <c r="AE11" s="832"/>
      <c r="AF11" s="832"/>
      <c r="AG11" s="832"/>
      <c r="AH11" s="832"/>
      <c r="AI11" s="832"/>
      <c r="AJ11" s="832"/>
      <c r="AK11" s="832"/>
      <c r="AL11" s="832"/>
      <c r="AM11" s="832"/>
      <c r="AN11" s="832"/>
      <c r="AO11" s="832"/>
      <c r="AP11" s="832"/>
      <c r="AQ11" s="832"/>
      <c r="AR11" s="832"/>
      <c r="AS11" s="832"/>
      <c r="AT11" s="832"/>
      <c r="AU11" s="832"/>
      <c r="AV11" s="832"/>
      <c r="AW11" s="832"/>
      <c r="AX11" s="832"/>
      <c r="AY11" s="832"/>
      <c r="AZ11" s="832"/>
      <c r="BA11" s="832"/>
      <c r="BB11" s="832"/>
      <c r="BC11" s="833"/>
      <c r="BD11" s="837" t="s">
        <v>51</v>
      </c>
      <c r="BE11" s="837"/>
      <c r="BF11" s="837"/>
      <c r="BG11" s="837"/>
      <c r="BH11" s="837"/>
      <c r="BI11" s="837"/>
      <c r="BJ11" s="837"/>
      <c r="BK11" s="837"/>
      <c r="BL11" s="837"/>
      <c r="BM11" s="837"/>
      <c r="BN11" s="837"/>
      <c r="BO11" s="837"/>
      <c r="BP11" s="837"/>
      <c r="BQ11" s="837"/>
      <c r="BR11" s="837"/>
      <c r="BS11" s="837"/>
      <c r="BT11" s="837"/>
      <c r="BU11" s="178">
        <f>'F1'!DJ25</f>
        <v>73774</v>
      </c>
      <c r="BV11" s="178">
        <f>'F1'!DK25</f>
        <v>91494</v>
      </c>
      <c r="BW11" s="165">
        <f>'F1'!DL25</f>
        <v>96233</v>
      </c>
    </row>
    <row r="12" spans="1:75" ht="14.25" customHeight="1" x14ac:dyDescent="0.2">
      <c r="B12" s="109"/>
      <c r="C12" s="832" t="s">
        <v>50</v>
      </c>
      <c r="D12" s="832"/>
      <c r="E12" s="31"/>
      <c r="F12" s="32"/>
      <c r="G12" s="831" t="s">
        <v>207</v>
      </c>
      <c r="H12" s="832"/>
      <c r="I12" s="832"/>
      <c r="J12" s="832"/>
      <c r="K12" s="832"/>
      <c r="L12" s="832"/>
      <c r="M12" s="832"/>
      <c r="N12" s="832"/>
      <c r="O12" s="832"/>
      <c r="P12" s="832"/>
      <c r="Q12" s="832"/>
      <c r="R12" s="832"/>
      <c r="S12" s="832"/>
      <c r="T12" s="832"/>
      <c r="U12" s="832"/>
      <c r="V12" s="832"/>
      <c r="W12" s="832"/>
      <c r="X12" s="832"/>
      <c r="Y12" s="832"/>
      <c r="Z12" s="832"/>
      <c r="AA12" s="832"/>
      <c r="AB12" s="832"/>
      <c r="AC12" s="832"/>
      <c r="AD12" s="832"/>
      <c r="AE12" s="832"/>
      <c r="AF12" s="832"/>
      <c r="AG12" s="832"/>
      <c r="AH12" s="832"/>
      <c r="AI12" s="832"/>
      <c r="AJ12" s="832"/>
      <c r="AK12" s="832"/>
      <c r="AL12" s="832"/>
      <c r="AM12" s="832"/>
      <c r="AN12" s="832"/>
      <c r="AO12" s="832"/>
      <c r="AP12" s="832"/>
      <c r="AQ12" s="832"/>
      <c r="AR12" s="832"/>
      <c r="AS12" s="832"/>
      <c r="AT12" s="832"/>
      <c r="AU12" s="832"/>
      <c r="AV12" s="832"/>
      <c r="AW12" s="832"/>
      <c r="AX12" s="832"/>
      <c r="AY12" s="832"/>
      <c r="AZ12" s="832"/>
      <c r="BA12" s="832"/>
      <c r="BB12" s="832"/>
      <c r="BC12" s="833"/>
      <c r="BD12" s="837" t="s">
        <v>49</v>
      </c>
      <c r="BE12" s="837"/>
      <c r="BF12" s="837"/>
      <c r="BG12" s="837"/>
      <c r="BH12" s="837"/>
      <c r="BI12" s="837"/>
      <c r="BJ12" s="837"/>
      <c r="BK12" s="837"/>
      <c r="BL12" s="837"/>
      <c r="BM12" s="837"/>
      <c r="BN12" s="837"/>
      <c r="BO12" s="837"/>
      <c r="BP12" s="837"/>
      <c r="BQ12" s="837"/>
      <c r="BR12" s="837"/>
      <c r="BS12" s="837"/>
      <c r="BT12" s="837"/>
      <c r="BU12" s="178">
        <f>'F1'!DJ28</f>
        <v>0</v>
      </c>
      <c r="BV12" s="178">
        <f>'F1'!DK28</f>
        <v>0</v>
      </c>
      <c r="BW12" s="165">
        <f>'F1'!DL28</f>
        <v>0</v>
      </c>
    </row>
    <row r="13" spans="1:75" ht="14.25" customHeight="1" x14ac:dyDescent="0.2">
      <c r="B13" s="109"/>
      <c r="C13" s="31" t="s">
        <v>48</v>
      </c>
      <c r="D13" s="31"/>
      <c r="E13" s="31"/>
      <c r="F13" s="32"/>
      <c r="G13" s="831" t="s">
        <v>208</v>
      </c>
      <c r="H13" s="832"/>
      <c r="I13" s="832"/>
      <c r="J13" s="832"/>
      <c r="K13" s="832"/>
      <c r="L13" s="832"/>
      <c r="M13" s="832"/>
      <c r="N13" s="832"/>
      <c r="O13" s="832"/>
      <c r="P13" s="832"/>
      <c r="Q13" s="832"/>
      <c r="R13" s="832"/>
      <c r="S13" s="832"/>
      <c r="T13" s="832"/>
      <c r="U13" s="832"/>
      <c r="V13" s="832"/>
      <c r="W13" s="832"/>
      <c r="X13" s="832"/>
      <c r="Y13" s="832"/>
      <c r="Z13" s="832"/>
      <c r="AA13" s="832"/>
      <c r="AB13" s="832"/>
      <c r="AC13" s="832"/>
      <c r="AD13" s="832"/>
      <c r="AE13" s="832"/>
      <c r="AF13" s="832"/>
      <c r="AG13" s="832"/>
      <c r="AH13" s="832"/>
      <c r="AI13" s="832"/>
      <c r="AJ13" s="832"/>
      <c r="AK13" s="832"/>
      <c r="AL13" s="832"/>
      <c r="AM13" s="832"/>
      <c r="AN13" s="832"/>
      <c r="AO13" s="832"/>
      <c r="AP13" s="832"/>
      <c r="AQ13" s="832"/>
      <c r="AR13" s="832"/>
      <c r="AS13" s="832"/>
      <c r="AT13" s="832"/>
      <c r="AU13" s="832"/>
      <c r="AV13" s="832"/>
      <c r="AW13" s="832"/>
      <c r="AX13" s="832"/>
      <c r="AY13" s="832"/>
      <c r="AZ13" s="832"/>
      <c r="BA13" s="832"/>
      <c r="BB13" s="832"/>
      <c r="BC13" s="833"/>
      <c r="BD13" s="837" t="s">
        <v>47</v>
      </c>
      <c r="BE13" s="837"/>
      <c r="BF13" s="837"/>
      <c r="BG13" s="837"/>
      <c r="BH13" s="837"/>
      <c r="BI13" s="837"/>
      <c r="BJ13" s="837"/>
      <c r="BK13" s="837"/>
      <c r="BL13" s="837"/>
      <c r="BM13" s="837"/>
      <c r="BN13" s="837"/>
      <c r="BO13" s="837"/>
      <c r="BP13" s="837"/>
      <c r="BQ13" s="837"/>
      <c r="BR13" s="837"/>
      <c r="BS13" s="837"/>
      <c r="BT13" s="837"/>
      <c r="BU13" s="178">
        <f>'F1'!DJ30</f>
        <v>0</v>
      </c>
      <c r="BV13" s="178">
        <f>'F1'!DK30</f>
        <v>0</v>
      </c>
      <c r="BW13" s="165">
        <f>'F1'!DL30</f>
        <v>0</v>
      </c>
    </row>
    <row r="14" spans="1:75" ht="14.25" customHeight="1" x14ac:dyDescent="0.2">
      <c r="B14" s="109"/>
      <c r="C14" s="31" t="s">
        <v>46</v>
      </c>
      <c r="D14" s="31"/>
      <c r="E14" s="31"/>
      <c r="F14" s="32"/>
      <c r="G14" s="831" t="s">
        <v>209</v>
      </c>
      <c r="H14" s="832"/>
      <c r="I14" s="832"/>
      <c r="J14" s="832"/>
      <c r="K14" s="832"/>
      <c r="L14" s="832"/>
      <c r="M14" s="832"/>
      <c r="N14" s="832"/>
      <c r="O14" s="832"/>
      <c r="P14" s="832"/>
      <c r="Q14" s="832"/>
      <c r="R14" s="832"/>
      <c r="S14" s="832"/>
      <c r="T14" s="832"/>
      <c r="U14" s="832"/>
      <c r="V14" s="832"/>
      <c r="W14" s="832"/>
      <c r="X14" s="832"/>
      <c r="Y14" s="832"/>
      <c r="Z14" s="832"/>
      <c r="AA14" s="832"/>
      <c r="AB14" s="832"/>
      <c r="AC14" s="832"/>
      <c r="AD14" s="832"/>
      <c r="AE14" s="832"/>
      <c r="AF14" s="832"/>
      <c r="AG14" s="832"/>
      <c r="AH14" s="832"/>
      <c r="AI14" s="832"/>
      <c r="AJ14" s="832"/>
      <c r="AK14" s="832"/>
      <c r="AL14" s="832"/>
      <c r="AM14" s="832"/>
      <c r="AN14" s="832"/>
      <c r="AO14" s="832"/>
      <c r="AP14" s="832"/>
      <c r="AQ14" s="832"/>
      <c r="AR14" s="832"/>
      <c r="AS14" s="832"/>
      <c r="AT14" s="832"/>
      <c r="AU14" s="832"/>
      <c r="AV14" s="832"/>
      <c r="AW14" s="832"/>
      <c r="AX14" s="832"/>
      <c r="AY14" s="832"/>
      <c r="AZ14" s="832"/>
      <c r="BA14" s="832"/>
      <c r="BB14" s="832"/>
      <c r="BC14" s="833"/>
      <c r="BD14" s="837" t="s">
        <v>123</v>
      </c>
      <c r="BE14" s="837"/>
      <c r="BF14" s="837"/>
      <c r="BG14" s="837"/>
      <c r="BH14" s="837"/>
      <c r="BI14" s="837"/>
      <c r="BJ14" s="837"/>
      <c r="BK14" s="837"/>
      <c r="BL14" s="837"/>
      <c r="BM14" s="837"/>
      <c r="BN14" s="837"/>
      <c r="BO14" s="837"/>
      <c r="BP14" s="837"/>
      <c r="BQ14" s="837"/>
      <c r="BR14" s="837"/>
      <c r="BS14" s="837"/>
      <c r="BT14" s="837"/>
      <c r="BU14" s="178">
        <f>'F1'!DJ32</f>
        <v>97315921</v>
      </c>
      <c r="BV14" s="178">
        <f>'F1'!DK32</f>
        <v>98424983</v>
      </c>
      <c r="BW14" s="165">
        <f>'F1'!DL32</f>
        <v>94798310</v>
      </c>
    </row>
    <row r="15" spans="1:75" ht="35.25" customHeight="1" x14ac:dyDescent="0.2">
      <c r="B15" s="109"/>
      <c r="C15" s="830">
        <v>5.0999999999999996</v>
      </c>
      <c r="D15" s="830"/>
      <c r="E15" s="830"/>
      <c r="F15" s="174"/>
      <c r="G15" s="834" t="s">
        <v>433</v>
      </c>
      <c r="H15" s="835"/>
      <c r="I15" s="835"/>
      <c r="J15" s="835"/>
      <c r="K15" s="835"/>
      <c r="L15" s="835"/>
      <c r="M15" s="835"/>
      <c r="N15" s="835"/>
      <c r="O15" s="835"/>
      <c r="P15" s="835"/>
      <c r="Q15" s="835"/>
      <c r="R15" s="835"/>
      <c r="S15" s="835"/>
      <c r="T15" s="835"/>
      <c r="U15" s="835"/>
      <c r="V15" s="835"/>
      <c r="W15" s="835"/>
      <c r="X15" s="835"/>
      <c r="Y15" s="835"/>
      <c r="Z15" s="835"/>
      <c r="AA15" s="835"/>
      <c r="AB15" s="835"/>
      <c r="AC15" s="835"/>
      <c r="AD15" s="835"/>
      <c r="AE15" s="835"/>
      <c r="AF15" s="835"/>
      <c r="AG15" s="835"/>
      <c r="AH15" s="835"/>
      <c r="AI15" s="835"/>
      <c r="AJ15" s="835"/>
      <c r="AK15" s="835"/>
      <c r="AL15" s="835"/>
      <c r="AM15" s="835"/>
      <c r="AN15" s="835"/>
      <c r="AO15" s="835"/>
      <c r="AP15" s="835"/>
      <c r="AQ15" s="835"/>
      <c r="AR15" s="835"/>
      <c r="AS15" s="835"/>
      <c r="AT15" s="835"/>
      <c r="AU15" s="835"/>
      <c r="AV15" s="835"/>
      <c r="AW15" s="835"/>
      <c r="AX15" s="835"/>
      <c r="AY15" s="835"/>
      <c r="AZ15" s="835"/>
      <c r="BA15" s="835"/>
      <c r="BB15" s="835"/>
      <c r="BC15" s="836"/>
      <c r="BD15" s="837" t="s">
        <v>160</v>
      </c>
      <c r="BE15" s="837"/>
      <c r="BF15" s="837"/>
      <c r="BG15" s="837"/>
      <c r="BH15" s="837"/>
      <c r="BI15" s="837"/>
      <c r="BJ15" s="837"/>
      <c r="BK15" s="837"/>
      <c r="BL15" s="837"/>
      <c r="BM15" s="837"/>
      <c r="BN15" s="837"/>
      <c r="BO15" s="837"/>
      <c r="BP15" s="837"/>
      <c r="BQ15" s="837"/>
      <c r="BR15" s="837"/>
      <c r="BS15" s="837"/>
      <c r="BT15" s="837"/>
      <c r="BU15" s="178">
        <f>'F1'!DJ39</f>
        <v>907385</v>
      </c>
      <c r="BV15" s="178">
        <f>'F1'!DK39</f>
        <v>944420</v>
      </c>
      <c r="BW15" s="165">
        <v>491163</v>
      </c>
    </row>
    <row r="16" spans="1:75" ht="31.5" customHeight="1" x14ac:dyDescent="0.2">
      <c r="B16" s="109"/>
      <c r="C16" s="31" t="s">
        <v>45</v>
      </c>
      <c r="D16" s="31"/>
      <c r="E16" s="31"/>
      <c r="F16" s="32"/>
      <c r="G16" s="831" t="s">
        <v>434</v>
      </c>
      <c r="H16" s="832"/>
      <c r="I16" s="832"/>
      <c r="J16" s="832"/>
      <c r="K16" s="832"/>
      <c r="L16" s="832"/>
      <c r="M16" s="832"/>
      <c r="N16" s="832"/>
      <c r="O16" s="832"/>
      <c r="P16" s="832"/>
      <c r="Q16" s="832"/>
      <c r="R16" s="832"/>
      <c r="S16" s="832"/>
      <c r="T16" s="832"/>
      <c r="U16" s="832"/>
      <c r="V16" s="832"/>
      <c r="W16" s="832"/>
      <c r="X16" s="832"/>
      <c r="Y16" s="832"/>
      <c r="Z16" s="832"/>
      <c r="AA16" s="832"/>
      <c r="AB16" s="832"/>
      <c r="AC16" s="832"/>
      <c r="AD16" s="832"/>
      <c r="AE16" s="832"/>
      <c r="AF16" s="832"/>
      <c r="AG16" s="832"/>
      <c r="AH16" s="832"/>
      <c r="AI16" s="832"/>
      <c r="AJ16" s="832"/>
      <c r="AK16" s="832"/>
      <c r="AL16" s="832"/>
      <c r="AM16" s="832"/>
      <c r="AN16" s="832"/>
      <c r="AO16" s="832"/>
      <c r="AP16" s="832"/>
      <c r="AQ16" s="832"/>
      <c r="AR16" s="832"/>
      <c r="AS16" s="832"/>
      <c r="AT16" s="832"/>
      <c r="AU16" s="832"/>
      <c r="AV16" s="832"/>
      <c r="AW16" s="832"/>
      <c r="AX16" s="832"/>
      <c r="AY16" s="832"/>
      <c r="AZ16" s="832"/>
      <c r="BA16" s="832"/>
      <c r="BB16" s="832"/>
      <c r="BC16" s="833"/>
      <c r="BD16" s="837" t="s">
        <v>117</v>
      </c>
      <c r="BE16" s="837"/>
      <c r="BF16" s="837"/>
      <c r="BG16" s="837"/>
      <c r="BH16" s="837"/>
      <c r="BI16" s="837"/>
      <c r="BJ16" s="837"/>
      <c r="BK16" s="837"/>
      <c r="BL16" s="837"/>
      <c r="BM16" s="837"/>
      <c r="BN16" s="837"/>
      <c r="BO16" s="837"/>
      <c r="BP16" s="837"/>
      <c r="BQ16" s="837"/>
      <c r="BR16" s="837"/>
      <c r="BS16" s="837"/>
      <c r="BT16" s="837"/>
      <c r="BU16" s="178">
        <f>'F1'!DJ40</f>
        <v>0</v>
      </c>
      <c r="BV16" s="178">
        <f>'F1'!DK40</f>
        <v>0</v>
      </c>
      <c r="BW16" s="165">
        <f>'F1'!DL40</f>
        <v>0</v>
      </c>
    </row>
    <row r="17" spans="2:147" ht="12.6" customHeight="1" x14ac:dyDescent="0.2">
      <c r="B17" s="109"/>
      <c r="C17" s="31" t="s">
        <v>44</v>
      </c>
      <c r="D17" s="31"/>
      <c r="E17" s="31"/>
      <c r="F17" s="32"/>
      <c r="G17" s="834" t="s">
        <v>435</v>
      </c>
      <c r="H17" s="835"/>
      <c r="I17" s="835"/>
      <c r="J17" s="835"/>
      <c r="K17" s="835"/>
      <c r="L17" s="835"/>
      <c r="M17" s="835"/>
      <c r="N17" s="835"/>
      <c r="O17" s="835"/>
      <c r="P17" s="835"/>
      <c r="Q17" s="835"/>
      <c r="R17" s="835"/>
      <c r="S17" s="835"/>
      <c r="T17" s="835"/>
      <c r="U17" s="835"/>
      <c r="V17" s="835"/>
      <c r="W17" s="835"/>
      <c r="X17" s="835"/>
      <c r="Y17" s="835"/>
      <c r="Z17" s="835"/>
      <c r="AA17" s="835"/>
      <c r="AB17" s="835"/>
      <c r="AC17" s="835"/>
      <c r="AD17" s="835"/>
      <c r="AE17" s="835"/>
      <c r="AF17" s="835"/>
      <c r="AG17" s="835"/>
      <c r="AH17" s="835"/>
      <c r="AI17" s="835"/>
      <c r="AJ17" s="835"/>
      <c r="AK17" s="835"/>
      <c r="AL17" s="835"/>
      <c r="AM17" s="835"/>
      <c r="AN17" s="835"/>
      <c r="AO17" s="835"/>
      <c r="AP17" s="835"/>
      <c r="AQ17" s="835"/>
      <c r="AR17" s="835"/>
      <c r="AS17" s="835"/>
      <c r="AT17" s="835"/>
      <c r="AU17" s="835"/>
      <c r="AV17" s="835"/>
      <c r="AW17" s="835"/>
      <c r="AX17" s="835"/>
      <c r="AY17" s="835"/>
      <c r="AZ17" s="835"/>
      <c r="BA17" s="835"/>
      <c r="BB17" s="835"/>
      <c r="BC17" s="836"/>
      <c r="BD17" s="837" t="s">
        <v>155</v>
      </c>
      <c r="BE17" s="837"/>
      <c r="BF17" s="837"/>
      <c r="BG17" s="837"/>
      <c r="BH17" s="837"/>
      <c r="BI17" s="837"/>
      <c r="BJ17" s="837"/>
      <c r="BK17" s="837"/>
      <c r="BL17" s="837"/>
      <c r="BM17" s="837"/>
      <c r="BN17" s="837"/>
      <c r="BO17" s="837"/>
      <c r="BP17" s="837"/>
      <c r="BQ17" s="837"/>
      <c r="BR17" s="837"/>
      <c r="BS17" s="837"/>
      <c r="BT17" s="837"/>
      <c r="BU17" s="178">
        <f>'F1'!DJ44+'F1'!DJ81</f>
        <v>194620</v>
      </c>
      <c r="BV17" s="178">
        <f>'F1'!DK44+'F1'!DK81</f>
        <v>233536</v>
      </c>
      <c r="BW17" s="165">
        <f>'F1'!DL44+'F1'!DL81</f>
        <v>254724</v>
      </c>
    </row>
    <row r="18" spans="2:147" ht="14.25" x14ac:dyDescent="0.2">
      <c r="B18" s="109"/>
      <c r="C18" s="31" t="s">
        <v>42</v>
      </c>
      <c r="D18" s="31"/>
      <c r="E18" s="31"/>
      <c r="F18" s="32"/>
      <c r="G18" s="831" t="s">
        <v>436</v>
      </c>
      <c r="H18" s="832"/>
      <c r="I18" s="832"/>
      <c r="J18" s="832"/>
      <c r="K18" s="832"/>
      <c r="L18" s="832"/>
      <c r="M18" s="832"/>
      <c r="N18" s="832"/>
      <c r="O18" s="832"/>
      <c r="P18" s="832"/>
      <c r="Q18" s="832"/>
      <c r="R18" s="832"/>
      <c r="S18" s="832"/>
      <c r="T18" s="832"/>
      <c r="U18" s="832"/>
      <c r="V18" s="832"/>
      <c r="W18" s="832"/>
      <c r="X18" s="832"/>
      <c r="Y18" s="832"/>
      <c r="Z18" s="832"/>
      <c r="AA18" s="832"/>
      <c r="AB18" s="832"/>
      <c r="AC18" s="832"/>
      <c r="AD18" s="832"/>
      <c r="AE18" s="832"/>
      <c r="AF18" s="832"/>
      <c r="AG18" s="832"/>
      <c r="AH18" s="832"/>
      <c r="AI18" s="832"/>
      <c r="AJ18" s="832"/>
      <c r="AK18" s="832"/>
      <c r="AL18" s="832"/>
      <c r="AM18" s="832"/>
      <c r="AN18" s="832"/>
      <c r="AO18" s="832"/>
      <c r="AP18" s="832"/>
      <c r="AQ18" s="832"/>
      <c r="AR18" s="832"/>
      <c r="AS18" s="832"/>
      <c r="AT18" s="832"/>
      <c r="AU18" s="832"/>
      <c r="AV18" s="832"/>
      <c r="AW18" s="832"/>
      <c r="AX18" s="832"/>
      <c r="AY18" s="832"/>
      <c r="AZ18" s="832"/>
      <c r="BA18" s="832"/>
      <c r="BB18" s="832"/>
      <c r="BC18" s="833"/>
      <c r="BD18" s="837" t="s">
        <v>156</v>
      </c>
      <c r="BE18" s="837"/>
      <c r="BF18" s="837"/>
      <c r="BG18" s="837"/>
      <c r="BH18" s="837"/>
      <c r="BI18" s="837"/>
      <c r="BJ18" s="837"/>
      <c r="BK18" s="837"/>
      <c r="BL18" s="837"/>
      <c r="BM18" s="837"/>
      <c r="BN18" s="837"/>
      <c r="BO18" s="837"/>
      <c r="BP18" s="837"/>
      <c r="BQ18" s="837"/>
      <c r="BR18" s="837"/>
      <c r="BS18" s="837"/>
      <c r="BT18" s="837"/>
      <c r="BU18" s="178">
        <f>'F1'!DJ51+'F1'!DJ53</f>
        <v>2179195</v>
      </c>
      <c r="BV18" s="178">
        <f>'F1'!DK51+'F1'!DK53</f>
        <v>2557286</v>
      </c>
      <c r="BW18" s="165">
        <f>'F1'!DL51+'F1'!DL53</f>
        <v>1918018</v>
      </c>
    </row>
    <row r="19" spans="2:147" ht="30" customHeight="1" x14ac:dyDescent="0.2">
      <c r="B19" s="109"/>
      <c r="C19" s="31" t="s">
        <v>40</v>
      </c>
      <c r="D19" s="31"/>
      <c r="E19" s="31"/>
      <c r="F19" s="32"/>
      <c r="G19" s="831" t="s">
        <v>229</v>
      </c>
      <c r="H19" s="832"/>
      <c r="I19" s="832"/>
      <c r="J19" s="832"/>
      <c r="K19" s="832"/>
      <c r="L19" s="832"/>
      <c r="M19" s="832"/>
      <c r="N19" s="832"/>
      <c r="O19" s="832"/>
      <c r="P19" s="832"/>
      <c r="Q19" s="832"/>
      <c r="R19" s="832"/>
      <c r="S19" s="832"/>
      <c r="T19" s="832"/>
      <c r="U19" s="832"/>
      <c r="V19" s="832"/>
      <c r="W19" s="832"/>
      <c r="X19" s="832"/>
      <c r="Y19" s="832"/>
      <c r="Z19" s="832"/>
      <c r="AA19" s="832"/>
      <c r="AB19" s="832"/>
      <c r="AC19" s="832"/>
      <c r="AD19" s="832"/>
      <c r="AE19" s="832"/>
      <c r="AF19" s="832"/>
      <c r="AG19" s="832"/>
      <c r="AH19" s="832"/>
      <c r="AI19" s="832"/>
      <c r="AJ19" s="832"/>
      <c r="AK19" s="832"/>
      <c r="AL19" s="832"/>
      <c r="AM19" s="832"/>
      <c r="AN19" s="832"/>
      <c r="AO19" s="832"/>
      <c r="AP19" s="832"/>
      <c r="AQ19" s="832"/>
      <c r="AR19" s="832"/>
      <c r="AS19" s="832"/>
      <c r="AT19" s="832"/>
      <c r="AU19" s="832"/>
      <c r="AV19" s="832"/>
      <c r="AW19" s="832"/>
      <c r="AX19" s="832"/>
      <c r="AY19" s="832"/>
      <c r="AZ19" s="832"/>
      <c r="BA19" s="832"/>
      <c r="BB19" s="832"/>
      <c r="BC19" s="833"/>
      <c r="BD19" s="837" t="s">
        <v>43</v>
      </c>
      <c r="BE19" s="837"/>
      <c r="BF19" s="837"/>
      <c r="BG19" s="837"/>
      <c r="BH19" s="837"/>
      <c r="BI19" s="837"/>
      <c r="BJ19" s="837"/>
      <c r="BK19" s="837"/>
      <c r="BL19" s="837"/>
      <c r="BM19" s="837"/>
      <c r="BN19" s="837"/>
      <c r="BO19" s="837"/>
      <c r="BP19" s="837"/>
      <c r="BQ19" s="837"/>
      <c r="BR19" s="837"/>
      <c r="BS19" s="837"/>
      <c r="BT19" s="837"/>
      <c r="BU19" s="178">
        <f>'F1'!DJ56</f>
        <v>2404150</v>
      </c>
      <c r="BV19" s="178">
        <f>'F1'!DK56</f>
        <v>2087286</v>
      </c>
      <c r="BW19" s="165">
        <f>'F1'!DL56</f>
        <v>2001636</v>
      </c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</row>
    <row r="20" spans="2:147" ht="29.25" customHeight="1" x14ac:dyDescent="0.2">
      <c r="B20" s="109"/>
      <c r="C20" s="31" t="s">
        <v>38</v>
      </c>
      <c r="D20" s="31"/>
      <c r="E20" s="31"/>
      <c r="F20" s="32"/>
      <c r="G20" s="834" t="s">
        <v>437</v>
      </c>
      <c r="H20" s="835"/>
      <c r="I20" s="835"/>
      <c r="J20" s="835"/>
      <c r="K20" s="835"/>
      <c r="L20" s="835"/>
      <c r="M20" s="835"/>
      <c r="N20" s="835"/>
      <c r="O20" s="835"/>
      <c r="P20" s="835"/>
      <c r="Q20" s="835"/>
      <c r="R20" s="835"/>
      <c r="S20" s="835"/>
      <c r="T20" s="835"/>
      <c r="U20" s="835"/>
      <c r="V20" s="835"/>
      <c r="W20" s="835"/>
      <c r="X20" s="835"/>
      <c r="Y20" s="835"/>
      <c r="Z20" s="835"/>
      <c r="AA20" s="835"/>
      <c r="AB20" s="835"/>
      <c r="AC20" s="835"/>
      <c r="AD20" s="835"/>
      <c r="AE20" s="835"/>
      <c r="AF20" s="835"/>
      <c r="AG20" s="835"/>
      <c r="AH20" s="835"/>
      <c r="AI20" s="835"/>
      <c r="AJ20" s="835"/>
      <c r="AK20" s="835"/>
      <c r="AL20" s="835"/>
      <c r="AM20" s="835"/>
      <c r="AN20" s="835"/>
      <c r="AO20" s="835"/>
      <c r="AP20" s="835"/>
      <c r="AQ20" s="835"/>
      <c r="AR20" s="835"/>
      <c r="AS20" s="835"/>
      <c r="AT20" s="835"/>
      <c r="AU20" s="835"/>
      <c r="AV20" s="835"/>
      <c r="AW20" s="835"/>
      <c r="AX20" s="835"/>
      <c r="AY20" s="835"/>
      <c r="AZ20" s="835"/>
      <c r="BA20" s="835"/>
      <c r="BB20" s="835"/>
      <c r="BC20" s="836"/>
      <c r="BD20" s="837" t="s">
        <v>41</v>
      </c>
      <c r="BE20" s="837"/>
      <c r="BF20" s="837"/>
      <c r="BG20" s="837"/>
      <c r="BH20" s="837"/>
      <c r="BI20" s="837"/>
      <c r="BJ20" s="837"/>
      <c r="BK20" s="837"/>
      <c r="BL20" s="837"/>
      <c r="BM20" s="837"/>
      <c r="BN20" s="837"/>
      <c r="BO20" s="837"/>
      <c r="BP20" s="837"/>
      <c r="BQ20" s="837"/>
      <c r="BR20" s="837"/>
      <c r="BS20" s="837"/>
      <c r="BT20" s="837"/>
      <c r="BU20" s="178">
        <f>'F1'!DJ63</f>
        <v>22981</v>
      </c>
      <c r="BV20" s="178">
        <f>'F1'!DK63</f>
        <v>23059</v>
      </c>
      <c r="BW20" s="165">
        <f>'F1'!DL63</f>
        <v>36514</v>
      </c>
      <c r="CK20" s="112"/>
      <c r="CL20" s="112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3"/>
      <c r="EL20" s="113"/>
      <c r="EM20" s="113"/>
      <c r="EN20" s="113"/>
      <c r="EO20" s="112"/>
      <c r="EP20" s="112"/>
      <c r="EQ20" s="112"/>
    </row>
    <row r="21" spans="2:147" ht="14.25" customHeight="1" x14ac:dyDescent="0.2">
      <c r="B21" s="109"/>
      <c r="C21" s="31" t="s">
        <v>36</v>
      </c>
      <c r="D21" s="31"/>
      <c r="E21" s="31"/>
      <c r="F21" s="32"/>
      <c r="G21" s="831" t="s">
        <v>438</v>
      </c>
      <c r="H21" s="832"/>
      <c r="I21" s="832"/>
      <c r="J21" s="832"/>
      <c r="K21" s="832"/>
      <c r="L21" s="832"/>
      <c r="M21" s="832"/>
      <c r="N21" s="832"/>
      <c r="O21" s="832"/>
      <c r="P21" s="832"/>
      <c r="Q21" s="832"/>
      <c r="R21" s="832"/>
      <c r="S21" s="832"/>
      <c r="T21" s="832"/>
      <c r="U21" s="832"/>
      <c r="V21" s="832"/>
      <c r="W21" s="832"/>
      <c r="X21" s="832"/>
      <c r="Y21" s="832"/>
      <c r="Z21" s="832"/>
      <c r="AA21" s="832"/>
      <c r="AB21" s="832"/>
      <c r="AC21" s="832"/>
      <c r="AD21" s="832"/>
      <c r="AE21" s="832"/>
      <c r="AF21" s="832"/>
      <c r="AG21" s="832"/>
      <c r="AH21" s="832"/>
      <c r="AI21" s="832"/>
      <c r="AJ21" s="832"/>
      <c r="AK21" s="832"/>
      <c r="AL21" s="832"/>
      <c r="AM21" s="832"/>
      <c r="AN21" s="832"/>
      <c r="AO21" s="832"/>
      <c r="AP21" s="832"/>
      <c r="AQ21" s="832"/>
      <c r="AR21" s="832"/>
      <c r="AS21" s="832"/>
      <c r="AT21" s="832"/>
      <c r="AU21" s="832"/>
      <c r="AV21" s="832"/>
      <c r="AW21" s="832"/>
      <c r="AX21" s="832"/>
      <c r="AY21" s="832"/>
      <c r="AZ21" s="832"/>
      <c r="BA21" s="832"/>
      <c r="BB21" s="832"/>
      <c r="BC21" s="833"/>
      <c r="BD21" s="837" t="s">
        <v>39</v>
      </c>
      <c r="BE21" s="837"/>
      <c r="BF21" s="837"/>
      <c r="BG21" s="837"/>
      <c r="BH21" s="837"/>
      <c r="BI21" s="837"/>
      <c r="BJ21" s="837"/>
      <c r="BK21" s="837"/>
      <c r="BL21" s="837"/>
      <c r="BM21" s="837"/>
      <c r="BN21" s="837"/>
      <c r="BO21" s="837"/>
      <c r="BP21" s="837"/>
      <c r="BQ21" s="837"/>
      <c r="BR21" s="837"/>
      <c r="BS21" s="837"/>
      <c r="BT21" s="837"/>
      <c r="BU21" s="178">
        <f>'F1'!DJ65-'F1'!DJ77</f>
        <v>12841108</v>
      </c>
      <c r="BV21" s="178">
        <f>'F1'!DK65-'F1'!DK77</f>
        <v>15175766</v>
      </c>
      <c r="BW21" s="165">
        <f>'F1'!DL65-'F1'!DL77</f>
        <v>17748969</v>
      </c>
      <c r="BY21" s="26" t="s">
        <v>430</v>
      </c>
      <c r="BZ21" s="170">
        <f>BU21-'F1'!DJ65</f>
        <v>0</v>
      </c>
      <c r="CA21" s="170">
        <f>BV21-'F1'!DK65</f>
        <v>0</v>
      </c>
      <c r="CB21" s="170">
        <f>BW21-'F1'!DL65</f>
        <v>0</v>
      </c>
      <c r="CK21" s="112"/>
      <c r="CL21" s="112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3"/>
      <c r="EL21" s="113"/>
      <c r="EM21" s="113"/>
      <c r="EN21" s="113"/>
      <c r="EO21" s="112"/>
      <c r="EP21" s="112"/>
      <c r="EQ21" s="112"/>
    </row>
    <row r="22" spans="2:147" ht="14.25" customHeight="1" x14ac:dyDescent="0.2">
      <c r="B22" s="109"/>
      <c r="C22" s="31" t="s">
        <v>34</v>
      </c>
      <c r="D22" s="31"/>
      <c r="E22" s="31"/>
      <c r="F22" s="32"/>
      <c r="G22" s="855" t="s">
        <v>439</v>
      </c>
      <c r="H22" s="856"/>
      <c r="I22" s="856"/>
      <c r="J22" s="856"/>
      <c r="K22" s="856"/>
      <c r="L22" s="856"/>
      <c r="M22" s="856"/>
      <c r="N22" s="856"/>
      <c r="O22" s="856"/>
      <c r="P22" s="856"/>
      <c r="Q22" s="856"/>
      <c r="R22" s="856"/>
      <c r="S22" s="856"/>
      <c r="T22" s="856"/>
      <c r="U22" s="856"/>
      <c r="V22" s="856"/>
      <c r="W22" s="856"/>
      <c r="X22" s="856"/>
      <c r="Y22" s="856"/>
      <c r="Z22" s="856"/>
      <c r="AA22" s="856"/>
      <c r="AB22" s="856"/>
      <c r="AC22" s="856"/>
      <c r="AD22" s="856"/>
      <c r="AE22" s="856"/>
      <c r="AF22" s="856"/>
      <c r="AG22" s="856"/>
      <c r="AH22" s="856"/>
      <c r="AI22" s="856"/>
      <c r="AJ22" s="856"/>
      <c r="AK22" s="856"/>
      <c r="AL22" s="856"/>
      <c r="AM22" s="856"/>
      <c r="AN22" s="856"/>
      <c r="AO22" s="856"/>
      <c r="AP22" s="856"/>
      <c r="AQ22" s="856"/>
      <c r="AR22" s="856"/>
      <c r="AS22" s="856"/>
      <c r="AT22" s="856"/>
      <c r="AU22" s="856"/>
      <c r="AV22" s="856"/>
      <c r="AW22" s="856"/>
      <c r="AX22" s="856"/>
      <c r="AY22" s="856"/>
      <c r="AZ22" s="856"/>
      <c r="BA22" s="856"/>
      <c r="BB22" s="856"/>
      <c r="BC22" s="857"/>
      <c r="BD22" s="837" t="s">
        <v>37</v>
      </c>
      <c r="BE22" s="837"/>
      <c r="BF22" s="837"/>
      <c r="BG22" s="837"/>
      <c r="BH22" s="837"/>
      <c r="BI22" s="837"/>
      <c r="BJ22" s="837"/>
      <c r="BK22" s="837"/>
      <c r="BL22" s="837"/>
      <c r="BM22" s="837"/>
      <c r="BN22" s="837"/>
      <c r="BO22" s="837"/>
      <c r="BP22" s="837"/>
      <c r="BQ22" s="837"/>
      <c r="BR22" s="837"/>
      <c r="BS22" s="837"/>
      <c r="BT22" s="837"/>
      <c r="BU22" s="178">
        <f>'F1'!DJ85</f>
        <v>2523727</v>
      </c>
      <c r="BV22" s="178">
        <f>'F1'!DK85</f>
        <v>2552560</v>
      </c>
      <c r="BW22" s="165">
        <f>'F1'!DL85</f>
        <v>105596</v>
      </c>
      <c r="CK22" s="112"/>
      <c r="CL22" s="112"/>
      <c r="CM22" s="113"/>
      <c r="CN22" s="113"/>
      <c r="CO22" s="113"/>
      <c r="CP22" s="113"/>
      <c r="CQ22" s="113"/>
      <c r="CR22" s="113"/>
      <c r="CS22" s="113"/>
      <c r="CT22" s="113"/>
      <c r="CU22" s="113"/>
      <c r="CV22" s="113"/>
      <c r="CW22" s="113"/>
      <c r="CX22" s="113"/>
      <c r="CY22" s="113"/>
      <c r="CZ22" s="113"/>
      <c r="DA22" s="113"/>
      <c r="DB22" s="113"/>
      <c r="DC22" s="113"/>
      <c r="DD22" s="113"/>
      <c r="DE22" s="113"/>
      <c r="DF22" s="113"/>
      <c r="DG22" s="113"/>
      <c r="DH22" s="113"/>
      <c r="DI22" s="113"/>
      <c r="DJ22" s="113"/>
      <c r="DK22" s="113"/>
      <c r="DL22" s="113"/>
      <c r="DM22" s="113"/>
      <c r="DN22" s="113"/>
      <c r="DO22" s="113"/>
      <c r="DP22" s="113"/>
      <c r="DQ22" s="113"/>
      <c r="DR22" s="113"/>
      <c r="DS22" s="113"/>
      <c r="DT22" s="113"/>
      <c r="DU22" s="113"/>
      <c r="DV22" s="113"/>
      <c r="DW22" s="113"/>
      <c r="DX22" s="113"/>
      <c r="DY22" s="113"/>
      <c r="DZ22" s="113"/>
      <c r="EA22" s="113"/>
      <c r="EB22" s="113"/>
      <c r="EC22" s="113"/>
      <c r="ED22" s="113"/>
      <c r="EE22" s="113"/>
      <c r="EF22" s="113"/>
      <c r="EG22" s="113"/>
      <c r="EH22" s="113"/>
      <c r="EI22" s="113"/>
      <c r="EJ22" s="113"/>
      <c r="EK22" s="113"/>
      <c r="EL22" s="113"/>
      <c r="EM22" s="113"/>
      <c r="EN22" s="113"/>
      <c r="EO22" s="112"/>
      <c r="EP22" s="112"/>
      <c r="EQ22" s="112"/>
    </row>
    <row r="23" spans="2:147" ht="24" customHeight="1" x14ac:dyDescent="0.2">
      <c r="B23" s="109"/>
      <c r="C23" s="31" t="s">
        <v>32</v>
      </c>
      <c r="D23" s="31"/>
      <c r="E23" s="31"/>
      <c r="F23" s="32"/>
      <c r="G23" s="831" t="s">
        <v>440</v>
      </c>
      <c r="H23" s="832"/>
      <c r="I23" s="832"/>
      <c r="J23" s="832"/>
      <c r="K23" s="832"/>
      <c r="L23" s="832"/>
      <c r="M23" s="832"/>
      <c r="N23" s="832"/>
      <c r="O23" s="832"/>
      <c r="P23" s="832"/>
      <c r="Q23" s="832"/>
      <c r="R23" s="832"/>
      <c r="S23" s="832"/>
      <c r="T23" s="832"/>
      <c r="U23" s="832"/>
      <c r="V23" s="832"/>
      <c r="W23" s="832"/>
      <c r="X23" s="832"/>
      <c r="Y23" s="832"/>
      <c r="Z23" s="832"/>
      <c r="AA23" s="832"/>
      <c r="AB23" s="832"/>
      <c r="AC23" s="832"/>
      <c r="AD23" s="832"/>
      <c r="AE23" s="832"/>
      <c r="AF23" s="832"/>
      <c r="AG23" s="832"/>
      <c r="AH23" s="832"/>
      <c r="AI23" s="832"/>
      <c r="AJ23" s="832"/>
      <c r="AK23" s="832"/>
      <c r="AL23" s="832"/>
      <c r="AM23" s="832"/>
      <c r="AN23" s="832"/>
      <c r="AO23" s="832"/>
      <c r="AP23" s="832"/>
      <c r="AQ23" s="832"/>
      <c r="AR23" s="832"/>
      <c r="AS23" s="832"/>
      <c r="AT23" s="832"/>
      <c r="AU23" s="832"/>
      <c r="AV23" s="832"/>
      <c r="AW23" s="832"/>
      <c r="AX23" s="832"/>
      <c r="AY23" s="832"/>
      <c r="AZ23" s="832"/>
      <c r="BA23" s="832"/>
      <c r="BB23" s="832"/>
      <c r="BC23" s="833"/>
      <c r="BD23" s="837" t="s">
        <v>35</v>
      </c>
      <c r="BE23" s="837"/>
      <c r="BF23" s="837"/>
      <c r="BG23" s="837"/>
      <c r="BH23" s="837"/>
      <c r="BI23" s="837"/>
      <c r="BJ23" s="837"/>
      <c r="BK23" s="837"/>
      <c r="BL23" s="837"/>
      <c r="BM23" s="837"/>
      <c r="BN23" s="837"/>
      <c r="BO23" s="837"/>
      <c r="BP23" s="837"/>
      <c r="BQ23" s="837"/>
      <c r="BR23" s="837"/>
      <c r="BS23" s="837"/>
      <c r="BT23" s="837"/>
      <c r="BU23" s="178">
        <f>'F1'!DJ91</f>
        <v>572274</v>
      </c>
      <c r="BV23" s="178">
        <f>'F1'!DK91</f>
        <v>552218</v>
      </c>
      <c r="BW23" s="165">
        <f>'F1'!DL91</f>
        <v>390809</v>
      </c>
      <c r="BY23" s="26" t="s">
        <v>430</v>
      </c>
      <c r="BZ23" s="170">
        <f>BU23-'F1'!DJ91</f>
        <v>0</v>
      </c>
      <c r="CA23" s="170">
        <f>BV23-'F1'!DK91</f>
        <v>0</v>
      </c>
      <c r="CB23" s="170">
        <f>'F1'!DL91-'3.4.'!BW23</f>
        <v>0</v>
      </c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12"/>
      <c r="DS23" s="112"/>
      <c r="DT23" s="112"/>
      <c r="DU23" s="112"/>
      <c r="DV23" s="112"/>
      <c r="DW23" s="112"/>
      <c r="DX23" s="112"/>
      <c r="DY23" s="112"/>
      <c r="DZ23" s="112"/>
      <c r="EA23" s="112"/>
      <c r="EB23" s="112"/>
      <c r="EC23" s="112"/>
      <c r="ED23" s="112"/>
      <c r="EE23" s="112"/>
      <c r="EF23" s="112"/>
      <c r="EG23" s="112"/>
      <c r="EH23" s="112"/>
      <c r="EI23" s="112"/>
      <c r="EJ23" s="112"/>
      <c r="EK23" s="112"/>
      <c r="EL23" s="112"/>
      <c r="EM23" s="112"/>
      <c r="EN23" s="112"/>
      <c r="EO23" s="112"/>
      <c r="EP23" s="112"/>
      <c r="EQ23" s="112"/>
    </row>
    <row r="24" spans="2:147" ht="31.5" customHeight="1" x14ac:dyDescent="0.2">
      <c r="B24" s="109"/>
      <c r="C24" s="31" t="s">
        <v>30</v>
      </c>
      <c r="D24" s="31"/>
      <c r="E24" s="31"/>
      <c r="F24" s="32"/>
      <c r="G24" s="834" t="s">
        <v>441</v>
      </c>
      <c r="H24" s="835"/>
      <c r="I24" s="835"/>
      <c r="J24" s="835"/>
      <c r="K24" s="835"/>
      <c r="L24" s="835"/>
      <c r="M24" s="835"/>
      <c r="N24" s="835"/>
      <c r="O24" s="835"/>
      <c r="P24" s="835"/>
      <c r="Q24" s="835"/>
      <c r="R24" s="835"/>
      <c r="S24" s="835"/>
      <c r="T24" s="835"/>
      <c r="U24" s="835"/>
      <c r="V24" s="835"/>
      <c r="W24" s="835"/>
      <c r="X24" s="835"/>
      <c r="Y24" s="835"/>
      <c r="Z24" s="835"/>
      <c r="AA24" s="835"/>
      <c r="AB24" s="835"/>
      <c r="AC24" s="835"/>
      <c r="AD24" s="835"/>
      <c r="AE24" s="835"/>
      <c r="AF24" s="835"/>
      <c r="AG24" s="835"/>
      <c r="AH24" s="835"/>
      <c r="AI24" s="835"/>
      <c r="AJ24" s="835"/>
      <c r="AK24" s="835"/>
      <c r="AL24" s="835"/>
      <c r="AM24" s="835"/>
      <c r="AN24" s="835"/>
      <c r="AO24" s="835"/>
      <c r="AP24" s="835"/>
      <c r="AQ24" s="835"/>
      <c r="AR24" s="835"/>
      <c r="AS24" s="835"/>
      <c r="AT24" s="835"/>
      <c r="AU24" s="835"/>
      <c r="AV24" s="835"/>
      <c r="AW24" s="835"/>
      <c r="AX24" s="835"/>
      <c r="AY24" s="835"/>
      <c r="AZ24" s="835"/>
      <c r="BA24" s="835"/>
      <c r="BB24" s="835"/>
      <c r="BC24" s="836"/>
      <c r="BD24" s="837"/>
      <c r="BE24" s="837"/>
      <c r="BF24" s="837"/>
      <c r="BG24" s="837"/>
      <c r="BH24" s="837"/>
      <c r="BI24" s="837"/>
      <c r="BJ24" s="837"/>
      <c r="BK24" s="837"/>
      <c r="BL24" s="837"/>
      <c r="BM24" s="837"/>
      <c r="BN24" s="837"/>
      <c r="BO24" s="837"/>
      <c r="BP24" s="837"/>
      <c r="BQ24" s="837"/>
      <c r="BR24" s="837"/>
      <c r="BS24" s="837"/>
      <c r="BT24" s="837"/>
      <c r="BU24" s="178">
        <f>SUM(BU10:BU23)</f>
        <v>119082959</v>
      </c>
      <c r="BV24" s="178">
        <f>SUM(BV10:BV23)</f>
        <v>122662543</v>
      </c>
      <c r="BW24" s="165">
        <f>SUM(BW10:BW23)</f>
        <v>117869114</v>
      </c>
    </row>
    <row r="25" spans="2:147" ht="30" customHeight="1" x14ac:dyDescent="0.2">
      <c r="B25" s="109"/>
      <c r="C25" s="33" t="s">
        <v>33</v>
      </c>
      <c r="D25" s="33"/>
      <c r="E25" s="33"/>
      <c r="F25" s="34"/>
      <c r="G25" s="838" t="s">
        <v>442</v>
      </c>
      <c r="H25" s="839"/>
      <c r="I25" s="839"/>
      <c r="J25" s="839"/>
      <c r="K25" s="839"/>
      <c r="L25" s="839"/>
      <c r="M25" s="839"/>
      <c r="N25" s="839"/>
      <c r="O25" s="839"/>
      <c r="P25" s="839"/>
      <c r="Q25" s="839"/>
      <c r="R25" s="839"/>
      <c r="S25" s="839"/>
      <c r="T25" s="839"/>
      <c r="U25" s="839"/>
      <c r="V25" s="839"/>
      <c r="W25" s="839"/>
      <c r="X25" s="839"/>
      <c r="Y25" s="839"/>
      <c r="Z25" s="839"/>
      <c r="AA25" s="839"/>
      <c r="AB25" s="839"/>
      <c r="AC25" s="839"/>
      <c r="AD25" s="839"/>
      <c r="AE25" s="839"/>
      <c r="AF25" s="839"/>
      <c r="AG25" s="839"/>
      <c r="AH25" s="839"/>
      <c r="AI25" s="839"/>
      <c r="AJ25" s="839"/>
      <c r="AK25" s="839"/>
      <c r="AL25" s="839"/>
      <c r="AM25" s="839"/>
      <c r="AN25" s="839"/>
      <c r="AO25" s="839"/>
      <c r="AP25" s="839"/>
      <c r="AQ25" s="839"/>
      <c r="AR25" s="839"/>
      <c r="AS25" s="839"/>
      <c r="AT25" s="839"/>
      <c r="AU25" s="839"/>
      <c r="AV25" s="839"/>
      <c r="AW25" s="839"/>
      <c r="AX25" s="839"/>
      <c r="AY25" s="839"/>
      <c r="AZ25" s="839"/>
      <c r="BA25" s="839"/>
      <c r="BB25" s="839"/>
      <c r="BC25" s="840"/>
      <c r="BD25" s="837"/>
      <c r="BE25" s="837"/>
      <c r="BF25" s="837"/>
      <c r="BG25" s="837"/>
      <c r="BH25" s="837"/>
      <c r="BI25" s="837"/>
      <c r="BJ25" s="837"/>
      <c r="BK25" s="837"/>
      <c r="BL25" s="837"/>
      <c r="BM25" s="837"/>
      <c r="BN25" s="837"/>
      <c r="BO25" s="837"/>
      <c r="BP25" s="837"/>
      <c r="BQ25" s="837"/>
      <c r="BR25" s="837"/>
      <c r="BS25" s="837"/>
      <c r="BT25" s="837"/>
      <c r="BU25" s="178"/>
      <c r="BV25" s="178"/>
      <c r="BW25" s="165"/>
    </row>
    <row r="26" spans="2:147" ht="30" customHeight="1" x14ac:dyDescent="0.2">
      <c r="B26" s="109"/>
      <c r="C26" s="31" t="s">
        <v>28</v>
      </c>
      <c r="D26" s="31"/>
      <c r="E26" s="31"/>
      <c r="F26" s="32"/>
      <c r="G26" s="834" t="s">
        <v>443</v>
      </c>
      <c r="H26" s="835"/>
      <c r="I26" s="835"/>
      <c r="J26" s="835"/>
      <c r="K26" s="835"/>
      <c r="L26" s="835"/>
      <c r="M26" s="835"/>
      <c r="N26" s="835"/>
      <c r="O26" s="835"/>
      <c r="P26" s="835"/>
      <c r="Q26" s="835"/>
      <c r="R26" s="835"/>
      <c r="S26" s="835"/>
      <c r="T26" s="835"/>
      <c r="U26" s="835"/>
      <c r="V26" s="835"/>
      <c r="W26" s="835"/>
      <c r="X26" s="835"/>
      <c r="Y26" s="835"/>
      <c r="Z26" s="835"/>
      <c r="AA26" s="835"/>
      <c r="AB26" s="835"/>
      <c r="AC26" s="835"/>
      <c r="AD26" s="835"/>
      <c r="AE26" s="835"/>
      <c r="AF26" s="835"/>
      <c r="AG26" s="835"/>
      <c r="AH26" s="835"/>
      <c r="AI26" s="835"/>
      <c r="AJ26" s="835"/>
      <c r="AK26" s="835"/>
      <c r="AL26" s="835"/>
      <c r="AM26" s="835"/>
      <c r="AN26" s="835"/>
      <c r="AO26" s="835"/>
      <c r="AP26" s="835"/>
      <c r="AQ26" s="835"/>
      <c r="AR26" s="835"/>
      <c r="AS26" s="835"/>
      <c r="AT26" s="835"/>
      <c r="AU26" s="835"/>
      <c r="AV26" s="835"/>
      <c r="AW26" s="835"/>
      <c r="AX26" s="835"/>
      <c r="AY26" s="835"/>
      <c r="AZ26" s="835"/>
      <c r="BA26" s="835"/>
      <c r="BB26" s="835"/>
      <c r="BC26" s="836"/>
      <c r="BD26" s="837" t="s">
        <v>31</v>
      </c>
      <c r="BE26" s="837"/>
      <c r="BF26" s="837"/>
      <c r="BG26" s="837"/>
      <c r="BH26" s="837"/>
      <c r="BI26" s="837"/>
      <c r="BJ26" s="837"/>
      <c r="BK26" s="837"/>
      <c r="BL26" s="837"/>
      <c r="BM26" s="837"/>
      <c r="BN26" s="837"/>
      <c r="BO26" s="837"/>
      <c r="BP26" s="837"/>
      <c r="BQ26" s="837"/>
      <c r="BR26" s="837"/>
      <c r="BS26" s="837"/>
      <c r="BT26" s="837"/>
      <c r="BU26" s="178">
        <f>'F1'!DJ112</f>
        <v>36215000</v>
      </c>
      <c r="BV26" s="178">
        <f>'F1'!DK112</f>
        <v>39305000</v>
      </c>
      <c r="BW26" s="165">
        <f>'F1'!DL112</f>
        <v>40455000</v>
      </c>
    </row>
    <row r="27" spans="2:147" ht="30" customHeight="1" x14ac:dyDescent="0.2">
      <c r="B27" s="109"/>
      <c r="C27" s="31" t="s">
        <v>26</v>
      </c>
      <c r="D27" s="31"/>
      <c r="E27" s="31"/>
      <c r="F27" s="32"/>
      <c r="G27" s="834" t="s">
        <v>272</v>
      </c>
      <c r="H27" s="835"/>
      <c r="I27" s="835"/>
      <c r="J27" s="835"/>
      <c r="K27" s="835"/>
      <c r="L27" s="835"/>
      <c r="M27" s="835"/>
      <c r="N27" s="835"/>
      <c r="O27" s="835"/>
      <c r="P27" s="835"/>
      <c r="Q27" s="835"/>
      <c r="R27" s="835"/>
      <c r="S27" s="835"/>
      <c r="T27" s="835"/>
      <c r="U27" s="835"/>
      <c r="V27" s="835"/>
      <c r="W27" s="835"/>
      <c r="X27" s="835"/>
      <c r="Y27" s="835"/>
      <c r="Z27" s="835"/>
      <c r="AA27" s="835"/>
      <c r="AB27" s="835"/>
      <c r="AC27" s="835"/>
      <c r="AD27" s="835"/>
      <c r="AE27" s="835"/>
      <c r="AF27" s="835"/>
      <c r="AG27" s="835"/>
      <c r="AH27" s="835"/>
      <c r="AI27" s="835"/>
      <c r="AJ27" s="835"/>
      <c r="AK27" s="835"/>
      <c r="AL27" s="835"/>
      <c r="AM27" s="835"/>
      <c r="AN27" s="835"/>
      <c r="AO27" s="835"/>
      <c r="AP27" s="835"/>
      <c r="AQ27" s="835"/>
      <c r="AR27" s="835"/>
      <c r="AS27" s="835"/>
      <c r="AT27" s="835"/>
      <c r="AU27" s="835"/>
      <c r="AV27" s="835"/>
      <c r="AW27" s="835"/>
      <c r="AX27" s="835"/>
      <c r="AY27" s="835"/>
      <c r="AZ27" s="835"/>
      <c r="BA27" s="835"/>
      <c r="BB27" s="835"/>
      <c r="BC27" s="836"/>
      <c r="BD27" s="837" t="s">
        <v>29</v>
      </c>
      <c r="BE27" s="837"/>
      <c r="BF27" s="837"/>
      <c r="BG27" s="837"/>
      <c r="BH27" s="837"/>
      <c r="BI27" s="837"/>
      <c r="BJ27" s="837"/>
      <c r="BK27" s="837"/>
      <c r="BL27" s="837"/>
      <c r="BM27" s="837"/>
      <c r="BN27" s="837"/>
      <c r="BO27" s="837"/>
      <c r="BP27" s="837"/>
      <c r="BQ27" s="837"/>
      <c r="BR27" s="837"/>
      <c r="BS27" s="837"/>
      <c r="BT27" s="837"/>
      <c r="BU27" s="178">
        <f>'F1'!DJ116</f>
        <v>7811509</v>
      </c>
      <c r="BV27" s="178">
        <f>'F1'!DK116</f>
        <v>7747838</v>
      </c>
      <c r="BW27" s="165">
        <f>'F1'!DL116</f>
        <v>7522936</v>
      </c>
    </row>
    <row r="28" spans="2:147" ht="17.25" customHeight="1" x14ac:dyDescent="0.2">
      <c r="B28" s="109"/>
      <c r="C28" s="31" t="s">
        <v>24</v>
      </c>
      <c r="D28" s="31"/>
      <c r="E28" s="31"/>
      <c r="F28" s="32"/>
      <c r="G28" s="841" t="s">
        <v>273</v>
      </c>
      <c r="H28" s="842"/>
      <c r="I28" s="842"/>
      <c r="J28" s="842"/>
      <c r="K28" s="842"/>
      <c r="L28" s="842"/>
      <c r="M28" s="842"/>
      <c r="N28" s="842"/>
      <c r="O28" s="842"/>
      <c r="P28" s="842"/>
      <c r="Q28" s="842"/>
      <c r="R28" s="842"/>
      <c r="S28" s="842"/>
      <c r="T28" s="842"/>
      <c r="U28" s="842"/>
      <c r="V28" s="842"/>
      <c r="W28" s="842"/>
      <c r="X28" s="842"/>
      <c r="Y28" s="842"/>
      <c r="Z28" s="842"/>
      <c r="AA28" s="842"/>
      <c r="AB28" s="842"/>
      <c r="AC28" s="842"/>
      <c r="AD28" s="842"/>
      <c r="AE28" s="842"/>
      <c r="AF28" s="842"/>
      <c r="AG28" s="842"/>
      <c r="AH28" s="842"/>
      <c r="AI28" s="842"/>
      <c r="AJ28" s="842"/>
      <c r="AK28" s="842"/>
      <c r="AL28" s="842"/>
      <c r="AM28" s="842"/>
      <c r="AN28" s="842"/>
      <c r="AO28" s="842"/>
      <c r="AP28" s="842"/>
      <c r="AQ28" s="842"/>
      <c r="AR28" s="842"/>
      <c r="AS28" s="842"/>
      <c r="AT28" s="842"/>
      <c r="AU28" s="842"/>
      <c r="AV28" s="842"/>
      <c r="AW28" s="842"/>
      <c r="AX28" s="842"/>
      <c r="AY28" s="842"/>
      <c r="AZ28" s="842"/>
      <c r="BA28" s="842"/>
      <c r="BB28" s="842"/>
      <c r="BC28" s="843"/>
      <c r="BD28" s="837" t="s">
        <v>140</v>
      </c>
      <c r="BE28" s="837"/>
      <c r="BF28" s="837"/>
      <c r="BG28" s="837"/>
      <c r="BH28" s="837"/>
      <c r="BI28" s="837"/>
      <c r="BJ28" s="837"/>
      <c r="BK28" s="837"/>
      <c r="BL28" s="837"/>
      <c r="BM28" s="837"/>
      <c r="BN28" s="837"/>
      <c r="BO28" s="837"/>
      <c r="BP28" s="837"/>
      <c r="BQ28" s="837"/>
      <c r="BR28" s="837"/>
      <c r="BS28" s="837"/>
      <c r="BT28" s="837"/>
      <c r="BU28" s="178">
        <f>'F1'!DJ118+'F1'!DJ139</f>
        <v>1359033</v>
      </c>
      <c r="BV28" s="178">
        <f>'F1'!DK118+'F1'!DK139</f>
        <v>1840124</v>
      </c>
      <c r="BW28" s="165">
        <f>'F1'!DL118+'F1'!DL139</f>
        <v>1730165</v>
      </c>
    </row>
    <row r="29" spans="2:147" ht="30" customHeight="1" x14ac:dyDescent="0.2">
      <c r="B29" s="109"/>
      <c r="C29" s="31" t="s">
        <v>22</v>
      </c>
      <c r="D29" s="31"/>
      <c r="E29" s="31"/>
      <c r="F29" s="32"/>
      <c r="G29" s="831" t="s">
        <v>444</v>
      </c>
      <c r="H29" s="832"/>
      <c r="I29" s="832"/>
      <c r="J29" s="832"/>
      <c r="K29" s="832"/>
      <c r="L29" s="832"/>
      <c r="M29" s="832"/>
      <c r="N29" s="832"/>
      <c r="O29" s="832"/>
      <c r="P29" s="832"/>
      <c r="Q29" s="832"/>
      <c r="R29" s="832"/>
      <c r="S29" s="832"/>
      <c r="T29" s="832"/>
      <c r="U29" s="832"/>
      <c r="V29" s="832"/>
      <c r="W29" s="832"/>
      <c r="X29" s="832"/>
      <c r="Y29" s="832"/>
      <c r="Z29" s="832"/>
      <c r="AA29" s="832"/>
      <c r="AB29" s="832"/>
      <c r="AC29" s="832"/>
      <c r="AD29" s="832"/>
      <c r="AE29" s="832"/>
      <c r="AF29" s="832"/>
      <c r="AG29" s="832"/>
      <c r="AH29" s="832"/>
      <c r="AI29" s="832"/>
      <c r="AJ29" s="832"/>
      <c r="AK29" s="832"/>
      <c r="AL29" s="832"/>
      <c r="AM29" s="832"/>
      <c r="AN29" s="832"/>
      <c r="AO29" s="832"/>
      <c r="AP29" s="832"/>
      <c r="AQ29" s="832"/>
      <c r="AR29" s="832"/>
      <c r="AS29" s="832"/>
      <c r="AT29" s="832"/>
      <c r="AU29" s="832"/>
      <c r="AV29" s="832"/>
      <c r="AW29" s="832"/>
      <c r="AX29" s="832"/>
      <c r="AY29" s="832"/>
      <c r="AZ29" s="832"/>
      <c r="BA29" s="832"/>
      <c r="BB29" s="832"/>
      <c r="BC29" s="833"/>
      <c r="BD29" s="837" t="s">
        <v>25</v>
      </c>
      <c r="BE29" s="837"/>
      <c r="BF29" s="837"/>
      <c r="BG29" s="837"/>
      <c r="BH29" s="837"/>
      <c r="BI29" s="837"/>
      <c r="BJ29" s="837"/>
      <c r="BK29" s="837"/>
      <c r="BL29" s="837"/>
      <c r="BM29" s="837"/>
      <c r="BN29" s="837"/>
      <c r="BO29" s="837"/>
      <c r="BP29" s="837"/>
      <c r="BQ29" s="837"/>
      <c r="BR29" s="837"/>
      <c r="BS29" s="837"/>
      <c r="BT29" s="837"/>
      <c r="BU29" s="178">
        <f>'F1'!DJ120</f>
        <v>1075188</v>
      </c>
      <c r="BV29" s="178">
        <f>'F1'!DK120</f>
        <v>1042019</v>
      </c>
      <c r="BW29" s="165">
        <f>'F1'!DL120</f>
        <v>380688</v>
      </c>
    </row>
    <row r="30" spans="2:147" ht="14.25" customHeight="1" x14ac:dyDescent="0.2">
      <c r="B30" s="109"/>
      <c r="C30" s="31" t="s">
        <v>20</v>
      </c>
      <c r="D30" s="31"/>
      <c r="E30" s="31"/>
      <c r="F30" s="32"/>
      <c r="G30" s="834" t="s">
        <v>445</v>
      </c>
      <c r="H30" s="835"/>
      <c r="I30" s="835"/>
      <c r="J30" s="835"/>
      <c r="K30" s="835"/>
      <c r="L30" s="835"/>
      <c r="M30" s="835"/>
      <c r="N30" s="835"/>
      <c r="O30" s="835"/>
      <c r="P30" s="835"/>
      <c r="Q30" s="835"/>
      <c r="R30" s="835"/>
      <c r="S30" s="835"/>
      <c r="T30" s="835"/>
      <c r="U30" s="835"/>
      <c r="V30" s="835"/>
      <c r="W30" s="835"/>
      <c r="X30" s="835"/>
      <c r="Y30" s="835"/>
      <c r="Z30" s="835"/>
      <c r="AA30" s="835"/>
      <c r="AB30" s="835"/>
      <c r="AC30" s="835"/>
      <c r="AD30" s="835"/>
      <c r="AE30" s="835"/>
      <c r="AF30" s="835"/>
      <c r="AG30" s="835"/>
      <c r="AH30" s="835"/>
      <c r="AI30" s="835"/>
      <c r="AJ30" s="835"/>
      <c r="AK30" s="835"/>
      <c r="AL30" s="835"/>
      <c r="AM30" s="835"/>
      <c r="AN30" s="835"/>
      <c r="AO30" s="835"/>
      <c r="AP30" s="835"/>
      <c r="AQ30" s="835"/>
      <c r="AR30" s="835"/>
      <c r="AS30" s="835"/>
      <c r="AT30" s="835"/>
      <c r="AU30" s="835"/>
      <c r="AV30" s="835"/>
      <c r="AW30" s="835"/>
      <c r="AX30" s="835"/>
      <c r="AY30" s="835"/>
      <c r="AZ30" s="835"/>
      <c r="BA30" s="835"/>
      <c r="BB30" s="835"/>
      <c r="BC30" s="836"/>
      <c r="BD30" s="837" t="s">
        <v>23</v>
      </c>
      <c r="BE30" s="837"/>
      <c r="BF30" s="837"/>
      <c r="BG30" s="837"/>
      <c r="BH30" s="837"/>
      <c r="BI30" s="837"/>
      <c r="BJ30" s="837"/>
      <c r="BK30" s="837"/>
      <c r="BL30" s="837"/>
      <c r="BM30" s="837"/>
      <c r="BN30" s="837"/>
      <c r="BO30" s="837"/>
      <c r="BP30" s="837"/>
      <c r="BQ30" s="837"/>
      <c r="BR30" s="837"/>
      <c r="BS30" s="837"/>
      <c r="BT30" s="837"/>
      <c r="BU30" s="178">
        <f>'F1'!DJ122</f>
        <v>5873058</v>
      </c>
      <c r="BV30" s="178">
        <f>'F1'!DK122</f>
        <v>3987585</v>
      </c>
      <c r="BW30" s="165">
        <f>'F1'!DL122</f>
        <v>1676505</v>
      </c>
    </row>
    <row r="31" spans="2:147" ht="17.25" customHeight="1" x14ac:dyDescent="0.2">
      <c r="B31" s="109"/>
      <c r="C31" s="31" t="s">
        <v>18</v>
      </c>
      <c r="D31" s="31"/>
      <c r="E31" s="31"/>
      <c r="F31" s="32"/>
      <c r="G31" s="831" t="s">
        <v>446</v>
      </c>
      <c r="H31" s="832"/>
      <c r="I31" s="832"/>
      <c r="J31" s="832"/>
      <c r="K31" s="832"/>
      <c r="L31" s="832"/>
      <c r="M31" s="832"/>
      <c r="N31" s="832"/>
      <c r="O31" s="832"/>
      <c r="P31" s="832"/>
      <c r="Q31" s="832"/>
      <c r="R31" s="832"/>
      <c r="S31" s="832"/>
      <c r="T31" s="832"/>
      <c r="U31" s="832"/>
      <c r="V31" s="832"/>
      <c r="W31" s="832"/>
      <c r="X31" s="832"/>
      <c r="Y31" s="832"/>
      <c r="Z31" s="832"/>
      <c r="AA31" s="832"/>
      <c r="AB31" s="832"/>
      <c r="AC31" s="832"/>
      <c r="AD31" s="832"/>
      <c r="AE31" s="832"/>
      <c r="AF31" s="832"/>
      <c r="AG31" s="832"/>
      <c r="AH31" s="832"/>
      <c r="AI31" s="832"/>
      <c r="AJ31" s="832"/>
      <c r="AK31" s="832"/>
      <c r="AL31" s="832"/>
      <c r="AM31" s="832"/>
      <c r="AN31" s="832"/>
      <c r="AO31" s="832"/>
      <c r="AP31" s="832"/>
      <c r="AQ31" s="832"/>
      <c r="AR31" s="832"/>
      <c r="AS31" s="832"/>
      <c r="AT31" s="832"/>
      <c r="AU31" s="832"/>
      <c r="AV31" s="832"/>
      <c r="AW31" s="832"/>
      <c r="AX31" s="832"/>
      <c r="AY31" s="832"/>
      <c r="AZ31" s="832"/>
      <c r="BA31" s="832"/>
      <c r="BB31" s="832"/>
      <c r="BC31" s="833"/>
      <c r="BD31" s="837" t="s">
        <v>21</v>
      </c>
      <c r="BE31" s="837"/>
      <c r="BF31" s="837"/>
      <c r="BG31" s="837"/>
      <c r="BH31" s="837"/>
      <c r="BI31" s="837"/>
      <c r="BJ31" s="837"/>
      <c r="BK31" s="837"/>
      <c r="BL31" s="837"/>
      <c r="BM31" s="837"/>
      <c r="BN31" s="837"/>
      <c r="BO31" s="837"/>
      <c r="BP31" s="837"/>
      <c r="BQ31" s="837"/>
      <c r="BR31" s="837"/>
      <c r="BS31" s="837"/>
      <c r="BT31" s="837"/>
      <c r="BU31" s="178">
        <f>'F1'!DJ127</f>
        <v>9622705</v>
      </c>
      <c r="BV31" s="178">
        <f>'F1'!DK127</f>
        <v>10991556</v>
      </c>
      <c r="BW31" s="165">
        <f>'F1'!DL127</f>
        <v>9790711</v>
      </c>
    </row>
    <row r="32" spans="2:147" ht="30" customHeight="1" x14ac:dyDescent="0.2">
      <c r="B32" s="109"/>
      <c r="C32" s="31" t="s">
        <v>16</v>
      </c>
      <c r="D32" s="31"/>
      <c r="E32" s="31"/>
      <c r="F32" s="32"/>
      <c r="G32" s="831" t="s">
        <v>447</v>
      </c>
      <c r="H32" s="832"/>
      <c r="I32" s="832"/>
      <c r="J32" s="832"/>
      <c r="K32" s="832"/>
      <c r="L32" s="832"/>
      <c r="M32" s="832"/>
      <c r="N32" s="832"/>
      <c r="O32" s="832"/>
      <c r="P32" s="832"/>
      <c r="Q32" s="832"/>
      <c r="R32" s="832"/>
      <c r="S32" s="832"/>
      <c r="T32" s="832"/>
      <c r="U32" s="832"/>
      <c r="V32" s="832"/>
      <c r="W32" s="832"/>
      <c r="X32" s="832"/>
      <c r="Y32" s="832"/>
      <c r="Z32" s="832"/>
      <c r="AA32" s="832"/>
      <c r="AB32" s="832"/>
      <c r="AC32" s="832"/>
      <c r="AD32" s="832"/>
      <c r="AE32" s="832"/>
      <c r="AF32" s="832"/>
      <c r="AG32" s="832"/>
      <c r="AH32" s="832"/>
      <c r="AI32" s="832"/>
      <c r="AJ32" s="832"/>
      <c r="AK32" s="832"/>
      <c r="AL32" s="832"/>
      <c r="AM32" s="832"/>
      <c r="AN32" s="832"/>
      <c r="AO32" s="832"/>
      <c r="AP32" s="832"/>
      <c r="AQ32" s="832"/>
      <c r="AR32" s="832"/>
      <c r="AS32" s="832"/>
      <c r="AT32" s="832"/>
      <c r="AU32" s="832"/>
      <c r="AV32" s="832"/>
      <c r="AW32" s="832"/>
      <c r="AX32" s="832"/>
      <c r="AY32" s="832"/>
      <c r="AZ32" s="832"/>
      <c r="BA32" s="832"/>
      <c r="BB32" s="832"/>
      <c r="BC32" s="833"/>
      <c r="BD32" s="837" t="s">
        <v>17</v>
      </c>
      <c r="BE32" s="837"/>
      <c r="BF32" s="837"/>
      <c r="BG32" s="837"/>
      <c r="BH32" s="837"/>
      <c r="BI32" s="837"/>
      <c r="BJ32" s="837"/>
      <c r="BK32" s="837"/>
      <c r="BL32" s="837"/>
      <c r="BM32" s="837"/>
      <c r="BN32" s="837"/>
      <c r="BO32" s="837"/>
      <c r="BP32" s="837"/>
      <c r="BQ32" s="837"/>
      <c r="BR32" s="837"/>
      <c r="BS32" s="837"/>
      <c r="BT32" s="837"/>
      <c r="BU32" s="178">
        <f>'F1'!DJ141</f>
        <v>0</v>
      </c>
      <c r="BV32" s="178">
        <f>'F1'!DK141</f>
        <v>0</v>
      </c>
      <c r="BW32" s="165">
        <f>'F1'!DL141</f>
        <v>0</v>
      </c>
    </row>
    <row r="33" spans="1:111" ht="60" customHeight="1" x14ac:dyDescent="0.2">
      <c r="B33" s="109"/>
      <c r="C33" s="31" t="s">
        <v>153</v>
      </c>
      <c r="D33" s="31"/>
      <c r="E33" s="31"/>
      <c r="F33" s="32"/>
      <c r="G33" s="834" t="s">
        <v>448</v>
      </c>
      <c r="H33" s="835"/>
      <c r="I33" s="835"/>
      <c r="J33" s="835"/>
      <c r="K33" s="835"/>
      <c r="L33" s="835"/>
      <c r="M33" s="835"/>
      <c r="N33" s="835"/>
      <c r="O33" s="835"/>
      <c r="P33" s="835"/>
      <c r="Q33" s="835"/>
      <c r="R33" s="835"/>
      <c r="S33" s="835"/>
      <c r="T33" s="835"/>
      <c r="U33" s="835"/>
      <c r="V33" s="835"/>
      <c r="W33" s="835"/>
      <c r="X33" s="835"/>
      <c r="Y33" s="835"/>
      <c r="Z33" s="835"/>
      <c r="AA33" s="835"/>
      <c r="AB33" s="835"/>
      <c r="AC33" s="835"/>
      <c r="AD33" s="835"/>
      <c r="AE33" s="835"/>
      <c r="AF33" s="835"/>
      <c r="AG33" s="835"/>
      <c r="AH33" s="835"/>
      <c r="AI33" s="835"/>
      <c r="AJ33" s="835"/>
      <c r="AK33" s="835"/>
      <c r="AL33" s="835"/>
      <c r="AM33" s="835"/>
      <c r="AN33" s="835"/>
      <c r="AO33" s="835"/>
      <c r="AP33" s="835"/>
      <c r="AQ33" s="835"/>
      <c r="AR33" s="835"/>
      <c r="AS33" s="835"/>
      <c r="AT33" s="835"/>
      <c r="AU33" s="835"/>
      <c r="AV33" s="835"/>
      <c r="AW33" s="835"/>
      <c r="AX33" s="835"/>
      <c r="AY33" s="835"/>
      <c r="AZ33" s="835"/>
      <c r="BA33" s="835"/>
      <c r="BB33" s="835"/>
      <c r="BC33" s="836"/>
      <c r="BD33" s="837"/>
      <c r="BE33" s="837"/>
      <c r="BF33" s="837"/>
      <c r="BG33" s="837"/>
      <c r="BH33" s="837"/>
      <c r="BI33" s="837"/>
      <c r="BJ33" s="837"/>
      <c r="BK33" s="837"/>
      <c r="BL33" s="837"/>
      <c r="BM33" s="837"/>
      <c r="BN33" s="837"/>
      <c r="BO33" s="837"/>
      <c r="BP33" s="837"/>
      <c r="BQ33" s="837"/>
      <c r="BR33" s="837"/>
      <c r="BS33" s="837"/>
      <c r="BT33" s="837"/>
      <c r="BU33" s="178">
        <f>SUM(BU26:BU32)</f>
        <v>61956493</v>
      </c>
      <c r="BV33" s="178">
        <f>SUM(BV26:BV32)</f>
        <v>64914122</v>
      </c>
      <c r="BW33" s="165">
        <f>SUM(BW26:BW32)</f>
        <v>61556005</v>
      </c>
    </row>
    <row r="34" spans="1:111" s="116" customFormat="1" ht="62.25" customHeight="1" thickBot="1" x14ac:dyDescent="0.25">
      <c r="A34" s="114"/>
      <c r="B34" s="14"/>
      <c r="C34" s="29" t="s">
        <v>154</v>
      </c>
      <c r="D34" s="29"/>
      <c r="E34" s="29"/>
      <c r="F34" s="115"/>
      <c r="G34" s="848" t="s">
        <v>449</v>
      </c>
      <c r="H34" s="849"/>
      <c r="I34" s="849"/>
      <c r="J34" s="849"/>
      <c r="K34" s="849"/>
      <c r="L34" s="849"/>
      <c r="M34" s="849"/>
      <c r="N34" s="849"/>
      <c r="O34" s="849"/>
      <c r="P34" s="849"/>
      <c r="Q34" s="849"/>
      <c r="R34" s="849"/>
      <c r="S34" s="849"/>
      <c r="T34" s="849"/>
      <c r="U34" s="849"/>
      <c r="V34" s="849"/>
      <c r="W34" s="849"/>
      <c r="X34" s="849"/>
      <c r="Y34" s="849"/>
      <c r="Z34" s="849"/>
      <c r="AA34" s="849"/>
      <c r="AB34" s="849"/>
      <c r="AC34" s="849"/>
      <c r="AD34" s="849"/>
      <c r="AE34" s="849"/>
      <c r="AF34" s="849"/>
      <c r="AG34" s="849"/>
      <c r="AH34" s="849"/>
      <c r="AI34" s="849"/>
      <c r="AJ34" s="849"/>
      <c r="AK34" s="849"/>
      <c r="AL34" s="849"/>
      <c r="AM34" s="849"/>
      <c r="AN34" s="849"/>
      <c r="AO34" s="849"/>
      <c r="AP34" s="849"/>
      <c r="AQ34" s="849"/>
      <c r="AR34" s="849"/>
      <c r="AS34" s="849"/>
      <c r="AT34" s="849"/>
      <c r="AU34" s="849"/>
      <c r="AV34" s="849"/>
      <c r="AW34" s="849"/>
      <c r="AX34" s="849"/>
      <c r="AY34" s="849"/>
      <c r="AZ34" s="849"/>
      <c r="BA34" s="849"/>
      <c r="BB34" s="849"/>
      <c r="BC34" s="850"/>
      <c r="BD34" s="845"/>
      <c r="BE34" s="845"/>
      <c r="BF34" s="845"/>
      <c r="BG34" s="845"/>
      <c r="BH34" s="845"/>
      <c r="BI34" s="845"/>
      <c r="BJ34" s="845"/>
      <c r="BK34" s="845"/>
      <c r="BL34" s="845"/>
      <c r="BM34" s="845"/>
      <c r="BN34" s="845"/>
      <c r="BO34" s="845"/>
      <c r="BP34" s="845"/>
      <c r="BQ34" s="845"/>
      <c r="BR34" s="845"/>
      <c r="BS34" s="845"/>
      <c r="BT34" s="845"/>
      <c r="BU34" s="167">
        <f>BU24-BU33</f>
        <v>57126466</v>
      </c>
      <c r="BV34" s="167">
        <f>BV24-BV33</f>
        <v>57748421</v>
      </c>
      <c r="BW34" s="166">
        <f>BW24-BW33</f>
        <v>56313109</v>
      </c>
    </row>
    <row r="35" spans="1:111" ht="15.75" customHeight="1" x14ac:dyDescent="0.2"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</row>
    <row r="36" spans="1:111" s="119" customFormat="1" ht="12.75" customHeight="1" x14ac:dyDescent="0.2">
      <c r="A36" s="117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118"/>
      <c r="BY36" s="118"/>
      <c r="BZ36" s="118"/>
      <c r="CA36" s="118"/>
      <c r="CB36" s="118"/>
      <c r="CC36" s="118"/>
      <c r="CD36" s="118"/>
      <c r="CE36" s="118"/>
      <c r="CF36" s="118"/>
      <c r="CG36" s="118"/>
      <c r="CH36" s="118"/>
      <c r="CI36" s="118"/>
      <c r="CJ36" s="118"/>
      <c r="CK36" s="118"/>
      <c r="CL36" s="118"/>
      <c r="CM36" s="118"/>
      <c r="CN36" s="118"/>
      <c r="CO36" s="118"/>
      <c r="CP36" s="118"/>
      <c r="CQ36" s="118"/>
      <c r="CR36" s="118"/>
      <c r="CS36" s="118"/>
      <c r="CT36" s="118"/>
      <c r="CU36" s="118"/>
      <c r="CV36" s="118"/>
      <c r="CW36" s="118"/>
      <c r="CX36" s="118"/>
      <c r="CY36" s="118"/>
      <c r="CZ36" s="118"/>
      <c r="DA36" s="118"/>
      <c r="DB36" s="118"/>
      <c r="DC36" s="118"/>
      <c r="DD36" s="118"/>
      <c r="DE36" s="118"/>
      <c r="DF36" s="118"/>
      <c r="DG36" s="118"/>
    </row>
    <row r="37" spans="1:111" s="123" customFormat="1" ht="12.75" customHeight="1" x14ac:dyDescent="0.2">
      <c r="A37" s="120"/>
      <c r="B37" s="119"/>
      <c r="C37" s="121"/>
      <c r="D37" s="118" t="s">
        <v>295</v>
      </c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9"/>
      <c r="R37" s="119"/>
      <c r="S37" s="119"/>
      <c r="T37" s="119"/>
      <c r="U37" s="119"/>
      <c r="V37" s="4"/>
      <c r="W37" s="4"/>
      <c r="X37" s="4"/>
      <c r="Y37" s="4"/>
      <c r="Z37" s="4"/>
      <c r="AA37" s="4"/>
      <c r="AB37" s="4"/>
      <c r="AC37" s="4"/>
      <c r="AD37" s="119"/>
      <c r="AE37" s="119"/>
      <c r="AF37" s="119"/>
      <c r="AG37" s="4"/>
      <c r="AH37" s="4"/>
      <c r="AI37" s="214" t="s">
        <v>294</v>
      </c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27"/>
      <c r="AY37" s="28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18" t="s">
        <v>297</v>
      </c>
      <c r="BM37" s="118"/>
      <c r="BN37" s="118"/>
      <c r="BO37" s="118"/>
      <c r="BP37" s="118"/>
      <c r="BQ37" s="118"/>
      <c r="BR37" s="118"/>
      <c r="BS37" s="118"/>
      <c r="BT37" s="118"/>
      <c r="BU37" s="118"/>
      <c r="BV37" s="119"/>
      <c r="BW37" s="214" t="s">
        <v>298</v>
      </c>
      <c r="BX37" s="118"/>
      <c r="BY37" s="118"/>
      <c r="BZ37" s="118"/>
      <c r="CA37" s="118"/>
      <c r="CB37" s="118"/>
      <c r="CC37" s="118"/>
      <c r="CD37" s="118"/>
      <c r="CE37" s="118"/>
      <c r="CF37" s="118"/>
      <c r="CG37" s="118"/>
      <c r="CH37" s="118"/>
      <c r="CI37" s="118"/>
      <c r="CJ37" s="118"/>
      <c r="CK37" s="118"/>
      <c r="CL37" s="118"/>
      <c r="CM37" s="118"/>
      <c r="CN37" s="118"/>
      <c r="CO37" s="118"/>
      <c r="CP37" s="118"/>
      <c r="CQ37" s="118"/>
      <c r="CR37" s="118"/>
      <c r="CS37" s="118"/>
      <c r="CT37" s="118"/>
      <c r="CU37" s="118"/>
      <c r="CV37" s="118"/>
      <c r="CW37" s="118"/>
      <c r="CX37" s="118"/>
      <c r="CY37" s="118"/>
      <c r="CZ37" s="118"/>
      <c r="DA37" s="118"/>
      <c r="DB37" s="118"/>
      <c r="DC37" s="118"/>
      <c r="DD37" s="118"/>
      <c r="DE37" s="118"/>
      <c r="DF37" s="118"/>
    </row>
    <row r="38" spans="1:111" s="127" customFormat="1" ht="12" x14ac:dyDescent="0.2">
      <c r="A38" s="124"/>
      <c r="B38" s="123"/>
      <c r="C38" s="121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844" t="s">
        <v>296</v>
      </c>
      <c r="W38" s="844"/>
      <c r="X38" s="844"/>
      <c r="Y38" s="844"/>
      <c r="Z38" s="844"/>
      <c r="AA38" s="844"/>
      <c r="AB38" s="844"/>
      <c r="AC38" s="844"/>
      <c r="AD38" s="123"/>
      <c r="AE38" s="123"/>
      <c r="AF38" s="123"/>
      <c r="AG38" s="844" t="s">
        <v>299</v>
      </c>
      <c r="AH38" s="844"/>
      <c r="AI38" s="844"/>
      <c r="AJ38" s="844"/>
      <c r="AK38" s="844"/>
      <c r="AL38" s="844"/>
      <c r="AM38" s="844"/>
      <c r="AN38" s="844"/>
      <c r="AO38" s="844"/>
      <c r="AP38" s="844"/>
      <c r="AQ38" s="844"/>
      <c r="AR38" s="844"/>
      <c r="AS38" s="844"/>
      <c r="AT38" s="844"/>
      <c r="AU38" s="844"/>
      <c r="AV38" s="844"/>
      <c r="AW38" s="844"/>
      <c r="AX38" s="844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3"/>
      <c r="BM38" s="123"/>
      <c r="BN38" s="123"/>
      <c r="BO38" s="123"/>
      <c r="BP38" s="123"/>
      <c r="BQ38" s="123"/>
      <c r="BR38" s="123"/>
      <c r="BS38" s="123"/>
      <c r="BT38" s="123"/>
      <c r="BU38" s="123"/>
      <c r="BV38" s="123"/>
      <c r="BW38" s="126"/>
    </row>
    <row r="39" spans="1:111" s="118" customFormat="1" ht="12.75" customHeight="1" x14ac:dyDescent="0.2">
      <c r="A39" s="128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1"/>
      <c r="BY39" s="121"/>
      <c r="BZ39" s="121"/>
      <c r="CA39" s="121"/>
      <c r="CB39" s="121"/>
      <c r="CC39" s="121"/>
      <c r="CD39" s="121"/>
      <c r="CE39" s="121"/>
    </row>
    <row r="40" spans="1:111" s="121" customFormat="1" ht="12" customHeight="1" x14ac:dyDescent="0.2">
      <c r="A40" s="129"/>
      <c r="B40" s="130"/>
      <c r="D40" s="130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118"/>
      <c r="BY40" s="118"/>
      <c r="BZ40" s="118"/>
      <c r="CA40" s="118"/>
      <c r="CB40" s="118"/>
      <c r="CC40" s="118"/>
      <c r="CD40" s="118"/>
      <c r="CE40" s="118"/>
      <c r="CF40" s="118"/>
      <c r="CG40" s="118"/>
      <c r="CH40" s="118"/>
      <c r="CI40" s="118"/>
      <c r="CJ40" s="118"/>
      <c r="CK40" s="118"/>
      <c r="CL40" s="118"/>
      <c r="CM40" s="118"/>
      <c r="CN40" s="118"/>
      <c r="CO40" s="118"/>
      <c r="CP40" s="118"/>
      <c r="CQ40" s="118"/>
      <c r="CR40" s="118"/>
      <c r="CS40" s="118"/>
      <c r="CT40" s="118"/>
      <c r="CU40" s="118"/>
      <c r="CV40" s="118"/>
      <c r="CW40" s="118"/>
      <c r="CX40" s="118"/>
      <c r="CY40" s="118"/>
      <c r="CZ40" s="118"/>
      <c r="DA40" s="118"/>
      <c r="DB40" s="118"/>
      <c r="DC40" s="118"/>
      <c r="DD40" s="118"/>
    </row>
    <row r="41" spans="1:111" x14ac:dyDescent="0.2">
      <c r="B41" s="119"/>
      <c r="C41" s="121"/>
      <c r="D41" s="130" t="s">
        <v>1</v>
      </c>
      <c r="E41" s="852">
        <v>27</v>
      </c>
      <c r="F41" s="852"/>
      <c r="G41" s="119" t="s">
        <v>2</v>
      </c>
      <c r="H41" s="118"/>
      <c r="I41" s="118"/>
      <c r="J41" s="118"/>
      <c r="K41" s="852" t="s">
        <v>300</v>
      </c>
      <c r="L41" s="852"/>
      <c r="M41" s="852"/>
      <c r="N41" s="852"/>
      <c r="O41" s="852"/>
      <c r="P41" s="852"/>
      <c r="Q41" s="852"/>
      <c r="R41" s="852"/>
      <c r="S41" s="852"/>
      <c r="T41" s="852"/>
      <c r="U41" s="852"/>
      <c r="V41" s="118"/>
      <c r="W41" s="118"/>
      <c r="X41" s="853" t="s">
        <v>3</v>
      </c>
      <c r="Y41" s="853"/>
      <c r="Z41" s="853"/>
      <c r="AA41" s="853"/>
      <c r="AB41" s="854" t="s">
        <v>166</v>
      </c>
      <c r="AC41" s="854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</row>
    <row r="43" spans="1:111" ht="17.25" customHeight="1" x14ac:dyDescent="0.2"/>
    <row r="44" spans="1:111" ht="14.25" x14ac:dyDescent="0.2">
      <c r="G44" s="131" t="s">
        <v>15</v>
      </c>
      <c r="H44" s="132"/>
      <c r="I44" s="294" t="s">
        <v>450</v>
      </c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111" ht="14.25" x14ac:dyDescent="0.2">
      <c r="G45" s="133" t="s">
        <v>14</v>
      </c>
      <c r="H45" s="133"/>
      <c r="I45" s="294" t="s">
        <v>451</v>
      </c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111" ht="14.25" x14ac:dyDescent="0.2">
      <c r="G46" s="133" t="s">
        <v>13</v>
      </c>
      <c r="H46" s="133"/>
      <c r="I46" s="294" t="s">
        <v>452</v>
      </c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111" ht="26.25" customHeight="1" x14ac:dyDescent="0.2">
      <c r="G47" s="133" t="s">
        <v>12</v>
      </c>
      <c r="H47" s="133"/>
      <c r="I47" s="294" t="s">
        <v>453</v>
      </c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111" ht="29.25" customHeight="1" x14ac:dyDescent="0.2">
      <c r="E48" s="134"/>
      <c r="F48" s="134"/>
      <c r="G48" s="133" t="s">
        <v>11</v>
      </c>
      <c r="H48" s="133"/>
      <c r="I48" s="851" t="s">
        <v>454</v>
      </c>
      <c r="J48" s="851"/>
      <c r="K48" s="851"/>
      <c r="L48" s="851"/>
      <c r="M48" s="851"/>
      <c r="N48" s="851"/>
      <c r="O48" s="851"/>
      <c r="P48" s="851"/>
      <c r="Q48" s="851"/>
      <c r="R48" s="851"/>
      <c r="S48" s="851"/>
      <c r="T48" s="851"/>
      <c r="U48" s="851"/>
      <c r="V48" s="851"/>
      <c r="W48" s="851"/>
      <c r="X48" s="851"/>
      <c r="Y48" s="851"/>
      <c r="Z48" s="851"/>
      <c r="AA48" s="851"/>
      <c r="AB48" s="851"/>
      <c r="AC48" s="851"/>
      <c r="AD48" s="851"/>
      <c r="AE48" s="851"/>
      <c r="AF48" s="851"/>
      <c r="AG48" s="851"/>
      <c r="AH48" s="851"/>
      <c r="AI48" s="851"/>
      <c r="AJ48" s="851"/>
      <c r="AK48" s="851"/>
      <c r="AL48" s="851"/>
      <c r="AM48" s="851"/>
      <c r="AN48" s="851"/>
      <c r="AO48" s="851"/>
      <c r="AP48" s="851"/>
      <c r="AQ48" s="851"/>
      <c r="AR48" s="851"/>
      <c r="AS48" s="851"/>
      <c r="AT48" s="851"/>
      <c r="AU48" s="851"/>
      <c r="AV48" s="851"/>
      <c r="AW48" s="851"/>
      <c r="AX48" s="851"/>
      <c r="AY48" s="851"/>
      <c r="AZ48" s="851"/>
      <c r="BA48" s="851"/>
      <c r="BB48" s="851"/>
      <c r="BC48" s="851"/>
      <c r="BD48" s="851"/>
      <c r="BE48" s="851"/>
      <c r="BF48" s="851"/>
      <c r="BG48" s="851"/>
      <c r="BH48" s="851"/>
      <c r="BI48" s="851"/>
      <c r="BJ48" s="851"/>
      <c r="BK48" s="851"/>
      <c r="BL48" s="851"/>
      <c r="BM48" s="851"/>
      <c r="BN48" s="851"/>
      <c r="BO48" s="851"/>
      <c r="BP48" s="851"/>
      <c r="BQ48" s="851"/>
      <c r="BR48" s="851"/>
      <c r="BS48" s="851"/>
      <c r="BT48" s="851"/>
      <c r="BU48" s="851"/>
      <c r="BV48" s="851"/>
      <c r="BW48" s="851"/>
    </row>
    <row r="49" spans="5:75" ht="14.25" customHeight="1" x14ac:dyDescent="0.2">
      <c r="E49" s="134"/>
      <c r="F49" s="134"/>
      <c r="G49" s="846" t="s">
        <v>10</v>
      </c>
      <c r="H49" s="846"/>
      <c r="I49" s="847" t="s">
        <v>455</v>
      </c>
      <c r="J49" s="847"/>
      <c r="K49" s="847"/>
      <c r="L49" s="847"/>
      <c r="M49" s="847"/>
      <c r="N49" s="847"/>
      <c r="O49" s="847"/>
      <c r="P49" s="847"/>
      <c r="Q49" s="847"/>
      <c r="R49" s="847"/>
      <c r="S49" s="847"/>
      <c r="T49" s="847"/>
      <c r="U49" s="847"/>
      <c r="V49" s="847"/>
      <c r="W49" s="847"/>
      <c r="X49" s="847"/>
      <c r="Y49" s="847"/>
      <c r="Z49" s="847"/>
      <c r="AA49" s="847"/>
      <c r="AB49" s="847"/>
      <c r="AC49" s="847"/>
      <c r="AD49" s="847"/>
      <c r="AE49" s="847"/>
      <c r="AF49" s="847"/>
      <c r="AG49" s="847"/>
      <c r="AH49" s="847"/>
      <c r="AI49" s="847"/>
      <c r="AJ49" s="847"/>
      <c r="AK49" s="847"/>
      <c r="AL49" s="847"/>
      <c r="AM49" s="847"/>
      <c r="AN49" s="847"/>
      <c r="AO49" s="847"/>
      <c r="AP49" s="847"/>
      <c r="AQ49" s="847"/>
      <c r="AR49" s="847"/>
      <c r="AS49" s="847"/>
      <c r="AT49" s="847"/>
      <c r="AU49" s="847"/>
      <c r="AV49" s="847"/>
      <c r="AW49" s="847"/>
      <c r="AX49" s="847"/>
      <c r="AY49" s="847"/>
      <c r="AZ49" s="847"/>
      <c r="BA49" s="847"/>
      <c r="BB49" s="847"/>
      <c r="BC49" s="847"/>
      <c r="BD49" s="847"/>
      <c r="BE49" s="847"/>
      <c r="BF49" s="847"/>
      <c r="BG49" s="847"/>
      <c r="BH49" s="847"/>
      <c r="BI49" s="847"/>
      <c r="BJ49" s="847"/>
      <c r="BK49" s="847"/>
      <c r="BL49" s="847"/>
      <c r="BM49" s="847"/>
      <c r="BN49" s="847"/>
      <c r="BO49" s="847"/>
      <c r="BP49" s="847"/>
      <c r="BQ49" s="847"/>
      <c r="BR49" s="847"/>
      <c r="BS49" s="847"/>
      <c r="BT49" s="847"/>
      <c r="BU49" s="847"/>
      <c r="BV49" s="847"/>
      <c r="BW49" s="847"/>
    </row>
    <row r="50" spans="5:75" ht="14.25" customHeight="1" x14ac:dyDescent="0.2">
      <c r="E50" s="134"/>
      <c r="F50" s="134"/>
      <c r="G50" s="846" t="s">
        <v>9</v>
      </c>
      <c r="H50" s="846"/>
      <c r="I50" s="847" t="s">
        <v>456</v>
      </c>
      <c r="J50" s="847"/>
      <c r="K50" s="847"/>
      <c r="L50" s="847"/>
      <c r="M50" s="847"/>
      <c r="N50" s="847"/>
      <c r="O50" s="847"/>
      <c r="P50" s="847"/>
      <c r="Q50" s="847"/>
      <c r="R50" s="847"/>
      <c r="S50" s="847"/>
      <c r="T50" s="847"/>
      <c r="U50" s="847"/>
      <c r="V50" s="847"/>
      <c r="W50" s="847"/>
      <c r="X50" s="847"/>
      <c r="Y50" s="847"/>
      <c r="Z50" s="847"/>
      <c r="AA50" s="847"/>
      <c r="AB50" s="847"/>
      <c r="AC50" s="847"/>
      <c r="AD50" s="847"/>
      <c r="AE50" s="847"/>
      <c r="AF50" s="847"/>
      <c r="AG50" s="847"/>
      <c r="AH50" s="847"/>
      <c r="AI50" s="847"/>
      <c r="AJ50" s="847"/>
      <c r="AK50" s="847"/>
      <c r="AL50" s="847"/>
      <c r="AM50" s="847"/>
      <c r="AN50" s="847"/>
      <c r="AO50" s="847"/>
      <c r="AP50" s="847"/>
      <c r="AQ50" s="847"/>
      <c r="AR50" s="847"/>
      <c r="AS50" s="847"/>
      <c r="AT50" s="847"/>
      <c r="AU50" s="847"/>
      <c r="AV50" s="847"/>
      <c r="AW50" s="847"/>
      <c r="AX50" s="847"/>
      <c r="AY50" s="847"/>
      <c r="AZ50" s="847"/>
      <c r="BA50" s="847"/>
      <c r="BB50" s="847"/>
      <c r="BC50" s="847"/>
      <c r="BD50" s="847"/>
      <c r="BE50" s="847"/>
      <c r="BF50" s="847"/>
      <c r="BG50" s="847"/>
      <c r="BH50" s="847"/>
      <c r="BI50" s="847"/>
      <c r="BJ50" s="847"/>
      <c r="BK50" s="847"/>
      <c r="BL50" s="847"/>
      <c r="BM50" s="847"/>
      <c r="BN50" s="847"/>
      <c r="BO50" s="847"/>
      <c r="BP50" s="847"/>
      <c r="BQ50" s="847"/>
      <c r="BR50" s="847"/>
      <c r="BS50" s="847"/>
      <c r="BT50" s="847"/>
      <c r="BU50" s="847"/>
      <c r="BV50" s="847"/>
      <c r="BW50" s="847"/>
    </row>
    <row r="51" spans="5:75" ht="14.25" x14ac:dyDescent="0.2">
      <c r="E51" s="134"/>
      <c r="F51" s="134"/>
      <c r="G51" s="846" t="s">
        <v>8</v>
      </c>
      <c r="H51" s="846"/>
      <c r="I51" s="847" t="s">
        <v>457</v>
      </c>
      <c r="J51" s="847"/>
      <c r="K51" s="847"/>
      <c r="L51" s="847"/>
      <c r="M51" s="847"/>
      <c r="N51" s="847"/>
      <c r="O51" s="847"/>
      <c r="P51" s="847"/>
      <c r="Q51" s="847"/>
      <c r="R51" s="847"/>
      <c r="S51" s="847"/>
      <c r="T51" s="847"/>
      <c r="U51" s="847"/>
      <c r="V51" s="847"/>
      <c r="W51" s="847"/>
      <c r="X51" s="847"/>
      <c r="Y51" s="847"/>
      <c r="Z51" s="847"/>
      <c r="AA51" s="847"/>
      <c r="AB51" s="847"/>
      <c r="AC51" s="847"/>
      <c r="AD51" s="847"/>
      <c r="AE51" s="847"/>
      <c r="AF51" s="847"/>
      <c r="AG51" s="847"/>
      <c r="AH51" s="847"/>
      <c r="AI51" s="847"/>
      <c r="AJ51" s="847"/>
      <c r="AK51" s="847"/>
      <c r="AL51" s="847"/>
      <c r="AM51" s="847"/>
      <c r="AN51" s="847"/>
      <c r="AO51" s="847"/>
      <c r="AP51" s="847"/>
      <c r="AQ51" s="847"/>
      <c r="AR51" s="847"/>
      <c r="AS51" s="847"/>
      <c r="AT51" s="847"/>
      <c r="AU51" s="847"/>
      <c r="AV51" s="847"/>
      <c r="AW51" s="847"/>
      <c r="AX51" s="847"/>
      <c r="AY51" s="847"/>
      <c r="AZ51" s="847"/>
      <c r="BA51" s="847"/>
      <c r="BB51" s="847"/>
      <c r="BC51" s="847"/>
      <c r="BD51" s="847"/>
      <c r="BE51" s="847"/>
      <c r="BF51" s="847"/>
      <c r="BG51" s="847"/>
      <c r="BH51" s="847"/>
      <c r="BI51" s="847"/>
      <c r="BJ51" s="847"/>
      <c r="BK51" s="847"/>
      <c r="BL51" s="847"/>
      <c r="BM51" s="847"/>
      <c r="BN51" s="847"/>
      <c r="BO51" s="847"/>
      <c r="BP51" s="847"/>
      <c r="BQ51" s="847"/>
      <c r="BR51" s="847"/>
      <c r="BS51" s="847"/>
      <c r="BT51" s="847"/>
      <c r="BU51" s="847"/>
      <c r="BV51" s="847"/>
      <c r="BW51" s="847"/>
    </row>
  </sheetData>
  <sheetProtection formatCells="0" formatColumns="0" autoFilter="0"/>
  <mergeCells count="73">
    <mergeCell ref="C12:D12"/>
    <mergeCell ref="B3:BW3"/>
    <mergeCell ref="B4:BW4"/>
    <mergeCell ref="B7:BC7"/>
    <mergeCell ref="BD7:BT7"/>
    <mergeCell ref="G10:BC10"/>
    <mergeCell ref="BD10:BT10"/>
    <mergeCell ref="G9:BC9"/>
    <mergeCell ref="BD9:BT9"/>
    <mergeCell ref="B8:BC8"/>
    <mergeCell ref="BD8:BT8"/>
    <mergeCell ref="G16:BC16"/>
    <mergeCell ref="BD16:BT16"/>
    <mergeCell ref="G11:BC11"/>
    <mergeCell ref="BD11:BT11"/>
    <mergeCell ref="G14:BC14"/>
    <mergeCell ref="BD14:BT14"/>
    <mergeCell ref="G12:BC12"/>
    <mergeCell ref="BD12:BT12"/>
    <mergeCell ref="G13:BC13"/>
    <mergeCell ref="BD13:BT13"/>
    <mergeCell ref="G15:BC15"/>
    <mergeCell ref="BD15:BT15"/>
    <mergeCell ref="G17:BC17"/>
    <mergeCell ref="BD17:BT17"/>
    <mergeCell ref="G18:BC18"/>
    <mergeCell ref="BD18:BT18"/>
    <mergeCell ref="G20:BC20"/>
    <mergeCell ref="BD20:BT20"/>
    <mergeCell ref="G19:BC19"/>
    <mergeCell ref="BD19:BT19"/>
    <mergeCell ref="G21:BC21"/>
    <mergeCell ref="BD21:BT21"/>
    <mergeCell ref="G24:BC24"/>
    <mergeCell ref="BD24:BT24"/>
    <mergeCell ref="G23:BC23"/>
    <mergeCell ref="BD23:BT23"/>
    <mergeCell ref="BD28:BT28"/>
    <mergeCell ref="G27:BC27"/>
    <mergeCell ref="BD27:BT27"/>
    <mergeCell ref="G22:BC22"/>
    <mergeCell ref="BD22:BT22"/>
    <mergeCell ref="E41:F41"/>
    <mergeCell ref="K41:U41"/>
    <mergeCell ref="X41:AA41"/>
    <mergeCell ref="AB41:AC41"/>
    <mergeCell ref="V38:AC38"/>
    <mergeCell ref="AG38:AX38"/>
    <mergeCell ref="BD34:BT34"/>
    <mergeCell ref="G51:H51"/>
    <mergeCell ref="I51:BW51"/>
    <mergeCell ref="G34:BC34"/>
    <mergeCell ref="I48:BW48"/>
    <mergeCell ref="G49:H49"/>
    <mergeCell ref="I49:BW49"/>
    <mergeCell ref="G50:H50"/>
    <mergeCell ref="I50:BW50"/>
    <mergeCell ref="C15:E15"/>
    <mergeCell ref="G32:BC32"/>
    <mergeCell ref="G33:BC33"/>
    <mergeCell ref="BD33:BT33"/>
    <mergeCell ref="BD32:BT32"/>
    <mergeCell ref="G30:BC30"/>
    <mergeCell ref="BD30:BT30"/>
    <mergeCell ref="G29:BC29"/>
    <mergeCell ref="BD29:BT29"/>
    <mergeCell ref="G31:BC31"/>
    <mergeCell ref="BD31:BT31"/>
    <mergeCell ref="G26:BC26"/>
    <mergeCell ref="BD26:BT26"/>
    <mergeCell ref="G25:BC25"/>
    <mergeCell ref="BD25:BT25"/>
    <mergeCell ref="G28:BC28"/>
  </mergeCells>
  <pageMargins left="0.78740157480314965" right="0.39370078740157483" top="0.59055118110236227" bottom="0.39370078740157483" header="0.19685039370078741" footer="0.19685039370078741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tabColor rgb="FFFFFF00"/>
  </sheetPr>
  <dimension ref="A1:AF187"/>
  <sheetViews>
    <sheetView topLeftCell="B1" zoomScaleNormal="100" zoomScaleSheetLayoutView="120" workbookViewId="0">
      <selection activeCell="AB107" sqref="AB107:AC108"/>
    </sheetView>
  </sheetViews>
  <sheetFormatPr defaultColWidth="9.140625" defaultRowHeight="12.75" x14ac:dyDescent="0.2"/>
  <cols>
    <col min="1" max="1" width="8.42578125" style="139" hidden="1" customWidth="1"/>
    <col min="2" max="22" width="2.5703125" style="140" customWidth="1"/>
    <col min="23" max="23" width="3.7109375" style="140" customWidth="1"/>
    <col min="24" max="27" width="1.7109375" style="140" customWidth="1"/>
    <col min="28" max="28" width="20.5703125" style="140" customWidth="1"/>
    <col min="29" max="29" width="19.5703125" style="140" customWidth="1"/>
    <col min="30" max="30" width="1.7109375" style="140" customWidth="1"/>
    <col min="31" max="31" width="11" style="140" customWidth="1"/>
    <col min="32" max="16384" width="9.140625" style="140"/>
  </cols>
  <sheetData>
    <row r="1" spans="1:32" x14ac:dyDescent="0.2"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32" ht="15" x14ac:dyDescent="0.2">
      <c r="B2" s="908" t="s">
        <v>458</v>
      </c>
      <c r="C2" s="908"/>
      <c r="D2" s="908"/>
      <c r="E2" s="908"/>
      <c r="F2" s="908"/>
      <c r="G2" s="908"/>
      <c r="H2" s="908"/>
      <c r="I2" s="908"/>
      <c r="J2" s="908"/>
      <c r="K2" s="908"/>
      <c r="L2" s="908"/>
      <c r="M2" s="908"/>
      <c r="N2" s="908"/>
      <c r="O2" s="908"/>
      <c r="P2" s="908"/>
      <c r="Q2" s="908"/>
      <c r="R2" s="908"/>
      <c r="S2" s="908"/>
      <c r="T2" s="908"/>
      <c r="U2" s="908"/>
      <c r="V2" s="908"/>
      <c r="W2" s="908"/>
      <c r="X2" s="908"/>
      <c r="Y2" s="908"/>
      <c r="Z2" s="908"/>
      <c r="AA2" s="908"/>
      <c r="AB2" s="908"/>
      <c r="AC2" s="908"/>
    </row>
    <row r="3" spans="1:32" ht="13.5" thickBot="1" x14ac:dyDescent="0.25"/>
    <row r="4" spans="1:32" ht="12.75" customHeight="1" x14ac:dyDescent="0.2">
      <c r="B4" s="909" t="s">
        <v>342</v>
      </c>
      <c r="C4" s="910"/>
      <c r="D4" s="910"/>
      <c r="E4" s="910"/>
      <c r="F4" s="910"/>
      <c r="G4" s="910"/>
      <c r="H4" s="910"/>
      <c r="I4" s="910"/>
      <c r="J4" s="910"/>
      <c r="K4" s="910"/>
      <c r="L4" s="910"/>
      <c r="M4" s="910"/>
      <c r="N4" s="910"/>
      <c r="O4" s="910"/>
      <c r="P4" s="910"/>
      <c r="Q4" s="910"/>
      <c r="R4" s="910"/>
      <c r="S4" s="910"/>
      <c r="T4" s="910"/>
      <c r="U4" s="910"/>
      <c r="V4" s="910"/>
      <c r="W4" s="910"/>
      <c r="X4" s="910"/>
      <c r="Y4" s="910"/>
      <c r="Z4" s="910"/>
      <c r="AA4" s="910"/>
      <c r="AB4" s="912" t="s">
        <v>548</v>
      </c>
      <c r="AC4" s="914" t="s">
        <v>549</v>
      </c>
    </row>
    <row r="5" spans="1:32" x14ac:dyDescent="0.2">
      <c r="B5" s="911" t="s">
        <v>353</v>
      </c>
      <c r="C5" s="713"/>
      <c r="D5" s="713"/>
      <c r="E5" s="713"/>
      <c r="F5" s="713"/>
      <c r="G5" s="713"/>
      <c r="H5" s="713"/>
      <c r="I5" s="713"/>
      <c r="J5" s="713"/>
      <c r="K5" s="713"/>
      <c r="L5" s="713"/>
      <c r="M5" s="713"/>
      <c r="N5" s="713"/>
      <c r="O5" s="713"/>
      <c r="P5" s="713"/>
      <c r="Q5" s="713"/>
      <c r="R5" s="713"/>
      <c r="S5" s="713"/>
      <c r="T5" s="713"/>
      <c r="U5" s="713"/>
      <c r="V5" s="713"/>
      <c r="W5" s="713"/>
      <c r="X5" s="713" t="s">
        <v>306</v>
      </c>
      <c r="Y5" s="713"/>
      <c r="Z5" s="713"/>
      <c r="AA5" s="713"/>
      <c r="AB5" s="913"/>
      <c r="AC5" s="915"/>
    </row>
    <row r="6" spans="1:32" s="92" customFormat="1" ht="12" thickBot="1" x14ac:dyDescent="0.25">
      <c r="A6" s="91"/>
      <c r="B6" s="901">
        <v>1</v>
      </c>
      <c r="C6" s="902"/>
      <c r="D6" s="902"/>
      <c r="E6" s="902"/>
      <c r="F6" s="902"/>
      <c r="G6" s="902"/>
      <c r="H6" s="902"/>
      <c r="I6" s="902"/>
      <c r="J6" s="902"/>
      <c r="K6" s="902"/>
      <c r="L6" s="902"/>
      <c r="M6" s="902"/>
      <c r="N6" s="902"/>
      <c r="O6" s="902"/>
      <c r="P6" s="902"/>
      <c r="Q6" s="902"/>
      <c r="R6" s="902"/>
      <c r="S6" s="902"/>
      <c r="T6" s="902"/>
      <c r="U6" s="902"/>
      <c r="V6" s="902"/>
      <c r="W6" s="902"/>
      <c r="X6" s="902">
        <v>2</v>
      </c>
      <c r="Y6" s="902"/>
      <c r="Z6" s="902"/>
      <c r="AA6" s="902"/>
      <c r="AB6" s="66"/>
      <c r="AC6" s="141"/>
    </row>
    <row r="7" spans="1:32" ht="13.5" thickBot="1" x14ac:dyDescent="0.25">
      <c r="B7" s="889" t="s">
        <v>459</v>
      </c>
      <c r="C7" s="890"/>
      <c r="D7" s="890"/>
      <c r="E7" s="890"/>
      <c r="F7" s="890"/>
      <c r="G7" s="890"/>
      <c r="H7" s="890"/>
      <c r="I7" s="890"/>
      <c r="J7" s="890"/>
      <c r="K7" s="890"/>
      <c r="L7" s="890"/>
      <c r="M7" s="890"/>
      <c r="N7" s="890"/>
      <c r="O7" s="890"/>
      <c r="P7" s="890"/>
      <c r="Q7" s="890"/>
      <c r="R7" s="890"/>
      <c r="S7" s="890"/>
      <c r="T7" s="890"/>
      <c r="U7" s="890"/>
      <c r="V7" s="890"/>
      <c r="W7" s="891"/>
      <c r="X7" s="892">
        <v>8000</v>
      </c>
      <c r="Y7" s="893"/>
      <c r="Z7" s="893"/>
      <c r="AA7" s="893"/>
      <c r="AB7" s="172">
        <f>SUM(AB9:AB43)</f>
        <v>2564175</v>
      </c>
      <c r="AC7" s="173">
        <f>SUM(AC9:AC43)</f>
        <v>2111503</v>
      </c>
      <c r="AE7" s="168">
        <f>AB7-'F2'!BT47</f>
        <v>0</v>
      </c>
      <c r="AF7" s="168">
        <f>AC7-'F2'!BU47</f>
        <v>0</v>
      </c>
    </row>
    <row r="8" spans="1:32" x14ac:dyDescent="0.2">
      <c r="A8" s="139" t="s">
        <v>138</v>
      </c>
      <c r="B8" s="903" t="s">
        <v>368</v>
      </c>
      <c r="C8" s="904"/>
      <c r="D8" s="904"/>
      <c r="E8" s="904"/>
      <c r="F8" s="904"/>
      <c r="G8" s="904"/>
      <c r="H8" s="904"/>
      <c r="I8" s="904"/>
      <c r="J8" s="904"/>
      <c r="K8" s="904"/>
      <c r="L8" s="904"/>
      <c r="M8" s="904"/>
      <c r="N8" s="904"/>
      <c r="O8" s="904"/>
      <c r="P8" s="904"/>
      <c r="Q8" s="904"/>
      <c r="R8" s="904"/>
      <c r="S8" s="904"/>
      <c r="T8" s="904"/>
      <c r="U8" s="904"/>
      <c r="V8" s="904"/>
      <c r="W8" s="905"/>
      <c r="X8" s="906"/>
      <c r="Y8" s="907"/>
      <c r="Z8" s="907"/>
      <c r="AA8" s="907"/>
      <c r="AB8" s="187"/>
      <c r="AC8" s="187"/>
    </row>
    <row r="9" spans="1:32" x14ac:dyDescent="0.2">
      <c r="B9" s="883" t="s">
        <v>460</v>
      </c>
      <c r="C9" s="884"/>
      <c r="D9" s="884"/>
      <c r="E9" s="884"/>
      <c r="F9" s="884"/>
      <c r="G9" s="884"/>
      <c r="H9" s="884"/>
      <c r="I9" s="884"/>
      <c r="J9" s="884"/>
      <c r="K9" s="884"/>
      <c r="L9" s="884"/>
      <c r="M9" s="884"/>
      <c r="N9" s="884"/>
      <c r="O9" s="884"/>
      <c r="P9" s="884"/>
      <c r="Q9" s="884"/>
      <c r="R9" s="884"/>
      <c r="S9" s="884"/>
      <c r="T9" s="884"/>
      <c r="U9" s="884"/>
      <c r="V9" s="884"/>
      <c r="W9" s="885"/>
      <c r="X9" s="875">
        <v>8001</v>
      </c>
      <c r="Y9" s="895"/>
      <c r="Z9" s="895"/>
      <c r="AA9" s="895"/>
      <c r="AB9" s="188">
        <v>2133</v>
      </c>
      <c r="AC9" s="188">
        <v>481</v>
      </c>
    </row>
    <row r="10" spans="1:32" x14ac:dyDescent="0.2">
      <c r="B10" s="883" t="s">
        <v>461</v>
      </c>
      <c r="C10" s="884"/>
      <c r="D10" s="884"/>
      <c r="E10" s="884"/>
      <c r="F10" s="884"/>
      <c r="G10" s="884"/>
      <c r="H10" s="884"/>
      <c r="I10" s="884"/>
      <c r="J10" s="884"/>
      <c r="K10" s="884"/>
      <c r="L10" s="884"/>
      <c r="M10" s="884"/>
      <c r="N10" s="884"/>
      <c r="O10" s="884"/>
      <c r="P10" s="884"/>
      <c r="Q10" s="884"/>
      <c r="R10" s="884"/>
      <c r="S10" s="884"/>
      <c r="T10" s="884"/>
      <c r="U10" s="884"/>
      <c r="V10" s="884"/>
      <c r="W10" s="885"/>
      <c r="X10" s="875">
        <v>8002</v>
      </c>
      <c r="Y10" s="894"/>
      <c r="Z10" s="894"/>
      <c r="AA10" s="894"/>
      <c r="AB10" s="189">
        <v>0</v>
      </c>
      <c r="AC10" s="188">
        <v>0</v>
      </c>
    </row>
    <row r="11" spans="1:32" x14ac:dyDescent="0.2">
      <c r="B11" s="883" t="s">
        <v>462</v>
      </c>
      <c r="C11" s="884"/>
      <c r="D11" s="884"/>
      <c r="E11" s="884"/>
      <c r="F11" s="884"/>
      <c r="G11" s="884"/>
      <c r="H11" s="884"/>
      <c r="I11" s="884"/>
      <c r="J11" s="884"/>
      <c r="K11" s="884"/>
      <c r="L11" s="884"/>
      <c r="M11" s="884"/>
      <c r="N11" s="884"/>
      <c r="O11" s="884"/>
      <c r="P11" s="884"/>
      <c r="Q11" s="884"/>
      <c r="R11" s="884"/>
      <c r="S11" s="884"/>
      <c r="T11" s="884"/>
      <c r="U11" s="884"/>
      <c r="V11" s="884"/>
      <c r="W11" s="885"/>
      <c r="X11" s="875">
        <v>8003</v>
      </c>
      <c r="Y11" s="894"/>
      <c r="Z11" s="894"/>
      <c r="AA11" s="894"/>
      <c r="AB11" s="188">
        <v>27436</v>
      </c>
      <c r="AC11" s="188">
        <v>22330</v>
      </c>
    </row>
    <row r="12" spans="1:32" ht="12.6" customHeight="1" x14ac:dyDescent="0.2">
      <c r="B12" s="896" t="s">
        <v>463</v>
      </c>
      <c r="C12" s="897"/>
      <c r="D12" s="897"/>
      <c r="E12" s="897"/>
      <c r="F12" s="897"/>
      <c r="G12" s="897"/>
      <c r="H12" s="897"/>
      <c r="I12" s="897"/>
      <c r="J12" s="897"/>
      <c r="K12" s="897"/>
      <c r="L12" s="897"/>
      <c r="M12" s="897"/>
      <c r="N12" s="897"/>
      <c r="O12" s="897"/>
      <c r="P12" s="897"/>
      <c r="Q12" s="897"/>
      <c r="R12" s="897"/>
      <c r="S12" s="897"/>
      <c r="T12" s="897"/>
      <c r="U12" s="897"/>
      <c r="V12" s="897"/>
      <c r="W12" s="898"/>
      <c r="X12" s="875">
        <v>8004</v>
      </c>
      <c r="Y12" s="894"/>
      <c r="Z12" s="894"/>
      <c r="AA12" s="894"/>
      <c r="AB12" s="189">
        <v>0</v>
      </c>
      <c r="AC12" s="188">
        <v>0</v>
      </c>
    </row>
    <row r="13" spans="1:32" x14ac:dyDescent="0.2">
      <c r="B13" s="883" t="s">
        <v>464</v>
      </c>
      <c r="C13" s="884"/>
      <c r="D13" s="884"/>
      <c r="E13" s="884"/>
      <c r="F13" s="884"/>
      <c r="G13" s="884"/>
      <c r="H13" s="884"/>
      <c r="I13" s="884"/>
      <c r="J13" s="884"/>
      <c r="K13" s="884"/>
      <c r="L13" s="884"/>
      <c r="M13" s="884"/>
      <c r="N13" s="884"/>
      <c r="O13" s="884"/>
      <c r="P13" s="884"/>
      <c r="Q13" s="884"/>
      <c r="R13" s="884"/>
      <c r="S13" s="884"/>
      <c r="T13" s="884"/>
      <c r="U13" s="884"/>
      <c r="V13" s="884"/>
      <c r="W13" s="885"/>
      <c r="X13" s="875">
        <v>8005</v>
      </c>
      <c r="Y13" s="894"/>
      <c r="Z13" s="894"/>
      <c r="AA13" s="894"/>
      <c r="AB13" s="189">
        <v>0</v>
      </c>
      <c r="AC13" s="188">
        <v>0</v>
      </c>
    </row>
    <row r="14" spans="1:32" x14ac:dyDescent="0.2">
      <c r="B14" s="883" t="s">
        <v>465</v>
      </c>
      <c r="C14" s="884"/>
      <c r="D14" s="884"/>
      <c r="E14" s="884"/>
      <c r="F14" s="884"/>
      <c r="G14" s="884"/>
      <c r="H14" s="884"/>
      <c r="I14" s="884"/>
      <c r="J14" s="884"/>
      <c r="K14" s="884"/>
      <c r="L14" s="884"/>
      <c r="M14" s="884"/>
      <c r="N14" s="884"/>
      <c r="O14" s="884"/>
      <c r="P14" s="884"/>
      <c r="Q14" s="884"/>
      <c r="R14" s="884"/>
      <c r="S14" s="884"/>
      <c r="T14" s="884"/>
      <c r="U14" s="884"/>
      <c r="V14" s="884"/>
      <c r="W14" s="885"/>
      <c r="X14" s="875">
        <v>8006</v>
      </c>
      <c r="Y14" s="894"/>
      <c r="Z14" s="894"/>
      <c r="AA14" s="894"/>
      <c r="AB14" s="188">
        <v>0</v>
      </c>
      <c r="AC14" s="188">
        <v>1439</v>
      </c>
    </row>
    <row r="15" spans="1:32" x14ac:dyDescent="0.2">
      <c r="B15" s="883" t="s">
        <v>466</v>
      </c>
      <c r="C15" s="884"/>
      <c r="D15" s="884"/>
      <c r="E15" s="884"/>
      <c r="F15" s="884"/>
      <c r="G15" s="884"/>
      <c r="H15" s="884"/>
      <c r="I15" s="884"/>
      <c r="J15" s="884"/>
      <c r="K15" s="884"/>
      <c r="L15" s="884"/>
      <c r="M15" s="884"/>
      <c r="N15" s="884"/>
      <c r="O15" s="884"/>
      <c r="P15" s="884"/>
      <c r="Q15" s="884"/>
      <c r="R15" s="884"/>
      <c r="S15" s="884"/>
      <c r="T15" s="884"/>
      <c r="U15" s="884"/>
      <c r="V15" s="884"/>
      <c r="W15" s="885"/>
      <c r="X15" s="875">
        <v>8007</v>
      </c>
      <c r="Y15" s="894"/>
      <c r="Z15" s="894"/>
      <c r="AA15" s="894"/>
      <c r="AB15" s="188">
        <v>0</v>
      </c>
      <c r="AC15" s="188">
        <v>1505</v>
      </c>
    </row>
    <row r="16" spans="1:32" x14ac:dyDescent="0.2">
      <c r="B16" s="883" t="s">
        <v>467</v>
      </c>
      <c r="C16" s="884"/>
      <c r="D16" s="884"/>
      <c r="E16" s="884"/>
      <c r="F16" s="884"/>
      <c r="G16" s="884"/>
      <c r="H16" s="884"/>
      <c r="I16" s="884"/>
      <c r="J16" s="884"/>
      <c r="K16" s="884"/>
      <c r="L16" s="884"/>
      <c r="M16" s="884"/>
      <c r="N16" s="884"/>
      <c r="O16" s="884"/>
      <c r="P16" s="884"/>
      <c r="Q16" s="884"/>
      <c r="R16" s="884"/>
      <c r="S16" s="884"/>
      <c r="T16" s="884"/>
      <c r="U16" s="884"/>
      <c r="V16" s="884"/>
      <c r="W16" s="885"/>
      <c r="X16" s="875">
        <v>8008</v>
      </c>
      <c r="Y16" s="894"/>
      <c r="Z16" s="894"/>
      <c r="AA16" s="894"/>
      <c r="AB16" s="189">
        <v>0</v>
      </c>
      <c r="AC16" s="188">
        <v>0</v>
      </c>
    </row>
    <row r="17" spans="2:29" x14ac:dyDescent="0.2">
      <c r="B17" s="883" t="s">
        <v>468</v>
      </c>
      <c r="C17" s="884"/>
      <c r="D17" s="884"/>
      <c r="E17" s="884"/>
      <c r="F17" s="884"/>
      <c r="G17" s="884"/>
      <c r="H17" s="884"/>
      <c r="I17" s="884"/>
      <c r="J17" s="884"/>
      <c r="K17" s="884"/>
      <c r="L17" s="884"/>
      <c r="M17" s="884"/>
      <c r="N17" s="884"/>
      <c r="O17" s="884"/>
      <c r="P17" s="884"/>
      <c r="Q17" s="884"/>
      <c r="R17" s="884"/>
      <c r="S17" s="884"/>
      <c r="T17" s="884"/>
      <c r="U17" s="884"/>
      <c r="V17" s="884"/>
      <c r="W17" s="885"/>
      <c r="X17" s="875">
        <v>8009</v>
      </c>
      <c r="Y17" s="894"/>
      <c r="Z17" s="894"/>
      <c r="AA17" s="894"/>
      <c r="AB17" s="188">
        <v>102505</v>
      </c>
      <c r="AC17" s="188" t="s">
        <v>159</v>
      </c>
    </row>
    <row r="18" spans="2:29" x14ac:dyDescent="0.2">
      <c r="B18" s="883" t="s">
        <v>469</v>
      </c>
      <c r="C18" s="884"/>
      <c r="D18" s="884"/>
      <c r="E18" s="884"/>
      <c r="F18" s="884"/>
      <c r="G18" s="884"/>
      <c r="H18" s="884"/>
      <c r="I18" s="884"/>
      <c r="J18" s="884"/>
      <c r="K18" s="884"/>
      <c r="L18" s="884"/>
      <c r="M18" s="884"/>
      <c r="N18" s="884"/>
      <c r="O18" s="884"/>
      <c r="P18" s="884"/>
      <c r="Q18" s="884"/>
      <c r="R18" s="884"/>
      <c r="S18" s="884"/>
      <c r="T18" s="884"/>
      <c r="U18" s="884"/>
      <c r="V18" s="884"/>
      <c r="W18" s="885"/>
      <c r="X18" s="875">
        <v>8010</v>
      </c>
      <c r="Y18" s="894"/>
      <c r="Z18" s="894"/>
      <c r="AA18" s="894"/>
      <c r="AB18" s="188">
        <v>15447</v>
      </c>
      <c r="AC18" s="188">
        <v>78819</v>
      </c>
    </row>
    <row r="19" spans="2:29" x14ac:dyDescent="0.2">
      <c r="B19" s="883" t="s">
        <v>470</v>
      </c>
      <c r="C19" s="884"/>
      <c r="D19" s="884"/>
      <c r="E19" s="884"/>
      <c r="F19" s="884"/>
      <c r="G19" s="884"/>
      <c r="H19" s="884"/>
      <c r="I19" s="884"/>
      <c r="J19" s="884"/>
      <c r="K19" s="884"/>
      <c r="L19" s="884"/>
      <c r="M19" s="884"/>
      <c r="N19" s="884"/>
      <c r="O19" s="884"/>
      <c r="P19" s="884"/>
      <c r="Q19" s="884"/>
      <c r="R19" s="884"/>
      <c r="S19" s="884"/>
      <c r="T19" s="884"/>
      <c r="U19" s="884"/>
      <c r="V19" s="884"/>
      <c r="W19" s="885"/>
      <c r="X19" s="875">
        <v>8011</v>
      </c>
      <c r="Y19" s="894"/>
      <c r="Z19" s="894"/>
      <c r="AA19" s="894"/>
      <c r="AB19" s="188">
        <v>8830</v>
      </c>
      <c r="AC19" s="188">
        <v>45275</v>
      </c>
    </row>
    <row r="20" spans="2:29" x14ac:dyDescent="0.2">
      <c r="B20" s="883" t="s">
        <v>471</v>
      </c>
      <c r="C20" s="884"/>
      <c r="D20" s="884"/>
      <c r="E20" s="884"/>
      <c r="F20" s="884"/>
      <c r="G20" s="884"/>
      <c r="H20" s="884"/>
      <c r="I20" s="884"/>
      <c r="J20" s="884"/>
      <c r="K20" s="884"/>
      <c r="L20" s="884"/>
      <c r="M20" s="884"/>
      <c r="N20" s="884"/>
      <c r="O20" s="884"/>
      <c r="P20" s="884"/>
      <c r="Q20" s="884"/>
      <c r="R20" s="884"/>
      <c r="S20" s="884"/>
      <c r="T20" s="884"/>
      <c r="U20" s="884"/>
      <c r="V20" s="884"/>
      <c r="W20" s="885"/>
      <c r="X20" s="875">
        <v>8012</v>
      </c>
      <c r="Y20" s="894"/>
      <c r="Z20" s="894"/>
      <c r="AA20" s="894"/>
      <c r="AB20" s="188">
        <v>833</v>
      </c>
      <c r="AC20" s="188">
        <v>89670</v>
      </c>
    </row>
    <row r="21" spans="2:29" ht="28.5" customHeight="1" x14ac:dyDescent="0.2">
      <c r="B21" s="896" t="s">
        <v>472</v>
      </c>
      <c r="C21" s="897"/>
      <c r="D21" s="897"/>
      <c r="E21" s="897"/>
      <c r="F21" s="897"/>
      <c r="G21" s="897"/>
      <c r="H21" s="897"/>
      <c r="I21" s="897"/>
      <c r="J21" s="897"/>
      <c r="K21" s="897"/>
      <c r="L21" s="897"/>
      <c r="M21" s="897"/>
      <c r="N21" s="897"/>
      <c r="O21" s="897"/>
      <c r="P21" s="897"/>
      <c r="Q21" s="897"/>
      <c r="R21" s="897"/>
      <c r="S21" s="897"/>
      <c r="T21" s="897"/>
      <c r="U21" s="897"/>
      <c r="V21" s="897"/>
      <c r="W21" s="898"/>
      <c r="X21" s="899">
        <v>8013</v>
      </c>
      <c r="Y21" s="900"/>
      <c r="Z21" s="900"/>
      <c r="AA21" s="900"/>
      <c r="AB21" s="190">
        <v>289383</v>
      </c>
      <c r="AC21" s="190">
        <v>288351</v>
      </c>
    </row>
    <row r="22" spans="2:29" ht="25.5" customHeight="1" x14ac:dyDescent="0.2">
      <c r="B22" s="896" t="s">
        <v>473</v>
      </c>
      <c r="C22" s="897"/>
      <c r="D22" s="897"/>
      <c r="E22" s="897"/>
      <c r="F22" s="897"/>
      <c r="G22" s="897"/>
      <c r="H22" s="897"/>
      <c r="I22" s="897"/>
      <c r="J22" s="897"/>
      <c r="K22" s="897"/>
      <c r="L22" s="897"/>
      <c r="M22" s="897"/>
      <c r="N22" s="897"/>
      <c r="O22" s="897"/>
      <c r="P22" s="897"/>
      <c r="Q22" s="897"/>
      <c r="R22" s="897"/>
      <c r="S22" s="897"/>
      <c r="T22" s="897"/>
      <c r="U22" s="897"/>
      <c r="V22" s="897"/>
      <c r="W22" s="898"/>
      <c r="X22" s="875">
        <v>8014</v>
      </c>
      <c r="Y22" s="894"/>
      <c r="Z22" s="894"/>
      <c r="AA22" s="894"/>
      <c r="AB22" s="188">
        <v>50311</v>
      </c>
      <c r="AC22" s="188">
        <v>57005</v>
      </c>
    </row>
    <row r="23" spans="2:29" x14ac:dyDescent="0.2">
      <c r="B23" s="883" t="s">
        <v>474</v>
      </c>
      <c r="C23" s="884"/>
      <c r="D23" s="884"/>
      <c r="E23" s="884"/>
      <c r="F23" s="884"/>
      <c r="G23" s="884"/>
      <c r="H23" s="884"/>
      <c r="I23" s="884"/>
      <c r="J23" s="884"/>
      <c r="K23" s="884"/>
      <c r="L23" s="884"/>
      <c r="M23" s="884"/>
      <c r="N23" s="884"/>
      <c r="O23" s="884"/>
      <c r="P23" s="884"/>
      <c r="Q23" s="884"/>
      <c r="R23" s="884"/>
      <c r="S23" s="884"/>
      <c r="T23" s="884"/>
      <c r="U23" s="884"/>
      <c r="V23" s="884"/>
      <c r="W23" s="885"/>
      <c r="X23" s="875">
        <v>8015</v>
      </c>
      <c r="Y23" s="894"/>
      <c r="Z23" s="894"/>
      <c r="AA23" s="894"/>
      <c r="AB23" s="188">
        <v>0</v>
      </c>
      <c r="AC23" s="188">
        <v>5</v>
      </c>
    </row>
    <row r="24" spans="2:29" x14ac:dyDescent="0.2">
      <c r="B24" s="883" t="s">
        <v>475</v>
      </c>
      <c r="C24" s="884"/>
      <c r="D24" s="884"/>
      <c r="E24" s="884"/>
      <c r="F24" s="884"/>
      <c r="G24" s="884"/>
      <c r="H24" s="884"/>
      <c r="I24" s="884"/>
      <c r="J24" s="884"/>
      <c r="K24" s="884"/>
      <c r="L24" s="884"/>
      <c r="M24" s="884"/>
      <c r="N24" s="884"/>
      <c r="O24" s="884"/>
      <c r="P24" s="884"/>
      <c r="Q24" s="884"/>
      <c r="R24" s="884"/>
      <c r="S24" s="884"/>
      <c r="T24" s="884"/>
      <c r="U24" s="884"/>
      <c r="V24" s="884"/>
      <c r="W24" s="885"/>
      <c r="X24" s="875">
        <v>8016</v>
      </c>
      <c r="Y24" s="894"/>
      <c r="Z24" s="894"/>
      <c r="AA24" s="894"/>
      <c r="AB24" s="188">
        <v>13556</v>
      </c>
      <c r="AC24" s="188">
        <v>74124</v>
      </c>
    </row>
    <row r="25" spans="2:29" x14ac:dyDescent="0.2">
      <c r="B25" s="883" t="s">
        <v>476</v>
      </c>
      <c r="C25" s="884"/>
      <c r="D25" s="884"/>
      <c r="E25" s="884"/>
      <c r="F25" s="884"/>
      <c r="G25" s="884"/>
      <c r="H25" s="884"/>
      <c r="I25" s="884"/>
      <c r="J25" s="884"/>
      <c r="K25" s="884"/>
      <c r="L25" s="884"/>
      <c r="M25" s="884"/>
      <c r="N25" s="884"/>
      <c r="O25" s="884"/>
      <c r="P25" s="884"/>
      <c r="Q25" s="884"/>
      <c r="R25" s="884"/>
      <c r="S25" s="884"/>
      <c r="T25" s="884"/>
      <c r="U25" s="884"/>
      <c r="V25" s="884"/>
      <c r="W25" s="885"/>
      <c r="X25" s="875">
        <v>8017</v>
      </c>
      <c r="Y25" s="894"/>
      <c r="Z25" s="894"/>
      <c r="AA25" s="894"/>
      <c r="AB25" s="188">
        <v>704</v>
      </c>
      <c r="AC25" s="188">
        <v>0</v>
      </c>
    </row>
    <row r="26" spans="2:29" ht="26.25" customHeight="1" x14ac:dyDescent="0.2">
      <c r="B26" s="896" t="s">
        <v>477</v>
      </c>
      <c r="C26" s="897"/>
      <c r="D26" s="897"/>
      <c r="E26" s="897"/>
      <c r="F26" s="897"/>
      <c r="G26" s="897"/>
      <c r="H26" s="897"/>
      <c r="I26" s="897"/>
      <c r="J26" s="897"/>
      <c r="K26" s="897"/>
      <c r="L26" s="897"/>
      <c r="M26" s="897"/>
      <c r="N26" s="897"/>
      <c r="O26" s="897"/>
      <c r="P26" s="897"/>
      <c r="Q26" s="897"/>
      <c r="R26" s="897"/>
      <c r="S26" s="897"/>
      <c r="T26" s="897"/>
      <c r="U26" s="897"/>
      <c r="V26" s="897"/>
      <c r="W26" s="898"/>
      <c r="X26" s="899">
        <v>8018</v>
      </c>
      <c r="Y26" s="900"/>
      <c r="Z26" s="900"/>
      <c r="AA26" s="900"/>
      <c r="AB26" s="190">
        <v>19918</v>
      </c>
      <c r="AC26" s="188">
        <v>37222</v>
      </c>
    </row>
    <row r="27" spans="2:29" ht="37.5" customHeight="1" x14ac:dyDescent="0.2">
      <c r="B27" s="896" t="s">
        <v>478</v>
      </c>
      <c r="C27" s="897"/>
      <c r="D27" s="897"/>
      <c r="E27" s="897"/>
      <c r="F27" s="897"/>
      <c r="G27" s="897"/>
      <c r="H27" s="897"/>
      <c r="I27" s="897"/>
      <c r="J27" s="897"/>
      <c r="K27" s="897"/>
      <c r="L27" s="897"/>
      <c r="M27" s="897"/>
      <c r="N27" s="897"/>
      <c r="O27" s="897"/>
      <c r="P27" s="897"/>
      <c r="Q27" s="897"/>
      <c r="R27" s="897"/>
      <c r="S27" s="897"/>
      <c r="T27" s="897"/>
      <c r="U27" s="897"/>
      <c r="V27" s="897"/>
      <c r="W27" s="898"/>
      <c r="X27" s="899">
        <v>8019</v>
      </c>
      <c r="Y27" s="900"/>
      <c r="Z27" s="900"/>
      <c r="AA27" s="900"/>
      <c r="AB27" s="190">
        <v>89970</v>
      </c>
      <c r="AC27" s="190">
        <v>75498</v>
      </c>
    </row>
    <row r="28" spans="2:29" ht="24.75" customHeight="1" x14ac:dyDescent="0.2">
      <c r="B28" s="917" t="s">
        <v>479</v>
      </c>
      <c r="C28" s="918"/>
      <c r="D28" s="918"/>
      <c r="E28" s="918"/>
      <c r="F28" s="918"/>
      <c r="G28" s="918"/>
      <c r="H28" s="918"/>
      <c r="I28" s="918"/>
      <c r="J28" s="918"/>
      <c r="K28" s="918"/>
      <c r="L28" s="918"/>
      <c r="M28" s="918"/>
      <c r="N28" s="918"/>
      <c r="O28" s="918"/>
      <c r="P28" s="918"/>
      <c r="Q28" s="918"/>
      <c r="R28" s="918"/>
      <c r="S28" s="918"/>
      <c r="T28" s="918"/>
      <c r="U28" s="918"/>
      <c r="V28" s="918"/>
      <c r="W28" s="919"/>
      <c r="X28" s="899">
        <v>8020</v>
      </c>
      <c r="Y28" s="900"/>
      <c r="Z28" s="900"/>
      <c r="AA28" s="900"/>
      <c r="AB28" s="246">
        <v>779</v>
      </c>
      <c r="AC28" s="190">
        <v>18572</v>
      </c>
    </row>
    <row r="29" spans="2:29" ht="26.25" customHeight="1" x14ac:dyDescent="0.2">
      <c r="B29" s="896" t="s">
        <v>480</v>
      </c>
      <c r="C29" s="897"/>
      <c r="D29" s="897"/>
      <c r="E29" s="897"/>
      <c r="F29" s="897"/>
      <c r="G29" s="897"/>
      <c r="H29" s="897"/>
      <c r="I29" s="897"/>
      <c r="J29" s="897"/>
      <c r="K29" s="897"/>
      <c r="L29" s="897"/>
      <c r="M29" s="897"/>
      <c r="N29" s="897"/>
      <c r="O29" s="897"/>
      <c r="P29" s="897"/>
      <c r="Q29" s="897"/>
      <c r="R29" s="897"/>
      <c r="S29" s="897"/>
      <c r="T29" s="897"/>
      <c r="U29" s="897"/>
      <c r="V29" s="897"/>
      <c r="W29" s="898"/>
      <c r="X29" s="899">
        <v>8021</v>
      </c>
      <c r="Y29" s="916"/>
      <c r="Z29" s="916"/>
      <c r="AA29" s="916"/>
      <c r="AB29" s="246">
        <v>1443479</v>
      </c>
      <c r="AC29" s="190">
        <v>727841</v>
      </c>
    </row>
    <row r="30" spans="2:29" ht="25.5" customHeight="1" x14ac:dyDescent="0.2">
      <c r="B30" s="920" t="s">
        <v>481</v>
      </c>
      <c r="C30" s="921"/>
      <c r="D30" s="921"/>
      <c r="E30" s="921"/>
      <c r="F30" s="921"/>
      <c r="G30" s="921"/>
      <c r="H30" s="921"/>
      <c r="I30" s="921"/>
      <c r="J30" s="921"/>
      <c r="K30" s="921"/>
      <c r="L30" s="921"/>
      <c r="M30" s="921"/>
      <c r="N30" s="921"/>
      <c r="O30" s="921"/>
      <c r="P30" s="921"/>
      <c r="Q30" s="921"/>
      <c r="R30" s="921"/>
      <c r="S30" s="921"/>
      <c r="T30" s="921"/>
      <c r="U30" s="921"/>
      <c r="V30" s="921"/>
      <c r="W30" s="922"/>
      <c r="X30" s="875">
        <v>8022</v>
      </c>
      <c r="Y30" s="894"/>
      <c r="Z30" s="894"/>
      <c r="AA30" s="894"/>
      <c r="AB30" s="246">
        <v>274960</v>
      </c>
      <c r="AC30" s="190">
        <v>291016</v>
      </c>
    </row>
    <row r="31" spans="2:29" ht="30" customHeight="1" x14ac:dyDescent="0.2">
      <c r="B31" s="896" t="s">
        <v>482</v>
      </c>
      <c r="C31" s="897"/>
      <c r="D31" s="897"/>
      <c r="E31" s="897"/>
      <c r="F31" s="897"/>
      <c r="G31" s="897"/>
      <c r="H31" s="897"/>
      <c r="I31" s="897"/>
      <c r="J31" s="897"/>
      <c r="K31" s="897"/>
      <c r="L31" s="897"/>
      <c r="M31" s="897"/>
      <c r="N31" s="897"/>
      <c r="O31" s="897"/>
      <c r="P31" s="897"/>
      <c r="Q31" s="897"/>
      <c r="R31" s="897"/>
      <c r="S31" s="897"/>
      <c r="T31" s="897"/>
      <c r="U31" s="897"/>
      <c r="V31" s="897"/>
      <c r="W31" s="898"/>
      <c r="X31" s="899">
        <v>8023</v>
      </c>
      <c r="Y31" s="900"/>
      <c r="Z31" s="900"/>
      <c r="AA31" s="900"/>
      <c r="AB31" s="246">
        <v>1912</v>
      </c>
      <c r="AC31" s="190">
        <v>3057</v>
      </c>
    </row>
    <row r="32" spans="2:29" x14ac:dyDescent="0.2">
      <c r="B32" s="883" t="s">
        <v>483</v>
      </c>
      <c r="C32" s="884"/>
      <c r="D32" s="884"/>
      <c r="E32" s="884"/>
      <c r="F32" s="884"/>
      <c r="G32" s="884"/>
      <c r="H32" s="884"/>
      <c r="I32" s="884"/>
      <c r="J32" s="884"/>
      <c r="K32" s="884"/>
      <c r="L32" s="884"/>
      <c r="M32" s="884"/>
      <c r="N32" s="884"/>
      <c r="O32" s="884"/>
      <c r="P32" s="884"/>
      <c r="Q32" s="884"/>
      <c r="R32" s="884"/>
      <c r="S32" s="884"/>
      <c r="T32" s="884"/>
      <c r="U32" s="884"/>
      <c r="V32" s="884"/>
      <c r="W32" s="885"/>
      <c r="X32" s="875">
        <v>8024</v>
      </c>
      <c r="Y32" s="894"/>
      <c r="Z32" s="894"/>
      <c r="AA32" s="894"/>
      <c r="AB32" s="247">
        <v>22479</v>
      </c>
      <c r="AC32" s="188">
        <v>124316</v>
      </c>
    </row>
    <row r="33" spans="2:32" ht="27" customHeight="1" x14ac:dyDescent="0.2">
      <c r="B33" s="896" t="s">
        <v>484</v>
      </c>
      <c r="C33" s="897"/>
      <c r="D33" s="897"/>
      <c r="E33" s="897"/>
      <c r="F33" s="897"/>
      <c r="G33" s="897"/>
      <c r="H33" s="897"/>
      <c r="I33" s="897"/>
      <c r="J33" s="897"/>
      <c r="K33" s="897"/>
      <c r="L33" s="897"/>
      <c r="M33" s="897"/>
      <c r="N33" s="897"/>
      <c r="O33" s="897"/>
      <c r="P33" s="897"/>
      <c r="Q33" s="897"/>
      <c r="R33" s="897"/>
      <c r="S33" s="897"/>
      <c r="T33" s="897"/>
      <c r="U33" s="897"/>
      <c r="V33" s="897"/>
      <c r="W33" s="898"/>
      <c r="X33" s="875">
        <v>8025</v>
      </c>
      <c r="Y33" s="894"/>
      <c r="Z33" s="894"/>
      <c r="AA33" s="894"/>
      <c r="AB33" s="247">
        <v>73605</v>
      </c>
      <c r="AC33" s="188">
        <v>61494</v>
      </c>
    </row>
    <row r="34" spans="2:32" x14ac:dyDescent="0.2">
      <c r="B34" s="883" t="s">
        <v>485</v>
      </c>
      <c r="C34" s="884"/>
      <c r="D34" s="884"/>
      <c r="E34" s="884"/>
      <c r="F34" s="884"/>
      <c r="G34" s="884"/>
      <c r="H34" s="884"/>
      <c r="I34" s="884"/>
      <c r="J34" s="884"/>
      <c r="K34" s="884"/>
      <c r="L34" s="884"/>
      <c r="M34" s="884"/>
      <c r="N34" s="884"/>
      <c r="O34" s="884"/>
      <c r="P34" s="884"/>
      <c r="Q34" s="884"/>
      <c r="R34" s="884"/>
      <c r="S34" s="884"/>
      <c r="T34" s="884"/>
      <c r="U34" s="884"/>
      <c r="V34" s="884"/>
      <c r="W34" s="885"/>
      <c r="X34" s="875">
        <v>8026</v>
      </c>
      <c r="Y34" s="894"/>
      <c r="Z34" s="894"/>
      <c r="AA34" s="894"/>
      <c r="AB34" s="247">
        <v>29009</v>
      </c>
      <c r="AC34" s="188">
        <v>35147</v>
      </c>
    </row>
    <row r="35" spans="2:32" x14ac:dyDescent="0.2">
      <c r="B35" s="883" t="s">
        <v>486</v>
      </c>
      <c r="C35" s="884"/>
      <c r="D35" s="884"/>
      <c r="E35" s="884"/>
      <c r="F35" s="884"/>
      <c r="G35" s="884"/>
      <c r="H35" s="884"/>
      <c r="I35" s="884"/>
      <c r="J35" s="884"/>
      <c r="K35" s="884"/>
      <c r="L35" s="884"/>
      <c r="M35" s="884"/>
      <c r="N35" s="884"/>
      <c r="O35" s="884"/>
      <c r="P35" s="884"/>
      <c r="Q35" s="884"/>
      <c r="R35" s="884"/>
      <c r="S35" s="884"/>
      <c r="T35" s="884"/>
      <c r="U35" s="884"/>
      <c r="V35" s="884"/>
      <c r="W35" s="885"/>
      <c r="X35" s="875">
        <v>8027</v>
      </c>
      <c r="Y35" s="894"/>
      <c r="Z35" s="894"/>
      <c r="AA35" s="894"/>
      <c r="AB35" s="247"/>
      <c r="AC35" s="188" t="s">
        <v>159</v>
      </c>
    </row>
    <row r="36" spans="2:32" x14ac:dyDescent="0.2">
      <c r="B36" s="883" t="s">
        <v>487</v>
      </c>
      <c r="C36" s="884"/>
      <c r="D36" s="884"/>
      <c r="E36" s="884"/>
      <c r="F36" s="884"/>
      <c r="G36" s="884"/>
      <c r="H36" s="884"/>
      <c r="I36" s="884"/>
      <c r="J36" s="884"/>
      <c r="K36" s="884"/>
      <c r="L36" s="884"/>
      <c r="M36" s="884"/>
      <c r="N36" s="884"/>
      <c r="O36" s="884"/>
      <c r="P36" s="884"/>
      <c r="Q36" s="884"/>
      <c r="R36" s="884"/>
      <c r="S36" s="884"/>
      <c r="T36" s="884"/>
      <c r="U36" s="884"/>
      <c r="V36" s="884"/>
      <c r="W36" s="885"/>
      <c r="X36" s="875">
        <v>8028</v>
      </c>
      <c r="Y36" s="894"/>
      <c r="Z36" s="894"/>
      <c r="AA36" s="894"/>
      <c r="AB36" s="247">
        <v>1689</v>
      </c>
      <c r="AC36" s="188">
        <v>1199</v>
      </c>
    </row>
    <row r="37" spans="2:32" x14ac:dyDescent="0.2">
      <c r="B37" s="883" t="s">
        <v>488</v>
      </c>
      <c r="C37" s="884"/>
      <c r="D37" s="884"/>
      <c r="E37" s="884"/>
      <c r="F37" s="884"/>
      <c r="G37" s="884"/>
      <c r="H37" s="884"/>
      <c r="I37" s="884"/>
      <c r="J37" s="884"/>
      <c r="K37" s="884"/>
      <c r="L37" s="884"/>
      <c r="M37" s="884"/>
      <c r="N37" s="884"/>
      <c r="O37" s="884"/>
      <c r="P37" s="884"/>
      <c r="Q37" s="884"/>
      <c r="R37" s="884"/>
      <c r="S37" s="884"/>
      <c r="T37" s="884"/>
      <c r="U37" s="884"/>
      <c r="V37" s="884"/>
      <c r="W37" s="885"/>
      <c r="X37" s="875">
        <v>8029</v>
      </c>
      <c r="Y37" s="894"/>
      <c r="Z37" s="894"/>
      <c r="AA37" s="894"/>
      <c r="AB37" s="247">
        <v>0</v>
      </c>
      <c r="AC37" s="188">
        <v>0</v>
      </c>
    </row>
    <row r="38" spans="2:32" x14ac:dyDescent="0.2">
      <c r="B38" s="883" t="s">
        <v>489</v>
      </c>
      <c r="C38" s="884"/>
      <c r="D38" s="884"/>
      <c r="E38" s="884"/>
      <c r="F38" s="884"/>
      <c r="G38" s="884"/>
      <c r="H38" s="884"/>
      <c r="I38" s="884"/>
      <c r="J38" s="884"/>
      <c r="K38" s="884"/>
      <c r="L38" s="884"/>
      <c r="M38" s="884"/>
      <c r="N38" s="884"/>
      <c r="O38" s="884"/>
      <c r="P38" s="884"/>
      <c r="Q38" s="884"/>
      <c r="R38" s="884"/>
      <c r="S38" s="884"/>
      <c r="T38" s="884"/>
      <c r="U38" s="884"/>
      <c r="V38" s="884"/>
      <c r="W38" s="885"/>
      <c r="X38" s="875">
        <v>8030</v>
      </c>
      <c r="Y38" s="894"/>
      <c r="Z38" s="894"/>
      <c r="AA38" s="894"/>
      <c r="AB38" s="247">
        <v>0</v>
      </c>
      <c r="AC38" s="188">
        <v>0</v>
      </c>
    </row>
    <row r="39" spans="2:32" ht="26.25" customHeight="1" x14ac:dyDescent="0.2">
      <c r="B39" s="933" t="s">
        <v>490</v>
      </c>
      <c r="C39" s="934"/>
      <c r="D39" s="934"/>
      <c r="E39" s="934"/>
      <c r="F39" s="934"/>
      <c r="G39" s="934"/>
      <c r="H39" s="934"/>
      <c r="I39" s="934"/>
      <c r="J39" s="934"/>
      <c r="K39" s="934"/>
      <c r="L39" s="934"/>
      <c r="M39" s="934"/>
      <c r="N39" s="934"/>
      <c r="O39" s="934"/>
      <c r="P39" s="934"/>
      <c r="Q39" s="934"/>
      <c r="R39" s="934"/>
      <c r="S39" s="934"/>
      <c r="T39" s="934"/>
      <c r="U39" s="934"/>
      <c r="V39" s="934"/>
      <c r="W39" s="935"/>
      <c r="X39" s="875">
        <v>8031</v>
      </c>
      <c r="Y39" s="894"/>
      <c r="Z39" s="894"/>
      <c r="AA39" s="894"/>
      <c r="AB39" s="247">
        <v>0</v>
      </c>
      <c r="AC39" s="188">
        <v>0</v>
      </c>
    </row>
    <row r="40" spans="2:32" ht="17.25" customHeight="1" x14ac:dyDescent="0.2">
      <c r="B40" s="945" t="s">
        <v>491</v>
      </c>
      <c r="C40" s="946"/>
      <c r="D40" s="946"/>
      <c r="E40" s="946"/>
      <c r="F40" s="946"/>
      <c r="G40" s="946"/>
      <c r="H40" s="946"/>
      <c r="I40" s="946"/>
      <c r="J40" s="946"/>
      <c r="K40" s="946"/>
      <c r="L40" s="946"/>
      <c r="M40" s="946"/>
      <c r="N40" s="946"/>
      <c r="O40" s="946"/>
      <c r="P40" s="946"/>
      <c r="Q40" s="946"/>
      <c r="R40" s="946"/>
      <c r="S40" s="946"/>
      <c r="T40" s="946"/>
      <c r="U40" s="946"/>
      <c r="V40" s="946"/>
      <c r="W40" s="947"/>
      <c r="X40" s="875">
        <v>8032</v>
      </c>
      <c r="Y40" s="876"/>
      <c r="Z40" s="876"/>
      <c r="AA40" s="876"/>
      <c r="AB40" s="247">
        <v>0</v>
      </c>
      <c r="AC40" s="188">
        <v>0</v>
      </c>
    </row>
    <row r="41" spans="2:32" ht="17.25" customHeight="1" x14ac:dyDescent="0.2">
      <c r="B41" s="872" t="s">
        <v>492</v>
      </c>
      <c r="C41" s="873"/>
      <c r="D41" s="873"/>
      <c r="E41" s="873"/>
      <c r="F41" s="873"/>
      <c r="G41" s="873"/>
      <c r="H41" s="873"/>
      <c r="I41" s="873"/>
      <c r="J41" s="873"/>
      <c r="K41" s="873"/>
      <c r="L41" s="873"/>
      <c r="M41" s="873"/>
      <c r="N41" s="873"/>
      <c r="O41" s="873"/>
      <c r="P41" s="873"/>
      <c r="Q41" s="873"/>
      <c r="R41" s="873"/>
      <c r="S41" s="873"/>
      <c r="T41" s="873"/>
      <c r="U41" s="873"/>
      <c r="V41" s="873"/>
      <c r="W41" s="874"/>
      <c r="X41" s="875">
        <v>8033</v>
      </c>
      <c r="Y41" s="876"/>
      <c r="Z41" s="876"/>
      <c r="AA41" s="876"/>
      <c r="AB41" s="246">
        <v>0</v>
      </c>
      <c r="AC41" s="190">
        <v>0</v>
      </c>
    </row>
    <row r="42" spans="2:32" ht="17.25" customHeight="1" x14ac:dyDescent="0.2">
      <c r="B42" s="872" t="s">
        <v>493</v>
      </c>
      <c r="C42" s="873"/>
      <c r="D42" s="873"/>
      <c r="E42" s="873"/>
      <c r="F42" s="873"/>
      <c r="G42" s="873"/>
      <c r="H42" s="873"/>
      <c r="I42" s="873"/>
      <c r="J42" s="873"/>
      <c r="K42" s="873"/>
      <c r="L42" s="873"/>
      <c r="M42" s="873"/>
      <c r="N42" s="873"/>
      <c r="O42" s="873"/>
      <c r="P42" s="873"/>
      <c r="Q42" s="873"/>
      <c r="R42" s="873"/>
      <c r="S42" s="873"/>
      <c r="T42" s="873"/>
      <c r="U42" s="873"/>
      <c r="V42" s="873"/>
      <c r="W42" s="874"/>
      <c r="X42" s="875">
        <v>8034</v>
      </c>
      <c r="Y42" s="876"/>
      <c r="Z42" s="876"/>
      <c r="AA42" s="876"/>
      <c r="AB42" s="246">
        <v>0</v>
      </c>
      <c r="AC42" s="190">
        <v>0</v>
      </c>
    </row>
    <row r="43" spans="2:32" ht="13.5" thickBot="1" x14ac:dyDescent="0.25">
      <c r="B43" s="923" t="s">
        <v>494</v>
      </c>
      <c r="C43" s="924"/>
      <c r="D43" s="924"/>
      <c r="E43" s="924"/>
      <c r="F43" s="924"/>
      <c r="G43" s="924"/>
      <c r="H43" s="924"/>
      <c r="I43" s="924"/>
      <c r="J43" s="924"/>
      <c r="K43" s="924"/>
      <c r="L43" s="924"/>
      <c r="M43" s="924"/>
      <c r="N43" s="924"/>
      <c r="O43" s="924"/>
      <c r="P43" s="924"/>
      <c r="Q43" s="924"/>
      <c r="R43" s="924"/>
      <c r="S43" s="924"/>
      <c r="T43" s="924"/>
      <c r="U43" s="924"/>
      <c r="V43" s="924"/>
      <c r="W43" s="925"/>
      <c r="X43" s="875">
        <v>8035</v>
      </c>
      <c r="Y43" s="876"/>
      <c r="Z43" s="876"/>
      <c r="AA43" s="876"/>
      <c r="AB43" s="248">
        <v>95237</v>
      </c>
      <c r="AC43" s="191">
        <v>77137</v>
      </c>
    </row>
    <row r="44" spans="2:32" ht="13.5" thickBot="1" x14ac:dyDescent="0.25">
      <c r="B44" s="928" t="s">
        <v>495</v>
      </c>
      <c r="C44" s="929"/>
      <c r="D44" s="929"/>
      <c r="E44" s="929"/>
      <c r="F44" s="929"/>
      <c r="G44" s="929"/>
      <c r="H44" s="929"/>
      <c r="I44" s="929"/>
      <c r="J44" s="929"/>
      <c r="K44" s="929"/>
      <c r="L44" s="929"/>
      <c r="M44" s="929"/>
      <c r="N44" s="929"/>
      <c r="O44" s="929"/>
      <c r="P44" s="929"/>
      <c r="Q44" s="929"/>
      <c r="R44" s="929"/>
      <c r="S44" s="929"/>
      <c r="T44" s="929"/>
      <c r="U44" s="929"/>
      <c r="V44" s="929"/>
      <c r="W44" s="930"/>
      <c r="X44" s="931">
        <v>8100</v>
      </c>
      <c r="Y44" s="932"/>
      <c r="Z44" s="932"/>
      <c r="AA44" s="932"/>
      <c r="AB44" s="172">
        <f>SUM(AB46:AB90)</f>
        <v>-3830600</v>
      </c>
      <c r="AC44" s="173">
        <f>SUM(AC46:AC90)</f>
        <v>-3842231</v>
      </c>
      <c r="AE44" s="168">
        <f>AB44-'F2'!BT48</f>
        <v>0</v>
      </c>
      <c r="AF44" s="168">
        <f>AC44-'F2'!BU48</f>
        <v>0</v>
      </c>
    </row>
    <row r="45" spans="2:32" x14ac:dyDescent="0.2">
      <c r="B45" s="903" t="s">
        <v>368</v>
      </c>
      <c r="C45" s="904"/>
      <c r="D45" s="904"/>
      <c r="E45" s="904"/>
      <c r="F45" s="904"/>
      <c r="G45" s="904"/>
      <c r="H45" s="904"/>
      <c r="I45" s="904"/>
      <c r="J45" s="904"/>
      <c r="K45" s="904"/>
      <c r="L45" s="904"/>
      <c r="M45" s="904"/>
      <c r="N45" s="904"/>
      <c r="O45" s="904"/>
      <c r="P45" s="904"/>
      <c r="Q45" s="904"/>
      <c r="R45" s="904"/>
      <c r="S45" s="904"/>
      <c r="T45" s="904"/>
      <c r="U45" s="904"/>
      <c r="V45" s="904"/>
      <c r="W45" s="905"/>
      <c r="X45" s="926"/>
      <c r="Y45" s="927"/>
      <c r="Z45" s="927"/>
      <c r="AA45" s="927"/>
      <c r="AB45" s="192"/>
      <c r="AC45" s="192" t="s">
        <v>159</v>
      </c>
    </row>
    <row r="46" spans="2:32" ht="12.75" customHeight="1" x14ac:dyDescent="0.2">
      <c r="B46" s="883" t="s">
        <v>496</v>
      </c>
      <c r="C46" s="884"/>
      <c r="D46" s="884"/>
      <c r="E46" s="884"/>
      <c r="F46" s="884"/>
      <c r="G46" s="884"/>
      <c r="H46" s="884"/>
      <c r="I46" s="884"/>
      <c r="J46" s="884"/>
      <c r="K46" s="884"/>
      <c r="L46" s="884"/>
      <c r="M46" s="884"/>
      <c r="N46" s="884"/>
      <c r="O46" s="884"/>
      <c r="P46" s="884"/>
      <c r="Q46" s="884"/>
      <c r="R46" s="884"/>
      <c r="S46" s="884"/>
      <c r="T46" s="884"/>
      <c r="U46" s="884"/>
      <c r="V46" s="884"/>
      <c r="W46" s="885"/>
      <c r="X46" s="886">
        <v>8101</v>
      </c>
      <c r="Y46" s="887"/>
      <c r="Z46" s="887"/>
      <c r="AA46" s="888"/>
      <c r="AB46" s="188">
        <v>-535</v>
      </c>
      <c r="AC46" s="188">
        <v>-184</v>
      </c>
    </row>
    <row r="47" spans="2:32" ht="12.75" customHeight="1" x14ac:dyDescent="0.2">
      <c r="B47" s="883" t="s">
        <v>497</v>
      </c>
      <c r="C47" s="884"/>
      <c r="D47" s="884"/>
      <c r="E47" s="884"/>
      <c r="F47" s="884"/>
      <c r="G47" s="884"/>
      <c r="H47" s="884"/>
      <c r="I47" s="884"/>
      <c r="J47" s="884"/>
      <c r="K47" s="884"/>
      <c r="L47" s="884"/>
      <c r="M47" s="884"/>
      <c r="N47" s="884"/>
      <c r="O47" s="884"/>
      <c r="P47" s="884"/>
      <c r="Q47" s="884"/>
      <c r="R47" s="884"/>
      <c r="S47" s="884"/>
      <c r="T47" s="884"/>
      <c r="U47" s="884"/>
      <c r="V47" s="884"/>
      <c r="W47" s="885"/>
      <c r="X47" s="886">
        <v>8102</v>
      </c>
      <c r="Y47" s="887"/>
      <c r="Z47" s="887"/>
      <c r="AA47" s="888"/>
      <c r="AB47" s="188">
        <v>0</v>
      </c>
      <c r="AC47" s="188">
        <v>0</v>
      </c>
    </row>
    <row r="48" spans="2:32" ht="12.75" customHeight="1" x14ac:dyDescent="0.2">
      <c r="B48" s="883" t="s">
        <v>498</v>
      </c>
      <c r="C48" s="884"/>
      <c r="D48" s="884"/>
      <c r="E48" s="884"/>
      <c r="F48" s="884"/>
      <c r="G48" s="884"/>
      <c r="H48" s="884"/>
      <c r="I48" s="884"/>
      <c r="J48" s="884"/>
      <c r="K48" s="884"/>
      <c r="L48" s="884"/>
      <c r="M48" s="884"/>
      <c r="N48" s="884"/>
      <c r="O48" s="884"/>
      <c r="P48" s="884"/>
      <c r="Q48" s="884"/>
      <c r="R48" s="884"/>
      <c r="S48" s="884"/>
      <c r="T48" s="884"/>
      <c r="U48" s="884"/>
      <c r="V48" s="884"/>
      <c r="W48" s="885"/>
      <c r="X48" s="886">
        <v>8103</v>
      </c>
      <c r="Y48" s="887"/>
      <c r="Z48" s="887"/>
      <c r="AA48" s="888"/>
      <c r="AB48" s="188">
        <v>-16006</v>
      </c>
      <c r="AC48" s="188">
        <v>-15357</v>
      </c>
    </row>
    <row r="49" spans="2:29" ht="12.75" customHeight="1" x14ac:dyDescent="0.2">
      <c r="B49" s="883" t="s">
        <v>499</v>
      </c>
      <c r="C49" s="884"/>
      <c r="D49" s="884"/>
      <c r="E49" s="884"/>
      <c r="F49" s="884"/>
      <c r="G49" s="884"/>
      <c r="H49" s="884"/>
      <c r="I49" s="884"/>
      <c r="J49" s="884"/>
      <c r="K49" s="884"/>
      <c r="L49" s="884"/>
      <c r="M49" s="884"/>
      <c r="N49" s="884"/>
      <c r="O49" s="884"/>
      <c r="P49" s="884"/>
      <c r="Q49" s="884"/>
      <c r="R49" s="884"/>
      <c r="S49" s="884"/>
      <c r="T49" s="884"/>
      <c r="U49" s="884"/>
      <c r="V49" s="884"/>
      <c r="W49" s="885"/>
      <c r="X49" s="886">
        <v>8104</v>
      </c>
      <c r="Y49" s="887"/>
      <c r="Z49" s="887"/>
      <c r="AA49" s="888"/>
      <c r="AB49" s="188">
        <v>0</v>
      </c>
      <c r="AC49" s="188">
        <v>0</v>
      </c>
    </row>
    <row r="50" spans="2:29" ht="12.75" customHeight="1" x14ac:dyDescent="0.2">
      <c r="B50" s="883" t="s">
        <v>500</v>
      </c>
      <c r="C50" s="884"/>
      <c r="D50" s="884"/>
      <c r="E50" s="884"/>
      <c r="F50" s="884"/>
      <c r="G50" s="884"/>
      <c r="H50" s="884"/>
      <c r="I50" s="884"/>
      <c r="J50" s="884"/>
      <c r="K50" s="884"/>
      <c r="L50" s="884"/>
      <c r="M50" s="884"/>
      <c r="N50" s="884"/>
      <c r="O50" s="884"/>
      <c r="P50" s="884"/>
      <c r="Q50" s="884"/>
      <c r="R50" s="884"/>
      <c r="S50" s="884"/>
      <c r="T50" s="884"/>
      <c r="U50" s="884"/>
      <c r="V50" s="884"/>
      <c r="W50" s="885"/>
      <c r="X50" s="886">
        <v>8105</v>
      </c>
      <c r="Y50" s="887"/>
      <c r="Z50" s="887"/>
      <c r="AA50" s="888"/>
      <c r="AB50" s="188">
        <v>0</v>
      </c>
      <c r="AC50" s="188">
        <v>0</v>
      </c>
    </row>
    <row r="51" spans="2:29" ht="12.75" customHeight="1" x14ac:dyDescent="0.2">
      <c r="B51" s="883" t="s">
        <v>501</v>
      </c>
      <c r="C51" s="884"/>
      <c r="D51" s="884"/>
      <c r="E51" s="884"/>
      <c r="F51" s="884"/>
      <c r="G51" s="884"/>
      <c r="H51" s="884"/>
      <c r="I51" s="884"/>
      <c r="J51" s="884"/>
      <c r="K51" s="884"/>
      <c r="L51" s="884"/>
      <c r="M51" s="884"/>
      <c r="N51" s="884"/>
      <c r="O51" s="884"/>
      <c r="P51" s="884"/>
      <c r="Q51" s="884"/>
      <c r="R51" s="884"/>
      <c r="S51" s="884"/>
      <c r="T51" s="884"/>
      <c r="U51" s="884"/>
      <c r="V51" s="884"/>
      <c r="W51" s="885"/>
      <c r="X51" s="886">
        <v>8106</v>
      </c>
      <c r="Y51" s="887"/>
      <c r="Z51" s="887"/>
      <c r="AA51" s="888"/>
      <c r="AB51" s="188">
        <v>0</v>
      </c>
      <c r="AC51" s="188">
        <v>-1284</v>
      </c>
    </row>
    <row r="52" spans="2:29" ht="12.75" customHeight="1" x14ac:dyDescent="0.2">
      <c r="B52" s="883" t="s">
        <v>502</v>
      </c>
      <c r="C52" s="884"/>
      <c r="D52" s="884"/>
      <c r="E52" s="884"/>
      <c r="F52" s="884"/>
      <c r="G52" s="884"/>
      <c r="H52" s="884"/>
      <c r="I52" s="884"/>
      <c r="J52" s="884"/>
      <c r="K52" s="884"/>
      <c r="L52" s="884"/>
      <c r="M52" s="884"/>
      <c r="N52" s="884"/>
      <c r="O52" s="884"/>
      <c r="P52" s="884"/>
      <c r="Q52" s="884"/>
      <c r="R52" s="884"/>
      <c r="S52" s="884"/>
      <c r="T52" s="884"/>
      <c r="U52" s="884"/>
      <c r="V52" s="884"/>
      <c r="W52" s="885"/>
      <c r="X52" s="886">
        <v>8107</v>
      </c>
      <c r="Y52" s="887"/>
      <c r="Z52" s="887"/>
      <c r="AA52" s="888"/>
      <c r="AB52" s="188">
        <v>0</v>
      </c>
      <c r="AC52" s="188">
        <v>-975</v>
      </c>
    </row>
    <row r="53" spans="2:29" ht="12.75" customHeight="1" x14ac:dyDescent="0.2">
      <c r="B53" s="883" t="s">
        <v>503</v>
      </c>
      <c r="C53" s="884"/>
      <c r="D53" s="884"/>
      <c r="E53" s="884"/>
      <c r="F53" s="884"/>
      <c r="G53" s="884"/>
      <c r="H53" s="884"/>
      <c r="I53" s="884"/>
      <c r="J53" s="884"/>
      <c r="K53" s="884"/>
      <c r="L53" s="884"/>
      <c r="M53" s="884"/>
      <c r="N53" s="884"/>
      <c r="O53" s="884"/>
      <c r="P53" s="884"/>
      <c r="Q53" s="884"/>
      <c r="R53" s="884"/>
      <c r="S53" s="884"/>
      <c r="T53" s="884"/>
      <c r="U53" s="884"/>
      <c r="V53" s="884"/>
      <c r="W53" s="885"/>
      <c r="X53" s="886">
        <v>8108</v>
      </c>
      <c r="Y53" s="887"/>
      <c r="Z53" s="887"/>
      <c r="AA53" s="888"/>
      <c r="AB53" s="188">
        <v>0</v>
      </c>
      <c r="AC53" s="188">
        <v>0</v>
      </c>
    </row>
    <row r="54" spans="2:29" ht="12.75" customHeight="1" x14ac:dyDescent="0.2">
      <c r="B54" s="883" t="s">
        <v>504</v>
      </c>
      <c r="C54" s="884"/>
      <c r="D54" s="884"/>
      <c r="E54" s="884"/>
      <c r="F54" s="884"/>
      <c r="G54" s="884"/>
      <c r="H54" s="884"/>
      <c r="I54" s="884"/>
      <c r="J54" s="884"/>
      <c r="K54" s="884"/>
      <c r="L54" s="884"/>
      <c r="M54" s="884"/>
      <c r="N54" s="884"/>
      <c r="O54" s="884"/>
      <c r="P54" s="884"/>
      <c r="Q54" s="884"/>
      <c r="R54" s="884"/>
      <c r="S54" s="884"/>
      <c r="T54" s="884"/>
      <c r="U54" s="884"/>
      <c r="V54" s="884"/>
      <c r="W54" s="885"/>
      <c r="X54" s="886">
        <v>8109</v>
      </c>
      <c r="Y54" s="887"/>
      <c r="Z54" s="887"/>
      <c r="AA54" s="888"/>
      <c r="AB54" s="188">
        <v>-1663</v>
      </c>
      <c r="AC54" s="188">
        <v>-72232</v>
      </c>
    </row>
    <row r="55" spans="2:29" ht="12.75" customHeight="1" x14ac:dyDescent="0.2">
      <c r="B55" s="883" t="s">
        <v>505</v>
      </c>
      <c r="C55" s="884"/>
      <c r="D55" s="884"/>
      <c r="E55" s="884"/>
      <c r="F55" s="884"/>
      <c r="G55" s="884"/>
      <c r="H55" s="884"/>
      <c r="I55" s="884"/>
      <c r="J55" s="884"/>
      <c r="K55" s="884"/>
      <c r="L55" s="884"/>
      <c r="M55" s="884"/>
      <c r="N55" s="884"/>
      <c r="O55" s="884"/>
      <c r="P55" s="884"/>
      <c r="Q55" s="884"/>
      <c r="R55" s="884"/>
      <c r="S55" s="884"/>
      <c r="T55" s="884"/>
      <c r="U55" s="884"/>
      <c r="V55" s="884"/>
      <c r="W55" s="885"/>
      <c r="X55" s="886">
        <v>8110</v>
      </c>
      <c r="Y55" s="887"/>
      <c r="Z55" s="887"/>
      <c r="AA55" s="888"/>
      <c r="AB55" s="188">
        <v>-2372</v>
      </c>
      <c r="AC55" s="188">
        <v>-2947</v>
      </c>
    </row>
    <row r="56" spans="2:29" ht="12.75" customHeight="1" x14ac:dyDescent="0.2">
      <c r="B56" s="883" t="s">
        <v>506</v>
      </c>
      <c r="C56" s="884"/>
      <c r="D56" s="884"/>
      <c r="E56" s="884"/>
      <c r="F56" s="884"/>
      <c r="G56" s="884"/>
      <c r="H56" s="884"/>
      <c r="I56" s="884"/>
      <c r="J56" s="884"/>
      <c r="K56" s="884"/>
      <c r="L56" s="884"/>
      <c r="M56" s="884"/>
      <c r="N56" s="884"/>
      <c r="O56" s="884"/>
      <c r="P56" s="884"/>
      <c r="Q56" s="884"/>
      <c r="R56" s="884"/>
      <c r="S56" s="884"/>
      <c r="T56" s="884"/>
      <c r="U56" s="884"/>
      <c r="V56" s="884"/>
      <c r="W56" s="885"/>
      <c r="X56" s="886">
        <v>8111</v>
      </c>
      <c r="Y56" s="887"/>
      <c r="Z56" s="887"/>
      <c r="AA56" s="888"/>
      <c r="AB56" s="188">
        <v>-913136</v>
      </c>
      <c r="AC56" s="188">
        <v>-1423264</v>
      </c>
    </row>
    <row r="57" spans="2:29" ht="12.75" customHeight="1" x14ac:dyDescent="0.2">
      <c r="B57" s="883" t="s">
        <v>507</v>
      </c>
      <c r="C57" s="884"/>
      <c r="D57" s="884"/>
      <c r="E57" s="884"/>
      <c r="F57" s="884"/>
      <c r="G57" s="884"/>
      <c r="H57" s="884"/>
      <c r="I57" s="884"/>
      <c r="J57" s="884"/>
      <c r="K57" s="884"/>
      <c r="L57" s="884"/>
      <c r="M57" s="884"/>
      <c r="N57" s="884"/>
      <c r="O57" s="884"/>
      <c r="P57" s="884"/>
      <c r="Q57" s="884"/>
      <c r="R57" s="884"/>
      <c r="S57" s="884"/>
      <c r="T57" s="884"/>
      <c r="U57" s="884"/>
      <c r="V57" s="884"/>
      <c r="W57" s="885"/>
      <c r="X57" s="886">
        <v>8112</v>
      </c>
      <c r="Y57" s="887"/>
      <c r="Z57" s="887"/>
      <c r="AA57" s="888"/>
      <c r="AB57" s="188">
        <v>0</v>
      </c>
      <c r="AC57" s="188">
        <v>0</v>
      </c>
    </row>
    <row r="58" spans="2:29" ht="12.75" customHeight="1" x14ac:dyDescent="0.2">
      <c r="B58" s="883" t="s">
        <v>508</v>
      </c>
      <c r="C58" s="884"/>
      <c r="D58" s="884"/>
      <c r="E58" s="884"/>
      <c r="F58" s="884"/>
      <c r="G58" s="884"/>
      <c r="H58" s="884"/>
      <c r="I58" s="884"/>
      <c r="J58" s="884"/>
      <c r="K58" s="884"/>
      <c r="L58" s="884"/>
      <c r="M58" s="884"/>
      <c r="N58" s="884"/>
      <c r="O58" s="884"/>
      <c r="P58" s="884"/>
      <c r="Q58" s="884"/>
      <c r="R58" s="884"/>
      <c r="S58" s="884"/>
      <c r="T58" s="884"/>
      <c r="U58" s="884"/>
      <c r="V58" s="884"/>
      <c r="W58" s="885"/>
      <c r="X58" s="886">
        <v>8113</v>
      </c>
      <c r="Y58" s="887"/>
      <c r="Z58" s="887"/>
      <c r="AA58" s="888"/>
      <c r="AB58" s="188">
        <v>-2751</v>
      </c>
      <c r="AC58" s="188">
        <v>-3632</v>
      </c>
    </row>
    <row r="59" spans="2:29" ht="12.75" customHeight="1" x14ac:dyDescent="0.2">
      <c r="B59" s="883" t="s">
        <v>509</v>
      </c>
      <c r="C59" s="884"/>
      <c r="D59" s="884"/>
      <c r="E59" s="884"/>
      <c r="F59" s="884"/>
      <c r="G59" s="884"/>
      <c r="H59" s="884"/>
      <c r="I59" s="884"/>
      <c r="J59" s="884"/>
      <c r="K59" s="884"/>
      <c r="L59" s="884"/>
      <c r="M59" s="884"/>
      <c r="N59" s="884"/>
      <c r="O59" s="884"/>
      <c r="P59" s="884"/>
      <c r="Q59" s="884"/>
      <c r="R59" s="884"/>
      <c r="S59" s="884"/>
      <c r="T59" s="884"/>
      <c r="U59" s="884"/>
      <c r="V59" s="884"/>
      <c r="W59" s="885"/>
      <c r="X59" s="886">
        <v>8114</v>
      </c>
      <c r="Y59" s="887"/>
      <c r="Z59" s="887"/>
      <c r="AA59" s="888"/>
      <c r="AB59" s="189">
        <v>0</v>
      </c>
      <c r="AC59" s="188">
        <v>0</v>
      </c>
    </row>
    <row r="60" spans="2:29" ht="12.75" customHeight="1" x14ac:dyDescent="0.2">
      <c r="B60" s="883" t="s">
        <v>510</v>
      </c>
      <c r="C60" s="884"/>
      <c r="D60" s="884"/>
      <c r="E60" s="884"/>
      <c r="F60" s="884"/>
      <c r="G60" s="884"/>
      <c r="H60" s="884"/>
      <c r="I60" s="884"/>
      <c r="J60" s="884"/>
      <c r="K60" s="884"/>
      <c r="L60" s="884"/>
      <c r="M60" s="884"/>
      <c r="N60" s="884"/>
      <c r="O60" s="884"/>
      <c r="P60" s="884"/>
      <c r="Q60" s="884"/>
      <c r="R60" s="884"/>
      <c r="S60" s="884"/>
      <c r="T60" s="884"/>
      <c r="U60" s="884"/>
      <c r="V60" s="884"/>
      <c r="W60" s="885"/>
      <c r="X60" s="886">
        <v>8115</v>
      </c>
      <c r="Y60" s="887"/>
      <c r="Z60" s="887"/>
      <c r="AA60" s="888"/>
      <c r="AB60" s="188">
        <v>-373925</v>
      </c>
      <c r="AC60" s="188">
        <v>-407639</v>
      </c>
    </row>
    <row r="61" spans="2:29" ht="12.75" customHeight="1" x14ac:dyDescent="0.2">
      <c r="B61" s="883" t="s">
        <v>511</v>
      </c>
      <c r="C61" s="884"/>
      <c r="D61" s="884"/>
      <c r="E61" s="884"/>
      <c r="F61" s="884"/>
      <c r="G61" s="884"/>
      <c r="H61" s="884"/>
      <c r="I61" s="884"/>
      <c r="J61" s="884"/>
      <c r="K61" s="884"/>
      <c r="L61" s="884"/>
      <c r="M61" s="884"/>
      <c r="N61" s="884"/>
      <c r="O61" s="884"/>
      <c r="P61" s="884"/>
      <c r="Q61" s="884"/>
      <c r="R61" s="884"/>
      <c r="S61" s="884"/>
      <c r="T61" s="884"/>
      <c r="U61" s="884"/>
      <c r="V61" s="884"/>
      <c r="W61" s="885"/>
      <c r="X61" s="886">
        <v>8116</v>
      </c>
      <c r="Y61" s="887"/>
      <c r="Z61" s="887"/>
      <c r="AA61" s="888"/>
      <c r="AB61" s="188">
        <v>-8220</v>
      </c>
      <c r="AC61" s="188">
        <v>-9039</v>
      </c>
    </row>
    <row r="62" spans="2:29" ht="12.75" customHeight="1" x14ac:dyDescent="0.2">
      <c r="B62" s="883" t="s">
        <v>512</v>
      </c>
      <c r="C62" s="884"/>
      <c r="D62" s="884"/>
      <c r="E62" s="884"/>
      <c r="F62" s="884"/>
      <c r="G62" s="884"/>
      <c r="H62" s="884"/>
      <c r="I62" s="884"/>
      <c r="J62" s="884"/>
      <c r="K62" s="884"/>
      <c r="L62" s="884"/>
      <c r="M62" s="884"/>
      <c r="N62" s="884"/>
      <c r="O62" s="884"/>
      <c r="P62" s="884"/>
      <c r="Q62" s="884"/>
      <c r="R62" s="884"/>
      <c r="S62" s="884"/>
      <c r="T62" s="884"/>
      <c r="U62" s="884"/>
      <c r="V62" s="884"/>
      <c r="W62" s="885"/>
      <c r="X62" s="886">
        <v>8117</v>
      </c>
      <c r="Y62" s="887"/>
      <c r="Z62" s="887"/>
      <c r="AA62" s="888"/>
      <c r="AB62" s="188">
        <v>0</v>
      </c>
      <c r="AC62" s="188">
        <v>0</v>
      </c>
    </row>
    <row r="63" spans="2:29" ht="12.75" customHeight="1" x14ac:dyDescent="0.2">
      <c r="B63" s="883" t="s">
        <v>513</v>
      </c>
      <c r="C63" s="884"/>
      <c r="D63" s="884"/>
      <c r="E63" s="884"/>
      <c r="F63" s="884"/>
      <c r="G63" s="884"/>
      <c r="H63" s="884"/>
      <c r="I63" s="884"/>
      <c r="J63" s="884"/>
      <c r="K63" s="884"/>
      <c r="L63" s="884"/>
      <c r="M63" s="884"/>
      <c r="N63" s="884"/>
      <c r="O63" s="884"/>
      <c r="P63" s="884"/>
      <c r="Q63" s="884"/>
      <c r="R63" s="884"/>
      <c r="S63" s="884"/>
      <c r="T63" s="884"/>
      <c r="U63" s="884"/>
      <c r="V63" s="884"/>
      <c r="W63" s="885"/>
      <c r="X63" s="886">
        <v>8118</v>
      </c>
      <c r="Y63" s="887"/>
      <c r="Z63" s="887"/>
      <c r="AA63" s="888"/>
      <c r="AB63" s="188">
        <v>-509688</v>
      </c>
      <c r="AC63" s="188">
        <v>0</v>
      </c>
    </row>
    <row r="64" spans="2:29" ht="12.75" customHeight="1" x14ac:dyDescent="0.2">
      <c r="B64" s="883" t="s">
        <v>514</v>
      </c>
      <c r="C64" s="884"/>
      <c r="D64" s="884"/>
      <c r="E64" s="884"/>
      <c r="F64" s="884"/>
      <c r="G64" s="884"/>
      <c r="H64" s="884"/>
      <c r="I64" s="884"/>
      <c r="J64" s="884"/>
      <c r="K64" s="884"/>
      <c r="L64" s="884"/>
      <c r="M64" s="884"/>
      <c r="N64" s="884"/>
      <c r="O64" s="884"/>
      <c r="P64" s="884"/>
      <c r="Q64" s="884"/>
      <c r="R64" s="884"/>
      <c r="S64" s="884"/>
      <c r="T64" s="884"/>
      <c r="U64" s="884"/>
      <c r="V64" s="884"/>
      <c r="W64" s="885"/>
      <c r="X64" s="886">
        <v>8119</v>
      </c>
      <c r="Y64" s="887"/>
      <c r="Z64" s="887"/>
      <c r="AA64" s="888"/>
      <c r="AB64" s="188">
        <v>-309828</v>
      </c>
      <c r="AC64" s="188">
        <v>-95329</v>
      </c>
    </row>
    <row r="65" spans="2:29" ht="12.75" customHeight="1" x14ac:dyDescent="0.2">
      <c r="B65" s="883" t="s">
        <v>515</v>
      </c>
      <c r="C65" s="884"/>
      <c r="D65" s="884"/>
      <c r="E65" s="884"/>
      <c r="F65" s="884"/>
      <c r="G65" s="884"/>
      <c r="H65" s="884"/>
      <c r="I65" s="884"/>
      <c r="J65" s="884"/>
      <c r="K65" s="884"/>
      <c r="L65" s="884"/>
      <c r="M65" s="884"/>
      <c r="N65" s="884"/>
      <c r="O65" s="884"/>
      <c r="P65" s="884"/>
      <c r="Q65" s="884"/>
      <c r="R65" s="884"/>
      <c r="S65" s="884"/>
      <c r="T65" s="884"/>
      <c r="U65" s="884"/>
      <c r="V65" s="884"/>
      <c r="W65" s="885"/>
      <c r="X65" s="886">
        <v>8120</v>
      </c>
      <c r="Y65" s="887"/>
      <c r="Z65" s="887"/>
      <c r="AA65" s="888"/>
      <c r="AB65" s="188">
        <v>-14508</v>
      </c>
      <c r="AC65" s="188">
        <v>-150699</v>
      </c>
    </row>
    <row r="66" spans="2:29" ht="12.75" customHeight="1" x14ac:dyDescent="0.2">
      <c r="B66" s="883" t="s">
        <v>516</v>
      </c>
      <c r="C66" s="884"/>
      <c r="D66" s="884"/>
      <c r="E66" s="884"/>
      <c r="F66" s="884"/>
      <c r="G66" s="884"/>
      <c r="H66" s="884"/>
      <c r="I66" s="884"/>
      <c r="J66" s="884"/>
      <c r="K66" s="884"/>
      <c r="L66" s="884"/>
      <c r="M66" s="884"/>
      <c r="N66" s="884"/>
      <c r="O66" s="884"/>
      <c r="P66" s="884"/>
      <c r="Q66" s="884"/>
      <c r="R66" s="884"/>
      <c r="S66" s="884"/>
      <c r="T66" s="884"/>
      <c r="U66" s="884"/>
      <c r="V66" s="884"/>
      <c r="W66" s="885"/>
      <c r="X66" s="886">
        <v>8121</v>
      </c>
      <c r="Y66" s="887"/>
      <c r="Z66" s="887"/>
      <c r="AA66" s="888"/>
      <c r="AB66" s="188">
        <v>-148412</v>
      </c>
      <c r="AC66" s="188">
        <v>-193843</v>
      </c>
    </row>
    <row r="67" spans="2:29" ht="25.5" customHeight="1" x14ac:dyDescent="0.2">
      <c r="B67" s="896" t="s">
        <v>472</v>
      </c>
      <c r="C67" s="897"/>
      <c r="D67" s="897"/>
      <c r="E67" s="897"/>
      <c r="F67" s="897"/>
      <c r="G67" s="897"/>
      <c r="H67" s="897"/>
      <c r="I67" s="897"/>
      <c r="J67" s="897"/>
      <c r="K67" s="897"/>
      <c r="L67" s="897"/>
      <c r="M67" s="897"/>
      <c r="N67" s="897"/>
      <c r="O67" s="897"/>
      <c r="P67" s="897"/>
      <c r="Q67" s="897"/>
      <c r="R67" s="897"/>
      <c r="S67" s="897"/>
      <c r="T67" s="897"/>
      <c r="U67" s="897"/>
      <c r="V67" s="897"/>
      <c r="W67" s="898"/>
      <c r="X67" s="899">
        <v>8122</v>
      </c>
      <c r="Y67" s="937"/>
      <c r="Z67" s="937"/>
      <c r="AA67" s="937"/>
      <c r="AB67" s="190">
        <v>-56303</v>
      </c>
      <c r="AC67" s="190">
        <v>-16743</v>
      </c>
    </row>
    <row r="68" spans="2:29" ht="12.75" customHeight="1" x14ac:dyDescent="0.2">
      <c r="B68" s="883" t="s">
        <v>517</v>
      </c>
      <c r="C68" s="884"/>
      <c r="D68" s="884"/>
      <c r="E68" s="884"/>
      <c r="F68" s="884"/>
      <c r="G68" s="884"/>
      <c r="H68" s="884"/>
      <c r="I68" s="884"/>
      <c r="J68" s="884"/>
      <c r="K68" s="884"/>
      <c r="L68" s="884"/>
      <c r="M68" s="884"/>
      <c r="N68" s="884"/>
      <c r="O68" s="884"/>
      <c r="P68" s="884"/>
      <c r="Q68" s="884"/>
      <c r="R68" s="884"/>
      <c r="S68" s="884"/>
      <c r="T68" s="884"/>
      <c r="U68" s="884"/>
      <c r="V68" s="884"/>
      <c r="W68" s="885"/>
      <c r="X68" s="886">
        <v>8123</v>
      </c>
      <c r="Y68" s="887"/>
      <c r="Z68" s="887"/>
      <c r="AA68" s="888"/>
      <c r="AB68" s="188">
        <v>0</v>
      </c>
      <c r="AC68" s="188">
        <v>0</v>
      </c>
    </row>
    <row r="69" spans="2:29" ht="26.25" customHeight="1" x14ac:dyDescent="0.2">
      <c r="B69" s="896" t="s">
        <v>518</v>
      </c>
      <c r="C69" s="897"/>
      <c r="D69" s="897"/>
      <c r="E69" s="897"/>
      <c r="F69" s="897"/>
      <c r="G69" s="897"/>
      <c r="H69" s="897"/>
      <c r="I69" s="897"/>
      <c r="J69" s="897"/>
      <c r="K69" s="897"/>
      <c r="L69" s="897"/>
      <c r="M69" s="897"/>
      <c r="N69" s="897"/>
      <c r="O69" s="897"/>
      <c r="P69" s="897"/>
      <c r="Q69" s="897"/>
      <c r="R69" s="897"/>
      <c r="S69" s="897"/>
      <c r="T69" s="897"/>
      <c r="U69" s="897"/>
      <c r="V69" s="897"/>
      <c r="W69" s="898"/>
      <c r="X69" s="875">
        <v>8124</v>
      </c>
      <c r="Y69" s="936"/>
      <c r="Z69" s="936"/>
      <c r="AA69" s="936"/>
      <c r="AB69" s="188">
        <v>-34695</v>
      </c>
      <c r="AC69" s="188">
        <v>-39231</v>
      </c>
    </row>
    <row r="70" spans="2:29" ht="12.75" customHeight="1" x14ac:dyDescent="0.2">
      <c r="B70" s="883" t="s">
        <v>519</v>
      </c>
      <c r="C70" s="884"/>
      <c r="D70" s="884"/>
      <c r="E70" s="884"/>
      <c r="F70" s="884"/>
      <c r="G70" s="884"/>
      <c r="H70" s="884"/>
      <c r="I70" s="884"/>
      <c r="J70" s="884"/>
      <c r="K70" s="884"/>
      <c r="L70" s="884"/>
      <c r="M70" s="884"/>
      <c r="N70" s="884"/>
      <c r="O70" s="884"/>
      <c r="P70" s="884"/>
      <c r="Q70" s="884"/>
      <c r="R70" s="884"/>
      <c r="S70" s="884"/>
      <c r="T70" s="884"/>
      <c r="U70" s="884"/>
      <c r="V70" s="884"/>
      <c r="W70" s="885"/>
      <c r="X70" s="875">
        <v>8125</v>
      </c>
      <c r="Y70" s="936"/>
      <c r="Z70" s="936"/>
      <c r="AA70" s="936"/>
      <c r="AB70" s="189">
        <v>0</v>
      </c>
      <c r="AC70" s="188">
        <v>0</v>
      </c>
    </row>
    <row r="71" spans="2:29" ht="12.75" customHeight="1" x14ac:dyDescent="0.2">
      <c r="B71" s="883" t="s">
        <v>520</v>
      </c>
      <c r="C71" s="884"/>
      <c r="D71" s="884"/>
      <c r="E71" s="884"/>
      <c r="F71" s="884"/>
      <c r="G71" s="884"/>
      <c r="H71" s="884"/>
      <c r="I71" s="884"/>
      <c r="J71" s="884"/>
      <c r="K71" s="884"/>
      <c r="L71" s="884"/>
      <c r="M71" s="884"/>
      <c r="N71" s="884"/>
      <c r="O71" s="884"/>
      <c r="P71" s="884"/>
      <c r="Q71" s="884"/>
      <c r="R71" s="884"/>
      <c r="S71" s="884"/>
      <c r="T71" s="884"/>
      <c r="U71" s="884"/>
      <c r="V71" s="884"/>
      <c r="W71" s="885"/>
      <c r="X71" s="875">
        <v>8126</v>
      </c>
      <c r="Y71" s="936"/>
      <c r="Z71" s="936"/>
      <c r="AA71" s="936"/>
      <c r="AB71" s="188">
        <v>-22479</v>
      </c>
      <c r="AC71" s="188">
        <v>-121642</v>
      </c>
    </row>
    <row r="72" spans="2:29" ht="12.75" customHeight="1" x14ac:dyDescent="0.2">
      <c r="B72" s="883" t="s">
        <v>521</v>
      </c>
      <c r="C72" s="884"/>
      <c r="D72" s="884"/>
      <c r="E72" s="884"/>
      <c r="F72" s="884"/>
      <c r="G72" s="884"/>
      <c r="H72" s="884"/>
      <c r="I72" s="884"/>
      <c r="J72" s="884"/>
      <c r="K72" s="884"/>
      <c r="L72" s="884"/>
      <c r="M72" s="884"/>
      <c r="N72" s="884"/>
      <c r="O72" s="884"/>
      <c r="P72" s="884"/>
      <c r="Q72" s="884"/>
      <c r="R72" s="884"/>
      <c r="S72" s="884"/>
      <c r="T72" s="884"/>
      <c r="U72" s="884"/>
      <c r="V72" s="884"/>
      <c r="W72" s="885"/>
      <c r="X72" s="875">
        <v>8127</v>
      </c>
      <c r="Y72" s="936"/>
      <c r="Z72" s="936"/>
      <c r="AA72" s="936"/>
      <c r="AB72" s="188">
        <v>-37777</v>
      </c>
      <c r="AC72" s="188">
        <v>-46445</v>
      </c>
    </row>
    <row r="73" spans="2:29" ht="26.25" customHeight="1" x14ac:dyDescent="0.2">
      <c r="B73" s="896" t="s">
        <v>522</v>
      </c>
      <c r="C73" s="897"/>
      <c r="D73" s="897"/>
      <c r="E73" s="897"/>
      <c r="F73" s="897"/>
      <c r="G73" s="897"/>
      <c r="H73" s="897"/>
      <c r="I73" s="897"/>
      <c r="J73" s="897"/>
      <c r="K73" s="897"/>
      <c r="L73" s="897"/>
      <c r="M73" s="897"/>
      <c r="N73" s="897"/>
      <c r="O73" s="897"/>
      <c r="P73" s="897"/>
      <c r="Q73" s="897"/>
      <c r="R73" s="897"/>
      <c r="S73" s="897"/>
      <c r="T73" s="897"/>
      <c r="U73" s="897"/>
      <c r="V73" s="897"/>
      <c r="W73" s="898"/>
      <c r="X73" s="875">
        <v>8128</v>
      </c>
      <c r="Y73" s="936"/>
      <c r="Z73" s="936"/>
      <c r="AA73" s="936"/>
      <c r="AB73" s="188">
        <v>0</v>
      </c>
      <c r="AC73" s="188">
        <v>0</v>
      </c>
    </row>
    <row r="74" spans="2:29" ht="12.75" customHeight="1" x14ac:dyDescent="0.2">
      <c r="B74" s="883" t="s">
        <v>523</v>
      </c>
      <c r="C74" s="884"/>
      <c r="D74" s="884"/>
      <c r="E74" s="884"/>
      <c r="F74" s="884"/>
      <c r="G74" s="884"/>
      <c r="H74" s="884"/>
      <c r="I74" s="884"/>
      <c r="J74" s="884"/>
      <c r="K74" s="884"/>
      <c r="L74" s="884"/>
      <c r="M74" s="884"/>
      <c r="N74" s="884"/>
      <c r="O74" s="884"/>
      <c r="P74" s="884"/>
      <c r="Q74" s="884"/>
      <c r="R74" s="884"/>
      <c r="S74" s="884"/>
      <c r="T74" s="884"/>
      <c r="U74" s="884"/>
      <c r="V74" s="884"/>
      <c r="W74" s="885"/>
      <c r="X74" s="875">
        <v>8129</v>
      </c>
      <c r="Y74" s="936"/>
      <c r="Z74" s="936"/>
      <c r="AA74" s="936"/>
      <c r="AB74" s="188">
        <v>-2568</v>
      </c>
      <c r="AC74" s="188">
        <v>-2460</v>
      </c>
    </row>
    <row r="75" spans="2:29" ht="26.25" customHeight="1" x14ac:dyDescent="0.2">
      <c r="B75" s="896" t="s">
        <v>524</v>
      </c>
      <c r="C75" s="897"/>
      <c r="D75" s="897"/>
      <c r="E75" s="897"/>
      <c r="F75" s="897"/>
      <c r="G75" s="897"/>
      <c r="H75" s="897"/>
      <c r="I75" s="897"/>
      <c r="J75" s="897"/>
      <c r="K75" s="897"/>
      <c r="L75" s="897"/>
      <c r="M75" s="897"/>
      <c r="N75" s="897"/>
      <c r="O75" s="897"/>
      <c r="P75" s="897"/>
      <c r="Q75" s="897"/>
      <c r="R75" s="897"/>
      <c r="S75" s="897"/>
      <c r="T75" s="897"/>
      <c r="U75" s="897"/>
      <c r="V75" s="897"/>
      <c r="W75" s="898"/>
      <c r="X75" s="875">
        <v>8130</v>
      </c>
      <c r="Y75" s="936"/>
      <c r="Z75" s="936"/>
      <c r="AA75" s="936"/>
      <c r="AB75" s="188">
        <v>-133432</v>
      </c>
      <c r="AC75" s="188">
        <v>-65722</v>
      </c>
    </row>
    <row r="76" spans="2:29" ht="12.75" customHeight="1" x14ac:dyDescent="0.2">
      <c r="B76" s="883" t="s">
        <v>525</v>
      </c>
      <c r="C76" s="884"/>
      <c r="D76" s="884"/>
      <c r="E76" s="884"/>
      <c r="F76" s="884"/>
      <c r="G76" s="884"/>
      <c r="H76" s="884"/>
      <c r="I76" s="884"/>
      <c r="J76" s="884"/>
      <c r="K76" s="884"/>
      <c r="L76" s="884"/>
      <c r="M76" s="884"/>
      <c r="N76" s="884"/>
      <c r="O76" s="884"/>
      <c r="P76" s="884"/>
      <c r="Q76" s="884"/>
      <c r="R76" s="884"/>
      <c r="S76" s="884"/>
      <c r="T76" s="884"/>
      <c r="U76" s="884"/>
      <c r="V76" s="884"/>
      <c r="W76" s="885"/>
      <c r="X76" s="875">
        <v>8131</v>
      </c>
      <c r="Y76" s="936"/>
      <c r="Z76" s="936"/>
      <c r="AA76" s="936"/>
      <c r="AB76" s="188">
        <v>-38</v>
      </c>
      <c r="AC76" s="188">
        <v>-3</v>
      </c>
    </row>
    <row r="77" spans="2:29" ht="12.75" customHeight="1" x14ac:dyDescent="0.2">
      <c r="B77" s="883" t="s">
        <v>526</v>
      </c>
      <c r="C77" s="884"/>
      <c r="D77" s="884"/>
      <c r="E77" s="884"/>
      <c r="F77" s="884"/>
      <c r="G77" s="884"/>
      <c r="H77" s="884"/>
      <c r="I77" s="884"/>
      <c r="J77" s="884"/>
      <c r="K77" s="884"/>
      <c r="L77" s="884"/>
      <c r="M77" s="884"/>
      <c r="N77" s="884"/>
      <c r="O77" s="884"/>
      <c r="P77" s="884"/>
      <c r="Q77" s="884"/>
      <c r="R77" s="884"/>
      <c r="S77" s="884"/>
      <c r="T77" s="884"/>
      <c r="U77" s="884"/>
      <c r="V77" s="884"/>
      <c r="W77" s="885"/>
      <c r="X77" s="875">
        <v>8132</v>
      </c>
      <c r="Y77" s="936"/>
      <c r="Z77" s="936"/>
      <c r="AA77" s="936"/>
      <c r="AB77" s="188">
        <v>-1384</v>
      </c>
      <c r="AC77" s="188">
        <v>-2355</v>
      </c>
    </row>
    <row r="78" spans="2:29" ht="12.75" customHeight="1" x14ac:dyDescent="0.2">
      <c r="B78" s="883" t="s">
        <v>527</v>
      </c>
      <c r="C78" s="884"/>
      <c r="D78" s="884"/>
      <c r="E78" s="884"/>
      <c r="F78" s="884"/>
      <c r="G78" s="884"/>
      <c r="H78" s="884"/>
      <c r="I78" s="884"/>
      <c r="J78" s="884"/>
      <c r="K78" s="884"/>
      <c r="L78" s="884"/>
      <c r="M78" s="884"/>
      <c r="N78" s="884"/>
      <c r="O78" s="884"/>
      <c r="P78" s="884"/>
      <c r="Q78" s="884"/>
      <c r="R78" s="884"/>
      <c r="S78" s="884"/>
      <c r="T78" s="884"/>
      <c r="U78" s="884"/>
      <c r="V78" s="884"/>
      <c r="W78" s="885"/>
      <c r="X78" s="875">
        <v>8133</v>
      </c>
      <c r="Y78" s="936"/>
      <c r="Z78" s="936"/>
      <c r="AA78" s="936"/>
      <c r="AB78" s="188">
        <v>-132</v>
      </c>
      <c r="AC78" s="188">
        <v>-1821</v>
      </c>
    </row>
    <row r="79" spans="2:29" ht="12.75" customHeight="1" x14ac:dyDescent="0.2">
      <c r="B79" s="883" t="s">
        <v>528</v>
      </c>
      <c r="C79" s="884"/>
      <c r="D79" s="884"/>
      <c r="E79" s="884"/>
      <c r="F79" s="884"/>
      <c r="G79" s="884"/>
      <c r="H79" s="884"/>
      <c r="I79" s="884"/>
      <c r="J79" s="884"/>
      <c r="K79" s="884"/>
      <c r="L79" s="884"/>
      <c r="M79" s="884"/>
      <c r="N79" s="884"/>
      <c r="O79" s="884"/>
      <c r="P79" s="884"/>
      <c r="Q79" s="884"/>
      <c r="R79" s="884"/>
      <c r="S79" s="884"/>
      <c r="T79" s="884"/>
      <c r="U79" s="884"/>
      <c r="V79" s="884"/>
      <c r="W79" s="885"/>
      <c r="X79" s="875">
        <v>8134</v>
      </c>
      <c r="Y79" s="936"/>
      <c r="Z79" s="936"/>
      <c r="AA79" s="936"/>
      <c r="AB79" s="188">
        <v>-285</v>
      </c>
      <c r="AC79" s="188">
        <v>-1104</v>
      </c>
    </row>
    <row r="80" spans="2:29" ht="12.75" customHeight="1" x14ac:dyDescent="0.2">
      <c r="B80" s="883" t="s">
        <v>529</v>
      </c>
      <c r="C80" s="884"/>
      <c r="D80" s="884"/>
      <c r="E80" s="884"/>
      <c r="F80" s="884"/>
      <c r="G80" s="884"/>
      <c r="H80" s="884"/>
      <c r="I80" s="884"/>
      <c r="J80" s="884"/>
      <c r="K80" s="884"/>
      <c r="L80" s="884"/>
      <c r="M80" s="884"/>
      <c r="N80" s="884"/>
      <c r="O80" s="884"/>
      <c r="P80" s="884"/>
      <c r="Q80" s="884"/>
      <c r="R80" s="884"/>
      <c r="S80" s="884"/>
      <c r="T80" s="884"/>
      <c r="U80" s="884"/>
      <c r="V80" s="884"/>
      <c r="W80" s="885"/>
      <c r="X80" s="875">
        <v>8135</v>
      </c>
      <c r="Y80" s="936"/>
      <c r="Z80" s="936"/>
      <c r="AA80" s="936"/>
      <c r="AB80" s="188">
        <v>-3</v>
      </c>
      <c r="AC80" s="188">
        <v>-3</v>
      </c>
    </row>
    <row r="81" spans="1:31" ht="25.5" customHeight="1" x14ac:dyDescent="0.2">
      <c r="B81" s="896" t="s">
        <v>530</v>
      </c>
      <c r="C81" s="897"/>
      <c r="D81" s="897"/>
      <c r="E81" s="897"/>
      <c r="F81" s="897"/>
      <c r="G81" s="897"/>
      <c r="H81" s="897"/>
      <c r="I81" s="897"/>
      <c r="J81" s="897"/>
      <c r="K81" s="897"/>
      <c r="L81" s="897"/>
      <c r="M81" s="897"/>
      <c r="N81" s="897"/>
      <c r="O81" s="897"/>
      <c r="P81" s="897"/>
      <c r="Q81" s="897"/>
      <c r="R81" s="897"/>
      <c r="S81" s="897"/>
      <c r="T81" s="897"/>
      <c r="U81" s="897"/>
      <c r="V81" s="897"/>
      <c r="W81" s="898"/>
      <c r="X81" s="875">
        <v>8136</v>
      </c>
      <c r="Y81" s="936"/>
      <c r="Z81" s="936"/>
      <c r="AA81" s="936"/>
      <c r="AB81" s="188">
        <v>-799793</v>
      </c>
      <c r="AC81" s="188">
        <v>-749603</v>
      </c>
    </row>
    <row r="82" spans="1:31" ht="25.5" customHeight="1" x14ac:dyDescent="0.2">
      <c r="B82" s="896" t="s">
        <v>531</v>
      </c>
      <c r="C82" s="897"/>
      <c r="D82" s="897"/>
      <c r="E82" s="897"/>
      <c r="F82" s="897"/>
      <c r="G82" s="897"/>
      <c r="H82" s="897"/>
      <c r="I82" s="897"/>
      <c r="J82" s="897"/>
      <c r="K82" s="897"/>
      <c r="L82" s="897"/>
      <c r="M82" s="897"/>
      <c r="N82" s="897"/>
      <c r="O82" s="897"/>
      <c r="P82" s="897"/>
      <c r="Q82" s="897"/>
      <c r="R82" s="897"/>
      <c r="S82" s="897"/>
      <c r="T82" s="897"/>
      <c r="U82" s="897"/>
      <c r="V82" s="897"/>
      <c r="W82" s="898"/>
      <c r="X82" s="875">
        <v>8137</v>
      </c>
      <c r="Y82" s="936"/>
      <c r="Z82" s="936"/>
      <c r="AA82" s="936"/>
      <c r="AB82" s="188">
        <v>-32561</v>
      </c>
      <c r="AC82" s="188">
        <v>-34060</v>
      </c>
    </row>
    <row r="83" spans="1:31" ht="12.75" customHeight="1" x14ac:dyDescent="0.2">
      <c r="B83" s="883" t="s">
        <v>532</v>
      </c>
      <c r="C83" s="884"/>
      <c r="D83" s="884"/>
      <c r="E83" s="884"/>
      <c r="F83" s="884"/>
      <c r="G83" s="884"/>
      <c r="H83" s="884"/>
      <c r="I83" s="884"/>
      <c r="J83" s="884"/>
      <c r="K83" s="884"/>
      <c r="L83" s="884"/>
      <c r="M83" s="884"/>
      <c r="N83" s="884"/>
      <c r="O83" s="884"/>
      <c r="P83" s="884"/>
      <c r="Q83" s="884"/>
      <c r="R83" s="884"/>
      <c r="S83" s="884"/>
      <c r="T83" s="884"/>
      <c r="U83" s="884"/>
      <c r="V83" s="884"/>
      <c r="W83" s="885"/>
      <c r="X83" s="875">
        <v>8138</v>
      </c>
      <c r="Y83" s="936"/>
      <c r="Z83" s="936"/>
      <c r="AA83" s="936"/>
      <c r="AB83" s="188">
        <v>-3991</v>
      </c>
      <c r="AC83" s="188">
        <v>-5409</v>
      </c>
    </row>
    <row r="84" spans="1:31" ht="12.75" customHeight="1" x14ac:dyDescent="0.2">
      <c r="B84" s="883" t="s">
        <v>533</v>
      </c>
      <c r="C84" s="884"/>
      <c r="D84" s="884"/>
      <c r="E84" s="884"/>
      <c r="F84" s="884"/>
      <c r="G84" s="884"/>
      <c r="H84" s="884"/>
      <c r="I84" s="884"/>
      <c r="J84" s="884"/>
      <c r="K84" s="884"/>
      <c r="L84" s="884"/>
      <c r="M84" s="884"/>
      <c r="N84" s="884"/>
      <c r="O84" s="884"/>
      <c r="P84" s="884"/>
      <c r="Q84" s="884"/>
      <c r="R84" s="884"/>
      <c r="S84" s="884"/>
      <c r="T84" s="884"/>
      <c r="U84" s="884"/>
      <c r="V84" s="884"/>
      <c r="W84" s="885"/>
      <c r="X84" s="875">
        <v>8139</v>
      </c>
      <c r="Y84" s="936"/>
      <c r="Z84" s="936"/>
      <c r="AA84" s="936"/>
      <c r="AB84" s="190">
        <v>-8430</v>
      </c>
      <c r="AC84" s="190">
        <v>-6764</v>
      </c>
    </row>
    <row r="85" spans="1:31" ht="12.75" customHeight="1" x14ac:dyDescent="0.2">
      <c r="B85" s="883" t="s">
        <v>534</v>
      </c>
      <c r="C85" s="884"/>
      <c r="D85" s="884"/>
      <c r="E85" s="884"/>
      <c r="F85" s="884"/>
      <c r="G85" s="884"/>
      <c r="H85" s="884"/>
      <c r="I85" s="884"/>
      <c r="J85" s="884"/>
      <c r="K85" s="884"/>
      <c r="L85" s="884"/>
      <c r="M85" s="884"/>
      <c r="N85" s="884"/>
      <c r="O85" s="884"/>
      <c r="P85" s="884"/>
      <c r="Q85" s="884"/>
      <c r="R85" s="884"/>
      <c r="S85" s="884"/>
      <c r="T85" s="884"/>
      <c r="U85" s="884"/>
      <c r="V85" s="884"/>
      <c r="W85" s="885"/>
      <c r="X85" s="880">
        <v>8140</v>
      </c>
      <c r="Y85" s="881"/>
      <c r="Z85" s="881"/>
      <c r="AA85" s="882"/>
      <c r="AB85" s="188">
        <v>-68200</v>
      </c>
      <c r="AC85" s="188">
        <v>-7500</v>
      </c>
    </row>
    <row r="86" spans="1:31" ht="12.75" customHeight="1" x14ac:dyDescent="0.2">
      <c r="B86" s="877" t="s">
        <v>535</v>
      </c>
      <c r="C86" s="878"/>
      <c r="D86" s="878"/>
      <c r="E86" s="878"/>
      <c r="F86" s="878"/>
      <c r="G86" s="878"/>
      <c r="H86" s="878"/>
      <c r="I86" s="878"/>
      <c r="J86" s="878"/>
      <c r="K86" s="878"/>
      <c r="L86" s="878"/>
      <c r="M86" s="878"/>
      <c r="N86" s="878"/>
      <c r="O86" s="878"/>
      <c r="P86" s="878"/>
      <c r="Q86" s="878"/>
      <c r="R86" s="878"/>
      <c r="S86" s="878"/>
      <c r="T86" s="878"/>
      <c r="U86" s="878"/>
      <c r="V86" s="878"/>
      <c r="W86" s="879"/>
      <c r="X86" s="880">
        <v>8141</v>
      </c>
      <c r="Y86" s="881"/>
      <c r="Z86" s="881"/>
      <c r="AA86" s="882"/>
      <c r="AB86" s="193">
        <v>0</v>
      </c>
      <c r="AC86" s="193">
        <v>0</v>
      </c>
    </row>
    <row r="87" spans="1:31" ht="12.75" customHeight="1" x14ac:dyDescent="0.2">
      <c r="B87" s="877" t="s">
        <v>536</v>
      </c>
      <c r="C87" s="878"/>
      <c r="D87" s="878"/>
      <c r="E87" s="878"/>
      <c r="F87" s="878"/>
      <c r="G87" s="878"/>
      <c r="H87" s="878"/>
      <c r="I87" s="878"/>
      <c r="J87" s="878"/>
      <c r="K87" s="878"/>
      <c r="L87" s="878"/>
      <c r="M87" s="878"/>
      <c r="N87" s="878"/>
      <c r="O87" s="878"/>
      <c r="P87" s="878"/>
      <c r="Q87" s="878"/>
      <c r="R87" s="878"/>
      <c r="S87" s="878"/>
      <c r="T87" s="878"/>
      <c r="U87" s="878"/>
      <c r="V87" s="878"/>
      <c r="W87" s="879"/>
      <c r="X87" s="880">
        <v>8142</v>
      </c>
      <c r="Y87" s="881"/>
      <c r="Z87" s="881"/>
      <c r="AA87" s="882"/>
      <c r="AB87" s="193" t="s">
        <v>159</v>
      </c>
      <c r="AC87" s="193">
        <v>0</v>
      </c>
    </row>
    <row r="88" spans="1:31" ht="12.75" customHeight="1" x14ac:dyDescent="0.2">
      <c r="B88" s="877" t="s">
        <v>537</v>
      </c>
      <c r="C88" s="878"/>
      <c r="D88" s="878"/>
      <c r="E88" s="878"/>
      <c r="F88" s="878"/>
      <c r="G88" s="878"/>
      <c r="H88" s="878"/>
      <c r="I88" s="878"/>
      <c r="J88" s="878"/>
      <c r="K88" s="878"/>
      <c r="L88" s="878"/>
      <c r="M88" s="878"/>
      <c r="N88" s="878"/>
      <c r="O88" s="878"/>
      <c r="P88" s="878"/>
      <c r="Q88" s="878"/>
      <c r="R88" s="878"/>
      <c r="S88" s="878"/>
      <c r="T88" s="878"/>
      <c r="U88" s="878"/>
      <c r="V88" s="878"/>
      <c r="W88" s="879"/>
      <c r="X88" s="880">
        <v>8143</v>
      </c>
      <c r="Y88" s="881"/>
      <c r="Z88" s="881"/>
      <c r="AA88" s="882"/>
      <c r="AB88" s="193">
        <v>-5048</v>
      </c>
      <c r="AC88" s="193">
        <v>-13701</v>
      </c>
    </row>
    <row r="89" spans="1:31" ht="12.75" customHeight="1" x14ac:dyDescent="0.2">
      <c r="B89" s="948" t="s">
        <v>538</v>
      </c>
      <c r="C89" s="949"/>
      <c r="D89" s="949"/>
      <c r="E89" s="949"/>
      <c r="F89" s="949"/>
      <c r="G89" s="949"/>
      <c r="H89" s="949"/>
      <c r="I89" s="949"/>
      <c r="J89" s="949"/>
      <c r="K89" s="949"/>
      <c r="L89" s="949"/>
      <c r="M89" s="949"/>
      <c r="N89" s="949"/>
      <c r="O89" s="949"/>
      <c r="P89" s="949"/>
      <c r="Q89" s="949"/>
      <c r="R89" s="949"/>
      <c r="S89" s="949"/>
      <c r="T89" s="949"/>
      <c r="U89" s="949"/>
      <c r="V89" s="949"/>
      <c r="W89" s="950"/>
      <c r="X89" s="880">
        <v>8144</v>
      </c>
      <c r="Y89" s="881"/>
      <c r="Z89" s="881"/>
      <c r="AA89" s="882"/>
      <c r="AB89" s="193">
        <v>0</v>
      </c>
      <c r="AC89" s="193">
        <v>0</v>
      </c>
    </row>
    <row r="90" spans="1:31" ht="13.5" thickBot="1" x14ac:dyDescent="0.25">
      <c r="B90" s="923" t="s">
        <v>539</v>
      </c>
      <c r="C90" s="924"/>
      <c r="D90" s="924"/>
      <c r="E90" s="924"/>
      <c r="F90" s="924"/>
      <c r="G90" s="924"/>
      <c r="H90" s="924"/>
      <c r="I90" s="924"/>
      <c r="J90" s="924"/>
      <c r="K90" s="924"/>
      <c r="L90" s="924"/>
      <c r="M90" s="924"/>
      <c r="N90" s="924"/>
      <c r="O90" s="924"/>
      <c r="P90" s="924"/>
      <c r="Q90" s="924"/>
      <c r="R90" s="924"/>
      <c r="S90" s="924"/>
      <c r="T90" s="924"/>
      <c r="U90" s="924"/>
      <c r="V90" s="924"/>
      <c r="W90" s="925"/>
      <c r="X90" s="939">
        <v>8145</v>
      </c>
      <c r="Y90" s="940"/>
      <c r="Z90" s="940"/>
      <c r="AA90" s="941"/>
      <c r="AB90" s="191">
        <v>-322437</v>
      </c>
      <c r="AC90" s="194">
        <v>-351241</v>
      </c>
    </row>
    <row r="91" spans="1:31" x14ac:dyDescent="0.2">
      <c r="B91" s="217"/>
      <c r="C91" s="217"/>
      <c r="D91" s="217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8"/>
      <c r="Y91" s="218"/>
      <c r="Z91" s="218"/>
      <c r="AA91" s="218"/>
      <c r="AB91" s="219"/>
      <c r="AC91" s="219"/>
    </row>
    <row r="92" spans="1:31" x14ac:dyDescent="0.2">
      <c r="A92" s="139" t="s">
        <v>139</v>
      </c>
      <c r="B92" s="221" t="s">
        <v>372</v>
      </c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3"/>
      <c r="Y92" s="143"/>
      <c r="Z92" s="143"/>
      <c r="AA92" s="143"/>
      <c r="AB92" s="144"/>
      <c r="AC92" s="144"/>
    </row>
    <row r="93" spans="1:31" ht="13.5" thickBot="1" x14ac:dyDescent="0.25">
      <c r="B93" s="224" t="s">
        <v>540</v>
      </c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91">
        <v>-4683</v>
      </c>
      <c r="AC93" s="191">
        <v>-25642</v>
      </c>
      <c r="AD93" s="108"/>
      <c r="AE93" s="108"/>
    </row>
    <row r="94" spans="1:31" ht="13.5" thickBot="1" x14ac:dyDescent="0.25">
      <c r="A94" s="139" t="s">
        <v>139</v>
      </c>
      <c r="B94" s="221" t="s">
        <v>541</v>
      </c>
      <c r="C94" s="142"/>
      <c r="D94" s="142"/>
      <c r="E94" s="142"/>
      <c r="F94" s="142"/>
      <c r="G94" s="142"/>
      <c r="H94" s="142"/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3"/>
      <c r="Y94" s="143"/>
      <c r="Z94" s="143"/>
      <c r="AA94" s="143"/>
      <c r="AB94" s="191">
        <v>-195542</v>
      </c>
      <c r="AC94" s="191">
        <v>-250493</v>
      </c>
    </row>
    <row r="95" spans="1:31" x14ac:dyDescent="0.2">
      <c r="B95" s="221" t="s">
        <v>542</v>
      </c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3"/>
      <c r="Y95" s="143"/>
      <c r="Z95" s="143"/>
      <c r="AA95" s="143"/>
      <c r="AB95" s="144"/>
      <c r="AC95" s="144"/>
    </row>
    <row r="96" spans="1:31" x14ac:dyDescent="0.2">
      <c r="B96" s="221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3"/>
      <c r="Y96" s="143"/>
      <c r="Z96" s="143"/>
      <c r="AA96" s="143"/>
      <c r="AB96" s="144"/>
      <c r="AC96" s="144"/>
    </row>
    <row r="97" spans="1:32" x14ac:dyDescent="0.2">
      <c r="B97" s="221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44"/>
      <c r="AC97" s="144"/>
      <c r="AD97" s="108"/>
      <c r="AE97" s="108"/>
    </row>
    <row r="98" spans="1:32" ht="15" x14ac:dyDescent="0.2">
      <c r="B98" s="145" t="s">
        <v>295</v>
      </c>
      <c r="C98" s="136"/>
      <c r="D98" s="145"/>
      <c r="E98" s="145"/>
      <c r="F98" s="145"/>
      <c r="G98" s="942"/>
      <c r="H98" s="942"/>
      <c r="I98" s="942"/>
      <c r="J98" s="942"/>
      <c r="K98" s="942"/>
      <c r="L98" s="145"/>
      <c r="M98" s="943" t="s">
        <v>294</v>
      </c>
      <c r="N98" s="943"/>
      <c r="O98" s="943"/>
      <c r="P98" s="943"/>
      <c r="Q98" s="943"/>
      <c r="R98" s="943"/>
      <c r="S98" s="943"/>
      <c r="T98" s="943"/>
      <c r="U98" s="943"/>
      <c r="V98" s="943"/>
      <c r="X98" s="146"/>
      <c r="Y98" s="145"/>
      <c r="Z98" s="145" t="s">
        <v>297</v>
      </c>
      <c r="AA98" s="137"/>
      <c r="AB98" s="119"/>
      <c r="AC98" s="215" t="s">
        <v>298</v>
      </c>
      <c r="AD98" s="944"/>
      <c r="AE98" s="944"/>
    </row>
    <row r="99" spans="1:32" x14ac:dyDescent="0.2">
      <c r="B99" s="142"/>
      <c r="C99" s="147"/>
      <c r="D99" s="147"/>
      <c r="E99" s="147"/>
      <c r="F99" s="147"/>
      <c r="G99" s="938" t="s">
        <v>296</v>
      </c>
      <c r="H99" s="938"/>
      <c r="I99" s="938"/>
      <c r="J99" s="938"/>
      <c r="K99" s="938"/>
      <c r="L99" s="147"/>
      <c r="M99" s="938" t="s">
        <v>299</v>
      </c>
      <c r="N99" s="938"/>
      <c r="O99" s="938"/>
      <c r="P99" s="938"/>
      <c r="Q99" s="938"/>
      <c r="R99" s="938"/>
      <c r="S99" s="938"/>
      <c r="T99" s="938"/>
      <c r="U99" s="938"/>
      <c r="V99" s="938"/>
      <c r="W99" s="148"/>
      <c r="X99" s="137"/>
      <c r="Y99" s="147"/>
      <c r="Z99" s="147"/>
      <c r="AA99" s="147"/>
      <c r="AB99" s="123"/>
      <c r="AC99" s="147"/>
      <c r="AD99" s="938"/>
      <c r="AE99" s="938"/>
      <c r="AF99" s="148"/>
    </row>
    <row r="100" spans="1:32" x14ac:dyDescent="0.2">
      <c r="B100" s="137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27"/>
      <c r="AC100" s="127"/>
      <c r="AD100" s="127"/>
      <c r="AE100" s="127"/>
    </row>
    <row r="101" spans="1:32" x14ac:dyDescent="0.2">
      <c r="B101" s="150" t="s">
        <v>1</v>
      </c>
      <c r="C101" s="951">
        <v>27</v>
      </c>
      <c r="D101" s="951"/>
      <c r="E101" s="145" t="s">
        <v>2</v>
      </c>
      <c r="F101" s="951" t="s">
        <v>300</v>
      </c>
      <c r="G101" s="951"/>
      <c r="H101" s="951"/>
      <c r="I101" s="951"/>
      <c r="J101" s="951"/>
      <c r="K101" s="951"/>
      <c r="L101" s="951"/>
      <c r="M101" s="951"/>
      <c r="N101" s="952" t="s">
        <v>3</v>
      </c>
      <c r="O101" s="952"/>
      <c r="P101" s="953" t="s">
        <v>166</v>
      </c>
      <c r="Q101" s="953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18"/>
      <c r="AC101" s="118"/>
      <c r="AD101" s="118"/>
      <c r="AE101" s="118"/>
    </row>
    <row r="102" spans="1:32" x14ac:dyDescent="0.2">
      <c r="B102" s="137"/>
      <c r="C102" s="136"/>
      <c r="D102" s="136"/>
      <c r="E102" s="145"/>
      <c r="F102" s="136"/>
      <c r="G102" s="136"/>
      <c r="H102" s="136"/>
      <c r="I102" s="136"/>
      <c r="J102" s="136"/>
      <c r="K102" s="136"/>
      <c r="L102" s="136"/>
      <c r="M102" s="136"/>
      <c r="N102" s="151"/>
      <c r="O102" s="151"/>
      <c r="P102" s="152"/>
      <c r="Q102" s="152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18"/>
      <c r="AC102" s="118"/>
      <c r="AD102" s="118"/>
      <c r="AE102" s="118"/>
    </row>
    <row r="103" spans="1:32" x14ac:dyDescent="0.2">
      <c r="B103" s="145"/>
      <c r="C103" s="136"/>
      <c r="D103" s="136"/>
      <c r="E103" s="145"/>
      <c r="F103" s="136"/>
      <c r="G103" s="136"/>
      <c r="H103" s="136"/>
      <c r="I103" s="136"/>
      <c r="J103" s="136"/>
      <c r="K103" s="136"/>
      <c r="L103" s="136"/>
      <c r="M103" s="136"/>
      <c r="N103" s="151"/>
      <c r="O103" s="151"/>
      <c r="P103" s="152"/>
      <c r="Q103" s="152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18"/>
      <c r="AC103" s="118"/>
      <c r="AD103" s="118"/>
      <c r="AE103" s="118"/>
    </row>
    <row r="104" spans="1:32" s="67" customFormat="1" ht="11.25" x14ac:dyDescent="0.2">
      <c r="A104" s="65"/>
      <c r="B104" s="147"/>
      <c r="D104" s="742" t="s">
        <v>290</v>
      </c>
      <c r="E104" s="742"/>
      <c r="F104" s="742"/>
      <c r="G104" s="742"/>
      <c r="H104" s="742"/>
      <c r="I104" s="742"/>
      <c r="J104" s="742"/>
      <c r="K104" s="742"/>
      <c r="L104" s="742"/>
      <c r="M104" s="742"/>
      <c r="N104" s="742"/>
      <c r="O104" s="742"/>
      <c r="P104" s="742"/>
      <c r="Q104" s="742"/>
      <c r="R104" s="742"/>
      <c r="S104" s="742"/>
      <c r="T104" s="742"/>
      <c r="U104" s="742"/>
      <c r="V104" s="742"/>
      <c r="W104" s="742"/>
      <c r="X104" s="742"/>
      <c r="Y104" s="742"/>
      <c r="Z104" s="742"/>
      <c r="AA104" s="742"/>
      <c r="AB104" s="742"/>
      <c r="AC104" s="742"/>
    </row>
    <row r="105" spans="1:32" s="67" customFormat="1" ht="11.25" x14ac:dyDescent="0.2">
      <c r="A105" s="65"/>
      <c r="B105" s="149"/>
      <c r="D105" s="742" t="s">
        <v>349</v>
      </c>
      <c r="E105" s="742"/>
      <c r="F105" s="742"/>
      <c r="G105" s="742"/>
      <c r="H105" s="742"/>
      <c r="I105" s="742"/>
      <c r="J105" s="742"/>
      <c r="K105" s="742"/>
      <c r="L105" s="742"/>
      <c r="M105" s="742"/>
      <c r="N105" s="742"/>
      <c r="O105" s="742"/>
      <c r="P105" s="742"/>
      <c r="Q105" s="742"/>
      <c r="R105" s="742"/>
      <c r="S105" s="742"/>
      <c r="T105" s="742"/>
      <c r="U105" s="742"/>
      <c r="V105" s="742"/>
      <c r="W105" s="742"/>
      <c r="X105" s="742"/>
      <c r="Y105" s="742"/>
      <c r="Z105" s="742"/>
      <c r="AA105" s="742"/>
      <c r="AB105" s="742"/>
      <c r="AC105" s="742"/>
    </row>
    <row r="106" spans="1:32" x14ac:dyDescent="0.2">
      <c r="B106" s="150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54" t="s">
        <v>350</v>
      </c>
      <c r="X106" s="146"/>
      <c r="Y106" s="146"/>
      <c r="Z106" s="146"/>
      <c r="AA106" s="146"/>
    </row>
    <row r="107" spans="1:32" x14ac:dyDescent="0.2">
      <c r="B107" s="150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55" t="s">
        <v>459</v>
      </c>
      <c r="X107" s="146"/>
      <c r="Y107" s="146"/>
      <c r="Z107" s="146"/>
      <c r="AA107" s="146"/>
      <c r="AB107" s="960">
        <f>AB7-'F2'!BT47</f>
        <v>0</v>
      </c>
      <c r="AC107" s="960">
        <f>AC7-'F2'!BU47</f>
        <v>0</v>
      </c>
    </row>
    <row r="108" spans="1:32" x14ac:dyDescent="0.2">
      <c r="B108" s="150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55" t="s">
        <v>495</v>
      </c>
      <c r="X108" s="146"/>
      <c r="Y108" s="146"/>
      <c r="Z108" s="146"/>
      <c r="AA108" s="146"/>
      <c r="AB108" s="961">
        <f>AB44-'F2'!BT48</f>
        <v>0</v>
      </c>
      <c r="AC108" s="961">
        <f>AC44-'F2'!BU48</f>
        <v>0</v>
      </c>
    </row>
    <row r="109" spans="1:32" x14ac:dyDescent="0.2">
      <c r="B109" s="67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</row>
    <row r="110" spans="1:32" x14ac:dyDescent="0.2">
      <c r="B110" s="67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</row>
    <row r="111" spans="1:32" x14ac:dyDescent="0.2">
      <c r="B111" s="153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</row>
    <row r="112" spans="1:32" x14ac:dyDescent="0.2">
      <c r="B112" s="146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  <c r="U112" s="146"/>
      <c r="V112" s="146"/>
      <c r="W112" s="146"/>
      <c r="X112" s="146"/>
      <c r="Y112" s="146"/>
      <c r="Z112" s="146"/>
      <c r="AA112" s="146"/>
    </row>
    <row r="113" spans="2:27" x14ac:dyDescent="0.2">
      <c r="B113" s="146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  <c r="U113" s="146"/>
      <c r="V113" s="146"/>
      <c r="W113" s="146"/>
      <c r="X113" s="146"/>
      <c r="Y113" s="146"/>
      <c r="Z113" s="146"/>
      <c r="AA113" s="146"/>
    </row>
    <row r="114" spans="2:27" x14ac:dyDescent="0.2">
      <c r="B114" s="146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  <c r="S114" s="146"/>
      <c r="T114" s="146"/>
      <c r="U114" s="146"/>
      <c r="V114" s="146"/>
      <c r="W114" s="146"/>
      <c r="X114" s="146"/>
      <c r="Y114" s="146"/>
      <c r="Z114" s="146"/>
      <c r="AA114" s="146"/>
    </row>
    <row r="115" spans="2:27" x14ac:dyDescent="0.2">
      <c r="B115" s="146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</row>
    <row r="116" spans="2:27" x14ac:dyDescent="0.2">
      <c r="B116" s="146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</row>
    <row r="117" spans="2:27" x14ac:dyDescent="0.2">
      <c r="B117" s="146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</row>
    <row r="118" spans="2:27" x14ac:dyDescent="0.2">
      <c r="B118" s="146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</row>
    <row r="119" spans="2:27" x14ac:dyDescent="0.2">
      <c r="B119" s="146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</row>
    <row r="120" spans="2:27" x14ac:dyDescent="0.2">
      <c r="B120" s="146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</row>
    <row r="121" spans="2:27" x14ac:dyDescent="0.2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</row>
    <row r="122" spans="2:27" x14ac:dyDescent="0.2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</row>
    <row r="123" spans="2:27" x14ac:dyDescent="0.2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</row>
    <row r="124" spans="2:27" x14ac:dyDescent="0.2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</row>
    <row r="125" spans="2:27" x14ac:dyDescent="0.2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</row>
    <row r="126" spans="2:27" x14ac:dyDescent="0.2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</row>
    <row r="127" spans="2:27" x14ac:dyDescent="0.2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</row>
    <row r="128" spans="2:27" x14ac:dyDescent="0.2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</row>
    <row r="129" spans="2:27" x14ac:dyDescent="0.2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</row>
    <row r="130" spans="2:27" x14ac:dyDescent="0.2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</row>
    <row r="131" spans="2:27" x14ac:dyDescent="0.2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</row>
    <row r="132" spans="2:27" x14ac:dyDescent="0.2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</row>
    <row r="133" spans="2:27" x14ac:dyDescent="0.2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</row>
    <row r="134" spans="2:27" x14ac:dyDescent="0.2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</row>
    <row r="135" spans="2:27" x14ac:dyDescent="0.2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</row>
    <row r="136" spans="2:27" x14ac:dyDescent="0.2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</row>
    <row r="137" spans="2:27" x14ac:dyDescent="0.2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</row>
    <row r="138" spans="2:27" x14ac:dyDescent="0.2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</row>
    <row r="139" spans="2:27" x14ac:dyDescent="0.2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</row>
    <row r="140" spans="2:27" x14ac:dyDescent="0.2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</row>
    <row r="141" spans="2:27" x14ac:dyDescent="0.2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</row>
    <row r="142" spans="2:27" x14ac:dyDescent="0.2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</row>
    <row r="143" spans="2:27" x14ac:dyDescent="0.2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</row>
    <row r="144" spans="2:27" x14ac:dyDescent="0.2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</row>
    <row r="145" spans="2:27" x14ac:dyDescent="0.2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</row>
    <row r="146" spans="2:27" x14ac:dyDescent="0.2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</row>
    <row r="147" spans="2:27" x14ac:dyDescent="0.2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</row>
    <row r="148" spans="2:27" x14ac:dyDescent="0.2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</row>
    <row r="149" spans="2:27" x14ac:dyDescent="0.2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</row>
    <row r="150" spans="2:27" x14ac:dyDescent="0.2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</row>
    <row r="151" spans="2:27" x14ac:dyDescent="0.2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</row>
    <row r="152" spans="2:27" x14ac:dyDescent="0.2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</row>
    <row r="153" spans="2:27" x14ac:dyDescent="0.2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</row>
    <row r="154" spans="2:27" x14ac:dyDescent="0.2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</row>
    <row r="155" spans="2:27" x14ac:dyDescent="0.2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</row>
    <row r="156" spans="2:27" x14ac:dyDescent="0.2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</row>
    <row r="157" spans="2:27" x14ac:dyDescent="0.2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</row>
    <row r="158" spans="2:27" x14ac:dyDescent="0.2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</row>
    <row r="159" spans="2:27" x14ac:dyDescent="0.2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</row>
    <row r="160" spans="2:27" x14ac:dyDescent="0.2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</row>
    <row r="161" spans="2:27" x14ac:dyDescent="0.2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</row>
    <row r="162" spans="2:27" x14ac:dyDescent="0.2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</row>
    <row r="163" spans="2:27" x14ac:dyDescent="0.2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</row>
    <row r="164" spans="2:27" x14ac:dyDescent="0.2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</row>
    <row r="165" spans="2:27" x14ac:dyDescent="0.2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</row>
    <row r="166" spans="2:27" x14ac:dyDescent="0.2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</row>
    <row r="167" spans="2:27" x14ac:dyDescent="0.2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</row>
    <row r="168" spans="2:27" x14ac:dyDescent="0.2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</row>
    <row r="169" spans="2:27" x14ac:dyDescent="0.2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</row>
    <row r="170" spans="2:27" x14ac:dyDescent="0.2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</row>
    <row r="171" spans="2:27" x14ac:dyDescent="0.2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</row>
    <row r="172" spans="2:27" x14ac:dyDescent="0.2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</row>
    <row r="173" spans="2:27" x14ac:dyDescent="0.2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</row>
    <row r="174" spans="2:27" x14ac:dyDescent="0.2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</row>
    <row r="175" spans="2:27" x14ac:dyDescent="0.2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</row>
    <row r="176" spans="2:27" x14ac:dyDescent="0.2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</row>
    <row r="177" spans="2:27" x14ac:dyDescent="0.2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</row>
    <row r="178" spans="2:27" x14ac:dyDescent="0.2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</row>
    <row r="179" spans="2:27" x14ac:dyDescent="0.2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</row>
    <row r="180" spans="2:27" x14ac:dyDescent="0.2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</row>
    <row r="181" spans="2:27" x14ac:dyDescent="0.2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</row>
    <row r="182" spans="2:27" x14ac:dyDescent="0.2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</row>
    <row r="183" spans="2:27" x14ac:dyDescent="0.2">
      <c r="B183" s="146"/>
    </row>
    <row r="184" spans="2:27" x14ac:dyDescent="0.2">
      <c r="B184" s="146"/>
    </row>
    <row r="185" spans="2:27" x14ac:dyDescent="0.2">
      <c r="B185" s="146"/>
    </row>
    <row r="186" spans="2:27" x14ac:dyDescent="0.2">
      <c r="B186" s="146"/>
    </row>
    <row r="187" spans="2:27" x14ac:dyDescent="0.2">
      <c r="B187" s="146"/>
    </row>
  </sheetData>
  <sheetProtection formatCells="0" formatColumns="0" autoFilter="0"/>
  <mergeCells count="188">
    <mergeCell ref="B40:W40"/>
    <mergeCell ref="X40:AA40"/>
    <mergeCell ref="B89:W89"/>
    <mergeCell ref="X89:AA89"/>
    <mergeCell ref="C101:D101"/>
    <mergeCell ref="F101:M101"/>
    <mergeCell ref="N101:O101"/>
    <mergeCell ref="P101:Q101"/>
    <mergeCell ref="G99:K99"/>
    <mergeCell ref="M99:V99"/>
    <mergeCell ref="B79:W79"/>
    <mergeCell ref="X79:AA79"/>
    <mergeCell ref="B76:W76"/>
    <mergeCell ref="X76:AA76"/>
    <mergeCell ref="B68:W68"/>
    <mergeCell ref="X68:AA68"/>
    <mergeCell ref="B78:W78"/>
    <mergeCell ref="X78:AA78"/>
    <mergeCell ref="B73:W73"/>
    <mergeCell ref="X73:AA73"/>
    <mergeCell ref="X75:AA75"/>
    <mergeCell ref="B74:W74"/>
    <mergeCell ref="X74:AA74"/>
    <mergeCell ref="B77:W77"/>
    <mergeCell ref="AD99:AE99"/>
    <mergeCell ref="B85:W85"/>
    <mergeCell ref="X85:AA85"/>
    <mergeCell ref="B90:W90"/>
    <mergeCell ref="X90:AA90"/>
    <mergeCell ref="G98:K98"/>
    <mergeCell ref="M98:V98"/>
    <mergeCell ref="AD98:AE98"/>
    <mergeCell ref="X80:AA80"/>
    <mergeCell ref="B81:W81"/>
    <mergeCell ref="X81:AA81"/>
    <mergeCell ref="B84:W84"/>
    <mergeCell ref="X84:AA84"/>
    <mergeCell ref="B83:W83"/>
    <mergeCell ref="X83:AA83"/>
    <mergeCell ref="B82:W82"/>
    <mergeCell ref="X82:AA82"/>
    <mergeCell ref="B80:W80"/>
    <mergeCell ref="X77:AA77"/>
    <mergeCell ref="B75:W75"/>
    <mergeCell ref="B67:W67"/>
    <mergeCell ref="X67:AA67"/>
    <mergeCell ref="B66:W66"/>
    <mergeCell ref="X66:AA66"/>
    <mergeCell ref="B65:W65"/>
    <mergeCell ref="X65:AA65"/>
    <mergeCell ref="B72:W72"/>
    <mergeCell ref="X72:AA72"/>
    <mergeCell ref="B64:W64"/>
    <mergeCell ref="X64:AA64"/>
    <mergeCell ref="B71:W71"/>
    <mergeCell ref="X71:AA71"/>
    <mergeCell ref="B70:W70"/>
    <mergeCell ref="X70:AA70"/>
    <mergeCell ref="B69:W69"/>
    <mergeCell ref="X69:AA69"/>
    <mergeCell ref="B63:W63"/>
    <mergeCell ref="X63:AA63"/>
    <mergeCell ref="B52:W52"/>
    <mergeCell ref="X52:AA52"/>
    <mergeCell ref="B58:W58"/>
    <mergeCell ref="X58:AA58"/>
    <mergeCell ref="B57:W57"/>
    <mergeCell ref="X57:AA57"/>
    <mergeCell ref="B62:W62"/>
    <mergeCell ref="X62:AA62"/>
    <mergeCell ref="B61:W61"/>
    <mergeCell ref="X61:AA61"/>
    <mergeCell ref="B60:W60"/>
    <mergeCell ref="X60:AA60"/>
    <mergeCell ref="B59:W59"/>
    <mergeCell ref="X59:AA59"/>
    <mergeCell ref="B37:W37"/>
    <mergeCell ref="X37:AA37"/>
    <mergeCell ref="B36:W36"/>
    <mergeCell ref="X36:AA36"/>
    <mergeCell ref="B35:W35"/>
    <mergeCell ref="X35:AA35"/>
    <mergeCell ref="B34:W34"/>
    <mergeCell ref="X34:AA34"/>
    <mergeCell ref="B49:W49"/>
    <mergeCell ref="X49:AA49"/>
    <mergeCell ref="B48:W48"/>
    <mergeCell ref="X48:AA48"/>
    <mergeCell ref="B43:W43"/>
    <mergeCell ref="X43:AA43"/>
    <mergeCell ref="B46:W46"/>
    <mergeCell ref="X46:AA46"/>
    <mergeCell ref="B38:W38"/>
    <mergeCell ref="X38:AA38"/>
    <mergeCell ref="B45:W45"/>
    <mergeCell ref="X45:AA45"/>
    <mergeCell ref="B44:W44"/>
    <mergeCell ref="X44:AA44"/>
    <mergeCell ref="B39:W39"/>
    <mergeCell ref="X39:AA39"/>
    <mergeCell ref="B33:W33"/>
    <mergeCell ref="X33:AA33"/>
    <mergeCell ref="B27:W27"/>
    <mergeCell ref="X27:AA27"/>
    <mergeCell ref="B29:W29"/>
    <mergeCell ref="X29:AA29"/>
    <mergeCell ref="B28:W28"/>
    <mergeCell ref="X28:AA28"/>
    <mergeCell ref="B30:W30"/>
    <mergeCell ref="X30:AA30"/>
    <mergeCell ref="B32:W32"/>
    <mergeCell ref="X32:AA32"/>
    <mergeCell ref="B31:W31"/>
    <mergeCell ref="X31:AA31"/>
    <mergeCell ref="B20:W20"/>
    <mergeCell ref="X20:AA20"/>
    <mergeCell ref="B18:W18"/>
    <mergeCell ref="X18:AA18"/>
    <mergeCell ref="B17:W17"/>
    <mergeCell ref="X17:AA17"/>
    <mergeCell ref="X22:AA22"/>
    <mergeCell ref="B24:W24"/>
    <mergeCell ref="X26:AA26"/>
    <mergeCell ref="B25:W25"/>
    <mergeCell ref="X24:AA24"/>
    <mergeCell ref="X25:AA25"/>
    <mergeCell ref="B23:W23"/>
    <mergeCell ref="X23:AA23"/>
    <mergeCell ref="B6:W6"/>
    <mergeCell ref="X6:AA6"/>
    <mergeCell ref="B8:W8"/>
    <mergeCell ref="X8:AA8"/>
    <mergeCell ref="B12:W12"/>
    <mergeCell ref="X12:AA12"/>
    <mergeCell ref="B2:AC2"/>
    <mergeCell ref="B4:AA4"/>
    <mergeCell ref="B5:W5"/>
    <mergeCell ref="X5:AA5"/>
    <mergeCell ref="AB4:AB5"/>
    <mergeCell ref="AC4:AC5"/>
    <mergeCell ref="D104:AC104"/>
    <mergeCell ref="D105:AC105"/>
    <mergeCell ref="B7:W7"/>
    <mergeCell ref="X7:AA7"/>
    <mergeCell ref="B11:W11"/>
    <mergeCell ref="X11:AA11"/>
    <mergeCell ref="B10:W10"/>
    <mergeCell ref="X10:AA10"/>
    <mergeCell ref="B9:W9"/>
    <mergeCell ref="X9:AA9"/>
    <mergeCell ref="B15:W15"/>
    <mergeCell ref="X15:AA15"/>
    <mergeCell ref="B19:W19"/>
    <mergeCell ref="X19:AA19"/>
    <mergeCell ref="B16:W16"/>
    <mergeCell ref="X16:AA16"/>
    <mergeCell ref="B26:W26"/>
    <mergeCell ref="B22:W22"/>
    <mergeCell ref="B13:W13"/>
    <mergeCell ref="X13:AA13"/>
    <mergeCell ref="B14:W14"/>
    <mergeCell ref="X14:AA14"/>
    <mergeCell ref="B21:W21"/>
    <mergeCell ref="X21:AA21"/>
    <mergeCell ref="B41:W41"/>
    <mergeCell ref="B42:W42"/>
    <mergeCell ref="X41:AA41"/>
    <mergeCell ref="X42:AA42"/>
    <mergeCell ref="B86:W86"/>
    <mergeCell ref="X86:AA86"/>
    <mergeCell ref="B87:W87"/>
    <mergeCell ref="X87:AA87"/>
    <mergeCell ref="B88:W88"/>
    <mergeCell ref="X88:AA88"/>
    <mergeCell ref="B51:W51"/>
    <mergeCell ref="X51:AA51"/>
    <mergeCell ref="B50:W50"/>
    <mergeCell ref="X50:AA50"/>
    <mergeCell ref="B47:W47"/>
    <mergeCell ref="X47:AA47"/>
    <mergeCell ref="B56:W56"/>
    <mergeCell ref="X56:AA56"/>
    <mergeCell ref="B55:W55"/>
    <mergeCell ref="X55:AA55"/>
    <mergeCell ref="B53:W53"/>
    <mergeCell ref="X53:AA53"/>
    <mergeCell ref="B54:W54"/>
    <mergeCell ref="X54:AA54"/>
  </mergeCells>
  <phoneticPr fontId="17" type="noConversion"/>
  <pageMargins left="0.74803149606299213" right="0.74803149606299213" top="0.98425196850393704" bottom="0.98425196850393704" header="0.51181102362204722" footer="0.51181102362204722"/>
  <pageSetup paperSize="9" scale="83" fitToHeight="2" orientation="portrait" r:id="rId1"/>
  <headerFooter alignWithMargins="0"/>
  <rowBreaks count="1" manualBreakCount="1">
    <brk id="43" max="2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"/>
  <sheetViews>
    <sheetView workbookViewId="0">
      <selection activeCell="D7" sqref="D7"/>
    </sheetView>
  </sheetViews>
  <sheetFormatPr defaultRowHeight="12.75" x14ac:dyDescent="0.2"/>
  <sheetData>
    <row r="1" spans="1:48" ht="13.5" thickBot="1" x14ac:dyDescent="0.25"/>
    <row r="2" spans="1:48" s="223" customFormat="1" x14ac:dyDescent="0.2">
      <c r="A2" s="220"/>
      <c r="B2" s="221" t="s">
        <v>372</v>
      </c>
      <c r="C2" s="142"/>
      <c r="D2" s="142"/>
      <c r="E2" s="142"/>
      <c r="F2" s="142"/>
      <c r="G2" s="142"/>
      <c r="H2" s="142"/>
      <c r="I2" s="142"/>
      <c r="J2" s="142"/>
      <c r="K2" s="142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2"/>
      <c r="X2" s="222"/>
      <c r="Y2" s="222"/>
      <c r="Z2" s="222"/>
      <c r="AA2" s="954"/>
      <c r="AB2" s="954"/>
      <c r="AC2" s="954"/>
      <c r="AD2" s="954"/>
      <c r="AE2" s="954"/>
      <c r="AF2" s="954"/>
      <c r="AG2" s="954"/>
      <c r="AH2" s="954"/>
      <c r="AI2" s="954"/>
      <c r="AJ2" s="954"/>
      <c r="AK2" s="954"/>
      <c r="AL2" s="954"/>
      <c r="AM2" s="954"/>
      <c r="AN2" s="954"/>
      <c r="AO2" s="954"/>
      <c r="AP2" s="954"/>
      <c r="AQ2" s="954"/>
      <c r="AR2" s="954"/>
      <c r="AS2" s="954"/>
      <c r="AT2" s="954"/>
      <c r="AU2" s="954"/>
      <c r="AV2" s="954"/>
    </row>
    <row r="3" spans="1:48" s="223" customFormat="1" x14ac:dyDescent="0.2">
      <c r="A3" s="220"/>
      <c r="B3" s="224" t="s">
        <v>540</v>
      </c>
      <c r="C3" s="137"/>
      <c r="D3" s="137"/>
      <c r="E3" s="137"/>
      <c r="F3" s="137"/>
      <c r="G3" s="137"/>
      <c r="H3" s="137"/>
      <c r="I3" s="137"/>
      <c r="J3" s="137"/>
      <c r="K3" s="137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2"/>
      <c r="X3" s="222"/>
      <c r="Y3" s="222"/>
      <c r="Z3" s="222"/>
      <c r="AA3" s="955">
        <v>-3906347.21</v>
      </c>
      <c r="AB3" s="955"/>
      <c r="AC3" s="955"/>
      <c r="AD3" s="955"/>
      <c r="AE3" s="955"/>
      <c r="AF3" s="955"/>
      <c r="AG3" s="955"/>
      <c r="AH3" s="955"/>
      <c r="AI3" s="955"/>
      <c r="AJ3" s="955"/>
      <c r="AK3" s="955"/>
      <c r="AL3" s="955">
        <v>-6227029.3099999996</v>
      </c>
      <c r="AM3" s="955"/>
      <c r="AN3" s="955"/>
      <c r="AO3" s="955"/>
      <c r="AP3" s="955"/>
      <c r="AQ3" s="955"/>
      <c r="AR3" s="955"/>
      <c r="AS3" s="955"/>
      <c r="AT3" s="955"/>
      <c r="AU3" s="955"/>
      <c r="AV3" s="955"/>
    </row>
    <row r="4" spans="1:48" s="223" customFormat="1" x14ac:dyDescent="0.2">
      <c r="A4" s="220"/>
      <c r="B4" s="221" t="s">
        <v>541</v>
      </c>
      <c r="C4" s="142"/>
      <c r="D4" s="142"/>
      <c r="E4" s="142"/>
      <c r="F4" s="142"/>
      <c r="G4" s="142"/>
      <c r="H4" s="142"/>
      <c r="I4" s="142"/>
      <c r="J4" s="142"/>
      <c r="K4" s="142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2"/>
      <c r="X4" s="222"/>
      <c r="Y4" s="222"/>
      <c r="Z4" s="222"/>
      <c r="AA4" s="955">
        <v>-166300129.68000001</v>
      </c>
      <c r="AB4" s="955"/>
      <c r="AC4" s="955"/>
      <c r="AD4" s="955"/>
      <c r="AE4" s="955"/>
      <c r="AF4" s="955"/>
      <c r="AG4" s="955"/>
      <c r="AH4" s="955"/>
      <c r="AI4" s="955"/>
      <c r="AJ4" s="955"/>
      <c r="AK4" s="955"/>
      <c r="AL4" s="955"/>
      <c r="AM4" s="955"/>
      <c r="AN4" s="955"/>
      <c r="AO4" s="955"/>
      <c r="AP4" s="955"/>
      <c r="AQ4" s="955"/>
      <c r="AR4" s="955"/>
      <c r="AS4" s="955"/>
      <c r="AT4" s="955"/>
      <c r="AU4" s="955"/>
      <c r="AV4" s="955"/>
    </row>
  </sheetData>
  <mergeCells count="6">
    <mergeCell ref="AA2:AK2"/>
    <mergeCell ref="AL2:AV2"/>
    <mergeCell ref="AA3:AK3"/>
    <mergeCell ref="AL3:AV3"/>
    <mergeCell ref="AA4:AK4"/>
    <mergeCell ref="AL4:AV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F1</vt:lpstr>
      <vt:lpstr>F2</vt:lpstr>
      <vt:lpstr>2.1.</vt:lpstr>
      <vt:lpstr>2.2.</vt:lpstr>
      <vt:lpstr>2.3.</vt:lpstr>
      <vt:lpstr>3.4.</vt:lpstr>
      <vt:lpstr>5.11 </vt:lpstr>
      <vt:lpstr>Лист1</vt:lpstr>
      <vt:lpstr>'5.11 '!Заголовки_для_печати</vt:lpstr>
      <vt:lpstr>'2.1.'!Область_печати</vt:lpstr>
      <vt:lpstr>'2.2.'!Область_печати</vt:lpstr>
      <vt:lpstr>'2.3.'!Область_печати</vt:lpstr>
      <vt:lpstr>'3.4.'!Область_печати</vt:lpstr>
      <vt:lpstr>'5.11 '!Область_печати</vt:lpstr>
      <vt:lpstr>'F1'!Область_печати</vt:lpstr>
      <vt:lpstr>'F2'!Область_печати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Молодоженя</dc:creator>
  <cp:lastModifiedBy>Терехова Евгения Николаевна</cp:lastModifiedBy>
  <cp:lastPrinted>2017-10-27T11:54:05Z</cp:lastPrinted>
  <dcterms:created xsi:type="dcterms:W3CDTF">2010-12-28T09:45:54Z</dcterms:created>
  <dcterms:modified xsi:type="dcterms:W3CDTF">2017-10-30T06:07:18Z</dcterms:modified>
</cp:coreProperties>
</file>