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0" hidden="1">Свод!$A$5:$N$83</definedName>
    <definedName name="_xlnm.Print_Area" localSheetId="1">'Реестр закл.договоров'!$A$1:$I$173</definedName>
  </definedNames>
  <calcPr calcId="145621"/>
</workbook>
</file>

<file path=xl/calcChain.xml><?xml version="1.0" encoding="utf-8"?>
<calcChain xmlns="http://schemas.openxmlformats.org/spreadsheetml/2006/main">
  <c r="E5" i="2" l="1"/>
  <c r="F5" i="2"/>
  <c r="G5" i="2"/>
  <c r="H5" i="2"/>
  <c r="I5" i="2"/>
  <c r="J5" i="2"/>
  <c r="K5" i="2"/>
  <c r="D5" i="2"/>
  <c r="E74" i="2"/>
  <c r="F74" i="2"/>
  <c r="G74" i="2"/>
  <c r="H74" i="2"/>
  <c r="I74" i="2"/>
  <c r="J74" i="2"/>
  <c r="K74" i="2"/>
  <c r="D74" i="2"/>
  <c r="G54" i="3" l="1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19" i="3"/>
  <c r="G18" i="3"/>
  <c r="G17" i="3"/>
  <c r="G16" i="3"/>
  <c r="G15" i="3"/>
  <c r="G14" i="3"/>
  <c r="G13" i="3"/>
  <c r="G12" i="3"/>
  <c r="G11" i="3"/>
  <c r="G10" i="3"/>
  <c r="G8" i="3"/>
  <c r="G7" i="3"/>
  <c r="G6" i="3"/>
  <c r="G5" i="3"/>
</calcChain>
</file>

<file path=xl/sharedStrings.xml><?xml version="1.0" encoding="utf-8"?>
<sst xmlns="http://schemas.openxmlformats.org/spreadsheetml/2006/main" count="900" uniqueCount="285">
  <si>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</si>
  <si>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</si>
  <si>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</si>
  <si>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</si>
  <si>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</si>
  <si>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</si>
  <si>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</si>
  <si>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</si>
  <si>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</si>
  <si>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</si>
  <si>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</si>
  <si>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</si>
  <si>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</si>
  <si>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</si>
  <si>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</si>
  <si>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</si>
  <si>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</si>
  <si>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</si>
  <si>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</si>
  <si>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</si>
  <si>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</si>
  <si>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35/10 кВ "Тулиновская"</t>
  </si>
  <si>
    <t>ПС 110/6 кВ "Тамбовская № 8"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</si>
  <si>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</si>
  <si>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</si>
  <si>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</si>
  <si>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</si>
  <si>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</si>
  <si>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</si>
  <si>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35/10 кВ "Татановская"</t>
  </si>
  <si>
    <t>ПС 35/10 кВ "Серебряковская"</t>
  </si>
  <si>
    <t>4 месяца</t>
  </si>
  <si>
    <t>ПС 35/10 кВ "Сухотинская"</t>
  </si>
  <si>
    <t>ПС 110/35/10 кВ "Промышленная"</t>
  </si>
  <si>
    <t>ПС 110/35/10 кВ "Комсомольская"</t>
  </si>
  <si>
    <t>ПС 110/10 кВ "Н. Лядинская"</t>
  </si>
  <si>
    <t>ПС110/35/10 кВ "Сампурская"</t>
  </si>
  <si>
    <t>ПС 110/10кВ "Спасская"</t>
  </si>
  <si>
    <t>ПС 35/10 кВ "П. Марфинская"</t>
  </si>
  <si>
    <t>ПС 35/10 кВ "Столовская"</t>
  </si>
  <si>
    <t>ПС 110/35/10 кВ "Арженская"</t>
  </si>
  <si>
    <t>ПС 35/10 кВ "Суравская"</t>
  </si>
  <si>
    <t>Дьячков Николай Владимирович</t>
  </si>
  <si>
    <t>Таранов Дмитрий Сергеевич</t>
  </si>
  <si>
    <t>Челохсаев Вадим Владимирович</t>
  </si>
  <si>
    <t xml:space="preserve"> Колодий Елена Васильевна</t>
  </si>
  <si>
    <t>Агупова Вера Михайловна</t>
  </si>
  <si>
    <t>Гурьянов Роман Викторович</t>
  </si>
  <si>
    <t>ПС 110/35/10 к "Тамбовская № 6"</t>
  </si>
  <si>
    <t>Савинова Лидия Михайловна</t>
  </si>
  <si>
    <t>Лубина Надежда Андрисовна</t>
  </si>
  <si>
    <t>Кулешова Римма Ивановна</t>
  </si>
  <si>
    <t>Бочарова Олеся Викторовна</t>
  </si>
  <si>
    <t>ПС 110/10 кВ "Спасская"</t>
  </si>
  <si>
    <t>Котов Николай Николаевич</t>
  </si>
  <si>
    <t>Масликова Наталия Александровна</t>
  </si>
  <si>
    <t>Симонов Виталий Юрьевич</t>
  </si>
  <si>
    <t>Арбузов Геннадий Николаевич</t>
  </si>
  <si>
    <t>Шукюров Эльхан Курган Оглы</t>
  </si>
  <si>
    <t>Нагиев Гамбар Адиль Оглы</t>
  </si>
  <si>
    <t>Дрёмин Сергей Андреевич</t>
  </si>
  <si>
    <t>Вдовина Ирина Владимировна</t>
  </si>
  <si>
    <t>Хлебников  Евгений Александрович</t>
  </si>
  <si>
    <t>Саратовская Ирина Александровна</t>
  </si>
  <si>
    <t>Шальнев Николай Валерьевич</t>
  </si>
  <si>
    <t>Савинкова Светлана Анатольевна</t>
  </si>
  <si>
    <t>Новскова Ирина Александровна</t>
  </si>
  <si>
    <t>Коновалова Татьяна Викторовна</t>
  </si>
  <si>
    <t>Новикова Валентина Алексеевна</t>
  </si>
  <si>
    <t>Губарева Наталия Андреевна</t>
  </si>
  <si>
    <t>Васильев Артем Александрович</t>
  </si>
  <si>
    <t>Окладников Алексей Владимирович</t>
  </si>
  <si>
    <t>Назаров Арзу Сабир оглы</t>
  </si>
  <si>
    <t>Чернышов Алексей Александрович</t>
  </si>
  <si>
    <t xml:space="preserve"> Сурков Павел Александрович</t>
  </si>
  <si>
    <t xml:space="preserve"> Мужальских Дмитрий Валентинович</t>
  </si>
  <si>
    <t>Шишкин Алексей Владимирович</t>
  </si>
  <si>
    <t>Тараканова Таисия Васильевна</t>
  </si>
  <si>
    <t>Калнин Александр Юрьевич</t>
  </si>
  <si>
    <t>Бондарева Татьяна Григорьевна</t>
  </si>
  <si>
    <t>Черяпина Ольга Сергеевна</t>
  </si>
  <si>
    <t>Стальмакова Анна Александровна</t>
  </si>
  <si>
    <t>МКУ "Комитет по управлению городским хозяйством"</t>
  </si>
  <si>
    <t>ОАО "МТС"</t>
  </si>
  <si>
    <t>12 месяцев</t>
  </si>
  <si>
    <t>ООО "ТБС-Транс"</t>
  </si>
  <si>
    <t>Администрация Знаменского р-на</t>
  </si>
  <si>
    <t>ООО "ИнтерКрафт"</t>
  </si>
  <si>
    <t>ООО Звезда-2</t>
  </si>
  <si>
    <t>ОАО "ВымпелКом"</t>
  </si>
  <si>
    <t>Казенное предприятие Тамбовской области "Дирекция капитального строительства"</t>
  </si>
  <si>
    <t>ИП Гамдуллаев Гульанмед Мамед оглы</t>
  </si>
  <si>
    <t>ПС 35/10 кВ "Изосимовская"</t>
  </si>
  <si>
    <t>ПС 35/10 кВ "Тарбеевская"</t>
  </si>
  <si>
    <t>ПС 35/10 кВ "Петровская"</t>
  </si>
  <si>
    <t>ПС 35/10 кВ "Пригородная"</t>
  </si>
  <si>
    <t>ПС 35/10 кВ "Глазковская"</t>
  </si>
  <si>
    <t>ПС 35/10 кВ "Козьмодемьяновская"</t>
  </si>
  <si>
    <t>ПС 35/10 кВ "КИМ"</t>
  </si>
  <si>
    <t>ПС 35/10 кВ "Устьинская "</t>
  </si>
  <si>
    <t>ПС 35/10 кВ "Коминтерн"</t>
  </si>
  <si>
    <t>ПС 35/10 кВ "Екатерининская"</t>
  </si>
  <si>
    <t>ПС 35/10 кВ "Сабуровская"</t>
  </si>
  <si>
    <t>ПС 35/10 кВ "Н. Васильевская"</t>
  </si>
  <si>
    <t>ПС 35/10 кВ "Дружба"</t>
  </si>
  <si>
    <t>ПС 35/10 кВ "Жидиловская"</t>
  </si>
  <si>
    <t>ПС 35/10 кВ "Б.Избердеевская"</t>
  </si>
  <si>
    <t>ПС 35/10 кВ "Рахманинская"</t>
  </si>
  <si>
    <t>ПС 35/10 кВ "Ситовская"</t>
  </si>
  <si>
    <t>ПС 35/6 кВ "БПС Никольская"</t>
  </si>
  <si>
    <t>ПС 35/10 кВ "Яблоновецкая"</t>
  </si>
  <si>
    <t>ПС 35/10 кВ "Ранинская"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</si>
  <si>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</si>
  <si>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</si>
  <si>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</si>
  <si>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</si>
  <si>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110/10 кВ "Новоархангельская"</t>
  </si>
  <si>
    <t>ПС 110/35/10 кВ "Хоботовская"</t>
  </si>
  <si>
    <t>Шайкин Дмитрий Алексеевич</t>
  </si>
  <si>
    <t>Волков Иван Егорович</t>
  </si>
  <si>
    <t>Иванова Надежда Федоровна</t>
  </si>
  <si>
    <t>Иванов Николай Владимирович</t>
  </si>
  <si>
    <t>Челяпин Игорь Николаевич</t>
  </si>
  <si>
    <t>Рубанов Алексей Александрович</t>
  </si>
  <si>
    <t>Администрация Дмитриевского поссове та Никифоровского района</t>
  </si>
  <si>
    <t>Бортникова Надежда Александровна</t>
  </si>
  <si>
    <t>Сидоров Дмитрий Николаевич</t>
  </si>
  <si>
    <t>Станкевич Юлия Викторовна</t>
  </si>
  <si>
    <t>Урюмцев Геннадий Афанасьевич</t>
  </si>
  <si>
    <t>Ломакина Светлана Анатольевна</t>
  </si>
  <si>
    <t>Лосева Надежда Николаевна</t>
  </si>
  <si>
    <t>Фадеева Елена Владимировна</t>
  </si>
  <si>
    <t>Ерохина Екатерина Александровна</t>
  </si>
  <si>
    <t>Сухарева Светлана Анатольевна</t>
  </si>
  <si>
    <t>Алдаров Наиль Аглулаевич</t>
  </si>
  <si>
    <t>Ерохина Лариса Павловна</t>
  </si>
  <si>
    <t>ПС 35/10 кВ "Устьинская"</t>
  </si>
  <si>
    <t>Попова Алина Федоровна</t>
  </si>
  <si>
    <t>Драчинский Олег Анатольевич</t>
  </si>
  <si>
    <t>ПС 35/10 кВ "Каменская"</t>
  </si>
  <si>
    <t>ПС 35/10 кВ "Протасовская"</t>
  </si>
  <si>
    <t>ПС 35/10 кВ "Лукинская"</t>
  </si>
  <si>
    <t>ПС 35/10 кВ "Сукмановская"</t>
  </si>
  <si>
    <t>ПС 35/10 кВ "Обловская"</t>
  </si>
  <si>
    <t>ПС 35/10 кВ "Росляйская"</t>
  </si>
  <si>
    <t>ПС 35/10 кВ "Лучевская"</t>
  </si>
  <si>
    <t>ПС 35/10 кВ "Чакинская"</t>
  </si>
  <si>
    <t>ПС 35/10 кВ "Черняевская"</t>
  </si>
  <si>
    <t>ПС 35/10 кВ "Пионер"</t>
  </si>
  <si>
    <t>ПС 35/10 кВ "Павлодарская"</t>
  </si>
  <si>
    <t>ПС 35/10 кВ "Ольшанская"</t>
  </si>
  <si>
    <t>ПС 35/10 кВ "Моздокская"</t>
  </si>
  <si>
    <t>ПС 35/10 кВ "К.Звездинская"</t>
  </si>
  <si>
    <t>ПС 110/35/10 кВ "М. Горьковская"</t>
  </si>
  <si>
    <t>ПС 110/35/10 кВ "Мордовская"</t>
  </si>
  <si>
    <t>ПС 110/10 кВ  "Богдановская"</t>
  </si>
  <si>
    <t>ПС 110/10 кВ "М.Алабушская"</t>
  </si>
  <si>
    <t>ПС 110/35/10 кВ "Токаревская"</t>
  </si>
  <si>
    <t>ПС 110/35/10 кВ "Жердевская"</t>
  </si>
  <si>
    <t>ПС 110/35/10 кВ "Ржаксинская"</t>
  </si>
  <si>
    <t>ИП глава КФХ Макеев Николай Петрович</t>
  </si>
  <si>
    <t>Бренева Наталья Григорьевна</t>
  </si>
  <si>
    <t>Емакулова Разия Серождиновна</t>
  </si>
  <si>
    <t>ОАО "Ростелеком"</t>
  </si>
  <si>
    <t>Адамов Сергей Александрович</t>
  </si>
  <si>
    <t>Сизов Алексей Владимирович</t>
  </si>
  <si>
    <t>Администрация Пустоваловского сельского совета</t>
  </si>
  <si>
    <t>Тамбовэнерго</t>
  </si>
  <si>
    <t>ПС 35/10 кВ "Калаисская"</t>
  </si>
  <si>
    <t>ПС 35/10 кВ "Ирская"</t>
  </si>
  <si>
    <t>ПС 35/10 кВ "Восточная"</t>
  </si>
  <si>
    <t>ПС 35/10 кВ "Гавриловская"</t>
  </si>
  <si>
    <t>ПС 35/10 кВ "Пересыпкиннская"</t>
  </si>
  <si>
    <t>ПС 35/10 кВ "Никитинская"</t>
  </si>
  <si>
    <t>ПС 35/10 кВ "Марьинская"</t>
  </si>
  <si>
    <t>ПС 35/10 кВ "Соколовская"</t>
  </si>
  <si>
    <t>ПС 110/10 кВ "Иноковская"</t>
  </si>
  <si>
    <t>ПС 110/35/10 кВ "Кирсановская"</t>
  </si>
  <si>
    <t>ПС 110/35/10 кВ "Инжавинская"</t>
  </si>
  <si>
    <t>ПС 110/35/10 кВ "Ковыльская"</t>
  </si>
  <si>
    <t>Общество с ограниченной ответственностью «Центр Строй»  _ с. Соколово _ кв. 1</t>
  </si>
  <si>
    <t>Общество с ограниченной ответственностью «Центр Строй»  _ с. Соколово _ кв. 2</t>
  </si>
  <si>
    <t>Общество с ограниченной ответственностью «Центр Строй»  _ с. Соколово _ кв. 3</t>
  </si>
  <si>
    <t>Общество с ограниченной ответственностью «Центр Строй» _ с. Ленинское _ул. Садовая_ д. 24 _ кв. 1</t>
  </si>
  <si>
    <t>Общество с ограниченной ответственностью «Центр Строй» _ с. Ленинское _ул. Садовая_ д. 24 _ кв. 2</t>
  </si>
  <si>
    <t>Общество с ограниченной ответственностью «Центр Строй» _ с. Ленинское _ул. Садовая_ д. 24 _ кв. 3</t>
  </si>
  <si>
    <t>Общество с ограниченной ответственностью «Центр Строй» _ с. Ленинское _ул. Садовая_ д. 24 _ кв. 4</t>
  </si>
  <si>
    <t>Общество с ограниченной ответственностью «Центр Строй» _ с. Ленинское _ул. Садовая_ д. 20 _ кв. 1</t>
  </si>
  <si>
    <t>Общество с ограниченной ответственностью «Центр Строй» _ с. Ленинское _ул. Садовая_ д. 20 _ кв. 2</t>
  </si>
  <si>
    <t>Общество с ограниченной ответственностью «Центр Строй» _ с. Ленинское _ул. Садовая_ д. 20 _ кв. 3</t>
  </si>
  <si>
    <t>Общество с ограниченной ответственностью «Центр Строй» _ с. Ленинское _ул. Садовая_ д. 20 _ кв. 4</t>
  </si>
  <si>
    <t>Общество с ограниченной ответственностью «Центр Строй»  _ п. Садовый_в 90 м. по ул. Зелёная  № 54_  кв. 1</t>
  </si>
  <si>
    <t>Общество с ограниченной ответственностью «Центр Строй»  _ п. Садовый_в 90 м. по ул. Зелёная  № 54_  кв. 2</t>
  </si>
  <si>
    <t>Общество с ограниченной ответственностью «Центр Строй»  _ п. Садовый_в 90 м. по ул. Зелёная  № 54_  кв. 3</t>
  </si>
  <si>
    <t>Общество с ограниченной ответственностью «Центр Строй»  _ п. Садовый_в 90 м. по ул. Зелёная  № 54_  кв. 4</t>
  </si>
  <si>
    <t>Общество с ограниченной ответственностью «Центр Строй»  _ п. Садовый_в 90 м. по ул. Зелёная  № 54_  кв. 5</t>
  </si>
  <si>
    <t>Общество с ограниченной ответственностью «Центр Строй»  _ п. Садовый_в 90 м. по ул. Зелёная  № 54_  кв. 6</t>
  </si>
  <si>
    <t>Общество с ограниченной ответственностью «Центр Строй»  _ п. Садовый_в 90 м. по ул. Зелёная  № 54_  кв. 7</t>
  </si>
  <si>
    <t>Общество с ограниченной ответственностью «Центр Строй»  _ п. Садовый_в 90 м. по ул. Зелёная  № 54_  кв. 8</t>
  </si>
  <si>
    <t>Общество с ограниченной ответственностью «Центр Строй»  _ п. Садовый_в 90 м. по ул. Зелёная  № 54_  кв. 9</t>
  </si>
  <si>
    <t>Общество с ограниченной ответственностью «Центр Строй»  _ п. Садовый_в 90 м. по ул. Зелёная  № 54_  кв. 10</t>
  </si>
  <si>
    <t>Общество с ограниченной ответственностью «Центр Строй» _ с. Ленинское _ул. Садовая_ д. 18 _  1</t>
  </si>
  <si>
    <t>Общество с ограниченной ответственностью «Центр Строй» _ с. Ленинское _ул. Садовая_ д. 18 _  2</t>
  </si>
  <si>
    <t>Общество с ограниченной ответственностью «Центр Строй» _ с. Ленинское _ул. Садовая_ д. 18 _  3</t>
  </si>
  <si>
    <t>Общество с ограниченной ответственностью «Центр Строй» _ с. Ленинское _ул. Садовая_ д. 18 _  4</t>
  </si>
  <si>
    <t>Общество с ограниченной ответственностью «Центр Строй» _ с. Ленинское _ ул. Садовая  _        дом  22   _  1</t>
  </si>
  <si>
    <t>Общество с ограниченной ответственностью «Центр Строй» _ с. Ленинское _ ул. Садовая  _        дом  22   _  2</t>
  </si>
  <si>
    <t>Общество с ограниченной ответственностью «Центр Строй» _ с. Ленинское _ ул. Садовая  _        дом  22   _  3</t>
  </si>
  <si>
    <t>Общество с ограниченной ответственностью «Центр Строй» _ с. Ленинское _ ул. Садовая  _        дом  22   _  4</t>
  </si>
  <si>
    <t>Романов Роман Николаевич</t>
  </si>
  <si>
    <t>Общество с ограниченной ответственностью «Центр Строй» _ с. Ленинское _ ул. Садовая  _        дом  16   _  1</t>
  </si>
  <si>
    <t>Общество с ограниченной ответственностью «Центр Строй» _ с. Ленинское _ ул. Садовая  _        дом  16   _  2</t>
  </si>
  <si>
    <t>Общество с ограниченной ответственностью «Центр Строй» _ с. Ленинское _ ул. Садовая  _        дом  16   _  3</t>
  </si>
  <si>
    <t>Общество с ограниченной ответственностью «Центр Строй» _ с. Ленинское _ ул. Садовая  _        дом  16   _  4</t>
  </si>
  <si>
    <t>Общество с ограниченной ответственностью «Центр Строй» _ с. Ленинское _ул. Садовая_ д. 14 _  1</t>
  </si>
  <si>
    <t>Общество с ограниченной ответственностью «Центр Строй» _ с. Ленинское _ул. Садовая_ д. 14 _  2</t>
  </si>
  <si>
    <t>Общество с ограниченной ответственностью «Центр Строй» _ с. Ленинское _ул. Садовая_ д. 14 _  3</t>
  </si>
  <si>
    <t>Общество с ограниченной ответственностью «Центр Строй» _ с. Ленинское _ул. Садовая_ д. 14 _  4</t>
  </si>
  <si>
    <t>Общество с ограниченной ответственностью «Центр Строй» _ с. Ленинское _ул. Садовая_ д. 17 _  1</t>
  </si>
  <si>
    <t>Общество с ограниченной ответственностью «Центр Строй» _ с. Ленинское _ул. Садовая_ д. 17 _  2</t>
  </si>
  <si>
    <t>Общество с ограниченной ответственностью «Центр Строй» _ с. Ленинское _ул. Садовая_ д. 17 _  3</t>
  </si>
  <si>
    <t>Общество с ограниченной ответственностью «Центр Строй» _ с. Ленинское _ул. Садовая_ д. 17 _  4</t>
  </si>
  <si>
    <t>Общество с ограниченной ответственностью «Центр Строй» _ с. Ленинское _ул. Садовая_ д. 13 _ кв. 1</t>
  </si>
  <si>
    <t>Общество с ограниченной ответственностью «Центр Строй» _ с. Ленинское _ул. Садовая_ д. 13 _ кв. 2</t>
  </si>
  <si>
    <t>Общество с ограниченной ответственностью «Центр Строй» _ с. Ленинское _ул. Садовая_ д. 13 _ кв. 3</t>
  </si>
  <si>
    <t>Общество с ограниченной ответственностью «Центр Строй» _ с. Ленинское _ул. Садовая_ д. 9 _  1</t>
  </si>
  <si>
    <t>Общество с ограниченной ответственностью «Центр Строй» _ с. Ленинское _ул. Садовая_ д. 9 _  2</t>
  </si>
  <si>
    <t>Общество с ограниченной ответственностью «Центр Строй» _ с. Ленинское _ул. Садовая_ д. 9 _  3</t>
  </si>
  <si>
    <t>Общество с ограниченной ответственностью «Центр Строй» _ с. Ленинское _ул. Садовая_ д. 9 _  4</t>
  </si>
  <si>
    <t>Общество с ограниченной ответственностью «Центр Строй» _ с. Ленинское _ул. Садовая_ д. 13 _ кв. 4</t>
  </si>
  <si>
    <t>Общество с ограниченной ответственностью «Центр Строй» _ с. Ленинское _ул. Садовая_ д. 19 _  1</t>
  </si>
  <si>
    <t>Общество с ограниченной ответственностью «Центр Строй» _ с. Ленинское _ул. Садовая_ д. 19 _  2</t>
  </si>
  <si>
    <t>Общество с ограниченной ответственностью «Центр Строй» _ с. Ленинское _ул. Садовая_ д. 19 _  3</t>
  </si>
  <si>
    <t>Общество с ограниченной ответственностью «Центр Строй» _ с. Ленинское _ул. Садовая_ д. 19 _  4</t>
  </si>
  <si>
    <t>Артемова Евгения Ивановна</t>
  </si>
  <si>
    <t>Общество с ограниченной ответственностью «Центр Строй» _ с. Ленинское _ул. Садовая_ д. 15 _  1</t>
  </si>
  <si>
    <t>Общество с ограниченной ответственностью «Центр Строй» _ с. Ленинское _ул. Садовая_ д. 15 _  2</t>
  </si>
  <si>
    <t>Общество с ограниченной ответственностью «Центр Строй» _ с. Ленинское _ул. Садовая_ д. 15 _  3</t>
  </si>
  <si>
    <t>Общество с ограниченной ответственностью «Центр Строй» _ с. Ленинское _ул. Садовая_ д. 15 _  4</t>
  </si>
  <si>
    <t>Общество с ограниченной ответственностью «Центр Строй» _ ул. Садовая_ д. 26 _  1</t>
  </si>
  <si>
    <t>Общество с ограниченной ответственностью «Центр Строй» _ ул. Садовая_ д. 26 _  2</t>
  </si>
  <si>
    <t>Общество с ограниченной ответственностью «Центр Строй» _ ул. Садовая_ д. 26 _  3</t>
  </si>
  <si>
    <t>Общество с ограниченной ответственностью «Центр Строй» _ ул. Садовая_ д. 26 _  4</t>
  </si>
  <si>
    <t>Общество с ограниченной ответственностью «Центр Строй» _ ул. Садовая_ д. 11 _  1</t>
  </si>
  <si>
    <t>Общество с ограниченной ответственностью «Центр Строй» _ ул. Садовая_ д. 11 _  2</t>
  </si>
  <si>
    <t>Общество с ограниченной ответственностью «Центр Строй» _ ул. Садовая_ д. 11 _  3</t>
  </si>
  <si>
    <t>ПС 35/10 кВ "Ракшинская"</t>
  </si>
  <si>
    <t>ПС 35/10 кВ "Северная"</t>
  </si>
  <si>
    <t>ПС 35/10 кВ "Питерская"</t>
  </si>
  <si>
    <t>ПС 35/10 кВ "Кулеватовская"</t>
  </si>
  <si>
    <t>ПС 35/10 кВ "Крюковская"</t>
  </si>
  <si>
    <t>ПС 35/10 кВ "Егоровская"</t>
  </si>
  <si>
    <t>ПС 35/10 кВ "Ламская"</t>
  </si>
  <si>
    <t>ПС 35/10 кВ "Верхнеярославская"</t>
  </si>
  <si>
    <t>ПС 35/10 кВ "Серповская"</t>
  </si>
  <si>
    <t>ПС 35/10 кВ "Вяжлинская"</t>
  </si>
  <si>
    <t>ПС 35/10 кВ "Рыбинская"</t>
  </si>
  <si>
    <t>ПС 35/10 кВ "Пахотноугловская"</t>
  </si>
  <si>
    <t>ПС 35/10 кВ "Бондарская"</t>
  </si>
  <si>
    <t>ПС 35/10 кВ "Дегтянская"</t>
  </si>
  <si>
    <t>ПС 110/35/10 кВ "Сосновская"</t>
  </si>
  <si>
    <t>ПС 110/35/10 кВ "Пичаевская"</t>
  </si>
  <si>
    <t>ПС 110/35/6 кВ "Моршанская"</t>
  </si>
  <si>
    <t xml:space="preserve"> 6 месяцев</t>
  </si>
  <si>
    <t>Острожков Александр Алексеевич</t>
  </si>
  <si>
    <t>Волгин Владимир Николаевич</t>
  </si>
  <si>
    <t>Общество с ограниченной ответственностью «АгроПромСнаб»</t>
  </si>
  <si>
    <t>Ярюкина Вера Дмитриевна</t>
  </si>
  <si>
    <t>Дьячков Иван Иванович</t>
  </si>
  <si>
    <t>Старчиков Дмитрий Владимирович</t>
  </si>
  <si>
    <t>Открытое акционерное общество междугородной и международной электрической связи "Ростелеком" _ с. Пичаево _ ул. Молодёжная _ 4</t>
  </si>
  <si>
    <t>Открытое акционерное общество междугородной и международной электрической связи "Ростелеком" _ с. Пичаево _ ул. Молодёжная _ 6</t>
  </si>
  <si>
    <t>Открытое акционерное общество междугородной и международной электрической связи "Ростелеком" _ с. Пичаево _ ул. Молодёжная _ 8</t>
  </si>
  <si>
    <t>Открытое акционерное общество междугородной и международной электрической связи "Ростелеком" _ с. Пичаево _ ул. Молодёжная _ 10</t>
  </si>
  <si>
    <t>Открытое акционерное общество междугородной и международной электрической связи "Ростелеком" _ с. Пичаево _ ул. Молодёжная _ 12</t>
  </si>
  <si>
    <t>Открытое акционерное общество междугородной и международной электрической связи "Ростелеком" _ с. Пичаево _ ул. Энергетиков _ 13</t>
  </si>
  <si>
    <t xml:space="preserve"> ООО "Каркас"</t>
  </si>
  <si>
    <t xml:space="preserve"> 4 месяца</t>
  </si>
  <si>
    <t>6 месяцев</t>
  </si>
  <si>
    <t>15  раб.дней</t>
  </si>
  <si>
    <t>№</t>
  </si>
  <si>
    <t>Сведения о деятельности филиала ОАО " МРСК Центра" - "Тамбовэнерго" по технологическому присоединению за Ноябрь 2014г.</t>
  </si>
  <si>
    <t>ПС 110/10 кВ  "Боглановская"</t>
  </si>
  <si>
    <t>Пообъектная информация по заключенным договорам ТП за Ноябрь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</si>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</sst>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6" borderId="6" applyNumberFormat="0" applyFont="0" applyAlignment="0" applyProtection="0"/>
    <xf numFmtId="0" fontId="6" fillId="6" borderId="6" applyNumberFormat="0" applyFont="0" applyAlignment="0" applyProtection="0"/>
    <xf numFmtId="0" fontId="6" fillId="6" borderId="6" applyNumberFormat="0" applyFont="0" applyAlignment="0" applyProtection="0"/>
    <xf numFmtId="0" fontId="6" fillId="6" borderId="6" applyNumberFormat="0" applyFont="0" applyAlignment="0" applyProtection="0"/>
  </cellStyleXfs>
  <cellXfs count="67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46" applyFont="1" applyFill="1" applyBorder="1" applyAlignment="1">
      <alignment horizontal="center" vertical="center" wrapText="1"/>
    </xf>
    <xf numFmtId="14" fontId="10" fillId="0" borderId="1" xfId="14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0" xfId="11" applyFont="1" applyFill="1" applyAlignment="1">
      <alignment horizontal="center" vertical="center" wrapText="1"/>
    </xf>
    <xf numFmtId="0" fontId="5" fillId="5" borderId="1" xfId="1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145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16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5" fontId="12" fillId="0" borderId="1" xfId="46" applyNumberFormat="1" applyFont="1" applyFill="1" applyBorder="1" applyAlignment="1">
      <alignment horizontal="center" vertical="center" wrapText="1"/>
    </xf>
    <xf numFmtId="165" fontId="10" fillId="0" borderId="1" xfId="142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4" fontId="10" fillId="0" borderId="1" xfId="142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5" fillId="0" borderId="8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</cellXfs>
  <cellStyles count="462">
    <cellStyle name="20% - Акцент1 2" xfId="383"/>
    <cellStyle name="20% - Акцент1 2 2" xfId="384"/>
    <cellStyle name="20% - Акцент1 3" xfId="385"/>
    <cellStyle name="20% - Акцент2 2" xfId="386"/>
    <cellStyle name="20% - Акцент2 2 2" xfId="387"/>
    <cellStyle name="20% - Акцент2 3" xfId="388"/>
    <cellStyle name="20% - Акцент3 2" xfId="389"/>
    <cellStyle name="20% - Акцент3 2 2" xfId="390"/>
    <cellStyle name="20% - Акцент3 3" xfId="391"/>
    <cellStyle name="20% - Акцент4 2" xfId="392"/>
    <cellStyle name="20% - Акцент4 2 2" xfId="393"/>
    <cellStyle name="20% - Акцент4 3" xfId="394"/>
    <cellStyle name="20% - Акцент5 2" xfId="395"/>
    <cellStyle name="20% - Акцент5 2 2" xfId="396"/>
    <cellStyle name="20% - Акцент5 3" xfId="397"/>
    <cellStyle name="20% - Акцент6 2" xfId="398"/>
    <cellStyle name="20% - Акцент6 2 2" xfId="399"/>
    <cellStyle name="20% - Акцент6 3" xfId="400"/>
    <cellStyle name="40% - Акцент1 2" xfId="401"/>
    <cellStyle name="40% - Акцент1 2 2" xfId="402"/>
    <cellStyle name="40% - Акцент1 3" xfId="403"/>
    <cellStyle name="40% - Акцент2 2" xfId="404"/>
    <cellStyle name="40% - Акцент2 2 2" xfId="405"/>
    <cellStyle name="40% - Акцент2 3" xfId="406"/>
    <cellStyle name="40% - Акцент3 2" xfId="407"/>
    <cellStyle name="40% - Акцент3 2 2" xfId="408"/>
    <cellStyle name="40% - Акцент3 3" xfId="409"/>
    <cellStyle name="40% - Акцент4 2" xfId="410"/>
    <cellStyle name="40% - Акцент4 2 2" xfId="411"/>
    <cellStyle name="40% - Акцент4 3" xfId="412"/>
    <cellStyle name="40% - Акцент5 2" xfId="413"/>
    <cellStyle name="40% - Акцент5 2 2" xfId="414"/>
    <cellStyle name="40% - Акцент5 3" xfId="415"/>
    <cellStyle name="40% - Акцент6 2" xfId="416"/>
    <cellStyle name="40% - Акцент6 2 2" xfId="417"/>
    <cellStyle name="40% - Акцент6 3" xfId="418"/>
    <cellStyle name="60% - Акцент3 2" xfId="419"/>
    <cellStyle name="60% - Акцент4 2" xfId="420"/>
    <cellStyle name="60% - Акцент6 2" xfId="421"/>
    <cellStyle name="Гиперссылка 2" xfId="1"/>
    <cellStyle name="Денежный 2" xfId="260"/>
    <cellStyle name="Обычный" xfId="0" builtinId="0"/>
    <cellStyle name="Обычный 10" xfId="2"/>
    <cellStyle name="Обычный 100" xfId="3"/>
    <cellStyle name="Обычный 101" xfId="4"/>
    <cellStyle name="Обычный 101 10 2 2 2" xfId="255"/>
    <cellStyle name="Обычный 101 2" xfId="422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 2" xfId="423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 2" xfId="424"/>
    <cellStyle name="Обычный 120" xfId="24"/>
    <cellStyle name="Обычный 121" xfId="25"/>
    <cellStyle name="Обычный 13" xfId="26"/>
    <cellStyle name="Обычный 13 2" xfId="425"/>
    <cellStyle name="Обычный 14" xfId="27"/>
    <cellStyle name="Обычный 14 2" xfId="426"/>
    <cellStyle name="Обычный 15" xfId="28"/>
    <cellStyle name="Обычный 15 2" xfId="427"/>
    <cellStyle name="Обычный 158" xfId="29"/>
    <cellStyle name="Обычный 159" xfId="30"/>
    <cellStyle name="Обычный 16" xfId="31"/>
    <cellStyle name="Обычный 16 2" xfId="428"/>
    <cellStyle name="Обычный 161" xfId="32"/>
    <cellStyle name="Обычный 17" xfId="33"/>
    <cellStyle name="Обычный 17 2" xfId="429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 2" xfId="430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 2" xfId="431"/>
    <cellStyle name="Обычный 193" xfId="44"/>
    <cellStyle name="Обычный 194" xfId="45"/>
    <cellStyle name="Обычный 198" xfId="150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0 2" xfId="432"/>
    <cellStyle name="Обычный 200" xfId="149"/>
    <cellStyle name="Обычный 201" xfId="151"/>
    <cellStyle name="Обычный 202" xfId="152"/>
    <cellStyle name="Обычный 203" xfId="153"/>
    <cellStyle name="Обычный 204" xfId="154"/>
    <cellStyle name="Обычный 206" xfId="148"/>
    <cellStyle name="Обычный 21" xfId="53"/>
    <cellStyle name="Обычный 21 2" xfId="433"/>
    <cellStyle name="Обычный 213" xfId="159"/>
    <cellStyle name="Обычный 214" xfId="160"/>
    <cellStyle name="Обычный 215" xfId="161"/>
    <cellStyle name="Обычный 216" xfId="162"/>
    <cellStyle name="Обычный 218" xfId="155"/>
    <cellStyle name="Обычный 219" xfId="163"/>
    <cellStyle name="Обычный 22" xfId="54"/>
    <cellStyle name="Обычный 22 2" xfId="434"/>
    <cellStyle name="Обычный 220" xfId="164"/>
    <cellStyle name="Обычный 222" xfId="158"/>
    <cellStyle name="Обычный 224" xfId="157"/>
    <cellStyle name="Обычный 225" xfId="156"/>
    <cellStyle name="Обычный 226" xfId="166"/>
    <cellStyle name="Обычный 227" xfId="167"/>
    <cellStyle name="Обычный 228" xfId="168"/>
    <cellStyle name="Обычный 229" xfId="169"/>
    <cellStyle name="Обычный 23" xfId="55"/>
    <cellStyle name="Обычный 23 2" xfId="435"/>
    <cellStyle name="Обычный 230" xfId="170"/>
    <cellStyle name="Обычный 232" xfId="172"/>
    <cellStyle name="Обычный 234" xfId="171"/>
    <cellStyle name="Обычный 235" xfId="173"/>
    <cellStyle name="Обычный 236" xfId="165"/>
    <cellStyle name="Обычный 24" xfId="56"/>
    <cellStyle name="Обычный 24 2" xfId="436"/>
    <cellStyle name="Обычный 247" xfId="175"/>
    <cellStyle name="Обычный 248" xfId="174"/>
    <cellStyle name="Обычный 25" xfId="57"/>
    <cellStyle name="Обычный 25 2" xfId="437"/>
    <cellStyle name="Обычный 26" xfId="58"/>
    <cellStyle name="Обычный 26 2" xfId="438"/>
    <cellStyle name="Обычный 27" xfId="59"/>
    <cellStyle name="Обычный 27 2" xfId="439"/>
    <cellStyle name="Обычный 28" xfId="60"/>
    <cellStyle name="Обычный 28 2" xfId="440"/>
    <cellStyle name="Обычный 29" xfId="61"/>
    <cellStyle name="Обычный 29 2" xfId="441"/>
    <cellStyle name="Обычный 3" xfId="62"/>
    <cellStyle name="Обычный 30" xfId="63"/>
    <cellStyle name="Обычный 30 2" xfId="442"/>
    <cellStyle name="Обычный 31" xfId="64"/>
    <cellStyle name="Обычный 31 2" xfId="443"/>
    <cellStyle name="Обычный 32" xfId="65"/>
    <cellStyle name="Обычный 32 2" xfId="444"/>
    <cellStyle name="Обычный 33" xfId="66"/>
    <cellStyle name="Обычный 33 2" xfId="445"/>
    <cellStyle name="Обычный 34" xfId="67"/>
    <cellStyle name="Обычный 34 2" xfId="446"/>
    <cellStyle name="Обычный 344" xfId="180"/>
    <cellStyle name="Обычный 345" xfId="179"/>
    <cellStyle name="Обычный 346" xfId="181"/>
    <cellStyle name="Обычный 348" xfId="182"/>
    <cellStyle name="Обычный 35" xfId="68"/>
    <cellStyle name="Обычный 35 2" xfId="447"/>
    <cellStyle name="Обычный 350" xfId="147"/>
    <cellStyle name="Обычный 351" xfId="184"/>
    <cellStyle name="Обычный 352" xfId="183"/>
    <cellStyle name="Обычный 353" xfId="176"/>
    <cellStyle name="Обычный 354" xfId="178"/>
    <cellStyle name="Обычный 356" xfId="177"/>
    <cellStyle name="Обычный 36" xfId="69"/>
    <cellStyle name="Обычный 36 2" xfId="448"/>
    <cellStyle name="Обычный 37" xfId="70"/>
    <cellStyle name="Обычный 37 2" xfId="449"/>
    <cellStyle name="Обычный 376" xfId="146"/>
    <cellStyle name="Обычный 38" xfId="71"/>
    <cellStyle name="Обычный 39" xfId="72"/>
    <cellStyle name="Обычный 39 2" xfId="450"/>
    <cellStyle name="Обычный 390" xfId="186"/>
    <cellStyle name="Обычный 391" xfId="185"/>
    <cellStyle name="Обычный 4" xfId="451"/>
    <cellStyle name="Обычный 4 2" xfId="452"/>
    <cellStyle name="Обычный 40" xfId="73"/>
    <cellStyle name="Обычный 403" xfId="188"/>
    <cellStyle name="Обычный 404" xfId="187"/>
    <cellStyle name="Обычный 406" xfId="189"/>
    <cellStyle name="Обычный 407" xfId="190"/>
    <cellStyle name="Обычный 408" xfId="191"/>
    <cellStyle name="Обычный 409" xfId="192"/>
    <cellStyle name="Обычный 41" xfId="74"/>
    <cellStyle name="Обычный 412" xfId="194"/>
    <cellStyle name="Обычный 413" xfId="193"/>
    <cellStyle name="Обычный 415" xfId="195"/>
    <cellStyle name="Обычный 416" xfId="201"/>
    <cellStyle name="Обычный 417" xfId="202"/>
    <cellStyle name="Обычный 418" xfId="200"/>
    <cellStyle name="Обычный 419" xfId="203"/>
    <cellStyle name="Обычный 42" xfId="75"/>
    <cellStyle name="Обычный 420" xfId="204"/>
    <cellStyle name="Обычный 422" xfId="199"/>
    <cellStyle name="Обычный 423" xfId="198"/>
    <cellStyle name="Обычный 425" xfId="205"/>
    <cellStyle name="Обычный 426" xfId="206"/>
    <cellStyle name="Обычный 428" xfId="210"/>
    <cellStyle name="Обычный 429" xfId="211"/>
    <cellStyle name="Обычный 43" xfId="76"/>
    <cellStyle name="Обычный 430" xfId="207"/>
    <cellStyle name="Обычный 431" xfId="208"/>
    <cellStyle name="Обычный 433" xfId="212"/>
    <cellStyle name="Обычный 434" xfId="209"/>
    <cellStyle name="Обычный 435" xfId="213"/>
    <cellStyle name="Обычный 436" xfId="214"/>
    <cellStyle name="Обычный 437" xfId="215"/>
    <cellStyle name="Обычный 44" xfId="77"/>
    <cellStyle name="Обычный 441" xfId="196"/>
    <cellStyle name="Обычный 445" xfId="197"/>
    <cellStyle name="Обычный 447" xfId="217"/>
    <cellStyle name="Обычный 448" xfId="216"/>
    <cellStyle name="Обычный 449" xfId="218"/>
    <cellStyle name="Обычный 45" xfId="78"/>
    <cellStyle name="Обычный 450" xfId="220"/>
    <cellStyle name="Обычный 451" xfId="219"/>
    <cellStyle name="Обычный 46" xfId="79"/>
    <cellStyle name="Обычный 47" xfId="80"/>
    <cellStyle name="Обычный 476" xfId="227"/>
    <cellStyle name="Обычный 477" xfId="228"/>
    <cellStyle name="Обычный 479" xfId="229"/>
    <cellStyle name="Обычный 48" xfId="81"/>
    <cellStyle name="Обычный 480" xfId="230"/>
    <cellStyle name="Обычный 481" xfId="226"/>
    <cellStyle name="Обычный 482" xfId="241"/>
    <cellStyle name="Обычный 483" xfId="232"/>
    <cellStyle name="Обычный 484" xfId="231"/>
    <cellStyle name="Обычный 485" xfId="225"/>
    <cellStyle name="Обычный 49" xfId="82"/>
    <cellStyle name="Обычный 493" xfId="223"/>
    <cellStyle name="Обычный 494" xfId="224"/>
    <cellStyle name="Обычный 496" xfId="233"/>
    <cellStyle name="Обычный 497" xfId="234"/>
    <cellStyle name="Обычный 499" xfId="235"/>
    <cellStyle name="Обычный 5" xfId="83"/>
    <cellStyle name="Обычный 5 2" xfId="84"/>
    <cellStyle name="Обычный 50" xfId="85"/>
    <cellStyle name="Обычный 500" xfId="236"/>
    <cellStyle name="Обычный 501" xfId="237"/>
    <cellStyle name="Обычный 502" xfId="238"/>
    <cellStyle name="Обычный 504" xfId="239"/>
    <cellStyle name="Обычный 505" xfId="240"/>
    <cellStyle name="Обычный 506" xfId="221"/>
    <cellStyle name="Обычный 507" xfId="222"/>
    <cellStyle name="Обычный 51" xfId="86"/>
    <cellStyle name="Обычный 51 2" xfId="453"/>
    <cellStyle name="Обычный 52" xfId="87"/>
    <cellStyle name="Обычный 52 2" xfId="454"/>
    <cellStyle name="Обычный 53" xfId="88"/>
    <cellStyle name="Обычный 531" xfId="243"/>
    <cellStyle name="Обычный 532" xfId="242"/>
    <cellStyle name="Обычный 54" xfId="89"/>
    <cellStyle name="Обычный 55" xfId="90"/>
    <cellStyle name="Обычный 56" xfId="91"/>
    <cellStyle name="Обычный 57" xfId="92"/>
    <cellStyle name="Обычный 570" xfId="247"/>
    <cellStyle name="Обычный 572" xfId="248"/>
    <cellStyle name="Обычный 573" xfId="249"/>
    <cellStyle name="Обычный 574" xfId="250"/>
    <cellStyle name="Обычный 575" xfId="251"/>
    <cellStyle name="Обычный 576" xfId="252"/>
    <cellStyle name="Обычный 577" xfId="253"/>
    <cellStyle name="Обычный 578" xfId="245"/>
    <cellStyle name="Обычный 579" xfId="246"/>
    <cellStyle name="Обычный 58" xfId="93"/>
    <cellStyle name="Обычный 59" xfId="94"/>
    <cellStyle name="Обычный 591" xfId="24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8" xfId="254"/>
    <cellStyle name="Обычный 63" xfId="100"/>
    <cellStyle name="Обычный 64" xfId="101"/>
    <cellStyle name="Обычный 643" xfId="256"/>
    <cellStyle name="Обычный 644" xfId="258"/>
    <cellStyle name="Обычный 645" xfId="257"/>
    <cellStyle name="Обычный 648" xfId="261"/>
    <cellStyle name="Обычный 65" xfId="102"/>
    <cellStyle name="Обычный 655" xfId="263"/>
    <cellStyle name="Обычный 657" xfId="262"/>
    <cellStyle name="Обычный 658" xfId="259"/>
    <cellStyle name="Обычный 66" xfId="103"/>
    <cellStyle name="Обычный 67" xfId="104"/>
    <cellStyle name="Обычный 671" xfId="294"/>
    <cellStyle name="Обычный 672" xfId="293"/>
    <cellStyle name="Обычный 673" xfId="295"/>
    <cellStyle name="Обычный 674" xfId="296"/>
    <cellStyle name="Обычный 675" xfId="297"/>
    <cellStyle name="Обычный 676" xfId="298"/>
    <cellStyle name="Обычный 678" xfId="299"/>
    <cellStyle name="Обычный 68" xfId="105"/>
    <cellStyle name="Обычный 680" xfId="300"/>
    <cellStyle name="Обычный 681" xfId="301"/>
    <cellStyle name="Обычный 682" xfId="320"/>
    <cellStyle name="Обычный 683" xfId="302"/>
    <cellStyle name="Обычный 684" xfId="303"/>
    <cellStyle name="Обычный 685" xfId="282"/>
    <cellStyle name="Обычный 686" xfId="290"/>
    <cellStyle name="Обычный 687" xfId="265"/>
    <cellStyle name="Обычный 688" xfId="266"/>
    <cellStyle name="Обычный 689" xfId="267"/>
    <cellStyle name="Обычный 69" xfId="106"/>
    <cellStyle name="Обычный 690" xfId="268"/>
    <cellStyle name="Обычный 691" xfId="269"/>
    <cellStyle name="Обычный 693" xfId="270"/>
    <cellStyle name="Обычный 696" xfId="271"/>
    <cellStyle name="Обычный 697" xfId="272"/>
    <cellStyle name="Обычный 699" xfId="275"/>
    <cellStyle name="Обычный 7" xfId="107"/>
    <cellStyle name="Обычный 7 2" xfId="108"/>
    <cellStyle name="Обычный 70" xfId="109"/>
    <cellStyle name="Обычный 700" xfId="274"/>
    <cellStyle name="Обычный 701" xfId="278"/>
    <cellStyle name="Обычный 702" xfId="279"/>
    <cellStyle name="Обычный 703" xfId="281"/>
    <cellStyle name="Обычный 704" xfId="280"/>
    <cellStyle name="Обычный 705" xfId="289"/>
    <cellStyle name="Обычный 706" xfId="264"/>
    <cellStyle name="Обычный 707" xfId="292"/>
    <cellStyle name="Обычный 708" xfId="291"/>
    <cellStyle name="Обычный 71" xfId="110"/>
    <cellStyle name="Обычный 710" xfId="304"/>
    <cellStyle name="Обычный 711" xfId="305"/>
    <cellStyle name="Обычный 713" xfId="306"/>
    <cellStyle name="Обычный 714" xfId="307"/>
    <cellStyle name="Обычный 715" xfId="310"/>
    <cellStyle name="Обычный 716" xfId="309"/>
    <cellStyle name="Обычный 719" xfId="311"/>
    <cellStyle name="Обычный 72" xfId="111"/>
    <cellStyle name="Обычный 720" xfId="316"/>
    <cellStyle name="Обычный 721" xfId="315"/>
    <cellStyle name="Обычный 722" xfId="317"/>
    <cellStyle name="Обычный 723" xfId="273"/>
    <cellStyle name="Обычный 724" xfId="277"/>
    <cellStyle name="Обычный 726" xfId="284"/>
    <cellStyle name="Обычный 727" xfId="283"/>
    <cellStyle name="Обычный 728" xfId="276"/>
    <cellStyle name="Обычный 729" xfId="286"/>
    <cellStyle name="Обычный 73" xfId="112"/>
    <cellStyle name="Обычный 730" xfId="285"/>
    <cellStyle name="Обычный 731" xfId="288"/>
    <cellStyle name="Обычный 732" xfId="287"/>
    <cellStyle name="Обычный 733" xfId="313"/>
    <cellStyle name="Обычный 734" xfId="312"/>
    <cellStyle name="Обычный 739" xfId="308"/>
    <cellStyle name="Обычный 74" xfId="113"/>
    <cellStyle name="Обычный 740" xfId="314"/>
    <cellStyle name="Обычный 741" xfId="318"/>
    <cellStyle name="Обычный 742" xfId="319"/>
    <cellStyle name="Обычный 743" xfId="326"/>
    <cellStyle name="Обычный 744" xfId="335"/>
    <cellStyle name="Обычный 745" xfId="321"/>
    <cellStyle name="Обычный 746" xfId="322"/>
    <cellStyle name="Обычный 747" xfId="323"/>
    <cellStyle name="Обычный 748" xfId="324"/>
    <cellStyle name="Обычный 749" xfId="325"/>
    <cellStyle name="Обычный 75" xfId="114"/>
    <cellStyle name="Обычный 750" xfId="327"/>
    <cellStyle name="Обычный 751" xfId="331"/>
    <cellStyle name="Обычный 752" xfId="330"/>
    <cellStyle name="Обычный 754" xfId="332"/>
    <cellStyle name="Обычный 757" xfId="333"/>
    <cellStyle name="Обычный 758" xfId="334"/>
    <cellStyle name="Обычный 759" xfId="336"/>
    <cellStyle name="Обычный 76" xfId="115"/>
    <cellStyle name="Обычный 760" xfId="329"/>
    <cellStyle name="Обычный 762" xfId="328"/>
    <cellStyle name="Обычный 763" xfId="337"/>
    <cellStyle name="Обычный 764" xfId="338"/>
    <cellStyle name="Обычный 766" xfId="341"/>
    <cellStyle name="Обычный 767" xfId="342"/>
    <cellStyle name="Обычный 768" xfId="350"/>
    <cellStyle name="Обычный 769" xfId="349"/>
    <cellStyle name="Обычный 77" xfId="116"/>
    <cellStyle name="Обычный 771" xfId="351"/>
    <cellStyle name="Обычный 773" xfId="353"/>
    <cellStyle name="Обычный 774" xfId="354"/>
    <cellStyle name="Обычный 775" xfId="355"/>
    <cellStyle name="Обычный 776" xfId="356"/>
    <cellStyle name="Обычный 777" xfId="352"/>
    <cellStyle name="Обычный 778" xfId="358"/>
    <cellStyle name="Обычный 779" xfId="357"/>
    <cellStyle name="Обычный 78" xfId="117"/>
    <cellStyle name="Обычный 780" xfId="348"/>
    <cellStyle name="Обычный 782" xfId="344"/>
    <cellStyle name="Обычный 783" xfId="343"/>
    <cellStyle name="Обычный 784" xfId="371"/>
    <cellStyle name="Обычный 785" xfId="370"/>
    <cellStyle name="Обычный 786" xfId="373"/>
    <cellStyle name="Обычный 787" xfId="374"/>
    <cellStyle name="Обычный 788" xfId="375"/>
    <cellStyle name="Обычный 789" xfId="376"/>
    <cellStyle name="Обычный 79" xfId="118"/>
    <cellStyle name="Обычный 790" xfId="377"/>
    <cellStyle name="Обычный 791" xfId="145"/>
    <cellStyle name="Обычный 792" xfId="372"/>
    <cellStyle name="Обычный 793" xfId="366"/>
    <cellStyle name="Обычный 794" xfId="339"/>
    <cellStyle name="Обычный 795" xfId="340"/>
    <cellStyle name="Обычный 796" xfId="345"/>
    <cellStyle name="Обычный 797" xfId="346"/>
    <cellStyle name="Обычный 798" xfId="347"/>
    <cellStyle name="Обычный 799" xfId="359"/>
    <cellStyle name="Обычный 8" xfId="119"/>
    <cellStyle name="Обычный 8 2" xfId="455"/>
    <cellStyle name="Обычный 80" xfId="120"/>
    <cellStyle name="Обычный 800" xfId="360"/>
    <cellStyle name="Обычный 801" xfId="361"/>
    <cellStyle name="Обычный 802" xfId="362"/>
    <cellStyle name="Обычный 803" xfId="363"/>
    <cellStyle name="Обычный 806" xfId="364"/>
    <cellStyle name="Обычный 807" xfId="365"/>
    <cellStyle name="Обычный 808" xfId="368"/>
    <cellStyle name="Обычный 809" xfId="369"/>
    <cellStyle name="Обычный 81" xfId="121"/>
    <cellStyle name="Обычный 810" xfId="367"/>
    <cellStyle name="Обычный 811" xfId="382"/>
    <cellStyle name="Обычный 812" xfId="381"/>
    <cellStyle name="Обычный 815" xfId="379"/>
    <cellStyle name="Обычный 816" xfId="378"/>
    <cellStyle name="Обычный 817" xfId="380"/>
    <cellStyle name="Обычный 82" xfId="122"/>
    <cellStyle name="Обычный 83" xfId="123"/>
    <cellStyle name="Обычный 84" xfId="124"/>
    <cellStyle name="Обычный 85" xfId="125"/>
    <cellStyle name="Обычный 85 2" xfId="456"/>
    <cellStyle name="Обычный 86" xfId="126"/>
    <cellStyle name="Обычный 86 2" xfId="457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Примечание 2" xfId="458"/>
    <cellStyle name="Примечание 2 2" xfId="459"/>
    <cellStyle name="Примечание 3" xfId="460"/>
    <cellStyle name="Примечание 3 2" xfId="461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view="pageBreakPreview" zoomScale="115" zoomScaleNormal="100" zoomScaleSheetLayoutView="115" workbookViewId="0">
      <pane ySplit="4" topLeftCell="A5" activePane="bottomLeft" state="frozen"/>
      <selection pane="bottomLeft" activeCell="E74" sqref="E74"/>
    </sheetView>
  </sheetViews>
  <sheetFormatPr defaultRowHeight="15" x14ac:dyDescent="0.25"/>
  <cols>
    <col min="1" max="1" width="26" style="2" customWidth="1"/>
    <col min="2" max="2" width="6.5703125" style="2" customWidth="1"/>
    <col min="3" max="3" width="41.28515625" style="9" customWidth="1"/>
    <col min="4" max="4" width="9.5703125" style="2" customWidth="1"/>
    <col min="5" max="5" width="9.5703125" style="47" customWidth="1"/>
    <col min="6" max="6" width="9.5703125" style="2" customWidth="1"/>
    <col min="7" max="7" width="9.5703125" style="47" customWidth="1"/>
    <col min="8" max="8" width="9.5703125" style="2" customWidth="1"/>
    <col min="9" max="9" width="9.5703125" style="47" customWidth="1"/>
    <col min="10" max="10" width="9.5703125" style="2" customWidth="1"/>
    <col min="11" max="11" width="9.5703125" style="47" customWidth="1"/>
    <col min="12" max="16384" width="9.140625" style="2"/>
  </cols>
  <sheetData>
    <row r="1" spans="1:12" customFormat="1" ht="15.75" thickBot="1" x14ac:dyDescent="0.3">
      <c r="A1" s="26" t="s">
        <v>281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customFormat="1" ht="15.75" customHeight="1" thickBot="1" x14ac:dyDescent="0.3">
      <c r="A2" s="23" t="s">
        <v>2</v>
      </c>
      <c r="B2" s="20"/>
      <c r="C2" s="23" t="s">
        <v>14</v>
      </c>
      <c r="D2" s="22" t="s">
        <v>3</v>
      </c>
      <c r="E2" s="22"/>
      <c r="F2" s="22" t="s">
        <v>4</v>
      </c>
      <c r="G2" s="22"/>
      <c r="H2" s="22" t="s">
        <v>5</v>
      </c>
      <c r="I2" s="25"/>
      <c r="J2" s="22" t="s">
        <v>6</v>
      </c>
      <c r="K2" s="22"/>
    </row>
    <row r="3" spans="1:12" customFormat="1" ht="46.5" customHeight="1" thickBot="1" x14ac:dyDescent="0.3">
      <c r="A3" s="24"/>
      <c r="B3" s="21" t="s">
        <v>280</v>
      </c>
      <c r="C3" s="24"/>
      <c r="D3" s="22"/>
      <c r="E3" s="22"/>
      <c r="F3" s="22"/>
      <c r="G3" s="22"/>
      <c r="H3" s="22"/>
      <c r="I3" s="25"/>
      <c r="J3" s="22"/>
      <c r="K3" s="22"/>
    </row>
    <row r="4" spans="1:12" customFormat="1" x14ac:dyDescent="0.25">
      <c r="A4" s="24"/>
      <c r="B4" s="21"/>
      <c r="C4" s="24"/>
      <c r="D4" s="27" t="s">
        <v>7</v>
      </c>
      <c r="E4" s="28" t="s">
        <v>8</v>
      </c>
      <c r="F4" s="27" t="s">
        <v>7</v>
      </c>
      <c r="G4" s="28" t="s">
        <v>8</v>
      </c>
      <c r="H4" s="27" t="s">
        <v>7</v>
      </c>
      <c r="I4" s="28" t="s">
        <v>8</v>
      </c>
      <c r="J4" s="27" t="s">
        <v>7</v>
      </c>
      <c r="K4" s="28" t="s">
        <v>8</v>
      </c>
    </row>
    <row r="5" spans="1:12" x14ac:dyDescent="0.25">
      <c r="A5" s="52" t="s">
        <v>167</v>
      </c>
      <c r="B5" s="52"/>
      <c r="C5" s="52" t="s">
        <v>15</v>
      </c>
      <c r="D5" s="53">
        <f>SUM(D6:D73)</f>
        <v>116</v>
      </c>
      <c r="E5" s="54">
        <f t="shared" ref="E5:K5" si="0">SUM(E6:E73)</f>
        <v>1.4272199999999995</v>
      </c>
      <c r="F5" s="53">
        <f t="shared" si="0"/>
        <v>116</v>
      </c>
      <c r="G5" s="54">
        <f t="shared" si="0"/>
        <v>1.0488439999999999</v>
      </c>
      <c r="H5" s="53">
        <f t="shared" si="0"/>
        <v>83</v>
      </c>
      <c r="I5" s="54">
        <f t="shared" si="0"/>
        <v>0.73411000000000026</v>
      </c>
      <c r="J5" s="53">
        <f t="shared" si="0"/>
        <v>18</v>
      </c>
      <c r="K5" s="54">
        <f t="shared" si="0"/>
        <v>1.5069999999999999</v>
      </c>
      <c r="L5" s="12"/>
    </row>
    <row r="6" spans="1:12" s="13" customFormat="1" x14ac:dyDescent="0.25">
      <c r="A6" s="29" t="s">
        <v>167</v>
      </c>
      <c r="B6" s="30">
        <v>1</v>
      </c>
      <c r="C6" s="3" t="s">
        <v>25</v>
      </c>
      <c r="D6" s="29">
        <v>2</v>
      </c>
      <c r="E6" s="43">
        <v>0.57357000000000002</v>
      </c>
      <c r="F6" s="29">
        <v>0</v>
      </c>
      <c r="G6" s="43">
        <v>0</v>
      </c>
      <c r="H6" s="29">
        <v>1</v>
      </c>
      <c r="I6" s="43">
        <v>1.4999999999999999E-2</v>
      </c>
      <c r="J6" s="29">
        <v>1</v>
      </c>
      <c r="K6" s="43">
        <v>5.0000000000000001E-3</v>
      </c>
    </row>
    <row r="7" spans="1:12" s="13" customFormat="1" x14ac:dyDescent="0.25">
      <c r="A7" s="29" t="s">
        <v>167</v>
      </c>
      <c r="B7" s="30">
        <v>2</v>
      </c>
      <c r="C7" s="3" t="s">
        <v>27</v>
      </c>
      <c r="D7" s="29">
        <v>2</v>
      </c>
      <c r="E7" s="43">
        <v>0.14499999999999999</v>
      </c>
      <c r="F7" s="29">
        <v>2</v>
      </c>
      <c r="G7" s="43">
        <v>0.14499999999999999</v>
      </c>
      <c r="H7" s="29">
        <v>1</v>
      </c>
      <c r="I7" s="43">
        <v>7.4999999999999997E-3</v>
      </c>
      <c r="J7" s="29">
        <v>1</v>
      </c>
      <c r="K7" s="43">
        <v>8.5000000000000006E-2</v>
      </c>
    </row>
    <row r="8" spans="1:12" s="4" customFormat="1" x14ac:dyDescent="0.25">
      <c r="A8" s="29" t="s">
        <v>167</v>
      </c>
      <c r="B8" s="30">
        <v>3</v>
      </c>
      <c r="C8" s="29" t="s">
        <v>26</v>
      </c>
      <c r="D8" s="29">
        <v>2</v>
      </c>
      <c r="E8" s="43">
        <v>1.1299999999999999E-2</v>
      </c>
      <c r="F8" s="29">
        <v>5</v>
      </c>
      <c r="G8" s="43">
        <v>0.1376</v>
      </c>
      <c r="H8" s="29">
        <v>5</v>
      </c>
      <c r="I8" s="43">
        <v>5.8299999999999998E-2</v>
      </c>
      <c r="J8" s="29">
        <v>1</v>
      </c>
      <c r="K8" s="43">
        <v>3.2000000000000001E-2</v>
      </c>
    </row>
    <row r="9" spans="1:12" s="4" customFormat="1" x14ac:dyDescent="0.25">
      <c r="A9" s="29" t="s">
        <v>167</v>
      </c>
      <c r="B9" s="30">
        <v>4</v>
      </c>
      <c r="C9" s="29" t="s">
        <v>28</v>
      </c>
      <c r="D9" s="29">
        <v>3</v>
      </c>
      <c r="E9" s="43">
        <v>8.9999999999999993E-3</v>
      </c>
      <c r="F9" s="29">
        <v>0</v>
      </c>
      <c r="G9" s="43">
        <v>0</v>
      </c>
      <c r="H9" s="29">
        <v>2</v>
      </c>
      <c r="I9" s="43">
        <v>2.5000000000000001E-2</v>
      </c>
      <c r="J9" s="29">
        <v>1</v>
      </c>
      <c r="K9" s="43">
        <v>0.35</v>
      </c>
    </row>
    <row r="10" spans="1:12" s="4" customFormat="1" x14ac:dyDescent="0.25">
      <c r="A10" s="29" t="s">
        <v>167</v>
      </c>
      <c r="B10" s="30">
        <v>5</v>
      </c>
      <c r="C10" s="29" t="s">
        <v>30</v>
      </c>
      <c r="D10" s="29">
        <v>0</v>
      </c>
      <c r="E10" s="43">
        <v>0</v>
      </c>
      <c r="F10" s="29">
        <v>0</v>
      </c>
      <c r="G10" s="43">
        <v>0</v>
      </c>
      <c r="H10" s="29">
        <v>1</v>
      </c>
      <c r="I10" s="43">
        <v>1.4999999999999999E-2</v>
      </c>
      <c r="J10" s="29">
        <v>1</v>
      </c>
      <c r="K10" s="43">
        <v>5.0000000000000001E-3</v>
      </c>
    </row>
    <row r="11" spans="1:12" s="4" customFormat="1" x14ac:dyDescent="0.25">
      <c r="A11" s="29" t="s">
        <v>167</v>
      </c>
      <c r="B11" s="30">
        <v>6</v>
      </c>
      <c r="C11" s="31" t="s">
        <v>29</v>
      </c>
      <c r="D11" s="29">
        <v>2</v>
      </c>
      <c r="E11" s="43">
        <v>0.03</v>
      </c>
      <c r="F11" s="29">
        <v>0</v>
      </c>
      <c r="G11" s="43">
        <v>0</v>
      </c>
      <c r="H11" s="29">
        <v>0</v>
      </c>
      <c r="I11" s="43">
        <v>0</v>
      </c>
      <c r="J11" s="29">
        <v>0</v>
      </c>
      <c r="K11" s="43">
        <v>0</v>
      </c>
    </row>
    <row r="12" spans="1:12" s="4" customFormat="1" x14ac:dyDescent="0.25">
      <c r="A12" s="29" t="s">
        <v>167</v>
      </c>
      <c r="B12" s="30">
        <v>7</v>
      </c>
      <c r="C12" s="31" t="s">
        <v>23</v>
      </c>
      <c r="D12" s="29">
        <v>2</v>
      </c>
      <c r="E12" s="43">
        <v>1.7000000000000001E-2</v>
      </c>
      <c r="F12" s="29">
        <v>2</v>
      </c>
      <c r="G12" s="43">
        <v>1.9E-2</v>
      </c>
      <c r="H12" s="29">
        <v>2</v>
      </c>
      <c r="I12" s="43">
        <v>2.4E-2</v>
      </c>
      <c r="J12" s="29">
        <v>0</v>
      </c>
      <c r="K12" s="43">
        <v>0</v>
      </c>
    </row>
    <row r="13" spans="1:12" s="4" customFormat="1" x14ac:dyDescent="0.25">
      <c r="A13" s="29" t="s">
        <v>167</v>
      </c>
      <c r="B13" s="30">
        <v>8</v>
      </c>
      <c r="C13" s="31" t="s">
        <v>32</v>
      </c>
      <c r="D13" s="29">
        <v>0</v>
      </c>
      <c r="E13" s="43">
        <v>0</v>
      </c>
      <c r="F13" s="29">
        <v>0</v>
      </c>
      <c r="G13" s="43">
        <v>0</v>
      </c>
      <c r="H13" s="29">
        <v>0</v>
      </c>
      <c r="I13" s="43">
        <v>0</v>
      </c>
      <c r="J13" s="29">
        <v>0</v>
      </c>
      <c r="K13" s="43">
        <v>0</v>
      </c>
    </row>
    <row r="14" spans="1:12" s="4" customFormat="1" x14ac:dyDescent="0.25">
      <c r="A14" s="29" t="s">
        <v>167</v>
      </c>
      <c r="B14" s="30">
        <v>9</v>
      </c>
      <c r="C14" s="31" t="s">
        <v>21</v>
      </c>
      <c r="D14" s="29">
        <v>2</v>
      </c>
      <c r="E14" s="43">
        <v>1.4E-2</v>
      </c>
      <c r="F14" s="29">
        <v>2</v>
      </c>
      <c r="G14" s="43">
        <v>1.7000000000000001E-2</v>
      </c>
      <c r="H14" s="29">
        <v>2</v>
      </c>
      <c r="I14" s="43">
        <v>2.1299999999999999E-2</v>
      </c>
      <c r="J14" s="29">
        <v>1</v>
      </c>
      <c r="K14" s="43">
        <v>7.0000000000000001E-3</v>
      </c>
    </row>
    <row r="15" spans="1:12" s="4" customFormat="1" x14ac:dyDescent="0.25">
      <c r="A15" s="29" t="s">
        <v>167</v>
      </c>
      <c r="B15" s="30">
        <v>10</v>
      </c>
      <c r="C15" s="31" t="s">
        <v>38</v>
      </c>
      <c r="D15" s="29">
        <v>0</v>
      </c>
      <c r="E15" s="43">
        <v>0</v>
      </c>
      <c r="F15" s="29">
        <v>1</v>
      </c>
      <c r="G15" s="43">
        <v>0.116144</v>
      </c>
      <c r="H15" s="29">
        <v>0</v>
      </c>
      <c r="I15" s="43">
        <v>0</v>
      </c>
      <c r="J15" s="29">
        <v>0</v>
      </c>
      <c r="K15" s="43">
        <v>0</v>
      </c>
    </row>
    <row r="16" spans="1:12" s="4" customFormat="1" x14ac:dyDescent="0.25">
      <c r="A16" s="29" t="s">
        <v>167</v>
      </c>
      <c r="B16" s="30">
        <v>11</v>
      </c>
      <c r="C16" s="31" t="s">
        <v>41</v>
      </c>
      <c r="D16" s="29">
        <v>0</v>
      </c>
      <c r="E16" s="43">
        <v>0</v>
      </c>
      <c r="F16" s="29">
        <v>0</v>
      </c>
      <c r="G16" s="43">
        <v>0</v>
      </c>
      <c r="H16" s="29">
        <v>3</v>
      </c>
      <c r="I16" s="43">
        <v>2.63E-2</v>
      </c>
      <c r="J16" s="29">
        <v>0</v>
      </c>
      <c r="K16" s="43">
        <v>0</v>
      </c>
    </row>
    <row r="17" spans="1:11" x14ac:dyDescent="0.25">
      <c r="A17" s="29" t="s">
        <v>167</v>
      </c>
      <c r="B17" s="30">
        <v>12</v>
      </c>
      <c r="C17" s="31" t="s">
        <v>39</v>
      </c>
      <c r="D17" s="29">
        <v>0</v>
      </c>
      <c r="E17" s="43">
        <v>0</v>
      </c>
      <c r="F17" s="29">
        <v>0</v>
      </c>
      <c r="G17" s="43">
        <v>0</v>
      </c>
      <c r="H17" s="29">
        <v>1</v>
      </c>
      <c r="I17" s="43">
        <v>1.4999999999999999E-2</v>
      </c>
      <c r="J17" s="29">
        <v>0</v>
      </c>
      <c r="K17" s="43">
        <v>0</v>
      </c>
    </row>
    <row r="18" spans="1:11" s="13" customFormat="1" x14ac:dyDescent="0.25">
      <c r="A18" s="29" t="s">
        <v>167</v>
      </c>
      <c r="B18" s="30">
        <v>13</v>
      </c>
      <c r="C18" s="32" t="s">
        <v>92</v>
      </c>
      <c r="D18" s="31">
        <v>3</v>
      </c>
      <c r="E18" s="44">
        <v>2.9000000000000001E-2</v>
      </c>
      <c r="F18" s="31">
        <v>1</v>
      </c>
      <c r="G18" s="44">
        <v>5.0000000000000001E-3</v>
      </c>
      <c r="H18" s="31">
        <v>2</v>
      </c>
      <c r="I18" s="43">
        <v>2.7E-2</v>
      </c>
      <c r="J18" s="31">
        <v>0</v>
      </c>
      <c r="K18" s="43">
        <v>0</v>
      </c>
    </row>
    <row r="19" spans="1:11" s="13" customFormat="1" x14ac:dyDescent="0.25">
      <c r="A19" s="29" t="s">
        <v>167</v>
      </c>
      <c r="B19" s="30">
        <v>14</v>
      </c>
      <c r="C19" s="29" t="s">
        <v>93</v>
      </c>
      <c r="D19" s="31">
        <v>3</v>
      </c>
      <c r="E19" s="44">
        <v>2.1999999999999999E-2</v>
      </c>
      <c r="F19" s="31">
        <v>1</v>
      </c>
      <c r="G19" s="44">
        <v>7.0000000000000001E-3</v>
      </c>
      <c r="H19" s="31">
        <v>6</v>
      </c>
      <c r="I19" s="43">
        <v>4.8000000000000001E-2</v>
      </c>
      <c r="J19" s="31">
        <v>0</v>
      </c>
      <c r="K19" s="44">
        <v>0</v>
      </c>
    </row>
    <row r="20" spans="1:11" s="4" customFormat="1" x14ac:dyDescent="0.25">
      <c r="A20" s="29" t="s">
        <v>167</v>
      </c>
      <c r="B20" s="30">
        <v>15</v>
      </c>
      <c r="C20" s="32" t="s">
        <v>94</v>
      </c>
      <c r="D20" s="31">
        <v>5</v>
      </c>
      <c r="E20" s="43">
        <v>3.5000000000000003E-2</v>
      </c>
      <c r="F20" s="31">
        <v>4</v>
      </c>
      <c r="G20" s="46">
        <v>0.02</v>
      </c>
      <c r="H20" s="31">
        <v>2</v>
      </c>
      <c r="I20" s="44">
        <v>7.4999999999999997E-2</v>
      </c>
      <c r="J20" s="31">
        <v>0</v>
      </c>
      <c r="K20" s="44">
        <v>0</v>
      </c>
    </row>
    <row r="21" spans="1:11" s="4" customFormat="1" x14ac:dyDescent="0.25">
      <c r="A21" s="29" t="s">
        <v>167</v>
      </c>
      <c r="B21" s="30">
        <v>16</v>
      </c>
      <c r="C21" s="33" t="s">
        <v>95</v>
      </c>
      <c r="D21" s="31">
        <v>4</v>
      </c>
      <c r="E21" s="44">
        <v>3.5999999999999997E-2</v>
      </c>
      <c r="F21" s="31">
        <v>3</v>
      </c>
      <c r="G21" s="46">
        <v>2.1999999999999999E-2</v>
      </c>
      <c r="H21" s="31">
        <v>1</v>
      </c>
      <c r="I21" s="44">
        <v>5.0000000000000001E-3</v>
      </c>
      <c r="J21" s="31">
        <v>0</v>
      </c>
      <c r="K21" s="44">
        <v>0</v>
      </c>
    </row>
    <row r="22" spans="1:11" s="4" customFormat="1" x14ac:dyDescent="0.25">
      <c r="A22" s="29" t="s">
        <v>167</v>
      </c>
      <c r="B22" s="30">
        <v>17</v>
      </c>
      <c r="C22" s="32" t="s">
        <v>96</v>
      </c>
      <c r="D22" s="31">
        <v>0</v>
      </c>
      <c r="E22" s="43">
        <v>0</v>
      </c>
      <c r="F22" s="31">
        <v>1</v>
      </c>
      <c r="G22" s="44">
        <v>5.0000000000000001E-3</v>
      </c>
      <c r="H22" s="31">
        <v>0</v>
      </c>
      <c r="I22" s="43">
        <v>0</v>
      </c>
      <c r="J22" s="31">
        <v>0</v>
      </c>
      <c r="K22" s="44">
        <v>0</v>
      </c>
    </row>
    <row r="23" spans="1:11" s="4" customFormat="1" x14ac:dyDescent="0.25">
      <c r="A23" s="29" t="s">
        <v>167</v>
      </c>
      <c r="B23" s="30">
        <v>18</v>
      </c>
      <c r="C23" s="32" t="s">
        <v>97</v>
      </c>
      <c r="D23" s="31">
        <v>0</v>
      </c>
      <c r="E23" s="44">
        <v>0</v>
      </c>
      <c r="F23" s="31">
        <v>0</v>
      </c>
      <c r="G23" s="44">
        <v>0</v>
      </c>
      <c r="H23" s="31">
        <v>1</v>
      </c>
      <c r="I23" s="44">
        <v>1.7000000000000001E-2</v>
      </c>
      <c r="J23" s="31">
        <v>0</v>
      </c>
      <c r="K23" s="44">
        <v>0</v>
      </c>
    </row>
    <row r="24" spans="1:11" s="4" customFormat="1" x14ac:dyDescent="0.25">
      <c r="A24" s="29" t="s">
        <v>167</v>
      </c>
      <c r="B24" s="30">
        <v>19</v>
      </c>
      <c r="C24" s="29" t="s">
        <v>98</v>
      </c>
      <c r="D24" s="31">
        <v>13</v>
      </c>
      <c r="E24" s="43">
        <v>6.5000000000000002E-2</v>
      </c>
      <c r="F24" s="31">
        <v>10</v>
      </c>
      <c r="G24" s="44">
        <v>0.05</v>
      </c>
      <c r="H24" s="31">
        <v>2</v>
      </c>
      <c r="I24" s="44">
        <v>1.55E-2</v>
      </c>
      <c r="J24" s="31">
        <v>0</v>
      </c>
      <c r="K24" s="44">
        <v>0</v>
      </c>
    </row>
    <row r="25" spans="1:11" s="4" customFormat="1" x14ac:dyDescent="0.25">
      <c r="A25" s="29" t="s">
        <v>167</v>
      </c>
      <c r="B25" s="30">
        <v>20</v>
      </c>
      <c r="C25" s="29" t="s">
        <v>99</v>
      </c>
      <c r="D25" s="31">
        <v>0</v>
      </c>
      <c r="E25" s="43">
        <v>0</v>
      </c>
      <c r="F25" s="31">
        <v>1</v>
      </c>
      <c r="G25" s="44">
        <v>5.0000000000000001E-3</v>
      </c>
      <c r="H25" s="31">
        <v>2</v>
      </c>
      <c r="I25" s="43">
        <v>1.7999999999999999E-2</v>
      </c>
      <c r="J25" s="31">
        <v>0</v>
      </c>
      <c r="K25" s="44">
        <v>0</v>
      </c>
    </row>
    <row r="26" spans="1:11" x14ac:dyDescent="0.25">
      <c r="A26" s="29" t="s">
        <v>167</v>
      </c>
      <c r="B26" s="30">
        <v>21</v>
      </c>
      <c r="C26" s="32" t="s">
        <v>100</v>
      </c>
      <c r="D26" s="31">
        <v>0</v>
      </c>
      <c r="E26" s="44">
        <v>0</v>
      </c>
      <c r="F26" s="31">
        <v>1</v>
      </c>
      <c r="G26" s="44">
        <v>6.0000000000000001E-3</v>
      </c>
      <c r="H26" s="31">
        <v>0</v>
      </c>
      <c r="I26" s="44">
        <v>0</v>
      </c>
      <c r="J26" s="31">
        <v>0</v>
      </c>
      <c r="K26" s="44">
        <v>0</v>
      </c>
    </row>
    <row r="27" spans="1:11" x14ac:dyDescent="0.25">
      <c r="A27" s="29" t="s">
        <v>167</v>
      </c>
      <c r="B27" s="30">
        <v>22</v>
      </c>
      <c r="C27" s="29" t="s">
        <v>101</v>
      </c>
      <c r="D27" s="31">
        <v>0</v>
      </c>
      <c r="E27" s="44">
        <v>0</v>
      </c>
      <c r="F27" s="31">
        <v>0</v>
      </c>
      <c r="G27" s="44">
        <v>0</v>
      </c>
      <c r="H27" s="31">
        <v>1</v>
      </c>
      <c r="I27" s="44">
        <v>0.01</v>
      </c>
      <c r="J27" s="31">
        <v>0</v>
      </c>
      <c r="K27" s="44">
        <v>0</v>
      </c>
    </row>
    <row r="28" spans="1:11" x14ac:dyDescent="0.25">
      <c r="A28" s="29" t="s">
        <v>167</v>
      </c>
      <c r="B28" s="30">
        <v>23</v>
      </c>
      <c r="C28" s="32" t="s">
        <v>102</v>
      </c>
      <c r="D28" s="31">
        <v>1</v>
      </c>
      <c r="E28" s="44">
        <v>5.0000000000000001E-3</v>
      </c>
      <c r="F28" s="31">
        <v>1</v>
      </c>
      <c r="G28" s="44">
        <v>5.0000000000000001E-3</v>
      </c>
      <c r="H28" s="31">
        <v>1</v>
      </c>
      <c r="I28" s="44">
        <v>5.0000000000000001E-3</v>
      </c>
      <c r="J28" s="31">
        <v>0</v>
      </c>
      <c r="K28" s="44">
        <v>0</v>
      </c>
    </row>
    <row r="29" spans="1:11" x14ac:dyDescent="0.25">
      <c r="A29" s="29" t="s">
        <v>167</v>
      </c>
      <c r="B29" s="30">
        <v>24</v>
      </c>
      <c r="C29" s="29" t="s">
        <v>103</v>
      </c>
      <c r="D29" s="31">
        <v>0</v>
      </c>
      <c r="E29" s="43">
        <v>0</v>
      </c>
      <c r="F29" s="31">
        <v>0</v>
      </c>
      <c r="G29" s="44">
        <v>0</v>
      </c>
      <c r="H29" s="31">
        <v>9</v>
      </c>
      <c r="I29" s="44">
        <v>8.5499999999999997E-4</v>
      </c>
      <c r="J29" s="31">
        <v>0</v>
      </c>
      <c r="K29" s="44">
        <v>0</v>
      </c>
    </row>
    <row r="30" spans="1:11" x14ac:dyDescent="0.25">
      <c r="A30" s="29" t="s">
        <v>167</v>
      </c>
      <c r="B30" s="30">
        <v>25</v>
      </c>
      <c r="C30" s="29" t="s">
        <v>104</v>
      </c>
      <c r="D30" s="31">
        <v>0</v>
      </c>
      <c r="E30" s="43">
        <v>0</v>
      </c>
      <c r="F30" s="31">
        <v>0</v>
      </c>
      <c r="G30" s="44">
        <v>0</v>
      </c>
      <c r="H30" s="31">
        <v>1</v>
      </c>
      <c r="I30" s="44">
        <v>5.0000000000000001E-3</v>
      </c>
      <c r="J30" s="31">
        <v>0</v>
      </c>
      <c r="K30" s="44">
        <v>0</v>
      </c>
    </row>
    <row r="31" spans="1:11" x14ac:dyDescent="0.25">
      <c r="A31" s="29" t="s">
        <v>167</v>
      </c>
      <c r="B31" s="30">
        <v>26</v>
      </c>
      <c r="C31" s="29" t="s">
        <v>105</v>
      </c>
      <c r="D31" s="31">
        <v>0</v>
      </c>
      <c r="E31" s="44">
        <v>0</v>
      </c>
      <c r="F31" s="31">
        <v>0</v>
      </c>
      <c r="G31" s="44">
        <v>0</v>
      </c>
      <c r="H31" s="31">
        <v>0</v>
      </c>
      <c r="I31" s="44">
        <v>0</v>
      </c>
      <c r="J31" s="31">
        <v>0</v>
      </c>
      <c r="K31" s="44">
        <v>0</v>
      </c>
    </row>
    <row r="32" spans="1:11" x14ac:dyDescent="0.25">
      <c r="A32" s="29" t="s">
        <v>167</v>
      </c>
      <c r="B32" s="30">
        <v>27</v>
      </c>
      <c r="C32" s="32" t="s">
        <v>106</v>
      </c>
      <c r="D32" s="31">
        <v>0</v>
      </c>
      <c r="E32" s="44">
        <v>0</v>
      </c>
      <c r="F32" s="31">
        <v>0</v>
      </c>
      <c r="G32" s="44">
        <v>0</v>
      </c>
      <c r="H32" s="31">
        <v>2</v>
      </c>
      <c r="I32" s="43">
        <v>0.01</v>
      </c>
      <c r="J32" s="31">
        <v>0</v>
      </c>
      <c r="K32" s="44">
        <v>0</v>
      </c>
    </row>
    <row r="33" spans="1:11" x14ac:dyDescent="0.25">
      <c r="A33" s="29" t="s">
        <v>167</v>
      </c>
      <c r="B33" s="30">
        <v>28</v>
      </c>
      <c r="C33" s="34" t="s">
        <v>107</v>
      </c>
      <c r="D33" s="31">
        <v>0</v>
      </c>
      <c r="E33" s="44">
        <v>0</v>
      </c>
      <c r="F33" s="31">
        <v>0</v>
      </c>
      <c r="G33" s="44">
        <v>0</v>
      </c>
      <c r="H33" s="31">
        <v>0</v>
      </c>
      <c r="I33" s="43">
        <v>0</v>
      </c>
      <c r="J33" s="31">
        <v>1</v>
      </c>
      <c r="K33" s="44">
        <v>0.312</v>
      </c>
    </row>
    <row r="34" spans="1:11" x14ac:dyDescent="0.25">
      <c r="A34" s="29" t="s">
        <v>167</v>
      </c>
      <c r="B34" s="30">
        <v>29</v>
      </c>
      <c r="C34" s="34" t="s">
        <v>108</v>
      </c>
      <c r="D34" s="31">
        <v>0</v>
      </c>
      <c r="E34" s="44">
        <v>0</v>
      </c>
      <c r="F34" s="31">
        <v>0</v>
      </c>
      <c r="G34" s="44">
        <v>0</v>
      </c>
      <c r="H34" s="31">
        <v>9</v>
      </c>
      <c r="I34" s="43">
        <v>8.5499999999999997E-4</v>
      </c>
      <c r="J34" s="31">
        <v>0</v>
      </c>
      <c r="K34" s="44">
        <v>0</v>
      </c>
    </row>
    <row r="35" spans="1:11" x14ac:dyDescent="0.25">
      <c r="A35" s="29" t="s">
        <v>167</v>
      </c>
      <c r="B35" s="30">
        <v>30</v>
      </c>
      <c r="C35" s="34" t="s">
        <v>109</v>
      </c>
      <c r="D35" s="31">
        <v>0</v>
      </c>
      <c r="E35" s="44">
        <v>0</v>
      </c>
      <c r="F35" s="31">
        <v>0</v>
      </c>
      <c r="G35" s="44">
        <v>0</v>
      </c>
      <c r="H35" s="31">
        <v>1</v>
      </c>
      <c r="I35" s="43">
        <v>1.2E-2</v>
      </c>
      <c r="J35" s="31">
        <v>0</v>
      </c>
      <c r="K35" s="44">
        <v>0</v>
      </c>
    </row>
    <row r="36" spans="1:11" x14ac:dyDescent="0.25">
      <c r="A36" s="29" t="s">
        <v>167</v>
      </c>
      <c r="B36" s="30">
        <v>31</v>
      </c>
      <c r="C36" s="34" t="s">
        <v>110</v>
      </c>
      <c r="D36" s="31">
        <v>1</v>
      </c>
      <c r="E36" s="44">
        <v>5.0000000000000001E-3</v>
      </c>
      <c r="F36" s="31">
        <v>1</v>
      </c>
      <c r="G36" s="44">
        <v>5.0000000000000001E-3</v>
      </c>
      <c r="H36" s="31">
        <v>2</v>
      </c>
      <c r="I36" s="43">
        <v>5.5E-2</v>
      </c>
      <c r="J36" s="31">
        <v>0</v>
      </c>
      <c r="K36" s="44">
        <v>0</v>
      </c>
    </row>
    <row r="37" spans="1:11" x14ac:dyDescent="0.25">
      <c r="A37" s="29" t="s">
        <v>167</v>
      </c>
      <c r="B37" s="30">
        <v>32</v>
      </c>
      <c r="C37" s="34" t="s">
        <v>111</v>
      </c>
      <c r="D37" s="31">
        <v>0</v>
      </c>
      <c r="E37" s="44">
        <v>0</v>
      </c>
      <c r="F37" s="31">
        <v>1</v>
      </c>
      <c r="G37" s="43">
        <v>5.0000000000000001E-3</v>
      </c>
      <c r="H37" s="31">
        <v>1</v>
      </c>
      <c r="I37" s="43">
        <v>0.01</v>
      </c>
      <c r="J37" s="31">
        <v>0</v>
      </c>
      <c r="K37" s="43">
        <v>0</v>
      </c>
    </row>
    <row r="38" spans="1:11" s="13" customFormat="1" x14ac:dyDescent="0.25">
      <c r="A38" s="29" t="s">
        <v>167</v>
      </c>
      <c r="B38" s="30">
        <v>33</v>
      </c>
      <c r="C38" s="3" t="s">
        <v>139</v>
      </c>
      <c r="D38" s="29">
        <v>0</v>
      </c>
      <c r="E38" s="43">
        <v>0</v>
      </c>
      <c r="F38" s="29">
        <v>0</v>
      </c>
      <c r="G38" s="43">
        <v>0</v>
      </c>
      <c r="H38" s="29">
        <v>1</v>
      </c>
      <c r="I38" s="43">
        <v>0.01</v>
      </c>
      <c r="J38" s="29">
        <v>0</v>
      </c>
      <c r="K38" s="43">
        <v>0</v>
      </c>
    </row>
    <row r="39" spans="1:11" s="4" customFormat="1" x14ac:dyDescent="0.25">
      <c r="A39" s="29" t="s">
        <v>167</v>
      </c>
      <c r="B39" s="30">
        <v>34</v>
      </c>
      <c r="C39" s="29" t="s">
        <v>140</v>
      </c>
      <c r="D39" s="29">
        <v>0</v>
      </c>
      <c r="E39" s="43">
        <v>0</v>
      </c>
      <c r="F39" s="29">
        <v>0</v>
      </c>
      <c r="G39" s="43">
        <v>0</v>
      </c>
      <c r="H39" s="29">
        <v>1</v>
      </c>
      <c r="I39" s="43">
        <v>0.01</v>
      </c>
      <c r="J39" s="29">
        <v>0</v>
      </c>
      <c r="K39" s="43">
        <v>0</v>
      </c>
    </row>
    <row r="40" spans="1:11" s="4" customFormat="1" x14ac:dyDescent="0.25">
      <c r="A40" s="29" t="s">
        <v>167</v>
      </c>
      <c r="B40" s="30">
        <v>35</v>
      </c>
      <c r="C40" s="29" t="s">
        <v>141</v>
      </c>
      <c r="D40" s="29">
        <v>0</v>
      </c>
      <c r="E40" s="43">
        <v>0</v>
      </c>
      <c r="F40" s="29">
        <v>0</v>
      </c>
      <c r="G40" s="43">
        <v>0</v>
      </c>
      <c r="H40" s="29">
        <v>1</v>
      </c>
      <c r="I40" s="43">
        <v>1.4999999999999999E-2</v>
      </c>
      <c r="J40" s="29">
        <v>0</v>
      </c>
      <c r="K40" s="43">
        <v>0</v>
      </c>
    </row>
    <row r="41" spans="1:11" s="4" customFormat="1" x14ac:dyDescent="0.25">
      <c r="A41" s="29" t="s">
        <v>167</v>
      </c>
      <c r="B41" s="30">
        <v>36</v>
      </c>
      <c r="C41" s="29" t="s">
        <v>142</v>
      </c>
      <c r="D41" s="29">
        <v>0</v>
      </c>
      <c r="E41" s="43">
        <v>0</v>
      </c>
      <c r="F41" s="29">
        <v>0</v>
      </c>
      <c r="G41" s="43">
        <v>0</v>
      </c>
      <c r="H41" s="29">
        <v>1</v>
      </c>
      <c r="I41" s="43">
        <v>1.4999999999999999E-2</v>
      </c>
      <c r="J41" s="29">
        <v>0</v>
      </c>
      <c r="K41" s="43">
        <v>0</v>
      </c>
    </row>
    <row r="42" spans="1:11" s="4" customFormat="1" x14ac:dyDescent="0.25">
      <c r="A42" s="29" t="s">
        <v>167</v>
      </c>
      <c r="B42" s="30">
        <v>37</v>
      </c>
      <c r="C42" s="31" t="s">
        <v>143</v>
      </c>
      <c r="D42" s="29">
        <v>0</v>
      </c>
      <c r="E42" s="43">
        <v>0</v>
      </c>
      <c r="F42" s="29">
        <v>0</v>
      </c>
      <c r="G42" s="43">
        <v>0</v>
      </c>
      <c r="H42" s="29">
        <v>0</v>
      </c>
      <c r="I42" s="43">
        <v>0</v>
      </c>
      <c r="J42" s="29">
        <v>1</v>
      </c>
      <c r="K42" s="43">
        <v>0.33</v>
      </c>
    </row>
    <row r="43" spans="1:11" s="4" customFormat="1" x14ac:dyDescent="0.25">
      <c r="A43" s="29" t="s">
        <v>167</v>
      </c>
      <c r="B43" s="30">
        <v>38</v>
      </c>
      <c r="C43" s="31" t="s">
        <v>144</v>
      </c>
      <c r="D43" s="29">
        <v>0</v>
      </c>
      <c r="E43" s="43">
        <v>0</v>
      </c>
      <c r="F43" s="29">
        <v>1</v>
      </c>
      <c r="G43" s="43">
        <v>8.0000000000000002E-3</v>
      </c>
      <c r="H43" s="29">
        <v>0</v>
      </c>
      <c r="I43" s="43">
        <v>0</v>
      </c>
      <c r="J43" s="29">
        <v>0</v>
      </c>
      <c r="K43" s="43">
        <v>0</v>
      </c>
    </row>
    <row r="44" spans="1:11" s="4" customFormat="1" x14ac:dyDescent="0.25">
      <c r="A44" s="29" t="s">
        <v>167</v>
      </c>
      <c r="B44" s="30">
        <v>39</v>
      </c>
      <c r="C44" s="31" t="s">
        <v>145</v>
      </c>
      <c r="D44" s="29">
        <v>0</v>
      </c>
      <c r="E44" s="43">
        <v>0</v>
      </c>
      <c r="F44" s="29">
        <v>1</v>
      </c>
      <c r="G44" s="43">
        <v>8.0000000000000002E-3</v>
      </c>
      <c r="H44" s="29">
        <v>0</v>
      </c>
      <c r="I44" s="43">
        <v>0</v>
      </c>
      <c r="J44" s="29">
        <v>0</v>
      </c>
      <c r="K44" s="43">
        <v>0</v>
      </c>
    </row>
    <row r="45" spans="1:11" s="4" customFormat="1" x14ac:dyDescent="0.25">
      <c r="A45" s="29" t="s">
        <v>167</v>
      </c>
      <c r="B45" s="30">
        <v>40</v>
      </c>
      <c r="C45" s="31" t="s">
        <v>146</v>
      </c>
      <c r="D45" s="29">
        <v>1</v>
      </c>
      <c r="E45" s="43">
        <v>8.0000000000000002E-3</v>
      </c>
      <c r="F45" s="29">
        <v>0</v>
      </c>
      <c r="G45" s="43">
        <v>0</v>
      </c>
      <c r="H45" s="29">
        <v>0</v>
      </c>
      <c r="I45" s="43">
        <v>0</v>
      </c>
      <c r="J45" s="29">
        <v>0</v>
      </c>
      <c r="K45" s="43">
        <v>0</v>
      </c>
    </row>
    <row r="46" spans="1:11" x14ac:dyDescent="0.25">
      <c r="A46" s="29" t="s">
        <v>167</v>
      </c>
      <c r="B46" s="30">
        <v>41</v>
      </c>
      <c r="C46" s="29" t="s">
        <v>147</v>
      </c>
      <c r="D46" s="31">
        <v>0</v>
      </c>
      <c r="E46" s="44">
        <v>0</v>
      </c>
      <c r="F46" s="29">
        <v>0</v>
      </c>
      <c r="G46" s="43">
        <v>0</v>
      </c>
      <c r="H46" s="35">
        <v>0</v>
      </c>
      <c r="I46" s="45">
        <v>0</v>
      </c>
      <c r="J46" s="29">
        <v>5</v>
      </c>
      <c r="K46" s="43">
        <v>0.29499999999999998</v>
      </c>
    </row>
    <row r="47" spans="1:11" x14ac:dyDescent="0.25">
      <c r="A47" s="29" t="s">
        <v>167</v>
      </c>
      <c r="B47" s="30">
        <v>42</v>
      </c>
      <c r="C47" s="3" t="s">
        <v>148</v>
      </c>
      <c r="D47" s="31">
        <v>1</v>
      </c>
      <c r="E47" s="44">
        <v>8.0000000000000002E-3</v>
      </c>
      <c r="F47" s="29">
        <v>0</v>
      </c>
      <c r="G47" s="43">
        <v>0</v>
      </c>
      <c r="H47" s="35">
        <v>0</v>
      </c>
      <c r="I47" s="45">
        <v>0</v>
      </c>
      <c r="J47" s="29">
        <v>0</v>
      </c>
      <c r="K47" s="43">
        <v>0</v>
      </c>
    </row>
    <row r="48" spans="1:11" x14ac:dyDescent="0.25">
      <c r="A48" s="29" t="s">
        <v>167</v>
      </c>
      <c r="B48" s="30">
        <v>43</v>
      </c>
      <c r="C48" s="3" t="s">
        <v>149</v>
      </c>
      <c r="D48" s="31">
        <v>1</v>
      </c>
      <c r="E48" s="44">
        <v>1.4999999999999999E-2</v>
      </c>
      <c r="F48" s="29">
        <v>0</v>
      </c>
      <c r="G48" s="43">
        <v>0</v>
      </c>
      <c r="H48" s="35">
        <v>0</v>
      </c>
      <c r="I48" s="45">
        <v>0</v>
      </c>
      <c r="J48" s="29">
        <v>1</v>
      </c>
      <c r="K48" s="43">
        <v>1.4999999999999999E-2</v>
      </c>
    </row>
    <row r="49" spans="1:11" x14ac:dyDescent="0.25">
      <c r="A49" s="29" t="s">
        <v>167</v>
      </c>
      <c r="B49" s="30">
        <v>44</v>
      </c>
      <c r="C49" s="3" t="s">
        <v>150</v>
      </c>
      <c r="D49" s="31">
        <v>3</v>
      </c>
      <c r="E49" s="44">
        <v>1.65E-3</v>
      </c>
      <c r="F49" s="29">
        <v>0</v>
      </c>
      <c r="G49" s="43">
        <v>0</v>
      </c>
      <c r="H49" s="35">
        <v>2</v>
      </c>
      <c r="I49" s="45">
        <v>0.02</v>
      </c>
      <c r="J49" s="29">
        <v>0</v>
      </c>
      <c r="K49" s="43">
        <v>0</v>
      </c>
    </row>
    <row r="50" spans="1:11" x14ac:dyDescent="0.25">
      <c r="A50" s="29" t="s">
        <v>167</v>
      </c>
      <c r="B50" s="30">
        <v>45</v>
      </c>
      <c r="C50" s="3" t="s">
        <v>151</v>
      </c>
      <c r="D50" s="31">
        <v>1</v>
      </c>
      <c r="E50" s="44">
        <v>3.0000000000000001E-3</v>
      </c>
      <c r="F50" s="29">
        <v>1</v>
      </c>
      <c r="G50" s="43">
        <v>3.0000000000000001E-3</v>
      </c>
      <c r="H50" s="35">
        <v>0</v>
      </c>
      <c r="I50" s="45">
        <v>0</v>
      </c>
      <c r="J50" s="29">
        <v>0</v>
      </c>
      <c r="K50" s="43">
        <v>0</v>
      </c>
    </row>
    <row r="51" spans="1:11" x14ac:dyDescent="0.25">
      <c r="A51" s="29" t="s">
        <v>167</v>
      </c>
      <c r="B51" s="30">
        <v>46</v>
      </c>
      <c r="C51" s="3" t="s">
        <v>152</v>
      </c>
      <c r="D51" s="31">
        <v>0</v>
      </c>
      <c r="E51" s="44">
        <v>0</v>
      </c>
      <c r="F51" s="29">
        <v>0</v>
      </c>
      <c r="G51" s="43">
        <v>0</v>
      </c>
      <c r="H51" s="35">
        <v>0</v>
      </c>
      <c r="I51" s="45">
        <v>0</v>
      </c>
      <c r="J51" s="29">
        <v>1</v>
      </c>
      <c r="K51" s="43">
        <v>1.5E-3</v>
      </c>
    </row>
    <row r="52" spans="1:11" x14ac:dyDescent="0.25">
      <c r="A52" s="41" t="s">
        <v>167</v>
      </c>
      <c r="B52" s="30">
        <v>47</v>
      </c>
      <c r="C52" s="29" t="s">
        <v>168</v>
      </c>
      <c r="D52" s="35">
        <v>1</v>
      </c>
      <c r="E52" s="45">
        <v>0.02</v>
      </c>
      <c r="F52" s="35">
        <v>0</v>
      </c>
      <c r="G52" s="45">
        <v>0</v>
      </c>
      <c r="H52" s="35">
        <v>2</v>
      </c>
      <c r="I52" s="45">
        <v>0.01</v>
      </c>
      <c r="J52" s="35">
        <v>0</v>
      </c>
      <c r="K52" s="45">
        <v>0</v>
      </c>
    </row>
    <row r="53" spans="1:11" x14ac:dyDescent="0.25">
      <c r="A53" s="42" t="s">
        <v>167</v>
      </c>
      <c r="B53" s="30">
        <v>48</v>
      </c>
      <c r="C53" s="3" t="s">
        <v>169</v>
      </c>
      <c r="D53" s="35">
        <v>37</v>
      </c>
      <c r="E53" s="45">
        <v>0.18150000000000008</v>
      </c>
      <c r="F53" s="35">
        <v>51</v>
      </c>
      <c r="G53" s="45">
        <v>0.25500000000000012</v>
      </c>
      <c r="H53" s="35">
        <v>0</v>
      </c>
      <c r="I53" s="45">
        <v>0</v>
      </c>
      <c r="J53" s="35">
        <v>1</v>
      </c>
      <c r="K53" s="45">
        <v>5.0000000000000001E-3</v>
      </c>
    </row>
    <row r="54" spans="1:11" x14ac:dyDescent="0.25">
      <c r="A54" s="42" t="s">
        <v>167</v>
      </c>
      <c r="B54" s="30">
        <v>49</v>
      </c>
      <c r="C54" s="3" t="s">
        <v>170</v>
      </c>
      <c r="D54" s="35">
        <v>2</v>
      </c>
      <c r="E54" s="45">
        <v>6.5000000000000006E-3</v>
      </c>
      <c r="F54" s="35">
        <v>0</v>
      </c>
      <c r="G54" s="45">
        <v>0</v>
      </c>
      <c r="H54" s="35">
        <v>2</v>
      </c>
      <c r="I54" s="45">
        <v>3.5000000000000003E-2</v>
      </c>
      <c r="J54" s="35">
        <v>0</v>
      </c>
      <c r="K54" s="45">
        <v>0</v>
      </c>
    </row>
    <row r="55" spans="1:11" x14ac:dyDescent="0.25">
      <c r="A55" s="42" t="s">
        <v>167</v>
      </c>
      <c r="B55" s="30">
        <v>50</v>
      </c>
      <c r="C55" s="3" t="s">
        <v>171</v>
      </c>
      <c r="D55" s="35">
        <v>5</v>
      </c>
      <c r="E55" s="45">
        <v>7.4999999999999997E-3</v>
      </c>
      <c r="F55" s="35">
        <v>0</v>
      </c>
      <c r="G55" s="45">
        <v>0</v>
      </c>
      <c r="H55" s="35">
        <v>0</v>
      </c>
      <c r="I55" s="45">
        <v>0</v>
      </c>
      <c r="J55" s="35">
        <v>1</v>
      </c>
      <c r="K55" s="45">
        <v>1.5E-3</v>
      </c>
    </row>
    <row r="56" spans="1:11" x14ac:dyDescent="0.25">
      <c r="A56" s="42" t="s">
        <v>167</v>
      </c>
      <c r="B56" s="30">
        <v>51</v>
      </c>
      <c r="C56" s="3" t="s">
        <v>172</v>
      </c>
      <c r="D56" s="35">
        <v>2</v>
      </c>
      <c r="E56" s="45">
        <v>3.0000000000000001E-3</v>
      </c>
      <c r="F56" s="35">
        <v>0</v>
      </c>
      <c r="G56" s="45">
        <v>0</v>
      </c>
      <c r="H56" s="35">
        <v>0</v>
      </c>
      <c r="I56" s="45">
        <v>0</v>
      </c>
      <c r="J56" s="35">
        <v>0</v>
      </c>
      <c r="K56" s="45">
        <v>0</v>
      </c>
    </row>
    <row r="57" spans="1:11" x14ac:dyDescent="0.25">
      <c r="A57" s="42" t="s">
        <v>167</v>
      </c>
      <c r="B57" s="30">
        <v>52</v>
      </c>
      <c r="C57" s="3" t="s">
        <v>173</v>
      </c>
      <c r="D57" s="35">
        <v>1</v>
      </c>
      <c r="E57" s="45">
        <v>5.0000000000000001E-3</v>
      </c>
      <c r="F57" s="35">
        <v>1</v>
      </c>
      <c r="G57" s="45">
        <v>5.0000000000000001E-3</v>
      </c>
      <c r="H57" s="35">
        <v>0</v>
      </c>
      <c r="I57" s="45">
        <v>0</v>
      </c>
      <c r="J57" s="35">
        <v>0</v>
      </c>
      <c r="K57" s="45">
        <v>0</v>
      </c>
    </row>
    <row r="58" spans="1:11" x14ac:dyDescent="0.25">
      <c r="A58" s="42" t="s">
        <v>167</v>
      </c>
      <c r="B58" s="30">
        <v>53</v>
      </c>
      <c r="C58" s="3" t="s">
        <v>174</v>
      </c>
      <c r="D58" s="35">
        <v>0</v>
      </c>
      <c r="E58" s="45">
        <v>0</v>
      </c>
      <c r="F58" s="35">
        <v>0</v>
      </c>
      <c r="G58" s="45">
        <v>0</v>
      </c>
      <c r="H58" s="35">
        <v>1</v>
      </c>
      <c r="I58" s="45">
        <v>5.0000000000000001E-3</v>
      </c>
      <c r="J58" s="35">
        <v>0</v>
      </c>
      <c r="K58" s="45">
        <v>0</v>
      </c>
    </row>
    <row r="59" spans="1:11" x14ac:dyDescent="0.25">
      <c r="A59" s="42" t="s">
        <v>167</v>
      </c>
      <c r="B59" s="30">
        <v>54</v>
      </c>
      <c r="C59" s="3" t="s">
        <v>175</v>
      </c>
      <c r="D59" s="35">
        <v>0</v>
      </c>
      <c r="E59" s="45">
        <v>0</v>
      </c>
      <c r="F59" s="35">
        <v>13</v>
      </c>
      <c r="G59" s="45">
        <v>6.4999999999999988E-2</v>
      </c>
      <c r="H59" s="35">
        <v>0</v>
      </c>
      <c r="I59" s="45">
        <v>0</v>
      </c>
      <c r="J59" s="35">
        <v>0</v>
      </c>
      <c r="K59" s="45">
        <v>0</v>
      </c>
    </row>
    <row r="60" spans="1:11" x14ac:dyDescent="0.25">
      <c r="A60" s="41" t="s">
        <v>167</v>
      </c>
      <c r="B60" s="30">
        <v>55</v>
      </c>
      <c r="C60" s="29" t="s">
        <v>246</v>
      </c>
      <c r="D60" s="35">
        <v>1</v>
      </c>
      <c r="E60" s="45">
        <v>7.0000000000000007E-2</v>
      </c>
      <c r="F60" s="35">
        <v>1</v>
      </c>
      <c r="G60" s="45">
        <v>7.0000000000000007E-2</v>
      </c>
      <c r="H60" s="35">
        <v>0</v>
      </c>
      <c r="I60" s="45">
        <v>0</v>
      </c>
      <c r="J60" s="35">
        <v>0</v>
      </c>
      <c r="K60" s="45">
        <v>0</v>
      </c>
    </row>
    <row r="61" spans="1:11" x14ac:dyDescent="0.25">
      <c r="A61" s="42" t="s">
        <v>167</v>
      </c>
      <c r="B61" s="30">
        <v>56</v>
      </c>
      <c r="C61" s="3" t="s">
        <v>247</v>
      </c>
      <c r="D61" s="35">
        <v>2</v>
      </c>
      <c r="E61" s="45">
        <v>2.4E-2</v>
      </c>
      <c r="F61" s="35">
        <v>1</v>
      </c>
      <c r="G61" s="45">
        <v>0.01</v>
      </c>
      <c r="H61" s="35">
        <v>2</v>
      </c>
      <c r="I61" s="45">
        <v>1.6500000000000001E-2</v>
      </c>
      <c r="J61" s="35">
        <v>0</v>
      </c>
      <c r="K61" s="45">
        <v>0</v>
      </c>
    </row>
    <row r="62" spans="1:11" x14ac:dyDescent="0.25">
      <c r="A62" s="42" t="s">
        <v>167</v>
      </c>
      <c r="B62" s="30">
        <v>57</v>
      </c>
      <c r="C62" s="3" t="s">
        <v>248</v>
      </c>
      <c r="D62" s="35">
        <v>1</v>
      </c>
      <c r="E62" s="45">
        <v>1.4999999999999999E-2</v>
      </c>
      <c r="F62" s="35">
        <v>1</v>
      </c>
      <c r="G62" s="45">
        <v>1.4999999999999999E-2</v>
      </c>
      <c r="H62" s="35">
        <v>0</v>
      </c>
      <c r="I62" s="45">
        <v>0</v>
      </c>
      <c r="J62" s="35">
        <v>0</v>
      </c>
      <c r="K62" s="45">
        <v>0</v>
      </c>
    </row>
    <row r="63" spans="1:11" x14ac:dyDescent="0.25">
      <c r="A63" s="42" t="s">
        <v>167</v>
      </c>
      <c r="B63" s="30">
        <v>58</v>
      </c>
      <c r="C63" s="3" t="s">
        <v>249</v>
      </c>
      <c r="D63" s="35">
        <v>2</v>
      </c>
      <c r="E63" s="45">
        <v>1.6500000000000001E-2</v>
      </c>
      <c r="F63" s="35">
        <v>1</v>
      </c>
      <c r="G63" s="45">
        <v>1.4999999999999999E-2</v>
      </c>
      <c r="H63" s="35">
        <v>1</v>
      </c>
      <c r="I63" s="45">
        <v>5.0000000000000001E-3</v>
      </c>
      <c r="J63" s="35">
        <v>0</v>
      </c>
      <c r="K63" s="45">
        <v>0</v>
      </c>
    </row>
    <row r="64" spans="1:11" x14ac:dyDescent="0.25">
      <c r="A64" s="42" t="s">
        <v>167</v>
      </c>
      <c r="B64" s="30">
        <v>59</v>
      </c>
      <c r="C64" s="3" t="s">
        <v>250</v>
      </c>
      <c r="D64" s="35">
        <v>4</v>
      </c>
      <c r="E64" s="45">
        <v>4.0999999999999995E-2</v>
      </c>
      <c r="F64" s="35">
        <v>0</v>
      </c>
      <c r="G64" s="45">
        <v>0</v>
      </c>
      <c r="H64" s="35">
        <v>0</v>
      </c>
      <c r="I64" s="45">
        <v>0</v>
      </c>
      <c r="J64" s="35">
        <v>0</v>
      </c>
      <c r="K64" s="45">
        <v>0</v>
      </c>
    </row>
    <row r="65" spans="1:11" x14ac:dyDescent="0.25">
      <c r="A65" s="42" t="s">
        <v>167</v>
      </c>
      <c r="B65" s="30">
        <v>60</v>
      </c>
      <c r="C65" s="3" t="s">
        <v>251</v>
      </c>
      <c r="D65" s="35">
        <v>5</v>
      </c>
      <c r="E65" s="45">
        <v>1E-4</v>
      </c>
      <c r="F65" s="35">
        <v>5</v>
      </c>
      <c r="G65" s="45">
        <v>1E-4</v>
      </c>
      <c r="H65" s="35">
        <v>0</v>
      </c>
      <c r="I65" s="45">
        <v>0</v>
      </c>
      <c r="J65" s="35">
        <v>0</v>
      </c>
      <c r="K65" s="45">
        <v>0</v>
      </c>
    </row>
    <row r="66" spans="1:11" x14ac:dyDescent="0.25">
      <c r="A66" s="42" t="s">
        <v>167</v>
      </c>
      <c r="B66" s="30">
        <v>61</v>
      </c>
      <c r="C66" s="3" t="s">
        <v>252</v>
      </c>
      <c r="D66" s="35">
        <v>1</v>
      </c>
      <c r="E66" s="45">
        <v>4.5999999999999999E-3</v>
      </c>
      <c r="F66" s="35">
        <v>0</v>
      </c>
      <c r="G66" s="45">
        <v>0</v>
      </c>
      <c r="H66" s="35">
        <v>0</v>
      </c>
      <c r="I66" s="45">
        <v>0</v>
      </c>
      <c r="J66" s="35">
        <v>0</v>
      </c>
      <c r="K66" s="45">
        <v>0</v>
      </c>
    </row>
    <row r="67" spans="1:11" x14ac:dyDescent="0.25">
      <c r="A67" s="42" t="s">
        <v>167</v>
      </c>
      <c r="B67" s="30">
        <v>62</v>
      </c>
      <c r="C67" s="3" t="s">
        <v>253</v>
      </c>
      <c r="D67" s="35">
        <v>0</v>
      </c>
      <c r="E67" s="45">
        <v>0</v>
      </c>
      <c r="F67" s="35">
        <v>0</v>
      </c>
      <c r="G67" s="45">
        <v>0</v>
      </c>
      <c r="H67" s="35">
        <v>1</v>
      </c>
      <c r="I67" s="45">
        <v>1.2E-2</v>
      </c>
      <c r="J67" s="35">
        <v>0</v>
      </c>
      <c r="K67" s="45">
        <v>0</v>
      </c>
    </row>
    <row r="68" spans="1:11" x14ac:dyDescent="0.25">
      <c r="A68" s="42" t="s">
        <v>167</v>
      </c>
      <c r="B68" s="30">
        <v>63</v>
      </c>
      <c r="C68" s="3" t="s">
        <v>254</v>
      </c>
      <c r="D68" s="35">
        <v>0</v>
      </c>
      <c r="E68" s="45">
        <v>0</v>
      </c>
      <c r="F68" s="35">
        <v>0</v>
      </c>
      <c r="G68" s="45">
        <v>0</v>
      </c>
      <c r="H68" s="35">
        <v>2</v>
      </c>
      <c r="I68" s="45">
        <v>1.2E-2</v>
      </c>
      <c r="J68" s="35">
        <v>0</v>
      </c>
      <c r="K68" s="45">
        <v>0</v>
      </c>
    </row>
    <row r="69" spans="1:11" x14ac:dyDescent="0.25">
      <c r="A69" s="42" t="s">
        <v>167</v>
      </c>
      <c r="B69" s="30">
        <v>64</v>
      </c>
      <c r="C69" s="3" t="s">
        <v>255</v>
      </c>
      <c r="D69" s="35">
        <v>0</v>
      </c>
      <c r="E69" s="45">
        <v>0</v>
      </c>
      <c r="F69" s="35">
        <v>0</v>
      </c>
      <c r="G69" s="45">
        <v>0</v>
      </c>
      <c r="H69" s="35">
        <v>2</v>
      </c>
      <c r="I69" s="45">
        <v>2.7E-2</v>
      </c>
      <c r="J69" s="35">
        <v>0</v>
      </c>
      <c r="K69" s="45">
        <v>0</v>
      </c>
    </row>
    <row r="70" spans="1:11" x14ac:dyDescent="0.25">
      <c r="A70" s="42" t="s">
        <v>167</v>
      </c>
      <c r="B70" s="30">
        <v>65</v>
      </c>
      <c r="C70" s="3" t="s">
        <v>256</v>
      </c>
      <c r="D70" s="35">
        <v>0</v>
      </c>
      <c r="E70" s="45">
        <v>0</v>
      </c>
      <c r="F70" s="35">
        <v>0</v>
      </c>
      <c r="G70" s="45">
        <v>0</v>
      </c>
      <c r="H70" s="35">
        <v>1</v>
      </c>
      <c r="I70" s="45">
        <v>5.0000000000000001E-3</v>
      </c>
      <c r="J70" s="35">
        <v>0</v>
      </c>
      <c r="K70" s="45">
        <v>0</v>
      </c>
    </row>
    <row r="71" spans="1:11" x14ac:dyDescent="0.25">
      <c r="A71" s="42" t="s">
        <v>167</v>
      </c>
      <c r="B71" s="30">
        <v>66</v>
      </c>
      <c r="C71" s="3" t="s">
        <v>257</v>
      </c>
      <c r="D71" s="35">
        <v>0</v>
      </c>
      <c r="E71" s="45">
        <v>0</v>
      </c>
      <c r="F71" s="35">
        <v>0</v>
      </c>
      <c r="G71" s="45">
        <v>0</v>
      </c>
      <c r="H71" s="35">
        <v>1</v>
      </c>
      <c r="I71" s="45">
        <v>5.0000000000000001E-3</v>
      </c>
      <c r="J71" s="35">
        <v>0</v>
      </c>
      <c r="K71" s="45">
        <v>0</v>
      </c>
    </row>
    <row r="72" spans="1:11" x14ac:dyDescent="0.25">
      <c r="A72" s="42" t="s">
        <v>167</v>
      </c>
      <c r="B72" s="30">
        <v>67</v>
      </c>
      <c r="C72" s="3" t="s">
        <v>258</v>
      </c>
      <c r="D72" s="35">
        <v>0</v>
      </c>
      <c r="E72" s="45">
        <v>0</v>
      </c>
      <c r="F72" s="35">
        <v>1</v>
      </c>
      <c r="G72" s="45">
        <v>0.01</v>
      </c>
      <c r="H72" s="35">
        <v>1</v>
      </c>
      <c r="I72" s="45">
        <v>0.01</v>
      </c>
      <c r="J72" s="35">
        <v>0</v>
      </c>
      <c r="K72" s="45">
        <v>0</v>
      </c>
    </row>
    <row r="73" spans="1:11" x14ac:dyDescent="0.25">
      <c r="A73" s="42" t="s">
        <v>167</v>
      </c>
      <c r="B73" s="30">
        <v>68</v>
      </c>
      <c r="C73" s="3" t="s">
        <v>259</v>
      </c>
      <c r="D73" s="35">
        <v>0</v>
      </c>
      <c r="E73" s="45">
        <v>0</v>
      </c>
      <c r="F73" s="35">
        <v>1</v>
      </c>
      <c r="G73" s="45">
        <v>1.4999999999999999E-2</v>
      </c>
      <c r="H73" s="35">
        <v>0</v>
      </c>
      <c r="I73" s="45">
        <v>0</v>
      </c>
      <c r="J73" s="35">
        <v>1</v>
      </c>
      <c r="K73" s="45">
        <v>6.3E-2</v>
      </c>
    </row>
    <row r="74" spans="1:11" s="4" customFormat="1" x14ac:dyDescent="0.25">
      <c r="A74" s="48" t="s">
        <v>167</v>
      </c>
      <c r="B74" s="49"/>
      <c r="C74" s="49" t="s">
        <v>16</v>
      </c>
      <c r="D74" s="50">
        <f>SUM(D75:D103)</f>
        <v>76</v>
      </c>
      <c r="E74" s="51">
        <f t="shared" ref="E74:K74" si="1">SUM(E75:E103)</f>
        <v>25.52214</v>
      </c>
      <c r="F74" s="50">
        <f t="shared" si="1"/>
        <v>53</v>
      </c>
      <c r="G74" s="51">
        <f t="shared" si="1"/>
        <v>1.0070499999999998</v>
      </c>
      <c r="H74" s="50">
        <f t="shared" si="1"/>
        <v>53</v>
      </c>
      <c r="I74" s="51">
        <f t="shared" si="1"/>
        <v>8.4761700000000033</v>
      </c>
      <c r="J74" s="50">
        <f t="shared" si="1"/>
        <v>7</v>
      </c>
      <c r="K74" s="51">
        <f t="shared" si="1"/>
        <v>0.11150000000000002</v>
      </c>
    </row>
    <row r="75" spans="1:11" s="4" customFormat="1" x14ac:dyDescent="0.25">
      <c r="A75" s="29" t="s">
        <v>167</v>
      </c>
      <c r="B75" s="30">
        <v>1</v>
      </c>
      <c r="C75" s="31" t="s">
        <v>19</v>
      </c>
      <c r="D75" s="31">
        <v>1</v>
      </c>
      <c r="E75" s="44">
        <v>0.03</v>
      </c>
      <c r="F75" s="31">
        <v>1</v>
      </c>
      <c r="G75" s="44">
        <v>0.01</v>
      </c>
      <c r="H75" s="31">
        <v>2</v>
      </c>
      <c r="I75" s="44">
        <v>0.02</v>
      </c>
      <c r="J75" s="31">
        <v>0</v>
      </c>
      <c r="K75" s="44">
        <v>0</v>
      </c>
    </row>
    <row r="76" spans="1:11" s="4" customFormat="1" x14ac:dyDescent="0.25">
      <c r="A76" s="29" t="s">
        <v>167</v>
      </c>
      <c r="B76" s="30">
        <v>2</v>
      </c>
      <c r="C76" s="31" t="s">
        <v>20</v>
      </c>
      <c r="D76" s="31">
        <v>7</v>
      </c>
      <c r="E76" s="44">
        <v>5.2600000000000001E-2</v>
      </c>
      <c r="F76" s="31">
        <v>5</v>
      </c>
      <c r="G76" s="44">
        <v>2.76E-2</v>
      </c>
      <c r="H76" s="31">
        <v>3</v>
      </c>
      <c r="I76" s="44">
        <v>7.8051500000000003</v>
      </c>
      <c r="J76" s="31">
        <v>1</v>
      </c>
      <c r="K76" s="44">
        <v>1.4999999999999999E-2</v>
      </c>
    </row>
    <row r="77" spans="1:11" s="4" customFormat="1" x14ac:dyDescent="0.25">
      <c r="A77" s="29" t="s">
        <v>167</v>
      </c>
      <c r="B77" s="30">
        <v>3</v>
      </c>
      <c r="C77" s="31" t="s">
        <v>18</v>
      </c>
      <c r="D77" s="31">
        <v>19</v>
      </c>
      <c r="E77" s="44">
        <v>2.3942000000000001</v>
      </c>
      <c r="F77" s="31">
        <v>15</v>
      </c>
      <c r="G77" s="44">
        <v>0.1883</v>
      </c>
      <c r="H77" s="31">
        <v>6</v>
      </c>
      <c r="I77" s="44">
        <v>0.3</v>
      </c>
      <c r="J77" s="31">
        <v>0</v>
      </c>
      <c r="K77" s="44">
        <v>0</v>
      </c>
    </row>
    <row r="78" spans="1:11" s="4" customFormat="1" x14ac:dyDescent="0.25">
      <c r="A78" s="29" t="s">
        <v>167</v>
      </c>
      <c r="B78" s="30">
        <v>4</v>
      </c>
      <c r="C78" s="29" t="s">
        <v>36</v>
      </c>
      <c r="D78" s="31">
        <v>0</v>
      </c>
      <c r="E78" s="44">
        <v>0</v>
      </c>
      <c r="F78" s="31">
        <v>0</v>
      </c>
      <c r="G78" s="44">
        <v>0</v>
      </c>
      <c r="H78" s="31">
        <v>1</v>
      </c>
      <c r="I78" s="44">
        <v>2E-3</v>
      </c>
      <c r="J78" s="31">
        <v>0</v>
      </c>
      <c r="K78" s="44">
        <v>0</v>
      </c>
    </row>
    <row r="79" spans="1:11" s="4" customFormat="1" x14ac:dyDescent="0.25">
      <c r="A79" s="29" t="s">
        <v>167</v>
      </c>
      <c r="B79" s="30">
        <v>5</v>
      </c>
      <c r="C79" s="31" t="s">
        <v>40</v>
      </c>
      <c r="D79" s="31">
        <v>1</v>
      </c>
      <c r="E79" s="44">
        <v>0.01</v>
      </c>
      <c r="F79" s="31">
        <v>1</v>
      </c>
      <c r="G79" s="44">
        <v>0.01</v>
      </c>
      <c r="H79" s="31">
        <v>0</v>
      </c>
      <c r="I79" s="44">
        <v>0</v>
      </c>
      <c r="J79" s="31">
        <v>0</v>
      </c>
      <c r="K79" s="44">
        <v>0</v>
      </c>
    </row>
    <row r="80" spans="1:11" s="4" customFormat="1" x14ac:dyDescent="0.25">
      <c r="A80" s="29" t="s">
        <v>167</v>
      </c>
      <c r="B80" s="30">
        <v>6</v>
      </c>
      <c r="C80" s="29" t="s">
        <v>24</v>
      </c>
      <c r="D80" s="31">
        <v>2</v>
      </c>
      <c r="E80" s="44">
        <v>1.1299999999999999E-2</v>
      </c>
      <c r="F80" s="31">
        <v>3</v>
      </c>
      <c r="G80" s="44">
        <v>1.6299999999999999E-2</v>
      </c>
      <c r="H80" s="31">
        <v>1</v>
      </c>
      <c r="I80" s="44">
        <v>0.01</v>
      </c>
      <c r="J80" s="31">
        <v>1</v>
      </c>
      <c r="K80" s="44">
        <v>5.0000000000000001E-3</v>
      </c>
    </row>
    <row r="81" spans="1:11" s="4" customFormat="1" x14ac:dyDescent="0.25">
      <c r="A81" s="29" t="s">
        <v>167</v>
      </c>
      <c r="B81" s="30">
        <v>7</v>
      </c>
      <c r="C81" s="29" t="s">
        <v>22</v>
      </c>
      <c r="D81" s="31">
        <v>11</v>
      </c>
      <c r="E81" s="44">
        <v>0.52051999999999998</v>
      </c>
      <c r="F81" s="31">
        <v>9</v>
      </c>
      <c r="G81" s="44">
        <v>0.62051999999999996</v>
      </c>
      <c r="H81" s="31">
        <v>10</v>
      </c>
      <c r="I81" s="44">
        <v>0.1573</v>
      </c>
      <c r="J81" s="31">
        <v>1</v>
      </c>
      <c r="K81" s="44">
        <v>4.4999999999999997E-3</v>
      </c>
    </row>
    <row r="82" spans="1:11" x14ac:dyDescent="0.25">
      <c r="A82" s="29" t="s">
        <v>167</v>
      </c>
      <c r="B82" s="30">
        <v>8</v>
      </c>
      <c r="C82" s="29" t="s">
        <v>35</v>
      </c>
      <c r="D82" s="31">
        <v>2</v>
      </c>
      <c r="E82" s="44">
        <v>2.5000000000000001E-2</v>
      </c>
      <c r="F82" s="31">
        <v>2</v>
      </c>
      <c r="G82" s="44">
        <v>2.5000000000000001E-2</v>
      </c>
      <c r="H82" s="31">
        <v>1</v>
      </c>
      <c r="I82" s="44">
        <v>5.0000000000000001E-3</v>
      </c>
      <c r="J82" s="31">
        <v>0</v>
      </c>
      <c r="K82" s="44">
        <v>0</v>
      </c>
    </row>
    <row r="83" spans="1:11" x14ac:dyDescent="0.25">
      <c r="A83" s="29" t="s">
        <v>167</v>
      </c>
      <c r="B83" s="30">
        <v>9</v>
      </c>
      <c r="C83" s="31" t="s">
        <v>37</v>
      </c>
      <c r="D83" s="31">
        <v>1</v>
      </c>
      <c r="E83" s="44">
        <v>1.2E-2</v>
      </c>
      <c r="F83" s="31">
        <v>2</v>
      </c>
      <c r="G83" s="44">
        <v>1.525E-2</v>
      </c>
      <c r="H83" s="31">
        <v>1</v>
      </c>
      <c r="I83" s="44">
        <v>1.4999999999999999E-2</v>
      </c>
      <c r="J83" s="31">
        <v>0</v>
      </c>
      <c r="K83" s="44">
        <v>0</v>
      </c>
    </row>
    <row r="84" spans="1:11" x14ac:dyDescent="0.25">
      <c r="A84" s="29" t="s">
        <v>167</v>
      </c>
      <c r="B84" s="30">
        <v>10</v>
      </c>
      <c r="C84" s="36" t="s">
        <v>112</v>
      </c>
      <c r="D84" s="31">
        <v>1</v>
      </c>
      <c r="E84" s="44">
        <v>5.0000000000000001E-3</v>
      </c>
      <c r="F84" s="31">
        <v>0</v>
      </c>
      <c r="G84" s="44">
        <v>0</v>
      </c>
      <c r="H84" s="31">
        <v>3</v>
      </c>
      <c r="I84" s="44">
        <v>2.5000000000000001E-2</v>
      </c>
      <c r="J84" s="31">
        <v>0</v>
      </c>
      <c r="K84" s="44">
        <v>0</v>
      </c>
    </row>
    <row r="85" spans="1:11" x14ac:dyDescent="0.25">
      <c r="A85" s="29" t="s">
        <v>167</v>
      </c>
      <c r="B85" s="30">
        <v>11</v>
      </c>
      <c r="C85" s="37" t="s">
        <v>113</v>
      </c>
      <c r="D85" s="31">
        <v>7</v>
      </c>
      <c r="E85" s="44">
        <v>0.10100000000000001</v>
      </c>
      <c r="F85" s="31">
        <v>1</v>
      </c>
      <c r="G85" s="44">
        <v>1.2E-2</v>
      </c>
      <c r="H85" s="31">
        <v>6</v>
      </c>
      <c r="I85" s="44">
        <v>5.0000000000000001E-3</v>
      </c>
      <c r="J85" s="31">
        <v>0</v>
      </c>
      <c r="K85" s="43">
        <v>0</v>
      </c>
    </row>
    <row r="86" spans="1:11" x14ac:dyDescent="0.25">
      <c r="A86" s="29" t="s">
        <v>167</v>
      </c>
      <c r="B86" s="30">
        <v>12</v>
      </c>
      <c r="C86" s="38" t="s">
        <v>114</v>
      </c>
      <c r="D86" s="31">
        <v>3</v>
      </c>
      <c r="E86" s="46">
        <v>6.7000000000000004E-2</v>
      </c>
      <c r="F86" s="31">
        <v>0</v>
      </c>
      <c r="G86" s="44">
        <v>0</v>
      </c>
      <c r="H86" s="31">
        <v>0</v>
      </c>
      <c r="I86" s="44">
        <v>0</v>
      </c>
      <c r="J86" s="31">
        <v>0</v>
      </c>
      <c r="K86" s="44">
        <v>0</v>
      </c>
    </row>
    <row r="87" spans="1:11" x14ac:dyDescent="0.25">
      <c r="A87" s="29" t="s">
        <v>167</v>
      </c>
      <c r="B87" s="30">
        <v>13</v>
      </c>
      <c r="C87" s="39" t="s">
        <v>115</v>
      </c>
      <c r="D87" s="31">
        <v>3</v>
      </c>
      <c r="E87" s="44">
        <v>0.03</v>
      </c>
      <c r="F87" s="31">
        <v>3</v>
      </c>
      <c r="G87" s="44">
        <v>2.7E-2</v>
      </c>
      <c r="H87" s="31">
        <v>3</v>
      </c>
      <c r="I87" s="44">
        <v>2.1000000000000001E-2</v>
      </c>
      <c r="J87" s="31">
        <v>0</v>
      </c>
      <c r="K87" s="44">
        <v>0</v>
      </c>
    </row>
    <row r="88" spans="1:11" x14ac:dyDescent="0.25">
      <c r="A88" s="29" t="s">
        <v>167</v>
      </c>
      <c r="B88" s="30">
        <v>14</v>
      </c>
      <c r="C88" s="39" t="s">
        <v>116</v>
      </c>
      <c r="D88" s="31">
        <v>1</v>
      </c>
      <c r="E88" s="46">
        <v>0.01</v>
      </c>
      <c r="F88" s="31">
        <v>0</v>
      </c>
      <c r="G88" s="44">
        <v>0</v>
      </c>
      <c r="H88" s="31">
        <v>0</v>
      </c>
      <c r="I88" s="44">
        <v>0</v>
      </c>
      <c r="J88" s="31">
        <v>0</v>
      </c>
      <c r="K88" s="44">
        <v>0</v>
      </c>
    </row>
    <row r="89" spans="1:11" x14ac:dyDescent="0.25">
      <c r="A89" s="29" t="s">
        <v>167</v>
      </c>
      <c r="B89" s="30">
        <v>15</v>
      </c>
      <c r="C89" s="29" t="s">
        <v>117</v>
      </c>
      <c r="D89" s="31">
        <v>0</v>
      </c>
      <c r="E89" s="44">
        <v>0</v>
      </c>
      <c r="F89" s="31">
        <v>0</v>
      </c>
      <c r="G89" s="44">
        <v>0</v>
      </c>
      <c r="H89" s="31">
        <v>3</v>
      </c>
      <c r="I89" s="43">
        <v>1.7000000000000001E-2</v>
      </c>
      <c r="J89" s="31">
        <v>1</v>
      </c>
      <c r="K89" s="44">
        <v>1.2E-2</v>
      </c>
    </row>
    <row r="90" spans="1:11" s="4" customFormat="1" x14ac:dyDescent="0.25">
      <c r="A90" s="29" t="s">
        <v>167</v>
      </c>
      <c r="B90" s="30">
        <v>16</v>
      </c>
      <c r="C90" s="31" t="s">
        <v>153</v>
      </c>
      <c r="D90" s="29">
        <v>0</v>
      </c>
      <c r="E90" s="43">
        <v>0</v>
      </c>
      <c r="F90" s="31">
        <v>1</v>
      </c>
      <c r="G90" s="44">
        <v>5.0000000000000001E-3</v>
      </c>
      <c r="H90" s="31">
        <v>0</v>
      </c>
      <c r="I90" s="44">
        <v>0</v>
      </c>
      <c r="J90" s="31">
        <v>2</v>
      </c>
      <c r="K90" s="44">
        <v>7.0000000000000007E-2</v>
      </c>
    </row>
    <row r="91" spans="1:11" s="4" customFormat="1" x14ac:dyDescent="0.25">
      <c r="A91" s="29" t="s">
        <v>167</v>
      </c>
      <c r="B91" s="30">
        <v>17</v>
      </c>
      <c r="C91" s="31" t="s">
        <v>154</v>
      </c>
      <c r="D91" s="29">
        <v>3</v>
      </c>
      <c r="E91" s="43">
        <v>0.04</v>
      </c>
      <c r="F91" s="31">
        <v>6</v>
      </c>
      <c r="G91" s="44">
        <v>6.0000000000000002E-5</v>
      </c>
      <c r="H91" s="31">
        <v>4</v>
      </c>
      <c r="I91" s="44">
        <v>2.5020000000000001E-2</v>
      </c>
      <c r="J91" s="31">
        <v>0</v>
      </c>
      <c r="K91" s="44">
        <v>0</v>
      </c>
    </row>
    <row r="92" spans="1:11" s="4" customFormat="1" x14ac:dyDescent="0.25">
      <c r="A92" s="29" t="s">
        <v>167</v>
      </c>
      <c r="B92" s="30">
        <v>18</v>
      </c>
      <c r="C92" s="31" t="s">
        <v>155</v>
      </c>
      <c r="D92" s="29">
        <v>1</v>
      </c>
      <c r="E92" s="43">
        <v>8.0000000000000002E-3</v>
      </c>
      <c r="F92" s="29">
        <v>1</v>
      </c>
      <c r="G92" s="43">
        <v>1.4999999999999999E-2</v>
      </c>
      <c r="H92" s="31">
        <v>0</v>
      </c>
      <c r="I92" s="44">
        <v>0</v>
      </c>
      <c r="J92" s="31">
        <v>0</v>
      </c>
      <c r="K92" s="44">
        <v>0</v>
      </c>
    </row>
    <row r="93" spans="1:11" s="4" customFormat="1" x14ac:dyDescent="0.25">
      <c r="A93" s="29" t="s">
        <v>167</v>
      </c>
      <c r="B93" s="30">
        <v>19</v>
      </c>
      <c r="C93" s="31" t="s">
        <v>156</v>
      </c>
      <c r="D93" s="29">
        <v>3</v>
      </c>
      <c r="E93" s="43">
        <v>3.0000000000000001E-3</v>
      </c>
      <c r="F93" s="31">
        <v>0</v>
      </c>
      <c r="G93" s="44">
        <v>0</v>
      </c>
      <c r="H93" s="31">
        <v>0</v>
      </c>
      <c r="I93" s="44">
        <v>0</v>
      </c>
      <c r="J93" s="31">
        <v>0</v>
      </c>
      <c r="K93" s="44">
        <v>0</v>
      </c>
    </row>
    <row r="94" spans="1:11" s="4" customFormat="1" x14ac:dyDescent="0.25">
      <c r="A94" s="29" t="s">
        <v>167</v>
      </c>
      <c r="B94" s="30">
        <v>20</v>
      </c>
      <c r="C94" s="29" t="s">
        <v>157</v>
      </c>
      <c r="D94" s="29">
        <v>1</v>
      </c>
      <c r="E94" s="43">
        <v>20.9</v>
      </c>
      <c r="F94" s="31">
        <v>0</v>
      </c>
      <c r="G94" s="44">
        <v>0</v>
      </c>
      <c r="H94" s="31">
        <v>1</v>
      </c>
      <c r="I94" s="44">
        <v>0.01</v>
      </c>
      <c r="J94" s="31">
        <v>0</v>
      </c>
      <c r="K94" s="44">
        <v>0</v>
      </c>
    </row>
    <row r="95" spans="1:11" s="4" customFormat="1" x14ac:dyDescent="0.25">
      <c r="A95" s="29" t="s">
        <v>167</v>
      </c>
      <c r="B95" s="30">
        <v>21</v>
      </c>
      <c r="C95" s="29" t="s">
        <v>158</v>
      </c>
      <c r="D95" s="29">
        <v>1</v>
      </c>
      <c r="E95" s="43">
        <v>0.02</v>
      </c>
      <c r="F95" s="31">
        <v>1</v>
      </c>
      <c r="G95" s="44">
        <v>0.02</v>
      </c>
      <c r="H95" s="31">
        <v>1</v>
      </c>
      <c r="I95" s="44">
        <v>1.4999999999999999E-2</v>
      </c>
      <c r="J95" s="31">
        <v>0</v>
      </c>
      <c r="K95" s="44">
        <v>0</v>
      </c>
    </row>
    <row r="96" spans="1:11" s="4" customFormat="1" x14ac:dyDescent="0.25">
      <c r="A96" s="29" t="s">
        <v>167</v>
      </c>
      <c r="B96" s="30">
        <v>22</v>
      </c>
      <c r="C96" s="29" t="s">
        <v>159</v>
      </c>
      <c r="D96" s="31">
        <v>1</v>
      </c>
      <c r="E96" s="44">
        <v>0.12</v>
      </c>
      <c r="F96" s="31">
        <v>0</v>
      </c>
      <c r="G96" s="44">
        <v>0</v>
      </c>
      <c r="H96" s="31">
        <v>0</v>
      </c>
      <c r="I96" s="44">
        <v>0</v>
      </c>
      <c r="J96" s="31">
        <v>0</v>
      </c>
      <c r="K96" s="44">
        <v>0</v>
      </c>
    </row>
    <row r="97" spans="1:11" x14ac:dyDescent="0.25">
      <c r="A97" s="41" t="s">
        <v>167</v>
      </c>
      <c r="B97" s="30">
        <v>23</v>
      </c>
      <c r="C97" s="35" t="s">
        <v>176</v>
      </c>
      <c r="D97" s="40">
        <v>1</v>
      </c>
      <c r="E97" s="45">
        <v>0.12</v>
      </c>
      <c r="F97" s="35">
        <v>0</v>
      </c>
      <c r="G97" s="45">
        <v>0</v>
      </c>
      <c r="H97" s="35">
        <v>0</v>
      </c>
      <c r="I97" s="45">
        <v>0</v>
      </c>
      <c r="J97" s="35">
        <v>0</v>
      </c>
      <c r="K97" s="45">
        <v>0</v>
      </c>
    </row>
    <row r="98" spans="1:11" x14ac:dyDescent="0.25">
      <c r="A98" s="41" t="s">
        <v>167</v>
      </c>
      <c r="B98" s="30">
        <v>24</v>
      </c>
      <c r="C98" s="35" t="s">
        <v>177</v>
      </c>
      <c r="D98" s="40">
        <v>1</v>
      </c>
      <c r="E98" s="45">
        <v>1.4999999999999999E-2</v>
      </c>
      <c r="F98" s="35">
        <v>1</v>
      </c>
      <c r="G98" s="45">
        <v>1.4999999999999999E-2</v>
      </c>
      <c r="H98" s="35">
        <v>2</v>
      </c>
      <c r="I98" s="45">
        <v>1.2E-2</v>
      </c>
      <c r="J98" s="35">
        <v>1</v>
      </c>
      <c r="K98" s="45">
        <v>5.0000000000000001E-3</v>
      </c>
    </row>
    <row r="99" spans="1:11" x14ac:dyDescent="0.25">
      <c r="A99" s="41" t="s">
        <v>167</v>
      </c>
      <c r="B99" s="30">
        <v>25</v>
      </c>
      <c r="C99" s="35" t="s">
        <v>178</v>
      </c>
      <c r="D99" s="40">
        <v>2</v>
      </c>
      <c r="E99" s="45">
        <v>1.7499999999999998E-2</v>
      </c>
      <c r="F99" s="35">
        <v>0</v>
      </c>
      <c r="G99" s="45">
        <v>0</v>
      </c>
      <c r="H99" s="35">
        <v>3</v>
      </c>
      <c r="I99" s="45">
        <v>2.5000000000000001E-2</v>
      </c>
      <c r="J99" s="35">
        <v>0</v>
      </c>
      <c r="K99" s="45">
        <v>0</v>
      </c>
    </row>
    <row r="100" spans="1:11" x14ac:dyDescent="0.25">
      <c r="A100" s="41" t="s">
        <v>167</v>
      </c>
      <c r="B100" s="30">
        <v>26</v>
      </c>
      <c r="C100" s="35" t="s">
        <v>179</v>
      </c>
      <c r="D100" s="40">
        <v>1</v>
      </c>
      <c r="E100" s="45">
        <v>1</v>
      </c>
      <c r="F100" s="35">
        <v>0</v>
      </c>
      <c r="G100" s="45">
        <v>0</v>
      </c>
      <c r="H100" s="35">
        <v>0</v>
      </c>
      <c r="I100" s="45">
        <v>0</v>
      </c>
      <c r="J100" s="35">
        <v>0</v>
      </c>
      <c r="K100" s="45">
        <v>0</v>
      </c>
    </row>
    <row r="101" spans="1:11" x14ac:dyDescent="0.25">
      <c r="A101" s="41" t="s">
        <v>167</v>
      </c>
      <c r="B101" s="30">
        <v>27</v>
      </c>
      <c r="C101" s="35" t="s">
        <v>260</v>
      </c>
      <c r="D101" s="40">
        <v>1</v>
      </c>
      <c r="E101" s="45">
        <v>0.01</v>
      </c>
      <c r="F101" s="35">
        <v>0</v>
      </c>
      <c r="G101" s="45">
        <v>0</v>
      </c>
      <c r="H101" s="35">
        <v>0</v>
      </c>
      <c r="I101" s="45">
        <v>0</v>
      </c>
      <c r="J101" s="35">
        <v>0</v>
      </c>
      <c r="K101" s="45">
        <v>0</v>
      </c>
    </row>
    <row r="102" spans="1:11" x14ac:dyDescent="0.25">
      <c r="A102" s="41" t="s">
        <v>167</v>
      </c>
      <c r="B102" s="30">
        <v>28</v>
      </c>
      <c r="C102" s="35" t="s">
        <v>261</v>
      </c>
      <c r="D102" s="40">
        <v>1</v>
      </c>
      <c r="E102" s="45">
        <v>2.0000000000000002E-5</v>
      </c>
      <c r="F102" s="35">
        <v>1</v>
      </c>
      <c r="G102" s="45">
        <v>2.0000000000000002E-5</v>
      </c>
      <c r="H102" s="35">
        <v>1</v>
      </c>
      <c r="I102" s="45">
        <v>1.5E-3</v>
      </c>
      <c r="J102" s="35">
        <v>0</v>
      </c>
      <c r="K102" s="45">
        <v>0</v>
      </c>
    </row>
    <row r="103" spans="1:11" x14ac:dyDescent="0.25">
      <c r="A103" s="41" t="s">
        <v>167</v>
      </c>
      <c r="B103" s="30">
        <v>29</v>
      </c>
      <c r="C103" s="35" t="s">
        <v>262</v>
      </c>
      <c r="D103" s="40">
        <v>0</v>
      </c>
      <c r="E103" s="45">
        <v>0</v>
      </c>
      <c r="F103" s="35">
        <v>0</v>
      </c>
      <c r="G103" s="45">
        <v>0</v>
      </c>
      <c r="H103" s="35">
        <v>1</v>
      </c>
      <c r="I103" s="45">
        <v>5.1999999999999998E-3</v>
      </c>
      <c r="J103" s="35">
        <v>0</v>
      </c>
      <c r="K103" s="45">
        <v>0</v>
      </c>
    </row>
  </sheetData>
  <sortState ref="C24:C34">
    <sortCondition ref="C24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5748031496062992" top="0.74803149606299213" bottom="0.74803149606299213" header="0.31496062992125984" footer="0.31496062992125984"/>
  <pageSetup paperSize="9" scale="61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7"/>
  <sheetViews>
    <sheetView tabSelected="1" view="pageBreakPreview" zoomScaleNormal="90" zoomScaleSheetLayoutView="100" workbookViewId="0">
      <pane ySplit="4" topLeftCell="A5" activePane="bottomLeft" state="frozen"/>
      <selection pane="bottomLeft" activeCell="G88" sqref="G88"/>
    </sheetView>
  </sheetViews>
  <sheetFormatPr defaultRowHeight="15" x14ac:dyDescent="0.25"/>
  <cols>
    <col min="1" max="1" width="26" style="2" customWidth="1"/>
    <col min="2" max="2" width="10" style="2" customWidth="1"/>
    <col min="3" max="3" width="14.5703125" style="9" customWidth="1"/>
    <col min="4" max="5" width="15" style="9" customWidth="1"/>
    <col min="6" max="6" width="14.140625" style="9" customWidth="1"/>
    <col min="7" max="7" width="13.140625" style="9" customWidth="1"/>
    <col min="8" max="8" width="44.140625" style="10" customWidth="1"/>
    <col min="9" max="9" width="36.85546875" style="2" hidden="1" customWidth="1"/>
    <col min="10" max="16384" width="9.140625" style="2"/>
  </cols>
  <sheetData>
    <row r="1" spans="1:9" customFormat="1" x14ac:dyDescent="0.25">
      <c r="A1" s="9"/>
      <c r="B1" s="9"/>
      <c r="C1" s="9"/>
      <c r="D1" s="9"/>
      <c r="E1" s="9"/>
      <c r="F1" s="9"/>
      <c r="G1" s="9"/>
      <c r="H1" s="61" t="s">
        <v>17</v>
      </c>
    </row>
    <row r="2" spans="1:9" customFormat="1" ht="15.75" thickBot="1" x14ac:dyDescent="0.3">
      <c r="A2" s="62" t="s">
        <v>283</v>
      </c>
      <c r="B2" s="62"/>
      <c r="C2" s="62"/>
      <c r="D2" s="62"/>
      <c r="E2" s="62"/>
      <c r="F2" s="62"/>
      <c r="G2" s="62"/>
      <c r="H2" s="62"/>
    </row>
    <row r="3" spans="1:9" customFormat="1" ht="60" x14ac:dyDescent="0.25">
      <c r="A3" s="63" t="s">
        <v>0</v>
      </c>
      <c r="B3" s="63" t="s">
        <v>1</v>
      </c>
      <c r="C3" s="63" t="s">
        <v>9</v>
      </c>
      <c r="D3" s="63" t="s">
        <v>10</v>
      </c>
      <c r="E3" s="63" t="s">
        <v>11</v>
      </c>
      <c r="F3" s="64" t="s">
        <v>284</v>
      </c>
      <c r="G3" s="64" t="s">
        <v>12</v>
      </c>
      <c r="H3" s="63" t="s">
        <v>13</v>
      </c>
    </row>
    <row r="4" spans="1:9" customFormat="1" x14ac:dyDescent="0.25">
      <c r="A4" s="41">
        <v>1</v>
      </c>
      <c r="B4" s="65">
        <v>2</v>
      </c>
      <c r="C4" s="65">
        <v>3</v>
      </c>
      <c r="D4" s="65">
        <v>4</v>
      </c>
      <c r="E4" s="65">
        <v>5</v>
      </c>
      <c r="F4" s="66">
        <v>6</v>
      </c>
      <c r="G4" s="66">
        <v>7</v>
      </c>
      <c r="H4" s="29">
        <v>8</v>
      </c>
    </row>
    <row r="5" spans="1:9" s="4" customFormat="1" ht="16.5" customHeight="1" x14ac:dyDescent="0.25">
      <c r="A5" s="5" t="s">
        <v>167</v>
      </c>
      <c r="B5" s="8">
        <v>1</v>
      </c>
      <c r="C5" s="5">
        <v>40909331</v>
      </c>
      <c r="D5" s="15">
        <v>41956</v>
      </c>
      <c r="E5" s="6" t="s">
        <v>31</v>
      </c>
      <c r="F5" s="55">
        <v>80</v>
      </c>
      <c r="G5" s="58">
        <f>330363.87/1.18</f>
        <v>279969.38135593222</v>
      </c>
      <c r="H5" s="7" t="s">
        <v>26</v>
      </c>
      <c r="I5" s="5" t="s">
        <v>42</v>
      </c>
    </row>
    <row r="6" spans="1:9" s="4" customFormat="1" ht="16.5" customHeight="1" x14ac:dyDescent="0.25">
      <c r="A6" s="5" t="s">
        <v>167</v>
      </c>
      <c r="B6" s="8">
        <v>2</v>
      </c>
      <c r="C6" s="14">
        <v>40954172</v>
      </c>
      <c r="D6" s="15">
        <v>41953</v>
      </c>
      <c r="E6" s="6" t="s">
        <v>31</v>
      </c>
      <c r="F6" s="55">
        <v>10</v>
      </c>
      <c r="G6" s="58">
        <f>550/1.18</f>
        <v>466.10169491525426</v>
      </c>
      <c r="H6" s="14" t="s">
        <v>34</v>
      </c>
      <c r="I6" s="5" t="s">
        <v>43</v>
      </c>
    </row>
    <row r="7" spans="1:9" s="4" customFormat="1" ht="16.5" customHeight="1" x14ac:dyDescent="0.25">
      <c r="A7" s="5" t="s">
        <v>167</v>
      </c>
      <c r="B7" s="8">
        <v>3</v>
      </c>
      <c r="C7" s="5">
        <v>40982804</v>
      </c>
      <c r="D7" s="15">
        <v>41950</v>
      </c>
      <c r="E7" s="6" t="s">
        <v>31</v>
      </c>
      <c r="F7" s="55">
        <v>15</v>
      </c>
      <c r="G7" s="58">
        <f t="shared" ref="G7:G8" si="0">550/1.18</f>
        <v>466.10169491525426</v>
      </c>
      <c r="H7" s="7" t="s">
        <v>22</v>
      </c>
      <c r="I7" s="5" t="s">
        <v>44</v>
      </c>
    </row>
    <row r="8" spans="1:9" s="4" customFormat="1" ht="16.5" customHeight="1" x14ac:dyDescent="0.25">
      <c r="A8" s="5" t="s">
        <v>167</v>
      </c>
      <c r="B8" s="8">
        <v>4</v>
      </c>
      <c r="C8" s="5">
        <v>40986115</v>
      </c>
      <c r="D8" s="15">
        <v>41949</v>
      </c>
      <c r="E8" s="6" t="s">
        <v>31</v>
      </c>
      <c r="F8" s="55">
        <v>6.3</v>
      </c>
      <c r="G8" s="58">
        <f t="shared" si="0"/>
        <v>466.10169491525426</v>
      </c>
      <c r="H8" s="7" t="s">
        <v>33</v>
      </c>
      <c r="I8" s="5" t="s">
        <v>45</v>
      </c>
    </row>
    <row r="9" spans="1:9" s="4" customFormat="1" ht="16.5" customHeight="1" x14ac:dyDescent="0.25">
      <c r="A9" s="5" t="s">
        <v>167</v>
      </c>
      <c r="B9" s="8">
        <v>5</v>
      </c>
      <c r="C9" s="5">
        <v>40987954</v>
      </c>
      <c r="D9" s="15">
        <v>41970</v>
      </c>
      <c r="E9" s="6" t="s">
        <v>31</v>
      </c>
      <c r="F9" s="55">
        <v>40</v>
      </c>
      <c r="G9" s="58">
        <v>21370.398305084746</v>
      </c>
      <c r="H9" s="7" t="s">
        <v>26</v>
      </c>
      <c r="I9" s="5" t="s">
        <v>46</v>
      </c>
    </row>
    <row r="10" spans="1:9" s="4" customFormat="1" ht="16.5" customHeight="1" x14ac:dyDescent="0.25">
      <c r="A10" s="5" t="s">
        <v>167</v>
      </c>
      <c r="B10" s="8">
        <v>6</v>
      </c>
      <c r="C10" s="5">
        <v>40989908</v>
      </c>
      <c r="D10" s="15">
        <v>41954</v>
      </c>
      <c r="E10" s="6" t="s">
        <v>31</v>
      </c>
      <c r="F10" s="55">
        <v>6.3</v>
      </c>
      <c r="G10" s="58">
        <f t="shared" ref="G10:G19" si="1">550/1.18</f>
        <v>466.10169491525426</v>
      </c>
      <c r="H10" s="7" t="s">
        <v>26</v>
      </c>
      <c r="I10" s="5" t="s">
        <v>47</v>
      </c>
    </row>
    <row r="11" spans="1:9" s="4" customFormat="1" ht="16.5" customHeight="1" x14ac:dyDescent="0.25">
      <c r="A11" s="5" t="s">
        <v>167</v>
      </c>
      <c r="B11" s="8">
        <v>7</v>
      </c>
      <c r="C11" s="5">
        <v>40992016</v>
      </c>
      <c r="D11" s="15">
        <v>41949</v>
      </c>
      <c r="E11" s="6" t="s">
        <v>31</v>
      </c>
      <c r="F11" s="55">
        <v>5</v>
      </c>
      <c r="G11" s="58">
        <f t="shared" si="1"/>
        <v>466.10169491525426</v>
      </c>
      <c r="H11" s="7" t="s">
        <v>48</v>
      </c>
      <c r="I11" s="5" t="s">
        <v>49</v>
      </c>
    </row>
    <row r="12" spans="1:9" s="4" customFormat="1" ht="16.5" customHeight="1" x14ac:dyDescent="0.25">
      <c r="A12" s="5" t="s">
        <v>167</v>
      </c>
      <c r="B12" s="8">
        <v>8</v>
      </c>
      <c r="C12" s="5">
        <v>40994057</v>
      </c>
      <c r="D12" s="15">
        <v>41960</v>
      </c>
      <c r="E12" s="6" t="s">
        <v>31</v>
      </c>
      <c r="F12" s="55">
        <v>10</v>
      </c>
      <c r="G12" s="58">
        <f t="shared" si="1"/>
        <v>466.10169491525426</v>
      </c>
      <c r="H12" s="7" t="s">
        <v>21</v>
      </c>
      <c r="I12" s="5" t="s">
        <v>50</v>
      </c>
    </row>
    <row r="13" spans="1:9" s="4" customFormat="1" ht="16.5" customHeight="1" x14ac:dyDescent="0.25">
      <c r="A13" s="5" t="s">
        <v>167</v>
      </c>
      <c r="B13" s="8">
        <v>9</v>
      </c>
      <c r="C13" s="5">
        <v>40994660</v>
      </c>
      <c r="D13" s="15">
        <v>41950</v>
      </c>
      <c r="E13" s="6" t="s">
        <v>31</v>
      </c>
      <c r="F13" s="55">
        <v>15</v>
      </c>
      <c r="G13" s="58">
        <f t="shared" si="1"/>
        <v>466.10169491525426</v>
      </c>
      <c r="H13" s="7" t="s">
        <v>22</v>
      </c>
      <c r="I13" s="5" t="s">
        <v>51</v>
      </c>
    </row>
    <row r="14" spans="1:9" s="4" customFormat="1" ht="16.5" customHeight="1" x14ac:dyDescent="0.25">
      <c r="A14" s="5" t="s">
        <v>167</v>
      </c>
      <c r="B14" s="8">
        <v>10</v>
      </c>
      <c r="C14" s="5">
        <v>40994741</v>
      </c>
      <c r="D14" s="15">
        <v>41967</v>
      </c>
      <c r="E14" s="6" t="s">
        <v>31</v>
      </c>
      <c r="F14" s="55">
        <v>15</v>
      </c>
      <c r="G14" s="58">
        <f t="shared" si="1"/>
        <v>466.10169491525426</v>
      </c>
      <c r="H14" s="7" t="s">
        <v>48</v>
      </c>
      <c r="I14" s="5" t="s">
        <v>52</v>
      </c>
    </row>
    <row r="15" spans="1:9" s="4" customFormat="1" ht="16.5" customHeight="1" x14ac:dyDescent="0.25">
      <c r="A15" s="5" t="s">
        <v>167</v>
      </c>
      <c r="B15" s="8">
        <v>11</v>
      </c>
      <c r="C15" s="5">
        <v>40998394</v>
      </c>
      <c r="D15" s="15">
        <v>41956</v>
      </c>
      <c r="E15" s="6" t="s">
        <v>31</v>
      </c>
      <c r="F15" s="55">
        <v>12</v>
      </c>
      <c r="G15" s="58">
        <f t="shared" si="1"/>
        <v>466.10169491525426</v>
      </c>
      <c r="H15" s="14" t="s">
        <v>53</v>
      </c>
      <c r="I15" s="5" t="s">
        <v>54</v>
      </c>
    </row>
    <row r="16" spans="1:9" s="4" customFormat="1" ht="16.5" customHeight="1" x14ac:dyDescent="0.25">
      <c r="A16" s="5" t="s">
        <v>167</v>
      </c>
      <c r="B16" s="8">
        <v>12</v>
      </c>
      <c r="C16" s="5">
        <v>40998001</v>
      </c>
      <c r="D16" s="15">
        <v>41956</v>
      </c>
      <c r="E16" s="6" t="s">
        <v>31</v>
      </c>
      <c r="F16" s="55">
        <v>5</v>
      </c>
      <c r="G16" s="58">
        <f t="shared" si="1"/>
        <v>466.10169491525426</v>
      </c>
      <c r="H16" s="7" t="s">
        <v>33</v>
      </c>
      <c r="I16" s="5" t="s">
        <v>55</v>
      </c>
    </row>
    <row r="17" spans="1:9" s="4" customFormat="1" ht="16.5" customHeight="1" x14ac:dyDescent="0.25">
      <c r="A17" s="5" t="s">
        <v>167</v>
      </c>
      <c r="B17" s="8">
        <v>13</v>
      </c>
      <c r="C17" s="14">
        <v>40996447</v>
      </c>
      <c r="D17" s="15">
        <v>41956</v>
      </c>
      <c r="E17" s="6" t="s">
        <v>31</v>
      </c>
      <c r="F17" s="55">
        <v>5</v>
      </c>
      <c r="G17" s="58">
        <f t="shared" si="1"/>
        <v>466.10169491525426</v>
      </c>
      <c r="H17" s="7" t="s">
        <v>33</v>
      </c>
      <c r="I17" s="5" t="s">
        <v>56</v>
      </c>
    </row>
    <row r="18" spans="1:9" s="4" customFormat="1" ht="16.5" customHeight="1" x14ac:dyDescent="0.25">
      <c r="A18" s="5" t="s">
        <v>167</v>
      </c>
      <c r="B18" s="8">
        <v>14</v>
      </c>
      <c r="C18" s="5">
        <v>40996667</v>
      </c>
      <c r="D18" s="15">
        <v>41956</v>
      </c>
      <c r="E18" s="6" t="s">
        <v>31</v>
      </c>
      <c r="F18" s="55">
        <v>15</v>
      </c>
      <c r="G18" s="58">
        <f t="shared" si="1"/>
        <v>466.10169491525426</v>
      </c>
      <c r="H18" s="7" t="s">
        <v>48</v>
      </c>
      <c r="I18" s="5" t="s">
        <v>57</v>
      </c>
    </row>
    <row r="19" spans="1:9" s="4" customFormat="1" ht="16.5" customHeight="1" x14ac:dyDescent="0.25">
      <c r="A19" s="5" t="s">
        <v>167</v>
      </c>
      <c r="B19" s="8">
        <v>15</v>
      </c>
      <c r="C19" s="14">
        <v>40998005</v>
      </c>
      <c r="D19" s="15">
        <v>41957</v>
      </c>
      <c r="E19" s="6" t="s">
        <v>31</v>
      </c>
      <c r="F19" s="55">
        <v>6.3</v>
      </c>
      <c r="G19" s="58">
        <f t="shared" si="1"/>
        <v>466.10169491525426</v>
      </c>
      <c r="H19" s="7" t="s">
        <v>48</v>
      </c>
      <c r="I19" s="5" t="s">
        <v>58</v>
      </c>
    </row>
    <row r="20" spans="1:9" s="4" customFormat="1" ht="16.5" customHeight="1" x14ac:dyDescent="0.25">
      <c r="A20" s="5" t="s">
        <v>167</v>
      </c>
      <c r="B20" s="8">
        <v>16</v>
      </c>
      <c r="C20" s="14">
        <v>40997409</v>
      </c>
      <c r="D20" s="15">
        <v>41957</v>
      </c>
      <c r="E20" s="6" t="s">
        <v>31</v>
      </c>
      <c r="F20" s="55">
        <v>5</v>
      </c>
      <c r="G20" s="58">
        <v>2671.2966101694919</v>
      </c>
      <c r="H20" s="7" t="s">
        <v>33</v>
      </c>
      <c r="I20" s="5" t="s">
        <v>59</v>
      </c>
    </row>
    <row r="21" spans="1:9" s="4" customFormat="1" ht="16.5" customHeight="1" x14ac:dyDescent="0.25">
      <c r="A21" s="5" t="s">
        <v>167</v>
      </c>
      <c r="B21" s="8">
        <v>17</v>
      </c>
      <c r="C21" s="14">
        <v>41001442</v>
      </c>
      <c r="D21" s="15">
        <v>41963</v>
      </c>
      <c r="E21" s="6" t="s">
        <v>31</v>
      </c>
      <c r="F21" s="55">
        <v>15</v>
      </c>
      <c r="G21" s="58">
        <f t="shared" ref="G21:G38" si="2">550/1.18</f>
        <v>466.10169491525426</v>
      </c>
      <c r="H21" s="7" t="s">
        <v>48</v>
      </c>
      <c r="I21" s="5" t="s">
        <v>60</v>
      </c>
    </row>
    <row r="22" spans="1:9" s="4" customFormat="1" ht="16.5" customHeight="1" x14ac:dyDescent="0.25">
      <c r="A22" s="5" t="s">
        <v>167</v>
      </c>
      <c r="B22" s="8">
        <v>18</v>
      </c>
      <c r="C22" s="14">
        <v>40998821</v>
      </c>
      <c r="D22" s="15">
        <v>41961</v>
      </c>
      <c r="E22" s="6" t="s">
        <v>31</v>
      </c>
      <c r="F22" s="55">
        <v>10</v>
      </c>
      <c r="G22" s="58">
        <f t="shared" si="2"/>
        <v>466.10169491525426</v>
      </c>
      <c r="H22" s="7" t="s">
        <v>22</v>
      </c>
      <c r="I22" s="5" t="s">
        <v>61</v>
      </c>
    </row>
    <row r="23" spans="1:9" s="4" customFormat="1" ht="16.5" customHeight="1" x14ac:dyDescent="0.25">
      <c r="A23" s="5" t="s">
        <v>167</v>
      </c>
      <c r="B23" s="8">
        <v>19</v>
      </c>
      <c r="C23" s="14">
        <v>40997919</v>
      </c>
      <c r="D23" s="15">
        <v>41960</v>
      </c>
      <c r="E23" s="6" t="s">
        <v>31</v>
      </c>
      <c r="F23" s="55">
        <v>12</v>
      </c>
      <c r="G23" s="58">
        <f t="shared" si="2"/>
        <v>466.10169491525426</v>
      </c>
      <c r="H23" s="14" t="s">
        <v>23</v>
      </c>
      <c r="I23" s="5" t="s">
        <v>62</v>
      </c>
    </row>
    <row r="24" spans="1:9" s="4" customFormat="1" ht="16.5" customHeight="1" x14ac:dyDescent="0.25">
      <c r="A24" s="5" t="s">
        <v>167</v>
      </c>
      <c r="B24" s="8">
        <v>20</v>
      </c>
      <c r="C24" s="14">
        <v>40997954</v>
      </c>
      <c r="D24" s="15">
        <v>41962</v>
      </c>
      <c r="E24" s="6" t="s">
        <v>31</v>
      </c>
      <c r="F24" s="55">
        <v>6.3</v>
      </c>
      <c r="G24" s="58">
        <f t="shared" si="2"/>
        <v>466.10169491525426</v>
      </c>
      <c r="H24" s="7" t="s">
        <v>33</v>
      </c>
      <c r="I24" s="5" t="s">
        <v>63</v>
      </c>
    </row>
    <row r="25" spans="1:9" s="4" customFormat="1" ht="16.5" customHeight="1" x14ac:dyDescent="0.25">
      <c r="A25" s="5" t="s">
        <v>167</v>
      </c>
      <c r="B25" s="8">
        <v>21</v>
      </c>
      <c r="C25" s="14">
        <v>41002075</v>
      </c>
      <c r="D25" s="15">
        <v>41963</v>
      </c>
      <c r="E25" s="6" t="s">
        <v>31</v>
      </c>
      <c r="F25" s="55">
        <v>15</v>
      </c>
      <c r="G25" s="58">
        <f t="shared" si="2"/>
        <v>466.10169491525426</v>
      </c>
      <c r="H25" s="7" t="s">
        <v>48</v>
      </c>
      <c r="I25" s="5" t="s">
        <v>64</v>
      </c>
    </row>
    <row r="26" spans="1:9" s="4" customFormat="1" ht="16.5" customHeight="1" x14ac:dyDescent="0.25">
      <c r="A26" s="5" t="s">
        <v>167</v>
      </c>
      <c r="B26" s="8">
        <v>22</v>
      </c>
      <c r="C26" s="14">
        <v>40998945</v>
      </c>
      <c r="D26" s="17">
        <v>41962</v>
      </c>
      <c r="E26" s="6" t="s">
        <v>31</v>
      </c>
      <c r="F26" s="55">
        <v>10</v>
      </c>
      <c r="G26" s="58">
        <f t="shared" si="2"/>
        <v>466.10169491525426</v>
      </c>
      <c r="H26" s="7" t="s">
        <v>48</v>
      </c>
      <c r="I26" s="5" t="s">
        <v>65</v>
      </c>
    </row>
    <row r="27" spans="1:9" s="4" customFormat="1" ht="16.5" customHeight="1" x14ac:dyDescent="0.25">
      <c r="A27" s="5" t="s">
        <v>167</v>
      </c>
      <c r="B27" s="8">
        <v>23</v>
      </c>
      <c r="C27" s="14">
        <v>40999152</v>
      </c>
      <c r="D27" s="15">
        <v>41962</v>
      </c>
      <c r="E27" s="6" t="s">
        <v>31</v>
      </c>
      <c r="F27" s="55">
        <v>6.3</v>
      </c>
      <c r="G27" s="58">
        <f t="shared" si="2"/>
        <v>466.10169491525426</v>
      </c>
      <c r="H27" s="14" t="s">
        <v>24</v>
      </c>
      <c r="I27" s="5" t="s">
        <v>66</v>
      </c>
    </row>
    <row r="28" spans="1:9" s="4" customFormat="1" ht="16.5" customHeight="1" x14ac:dyDescent="0.25">
      <c r="A28" s="5" t="s">
        <v>167</v>
      </c>
      <c r="B28" s="8">
        <v>24</v>
      </c>
      <c r="C28" s="14">
        <v>41001007</v>
      </c>
      <c r="D28" s="15">
        <v>41964</v>
      </c>
      <c r="E28" s="6" t="s">
        <v>31</v>
      </c>
      <c r="F28" s="55">
        <v>15</v>
      </c>
      <c r="G28" s="58">
        <f t="shared" si="2"/>
        <v>466.10169491525426</v>
      </c>
      <c r="H28" s="7" t="s">
        <v>48</v>
      </c>
      <c r="I28" s="5" t="s">
        <v>67</v>
      </c>
    </row>
    <row r="29" spans="1:9" s="4" customFormat="1" ht="16.5" customHeight="1" x14ac:dyDescent="0.25">
      <c r="A29" s="5" t="s">
        <v>167</v>
      </c>
      <c r="B29" s="8">
        <v>25</v>
      </c>
      <c r="C29" s="14">
        <v>41001009</v>
      </c>
      <c r="D29" s="15">
        <v>41963</v>
      </c>
      <c r="E29" s="6" t="s">
        <v>31</v>
      </c>
      <c r="F29" s="55">
        <v>10</v>
      </c>
      <c r="G29" s="58">
        <f t="shared" si="2"/>
        <v>466.10169491525426</v>
      </c>
      <c r="H29" s="14" t="s">
        <v>40</v>
      </c>
      <c r="I29" s="5" t="s">
        <v>68</v>
      </c>
    </row>
    <row r="30" spans="1:9" s="4" customFormat="1" ht="16.5" customHeight="1" x14ac:dyDescent="0.25">
      <c r="A30" s="5" t="s">
        <v>167</v>
      </c>
      <c r="B30" s="8">
        <v>26</v>
      </c>
      <c r="C30" s="14">
        <v>41002081</v>
      </c>
      <c r="D30" s="15">
        <v>41964</v>
      </c>
      <c r="E30" s="6" t="s">
        <v>31</v>
      </c>
      <c r="F30" s="55">
        <v>10</v>
      </c>
      <c r="G30" s="58">
        <f t="shared" si="2"/>
        <v>466.10169491525426</v>
      </c>
      <c r="H30" s="7" t="s">
        <v>35</v>
      </c>
      <c r="I30" s="5" t="s">
        <v>69</v>
      </c>
    </row>
    <row r="31" spans="1:9" s="4" customFormat="1" ht="16.5" customHeight="1" x14ac:dyDescent="0.25">
      <c r="A31" s="5" t="s">
        <v>167</v>
      </c>
      <c r="B31" s="8">
        <v>27</v>
      </c>
      <c r="C31" s="14">
        <v>41002926</v>
      </c>
      <c r="D31" s="15">
        <v>41969</v>
      </c>
      <c r="E31" s="6" t="s">
        <v>31</v>
      </c>
      <c r="F31" s="55">
        <v>15</v>
      </c>
      <c r="G31" s="58">
        <f t="shared" si="2"/>
        <v>466.10169491525426</v>
      </c>
      <c r="H31" s="7" t="s">
        <v>48</v>
      </c>
      <c r="I31" s="5" t="s">
        <v>70</v>
      </c>
    </row>
    <row r="32" spans="1:9" s="4" customFormat="1" ht="16.5" customHeight="1" x14ac:dyDescent="0.25">
      <c r="A32" s="5" t="s">
        <v>167</v>
      </c>
      <c r="B32" s="8">
        <v>28</v>
      </c>
      <c r="C32" s="14">
        <v>41002937</v>
      </c>
      <c r="D32" s="15">
        <v>41969</v>
      </c>
      <c r="E32" s="6" t="s">
        <v>31</v>
      </c>
      <c r="F32" s="55">
        <v>12</v>
      </c>
      <c r="G32" s="58">
        <f t="shared" si="2"/>
        <v>466.10169491525426</v>
      </c>
      <c r="H32" s="7" t="s">
        <v>48</v>
      </c>
      <c r="I32" s="5" t="s">
        <v>71</v>
      </c>
    </row>
    <row r="33" spans="1:9" s="4" customFormat="1" ht="16.5" customHeight="1" x14ac:dyDescent="0.25">
      <c r="A33" s="5" t="s">
        <v>167</v>
      </c>
      <c r="B33" s="8">
        <v>29</v>
      </c>
      <c r="C33" s="14">
        <v>41002950</v>
      </c>
      <c r="D33" s="15">
        <v>41969</v>
      </c>
      <c r="E33" s="6" t="s">
        <v>31</v>
      </c>
      <c r="F33" s="55">
        <v>10</v>
      </c>
      <c r="G33" s="58">
        <f t="shared" si="2"/>
        <v>466.10169491525426</v>
      </c>
      <c r="H33" s="7" t="s">
        <v>48</v>
      </c>
      <c r="I33" s="5" t="s">
        <v>72</v>
      </c>
    </row>
    <row r="34" spans="1:9" s="4" customFormat="1" ht="16.5" customHeight="1" x14ac:dyDescent="0.25">
      <c r="A34" s="5" t="s">
        <v>167</v>
      </c>
      <c r="B34" s="8">
        <v>30</v>
      </c>
      <c r="C34" s="14">
        <v>41002966</v>
      </c>
      <c r="D34" s="15">
        <v>41964</v>
      </c>
      <c r="E34" s="6" t="s">
        <v>31</v>
      </c>
      <c r="F34" s="55">
        <v>15</v>
      </c>
      <c r="G34" s="58">
        <f t="shared" si="2"/>
        <v>466.10169491525426</v>
      </c>
      <c r="H34" s="7" t="s">
        <v>22</v>
      </c>
      <c r="I34" s="5" t="s">
        <v>73</v>
      </c>
    </row>
    <row r="35" spans="1:9" s="4" customFormat="1" ht="16.5" customHeight="1" x14ac:dyDescent="0.25">
      <c r="A35" s="5" t="s">
        <v>167</v>
      </c>
      <c r="B35" s="8">
        <v>31</v>
      </c>
      <c r="C35" s="14">
        <v>41002977</v>
      </c>
      <c r="D35" s="15">
        <v>41970</v>
      </c>
      <c r="E35" s="6" t="s">
        <v>31</v>
      </c>
      <c r="F35" s="55">
        <v>15</v>
      </c>
      <c r="G35" s="58">
        <f t="shared" si="2"/>
        <v>466.10169491525426</v>
      </c>
      <c r="H35" s="7" t="s">
        <v>48</v>
      </c>
      <c r="I35" s="5" t="s">
        <v>74</v>
      </c>
    </row>
    <row r="36" spans="1:9" s="4" customFormat="1" ht="16.5" customHeight="1" x14ac:dyDescent="0.25">
      <c r="A36" s="5" t="s">
        <v>167</v>
      </c>
      <c r="B36" s="8">
        <v>32</v>
      </c>
      <c r="C36" s="14">
        <v>41002999</v>
      </c>
      <c r="D36" s="15">
        <v>41969</v>
      </c>
      <c r="E36" s="6" t="s">
        <v>31</v>
      </c>
      <c r="F36" s="55">
        <v>5</v>
      </c>
      <c r="G36" s="58">
        <f t="shared" si="2"/>
        <v>466.10169491525426</v>
      </c>
      <c r="H36" s="7" t="s">
        <v>22</v>
      </c>
      <c r="I36" s="5" t="s">
        <v>75</v>
      </c>
    </row>
    <row r="37" spans="1:9" s="4" customFormat="1" ht="16.5" customHeight="1" x14ac:dyDescent="0.25">
      <c r="A37" s="5" t="s">
        <v>167</v>
      </c>
      <c r="B37" s="8">
        <v>33</v>
      </c>
      <c r="C37" s="14">
        <v>41005066</v>
      </c>
      <c r="D37" s="15">
        <v>41970</v>
      </c>
      <c r="E37" s="6" t="s">
        <v>31</v>
      </c>
      <c r="F37" s="55">
        <v>5</v>
      </c>
      <c r="G37" s="58">
        <f t="shared" si="2"/>
        <v>466.10169491525426</v>
      </c>
      <c r="H37" s="7" t="s">
        <v>48</v>
      </c>
      <c r="I37" s="5" t="s">
        <v>76</v>
      </c>
    </row>
    <row r="38" spans="1:9" s="4" customFormat="1" ht="16.5" customHeight="1" x14ac:dyDescent="0.25">
      <c r="A38" s="5" t="s">
        <v>167</v>
      </c>
      <c r="B38" s="8">
        <v>34</v>
      </c>
      <c r="C38" s="14">
        <v>41005340</v>
      </c>
      <c r="D38" s="15">
        <v>41970</v>
      </c>
      <c r="E38" s="6" t="s">
        <v>31</v>
      </c>
      <c r="F38" s="55">
        <v>5</v>
      </c>
      <c r="G38" s="58">
        <f t="shared" si="2"/>
        <v>466.10169491525426</v>
      </c>
      <c r="H38" s="14" t="s">
        <v>24</v>
      </c>
      <c r="I38" s="5" t="s">
        <v>77</v>
      </c>
    </row>
    <row r="39" spans="1:9" s="4" customFormat="1" ht="16.5" customHeight="1" x14ac:dyDescent="0.25">
      <c r="A39" s="5" t="s">
        <v>167</v>
      </c>
      <c r="B39" s="8">
        <v>35</v>
      </c>
      <c r="C39" s="14">
        <v>41004134</v>
      </c>
      <c r="D39" s="17">
        <v>41971</v>
      </c>
      <c r="E39" s="6" t="s">
        <v>31</v>
      </c>
      <c r="F39" s="55">
        <v>7</v>
      </c>
      <c r="G39" s="58">
        <v>3739.8220338983051</v>
      </c>
      <c r="H39" s="7" t="s">
        <v>21</v>
      </c>
      <c r="I39" s="5" t="s">
        <v>78</v>
      </c>
    </row>
    <row r="40" spans="1:9" s="4" customFormat="1" ht="16.5" customHeight="1" x14ac:dyDescent="0.25">
      <c r="A40" s="5" t="s">
        <v>167</v>
      </c>
      <c r="B40" s="8">
        <v>36</v>
      </c>
      <c r="C40" s="14">
        <v>41005080</v>
      </c>
      <c r="D40" s="15">
        <v>41971</v>
      </c>
      <c r="E40" s="6" t="s">
        <v>31</v>
      </c>
      <c r="F40" s="55">
        <v>5</v>
      </c>
      <c r="G40" s="58">
        <f t="shared" ref="G40:G43" si="3">550/1.18</f>
        <v>466.10169491525426</v>
      </c>
      <c r="H40" s="7" t="s">
        <v>26</v>
      </c>
      <c r="I40" s="5" t="s">
        <v>79</v>
      </c>
    </row>
    <row r="41" spans="1:9" s="4" customFormat="1" ht="16.5" customHeight="1" x14ac:dyDescent="0.25">
      <c r="A41" s="5" t="s">
        <v>167</v>
      </c>
      <c r="B41" s="8">
        <v>37</v>
      </c>
      <c r="C41" s="14">
        <v>41005321</v>
      </c>
      <c r="D41" s="15">
        <v>41971</v>
      </c>
      <c r="E41" s="6" t="s">
        <v>31</v>
      </c>
      <c r="F41" s="55">
        <v>15</v>
      </c>
      <c r="G41" s="58">
        <f t="shared" si="3"/>
        <v>466.10169491525426</v>
      </c>
      <c r="H41" s="7" t="s">
        <v>35</v>
      </c>
      <c r="I41" s="5" t="s">
        <v>80</v>
      </c>
    </row>
    <row r="42" spans="1:9" s="4" customFormat="1" ht="16.5" customHeight="1" x14ac:dyDescent="0.25">
      <c r="A42" s="5" t="s">
        <v>167</v>
      </c>
      <c r="B42" s="8">
        <v>38</v>
      </c>
      <c r="C42" s="14">
        <v>41005331</v>
      </c>
      <c r="D42" s="15">
        <v>41971</v>
      </c>
      <c r="E42" s="6" t="s">
        <v>31</v>
      </c>
      <c r="F42" s="55">
        <v>6.3</v>
      </c>
      <c r="G42" s="58">
        <f t="shared" si="3"/>
        <v>466.10169491525426</v>
      </c>
      <c r="H42" s="7" t="s">
        <v>26</v>
      </c>
      <c r="I42" s="5" t="s">
        <v>81</v>
      </c>
    </row>
    <row r="43" spans="1:9" s="4" customFormat="1" ht="16.5" customHeight="1" x14ac:dyDescent="0.25">
      <c r="A43" s="5" t="s">
        <v>167</v>
      </c>
      <c r="B43" s="8">
        <v>39</v>
      </c>
      <c r="C43" s="5">
        <v>40988087</v>
      </c>
      <c r="D43" s="15">
        <v>41955</v>
      </c>
      <c r="E43" s="6" t="s">
        <v>31</v>
      </c>
      <c r="F43" s="56">
        <v>3.25</v>
      </c>
      <c r="G43" s="58">
        <f t="shared" si="3"/>
        <v>466.10169491525426</v>
      </c>
      <c r="H43" s="14" t="s">
        <v>53</v>
      </c>
      <c r="I43" s="5" t="s">
        <v>82</v>
      </c>
    </row>
    <row r="44" spans="1:9" s="4" customFormat="1" ht="16.5" customHeight="1" x14ac:dyDescent="0.25">
      <c r="A44" s="5" t="s">
        <v>167</v>
      </c>
      <c r="B44" s="8">
        <v>40</v>
      </c>
      <c r="C44" s="5">
        <v>40981656</v>
      </c>
      <c r="D44" s="15">
        <v>41955</v>
      </c>
      <c r="E44" s="6" t="s">
        <v>31</v>
      </c>
      <c r="F44" s="56">
        <v>7</v>
      </c>
      <c r="G44" s="59">
        <f>4412.99/1.18</f>
        <v>3739.8220338983051</v>
      </c>
      <c r="H44" s="14" t="s">
        <v>23</v>
      </c>
      <c r="I44" s="5" t="s">
        <v>83</v>
      </c>
    </row>
    <row r="45" spans="1:9" s="4" customFormat="1" ht="16.5" customHeight="1" x14ac:dyDescent="0.25">
      <c r="A45" s="5" t="s">
        <v>167</v>
      </c>
      <c r="B45" s="8">
        <v>41</v>
      </c>
      <c r="C45" s="5">
        <v>40985774</v>
      </c>
      <c r="D45" s="15">
        <v>41953</v>
      </c>
      <c r="E45" s="6" t="s">
        <v>84</v>
      </c>
      <c r="F45" s="56">
        <v>500</v>
      </c>
      <c r="G45" s="59">
        <f>2918926.53/1.18</f>
        <v>2473666.5508474577</v>
      </c>
      <c r="H45" s="7" t="s">
        <v>22</v>
      </c>
      <c r="I45" s="5" t="s">
        <v>85</v>
      </c>
    </row>
    <row r="46" spans="1:9" s="4" customFormat="1" ht="16.5" customHeight="1" x14ac:dyDescent="0.25">
      <c r="A46" s="5" t="s">
        <v>167</v>
      </c>
      <c r="B46" s="8">
        <v>42</v>
      </c>
      <c r="C46" s="5">
        <v>40986224</v>
      </c>
      <c r="D46" s="15">
        <v>41949</v>
      </c>
      <c r="E46" s="6" t="s">
        <v>31</v>
      </c>
      <c r="F46" s="56">
        <v>116.14400000000001</v>
      </c>
      <c r="G46" s="59">
        <f>1087417.11/1.18</f>
        <v>921539.92372881365</v>
      </c>
      <c r="H46" s="14" t="s">
        <v>38</v>
      </c>
      <c r="I46" s="5" t="s">
        <v>86</v>
      </c>
    </row>
    <row r="47" spans="1:9" s="4" customFormat="1" ht="16.5" customHeight="1" x14ac:dyDescent="0.25">
      <c r="A47" s="5" t="s">
        <v>167</v>
      </c>
      <c r="B47" s="8">
        <v>43</v>
      </c>
      <c r="C47" s="5">
        <v>40988012</v>
      </c>
      <c r="D47" s="15">
        <v>41962</v>
      </c>
      <c r="E47" s="6" t="s">
        <v>279</v>
      </c>
      <c r="F47" s="56">
        <v>30</v>
      </c>
      <c r="G47" s="59">
        <f>18912.8/1.18</f>
        <v>16027.796610169491</v>
      </c>
      <c r="H47" s="7" t="s">
        <v>48</v>
      </c>
      <c r="I47" s="5" t="s">
        <v>87</v>
      </c>
    </row>
    <row r="48" spans="1:9" s="4" customFormat="1" ht="16.5" customHeight="1" x14ac:dyDescent="0.25">
      <c r="A48" s="5" t="s">
        <v>167</v>
      </c>
      <c r="B48" s="8">
        <v>44</v>
      </c>
      <c r="C48" s="5">
        <v>40996022</v>
      </c>
      <c r="D48" s="15">
        <v>41960</v>
      </c>
      <c r="E48" s="6" t="s">
        <v>279</v>
      </c>
      <c r="F48" s="56">
        <v>60</v>
      </c>
      <c r="G48" s="59">
        <f>37825.61/1.18</f>
        <v>32055.601694915258</v>
      </c>
      <c r="H48" s="14" t="s">
        <v>27</v>
      </c>
      <c r="I48" s="5" t="s">
        <v>88</v>
      </c>
    </row>
    <row r="49" spans="1:9" s="4" customFormat="1" ht="16.5" customHeight="1" x14ac:dyDescent="0.25">
      <c r="A49" s="5" t="s">
        <v>167</v>
      </c>
      <c r="B49" s="8">
        <v>45</v>
      </c>
      <c r="C49" s="5">
        <v>40991655</v>
      </c>
      <c r="D49" s="15">
        <v>41960</v>
      </c>
      <c r="E49" s="6" t="s">
        <v>31</v>
      </c>
      <c r="F49" s="56">
        <v>5</v>
      </c>
      <c r="G49" s="59">
        <f>3152.13/1.18</f>
        <v>2671.2966101694919</v>
      </c>
      <c r="H49" s="14" t="s">
        <v>24</v>
      </c>
      <c r="I49" s="5" t="s">
        <v>89</v>
      </c>
    </row>
    <row r="50" spans="1:9" s="4" customFormat="1" ht="16.5" customHeight="1" x14ac:dyDescent="0.25">
      <c r="A50" s="5" t="s">
        <v>167</v>
      </c>
      <c r="B50" s="8">
        <v>46</v>
      </c>
      <c r="C50" s="5">
        <v>40992453</v>
      </c>
      <c r="D50" s="15">
        <v>41950</v>
      </c>
      <c r="E50" s="6" t="s">
        <v>279</v>
      </c>
      <c r="F50" s="56">
        <v>5</v>
      </c>
      <c r="G50" s="58">
        <f>550/1.18</f>
        <v>466.10169491525426</v>
      </c>
      <c r="H50" s="7" t="s">
        <v>48</v>
      </c>
      <c r="I50" s="5" t="s">
        <v>276</v>
      </c>
    </row>
    <row r="51" spans="1:9" s="4" customFormat="1" ht="16.5" customHeight="1" x14ac:dyDescent="0.25">
      <c r="A51" s="5" t="s">
        <v>167</v>
      </c>
      <c r="B51" s="8">
        <v>47</v>
      </c>
      <c r="C51" s="14">
        <v>40997993</v>
      </c>
      <c r="D51" s="15">
        <v>41960</v>
      </c>
      <c r="E51" s="6" t="s">
        <v>31</v>
      </c>
      <c r="F51" s="56">
        <v>6.85</v>
      </c>
      <c r="G51" s="59">
        <f>4318.42/1.18</f>
        <v>3659.6779661016953</v>
      </c>
      <c r="H51" s="7" t="s">
        <v>22</v>
      </c>
      <c r="I51" s="5" t="s">
        <v>90</v>
      </c>
    </row>
    <row r="52" spans="1:9" s="4" customFormat="1" ht="16.5" customHeight="1" x14ac:dyDescent="0.25">
      <c r="A52" s="5" t="s">
        <v>167</v>
      </c>
      <c r="B52" s="8">
        <v>48</v>
      </c>
      <c r="C52" s="5">
        <v>40999199</v>
      </c>
      <c r="D52" s="15">
        <v>41960</v>
      </c>
      <c r="E52" s="6" t="s">
        <v>31</v>
      </c>
      <c r="F52" s="56">
        <v>38.32</v>
      </c>
      <c r="G52" s="59">
        <f>24157.95/1.18</f>
        <v>20472.838983050849</v>
      </c>
      <c r="H52" s="7" t="s">
        <v>22</v>
      </c>
      <c r="I52" s="5" t="s">
        <v>90</v>
      </c>
    </row>
    <row r="53" spans="1:9" s="4" customFormat="1" ht="16.5" customHeight="1" x14ac:dyDescent="0.25">
      <c r="A53" s="5" t="s">
        <v>167</v>
      </c>
      <c r="B53" s="8">
        <v>49</v>
      </c>
      <c r="C53" s="14">
        <v>40997996</v>
      </c>
      <c r="D53" s="15">
        <v>41960</v>
      </c>
      <c r="E53" s="6" t="s">
        <v>31</v>
      </c>
      <c r="F53" s="56">
        <v>15.35</v>
      </c>
      <c r="G53" s="59">
        <f>9677.05/1.18</f>
        <v>8200.8898305084749</v>
      </c>
      <c r="H53" s="7" t="s">
        <v>22</v>
      </c>
      <c r="I53" s="5" t="s">
        <v>90</v>
      </c>
    </row>
    <row r="54" spans="1:9" s="4" customFormat="1" ht="16.5" customHeight="1" x14ac:dyDescent="0.25">
      <c r="A54" s="5" t="s">
        <v>167</v>
      </c>
      <c r="B54" s="8">
        <v>50</v>
      </c>
      <c r="C54" s="14">
        <v>40997723</v>
      </c>
      <c r="D54" s="15">
        <v>41963</v>
      </c>
      <c r="E54" s="6" t="s">
        <v>31</v>
      </c>
      <c r="F54" s="56">
        <v>85</v>
      </c>
      <c r="G54" s="59">
        <f>53586.28/1.18</f>
        <v>45412.101694915254</v>
      </c>
      <c r="H54" s="14" t="s">
        <v>27</v>
      </c>
      <c r="I54" s="5" t="s">
        <v>91</v>
      </c>
    </row>
    <row r="55" spans="1:9" s="4" customFormat="1" ht="16.5" customHeight="1" x14ac:dyDescent="0.25">
      <c r="A55" s="5" t="s">
        <v>167</v>
      </c>
      <c r="B55" s="8">
        <v>51</v>
      </c>
      <c r="C55" s="5">
        <v>41003053</v>
      </c>
      <c r="D55" s="15">
        <v>41971</v>
      </c>
      <c r="E55" s="6" t="s">
        <v>31</v>
      </c>
      <c r="F55" s="55">
        <v>12</v>
      </c>
      <c r="G55" s="58">
        <v>466.1</v>
      </c>
      <c r="H55" s="7" t="s">
        <v>113</v>
      </c>
      <c r="I55" s="5" t="s">
        <v>118</v>
      </c>
    </row>
    <row r="56" spans="1:9" s="4" customFormat="1" ht="16.5" customHeight="1" x14ac:dyDescent="0.25">
      <c r="A56" s="5" t="s">
        <v>167</v>
      </c>
      <c r="B56" s="8">
        <v>52</v>
      </c>
      <c r="C56" s="5">
        <v>40989364</v>
      </c>
      <c r="D56" s="15">
        <v>41954</v>
      </c>
      <c r="E56" s="6" t="s">
        <v>31</v>
      </c>
      <c r="F56" s="55">
        <v>7</v>
      </c>
      <c r="G56" s="58">
        <v>466.1</v>
      </c>
      <c r="H56" s="5" t="s">
        <v>115</v>
      </c>
      <c r="I56" s="5" t="s">
        <v>119</v>
      </c>
    </row>
    <row r="57" spans="1:9" s="4" customFormat="1" ht="16.5" customHeight="1" x14ac:dyDescent="0.25">
      <c r="A57" s="5" t="s">
        <v>167</v>
      </c>
      <c r="B57" s="8">
        <v>53</v>
      </c>
      <c r="C57" s="5">
        <v>40995798</v>
      </c>
      <c r="D57" s="15">
        <v>41961</v>
      </c>
      <c r="E57" s="18" t="s">
        <v>263</v>
      </c>
      <c r="F57" s="55">
        <v>10</v>
      </c>
      <c r="G57" s="58">
        <v>466.1</v>
      </c>
      <c r="H57" s="5" t="s">
        <v>115</v>
      </c>
      <c r="I57" s="5" t="s">
        <v>120</v>
      </c>
    </row>
    <row r="58" spans="1:9" s="4" customFormat="1" ht="16.5" customHeight="1" x14ac:dyDescent="0.25">
      <c r="A58" s="5" t="s">
        <v>167</v>
      </c>
      <c r="B58" s="8">
        <v>54</v>
      </c>
      <c r="C58" s="5">
        <v>40995795</v>
      </c>
      <c r="D58" s="15">
        <v>41961</v>
      </c>
      <c r="E58" s="6" t="s">
        <v>31</v>
      </c>
      <c r="F58" s="55">
        <v>10</v>
      </c>
      <c r="G58" s="58">
        <v>466.1</v>
      </c>
      <c r="H58" s="5" t="s">
        <v>115</v>
      </c>
      <c r="I58" s="5" t="s">
        <v>121</v>
      </c>
    </row>
    <row r="59" spans="1:9" s="4" customFormat="1" ht="16.5" customHeight="1" x14ac:dyDescent="0.25">
      <c r="A59" s="5" t="s">
        <v>167</v>
      </c>
      <c r="B59" s="8">
        <v>55</v>
      </c>
      <c r="C59" s="5">
        <v>40993178</v>
      </c>
      <c r="D59" s="15">
        <v>41967</v>
      </c>
      <c r="E59" s="6" t="s">
        <v>31</v>
      </c>
      <c r="F59" s="55">
        <v>5</v>
      </c>
      <c r="G59" s="58">
        <v>466.1</v>
      </c>
      <c r="H59" s="5" t="s">
        <v>96</v>
      </c>
      <c r="I59" s="5" t="s">
        <v>122</v>
      </c>
    </row>
    <row r="60" spans="1:9" s="4" customFormat="1" ht="16.5" customHeight="1" x14ac:dyDescent="0.25">
      <c r="A60" s="5" t="s">
        <v>167</v>
      </c>
      <c r="B60" s="8">
        <v>56</v>
      </c>
      <c r="C60" s="5">
        <v>40974153</v>
      </c>
      <c r="D60" s="15">
        <v>41960</v>
      </c>
      <c r="E60" s="6" t="s">
        <v>31</v>
      </c>
      <c r="F60" s="55">
        <v>5</v>
      </c>
      <c r="G60" s="58">
        <v>466.1</v>
      </c>
      <c r="H60" s="7" t="s">
        <v>92</v>
      </c>
      <c r="I60" s="5" t="s">
        <v>123</v>
      </c>
    </row>
    <row r="61" spans="1:9" s="4" customFormat="1" ht="16.5" customHeight="1" x14ac:dyDescent="0.25">
      <c r="A61" s="5" t="s">
        <v>167</v>
      </c>
      <c r="B61" s="8">
        <v>57</v>
      </c>
      <c r="C61" s="5">
        <v>40997254</v>
      </c>
      <c r="D61" s="15">
        <v>41962</v>
      </c>
      <c r="E61" s="6" t="s">
        <v>31</v>
      </c>
      <c r="F61" s="55">
        <v>5</v>
      </c>
      <c r="G61" s="58">
        <v>2671.2966101694919</v>
      </c>
      <c r="H61" s="5" t="s">
        <v>98</v>
      </c>
      <c r="I61" s="5" t="s">
        <v>124</v>
      </c>
    </row>
    <row r="62" spans="1:9" s="4" customFormat="1" ht="16.5" customHeight="1" x14ac:dyDescent="0.25">
      <c r="A62" s="5" t="s">
        <v>167</v>
      </c>
      <c r="B62" s="8">
        <v>58</v>
      </c>
      <c r="C62" s="5">
        <v>40997250</v>
      </c>
      <c r="D62" s="15">
        <v>41962</v>
      </c>
      <c r="E62" s="6" t="s">
        <v>31</v>
      </c>
      <c r="F62" s="55">
        <v>5</v>
      </c>
      <c r="G62" s="58">
        <v>466.1</v>
      </c>
      <c r="H62" s="7" t="s">
        <v>98</v>
      </c>
      <c r="I62" s="5" t="s">
        <v>124</v>
      </c>
    </row>
    <row r="63" spans="1:9" s="4" customFormat="1" ht="16.5" customHeight="1" x14ac:dyDescent="0.25">
      <c r="A63" s="5" t="s">
        <v>167</v>
      </c>
      <c r="B63" s="8">
        <v>59</v>
      </c>
      <c r="C63" s="5">
        <v>40997243</v>
      </c>
      <c r="D63" s="15">
        <v>41962</v>
      </c>
      <c r="E63" s="6" t="s">
        <v>31</v>
      </c>
      <c r="F63" s="55">
        <v>5</v>
      </c>
      <c r="G63" s="58">
        <v>2671.3</v>
      </c>
      <c r="H63" s="5" t="s">
        <v>98</v>
      </c>
      <c r="I63" s="5" t="s">
        <v>124</v>
      </c>
    </row>
    <row r="64" spans="1:9" s="4" customFormat="1" ht="16.5" customHeight="1" x14ac:dyDescent="0.25">
      <c r="A64" s="5" t="s">
        <v>167</v>
      </c>
      <c r="B64" s="8">
        <v>60</v>
      </c>
      <c r="C64" s="5">
        <v>40997235</v>
      </c>
      <c r="D64" s="15">
        <v>41962</v>
      </c>
      <c r="E64" s="6" t="s">
        <v>31</v>
      </c>
      <c r="F64" s="55">
        <v>5</v>
      </c>
      <c r="G64" s="58">
        <v>2671.3</v>
      </c>
      <c r="H64" s="7" t="s">
        <v>98</v>
      </c>
      <c r="I64" s="5" t="s">
        <v>124</v>
      </c>
    </row>
    <row r="65" spans="1:9" s="4" customFormat="1" ht="16.5" customHeight="1" x14ac:dyDescent="0.25">
      <c r="A65" s="5" t="s">
        <v>167</v>
      </c>
      <c r="B65" s="8">
        <v>61</v>
      </c>
      <c r="C65" s="5">
        <v>40997232</v>
      </c>
      <c r="D65" s="15">
        <v>41962</v>
      </c>
      <c r="E65" s="6" t="s">
        <v>31</v>
      </c>
      <c r="F65" s="55">
        <v>5</v>
      </c>
      <c r="G65" s="58">
        <v>2671.3</v>
      </c>
      <c r="H65" s="5" t="s">
        <v>98</v>
      </c>
      <c r="I65" s="5" t="s">
        <v>124</v>
      </c>
    </row>
    <row r="66" spans="1:9" s="4" customFormat="1" ht="16.5" customHeight="1" x14ac:dyDescent="0.25">
      <c r="A66" s="5" t="s">
        <v>167</v>
      </c>
      <c r="B66" s="8">
        <v>62</v>
      </c>
      <c r="C66" s="5">
        <v>40997230</v>
      </c>
      <c r="D66" s="15">
        <v>41962</v>
      </c>
      <c r="E66" s="6" t="s">
        <v>31</v>
      </c>
      <c r="F66" s="55">
        <v>5</v>
      </c>
      <c r="G66" s="58">
        <v>2671.3</v>
      </c>
      <c r="H66" s="5" t="s">
        <v>98</v>
      </c>
      <c r="I66" s="5" t="s">
        <v>124</v>
      </c>
    </row>
    <row r="67" spans="1:9" s="4" customFormat="1" ht="16.5" customHeight="1" x14ac:dyDescent="0.25">
      <c r="A67" s="5" t="s">
        <v>167</v>
      </c>
      <c r="B67" s="8">
        <v>63</v>
      </c>
      <c r="C67" s="5">
        <v>40997228</v>
      </c>
      <c r="D67" s="15">
        <v>41962</v>
      </c>
      <c r="E67" s="6" t="s">
        <v>31</v>
      </c>
      <c r="F67" s="55">
        <v>5</v>
      </c>
      <c r="G67" s="58">
        <v>2671.3</v>
      </c>
      <c r="H67" s="5" t="s">
        <v>98</v>
      </c>
      <c r="I67" s="5" t="s">
        <v>124</v>
      </c>
    </row>
    <row r="68" spans="1:9" s="4" customFormat="1" ht="16.5" customHeight="1" x14ac:dyDescent="0.25">
      <c r="A68" s="5" t="s">
        <v>167</v>
      </c>
      <c r="B68" s="8">
        <v>64</v>
      </c>
      <c r="C68" s="5">
        <v>40997224</v>
      </c>
      <c r="D68" s="15">
        <v>41962</v>
      </c>
      <c r="E68" s="6" t="s">
        <v>31</v>
      </c>
      <c r="F68" s="55">
        <v>5</v>
      </c>
      <c r="G68" s="58">
        <v>2671.3</v>
      </c>
      <c r="H68" s="5" t="s">
        <v>98</v>
      </c>
      <c r="I68" s="5" t="s">
        <v>124</v>
      </c>
    </row>
    <row r="69" spans="1:9" s="4" customFormat="1" ht="16.5" customHeight="1" x14ac:dyDescent="0.25">
      <c r="A69" s="5" t="s">
        <v>167</v>
      </c>
      <c r="B69" s="8">
        <v>65</v>
      </c>
      <c r="C69" s="5">
        <v>40997221</v>
      </c>
      <c r="D69" s="15">
        <v>41962</v>
      </c>
      <c r="E69" s="6" t="s">
        <v>31</v>
      </c>
      <c r="F69" s="55">
        <v>5</v>
      </c>
      <c r="G69" s="58">
        <v>2671.3</v>
      </c>
      <c r="H69" s="5" t="s">
        <v>98</v>
      </c>
      <c r="I69" s="5" t="s">
        <v>124</v>
      </c>
    </row>
    <row r="70" spans="1:9" s="4" customFormat="1" ht="16.5" customHeight="1" x14ac:dyDescent="0.25">
      <c r="A70" s="5" t="s">
        <v>167</v>
      </c>
      <c r="B70" s="8">
        <v>66</v>
      </c>
      <c r="C70" s="5">
        <v>40997213</v>
      </c>
      <c r="D70" s="15">
        <v>41962</v>
      </c>
      <c r="E70" s="6" t="s">
        <v>31</v>
      </c>
      <c r="F70" s="55">
        <v>5</v>
      </c>
      <c r="G70" s="58">
        <v>2671.3</v>
      </c>
      <c r="H70" s="5" t="s">
        <v>98</v>
      </c>
      <c r="I70" s="5" t="s">
        <v>124</v>
      </c>
    </row>
    <row r="71" spans="1:9" s="4" customFormat="1" ht="16.5" customHeight="1" x14ac:dyDescent="0.25">
      <c r="A71" s="5" t="s">
        <v>167</v>
      </c>
      <c r="B71" s="8">
        <v>67</v>
      </c>
      <c r="C71" s="5">
        <v>40986894</v>
      </c>
      <c r="D71" s="15">
        <v>41950</v>
      </c>
      <c r="E71" s="6" t="s">
        <v>31</v>
      </c>
      <c r="F71" s="55">
        <v>6</v>
      </c>
      <c r="G71" s="58">
        <v>466.1</v>
      </c>
      <c r="H71" s="5" t="s">
        <v>100</v>
      </c>
      <c r="I71" s="5" t="s">
        <v>125</v>
      </c>
    </row>
    <row r="72" spans="1:9" s="4" customFormat="1" ht="16.5" customHeight="1" x14ac:dyDescent="0.25">
      <c r="A72" s="5" t="s">
        <v>167</v>
      </c>
      <c r="B72" s="8">
        <v>68</v>
      </c>
      <c r="C72" s="5">
        <v>40967399</v>
      </c>
      <c r="D72" s="15">
        <v>41953</v>
      </c>
      <c r="E72" s="6" t="s">
        <v>31</v>
      </c>
      <c r="F72" s="55">
        <v>5</v>
      </c>
      <c r="G72" s="58">
        <v>466.1</v>
      </c>
      <c r="H72" s="7" t="s">
        <v>94</v>
      </c>
      <c r="I72" s="5" t="s">
        <v>126</v>
      </c>
    </row>
    <row r="73" spans="1:9" s="4" customFormat="1" ht="16.5" customHeight="1" x14ac:dyDescent="0.25">
      <c r="A73" s="5" t="s">
        <v>167</v>
      </c>
      <c r="B73" s="8">
        <v>69</v>
      </c>
      <c r="C73" s="5">
        <v>40975756</v>
      </c>
      <c r="D73" s="15">
        <v>41960</v>
      </c>
      <c r="E73" s="6" t="s">
        <v>31</v>
      </c>
      <c r="F73" s="55">
        <v>5</v>
      </c>
      <c r="G73" s="58">
        <v>466.1</v>
      </c>
      <c r="H73" s="5" t="s">
        <v>94</v>
      </c>
      <c r="I73" s="5" t="s">
        <v>127</v>
      </c>
    </row>
    <row r="74" spans="1:9" s="4" customFormat="1" ht="16.5" customHeight="1" x14ac:dyDescent="0.25">
      <c r="A74" s="5" t="s">
        <v>167</v>
      </c>
      <c r="B74" s="8">
        <v>70</v>
      </c>
      <c r="C74" s="5">
        <v>40998774</v>
      </c>
      <c r="D74" s="15">
        <v>41964</v>
      </c>
      <c r="E74" s="6" t="s">
        <v>31</v>
      </c>
      <c r="F74" s="55">
        <v>5</v>
      </c>
      <c r="G74" s="58">
        <v>466.1</v>
      </c>
      <c r="H74" s="5" t="s">
        <v>94</v>
      </c>
      <c r="I74" s="5" t="s">
        <v>128</v>
      </c>
    </row>
    <row r="75" spans="1:9" s="4" customFormat="1" ht="16.5" customHeight="1" x14ac:dyDescent="0.25">
      <c r="A75" s="5" t="s">
        <v>167</v>
      </c>
      <c r="B75" s="8">
        <v>71</v>
      </c>
      <c r="C75" s="5">
        <v>40997458</v>
      </c>
      <c r="D75" s="15">
        <v>41970</v>
      </c>
      <c r="E75" s="6" t="s">
        <v>31</v>
      </c>
      <c r="F75" s="55">
        <v>5</v>
      </c>
      <c r="G75" s="58">
        <v>466.1</v>
      </c>
      <c r="H75" s="5" t="s">
        <v>94</v>
      </c>
      <c r="I75" s="5" t="s">
        <v>129</v>
      </c>
    </row>
    <row r="76" spans="1:9" s="4" customFormat="1" ht="16.5" customHeight="1" x14ac:dyDescent="0.25">
      <c r="A76" s="5" t="s">
        <v>167</v>
      </c>
      <c r="B76" s="8">
        <v>72</v>
      </c>
      <c r="C76" s="5">
        <v>40974880</v>
      </c>
      <c r="D76" s="15">
        <v>41960</v>
      </c>
      <c r="E76" s="6" t="s">
        <v>31</v>
      </c>
      <c r="F76" s="55">
        <v>12</v>
      </c>
      <c r="G76" s="58">
        <v>466.1</v>
      </c>
      <c r="H76" s="7" t="s">
        <v>95</v>
      </c>
      <c r="I76" s="5" t="s">
        <v>130</v>
      </c>
    </row>
    <row r="77" spans="1:9" s="4" customFormat="1" ht="16.5" customHeight="1" x14ac:dyDescent="0.25">
      <c r="A77" s="5" t="s">
        <v>167</v>
      </c>
      <c r="B77" s="8">
        <v>73</v>
      </c>
      <c r="C77" s="5">
        <v>40991477</v>
      </c>
      <c r="D77" s="15">
        <v>41954</v>
      </c>
      <c r="E77" s="6" t="s">
        <v>31</v>
      </c>
      <c r="F77" s="55">
        <v>5</v>
      </c>
      <c r="G77" s="58">
        <v>466.1</v>
      </c>
      <c r="H77" s="7" t="s">
        <v>95</v>
      </c>
      <c r="I77" s="5" t="s">
        <v>131</v>
      </c>
    </row>
    <row r="78" spans="1:9" s="4" customFormat="1" ht="16.5" customHeight="1" x14ac:dyDescent="0.25">
      <c r="A78" s="5" t="s">
        <v>167</v>
      </c>
      <c r="B78" s="8">
        <v>74</v>
      </c>
      <c r="C78" s="5">
        <v>40992223</v>
      </c>
      <c r="D78" s="15">
        <v>41953</v>
      </c>
      <c r="E78" s="18" t="s">
        <v>277</v>
      </c>
      <c r="F78" s="55">
        <v>5</v>
      </c>
      <c r="G78" s="58">
        <v>466.1</v>
      </c>
      <c r="H78" s="5" t="s">
        <v>95</v>
      </c>
      <c r="I78" s="5" t="s">
        <v>132</v>
      </c>
    </row>
    <row r="79" spans="1:9" s="4" customFormat="1" ht="16.5" customHeight="1" x14ac:dyDescent="0.25">
      <c r="A79" s="5" t="s">
        <v>167</v>
      </c>
      <c r="B79" s="8">
        <v>75</v>
      </c>
      <c r="C79" s="5">
        <v>40972623</v>
      </c>
      <c r="D79" s="15">
        <v>41963</v>
      </c>
      <c r="E79" s="6" t="s">
        <v>31</v>
      </c>
      <c r="F79" s="55">
        <v>5</v>
      </c>
      <c r="G79" s="58">
        <v>466.1</v>
      </c>
      <c r="H79" s="7" t="s">
        <v>111</v>
      </c>
      <c r="I79" s="5" t="s">
        <v>133</v>
      </c>
    </row>
    <row r="80" spans="1:9" s="4" customFormat="1" ht="16.5" customHeight="1" x14ac:dyDescent="0.25">
      <c r="A80" s="5" t="s">
        <v>167</v>
      </c>
      <c r="B80" s="8">
        <v>76</v>
      </c>
      <c r="C80" s="5">
        <v>40995686</v>
      </c>
      <c r="D80" s="15">
        <v>41963</v>
      </c>
      <c r="E80" s="6" t="s">
        <v>31</v>
      </c>
      <c r="F80" s="55">
        <v>5</v>
      </c>
      <c r="G80" s="58">
        <v>466.1</v>
      </c>
      <c r="H80" s="5" t="s">
        <v>102</v>
      </c>
      <c r="I80" s="5" t="s">
        <v>134</v>
      </c>
    </row>
    <row r="81" spans="1:9" s="4" customFormat="1" ht="16.5" customHeight="1" x14ac:dyDescent="0.25">
      <c r="A81" s="5" t="s">
        <v>167</v>
      </c>
      <c r="B81" s="8">
        <v>77</v>
      </c>
      <c r="C81" s="5">
        <v>40975752</v>
      </c>
      <c r="D81" s="15">
        <v>41969</v>
      </c>
      <c r="E81" s="6" t="s">
        <v>278</v>
      </c>
      <c r="F81" s="55">
        <v>7</v>
      </c>
      <c r="G81" s="58">
        <v>466.1</v>
      </c>
      <c r="H81" s="7" t="s">
        <v>93</v>
      </c>
      <c r="I81" s="5" t="s">
        <v>135</v>
      </c>
    </row>
    <row r="82" spans="1:9" s="4" customFormat="1" ht="16.5" customHeight="1" x14ac:dyDescent="0.25">
      <c r="A82" s="5" t="s">
        <v>167</v>
      </c>
      <c r="B82" s="8">
        <v>78</v>
      </c>
      <c r="C82" s="5">
        <v>40995949</v>
      </c>
      <c r="D82" s="15">
        <v>41955</v>
      </c>
      <c r="E82" s="6" t="s">
        <v>31</v>
      </c>
      <c r="F82" s="55">
        <v>5</v>
      </c>
      <c r="G82" s="58">
        <v>466.1</v>
      </c>
      <c r="H82" s="7" t="s">
        <v>136</v>
      </c>
      <c r="I82" s="5" t="s">
        <v>137</v>
      </c>
    </row>
    <row r="83" spans="1:9" s="4" customFormat="1" ht="16.5" customHeight="1" x14ac:dyDescent="0.25">
      <c r="A83" s="5" t="s">
        <v>167</v>
      </c>
      <c r="B83" s="8">
        <v>79</v>
      </c>
      <c r="C83" s="5">
        <v>41007064</v>
      </c>
      <c r="D83" s="15">
        <v>41971</v>
      </c>
      <c r="E83" s="6" t="s">
        <v>31</v>
      </c>
      <c r="F83" s="55">
        <v>5</v>
      </c>
      <c r="G83" s="58">
        <v>466.1</v>
      </c>
      <c r="H83" s="7" t="s">
        <v>110</v>
      </c>
      <c r="I83" s="5" t="s">
        <v>138</v>
      </c>
    </row>
    <row r="84" spans="1:9" s="4" customFormat="1" ht="16.5" customHeight="1" x14ac:dyDescent="0.25">
      <c r="A84" s="5" t="s">
        <v>167</v>
      </c>
      <c r="B84" s="8">
        <v>80</v>
      </c>
      <c r="C84" s="5">
        <v>40970633</v>
      </c>
      <c r="D84" s="15">
        <v>41948</v>
      </c>
      <c r="E84" s="6" t="s">
        <v>31</v>
      </c>
      <c r="F84" s="55">
        <v>15</v>
      </c>
      <c r="G84" s="58">
        <v>466.1</v>
      </c>
      <c r="H84" s="7" t="s">
        <v>282</v>
      </c>
      <c r="I84" s="5" t="s">
        <v>160</v>
      </c>
    </row>
    <row r="85" spans="1:9" s="4" customFormat="1" ht="16.5" customHeight="1" x14ac:dyDescent="0.25">
      <c r="A85" s="5" t="s">
        <v>167</v>
      </c>
      <c r="B85" s="8">
        <v>81</v>
      </c>
      <c r="C85" s="5">
        <v>40977697</v>
      </c>
      <c r="D85" s="15">
        <v>41970</v>
      </c>
      <c r="E85" s="6" t="s">
        <v>31</v>
      </c>
      <c r="F85" s="55">
        <v>5</v>
      </c>
      <c r="G85" s="58">
        <v>466.1</v>
      </c>
      <c r="H85" s="7" t="s">
        <v>153</v>
      </c>
      <c r="I85" s="5" t="s">
        <v>161</v>
      </c>
    </row>
    <row r="86" spans="1:9" s="4" customFormat="1" ht="16.5" customHeight="1" x14ac:dyDescent="0.25">
      <c r="A86" s="5" t="s">
        <v>167</v>
      </c>
      <c r="B86" s="8">
        <v>82</v>
      </c>
      <c r="C86" s="5">
        <v>40988071</v>
      </c>
      <c r="D86" s="15">
        <v>41957</v>
      </c>
      <c r="E86" s="6" t="s">
        <v>31</v>
      </c>
      <c r="F86" s="55">
        <v>8</v>
      </c>
      <c r="G86" s="58">
        <v>466.1</v>
      </c>
      <c r="H86" s="7" t="s">
        <v>145</v>
      </c>
      <c r="I86" s="5" t="s">
        <v>162</v>
      </c>
    </row>
    <row r="87" spans="1:9" s="4" customFormat="1" ht="16.5" customHeight="1" x14ac:dyDescent="0.25">
      <c r="A87" s="5" t="s">
        <v>167</v>
      </c>
      <c r="B87" s="8">
        <v>83</v>
      </c>
      <c r="C87" s="5">
        <v>40989976</v>
      </c>
      <c r="D87" s="15">
        <v>41954</v>
      </c>
      <c r="E87" s="6" t="s">
        <v>31</v>
      </c>
      <c r="F87" s="16">
        <v>0.01</v>
      </c>
      <c r="G87" s="58">
        <v>5.34</v>
      </c>
      <c r="H87" s="7" t="s">
        <v>154</v>
      </c>
      <c r="I87" s="5" t="s">
        <v>163</v>
      </c>
    </row>
    <row r="88" spans="1:9" s="4" customFormat="1" ht="16.5" customHeight="1" x14ac:dyDescent="0.25">
      <c r="A88" s="5" t="s">
        <v>167</v>
      </c>
      <c r="B88" s="8">
        <v>84</v>
      </c>
      <c r="C88" s="5">
        <v>40990025</v>
      </c>
      <c r="D88" s="15">
        <v>41954</v>
      </c>
      <c r="E88" s="6" t="s">
        <v>31</v>
      </c>
      <c r="F88" s="16">
        <v>0.01</v>
      </c>
      <c r="G88" s="58">
        <v>5.34</v>
      </c>
      <c r="H88" s="7" t="s">
        <v>154</v>
      </c>
      <c r="I88" s="5" t="s">
        <v>163</v>
      </c>
    </row>
    <row r="89" spans="1:9" s="4" customFormat="1" ht="16.5" customHeight="1" x14ac:dyDescent="0.25">
      <c r="A89" s="5" t="s">
        <v>167</v>
      </c>
      <c r="B89" s="8">
        <v>85</v>
      </c>
      <c r="C89" s="5">
        <v>40990057</v>
      </c>
      <c r="D89" s="15">
        <v>41954</v>
      </c>
      <c r="E89" s="6" t="s">
        <v>31</v>
      </c>
      <c r="F89" s="16">
        <v>0.01</v>
      </c>
      <c r="G89" s="58">
        <v>5.34</v>
      </c>
      <c r="H89" s="5" t="s">
        <v>154</v>
      </c>
      <c r="I89" s="5" t="s">
        <v>163</v>
      </c>
    </row>
    <row r="90" spans="1:9" s="4" customFormat="1" ht="16.5" customHeight="1" x14ac:dyDescent="0.25">
      <c r="A90" s="5" t="s">
        <v>167</v>
      </c>
      <c r="B90" s="8">
        <v>86</v>
      </c>
      <c r="C90" s="5">
        <v>40990128</v>
      </c>
      <c r="D90" s="15">
        <v>41954</v>
      </c>
      <c r="E90" s="6" t="s">
        <v>31</v>
      </c>
      <c r="F90" s="16">
        <v>0.01</v>
      </c>
      <c r="G90" s="58">
        <v>5.34</v>
      </c>
      <c r="H90" s="5" t="s">
        <v>154</v>
      </c>
      <c r="I90" s="5" t="s">
        <v>163</v>
      </c>
    </row>
    <row r="91" spans="1:9" s="4" customFormat="1" ht="16.5" customHeight="1" x14ac:dyDescent="0.25">
      <c r="A91" s="5" t="s">
        <v>167</v>
      </c>
      <c r="B91" s="8">
        <v>87</v>
      </c>
      <c r="C91" s="5">
        <v>40990184</v>
      </c>
      <c r="D91" s="15">
        <v>41954</v>
      </c>
      <c r="E91" s="6" t="s">
        <v>31</v>
      </c>
      <c r="F91" s="16">
        <v>0.01</v>
      </c>
      <c r="G91" s="58">
        <v>5.34</v>
      </c>
      <c r="H91" s="5" t="s">
        <v>154</v>
      </c>
      <c r="I91" s="5" t="s">
        <v>163</v>
      </c>
    </row>
    <row r="92" spans="1:9" s="4" customFormat="1" ht="16.5" customHeight="1" x14ac:dyDescent="0.25">
      <c r="A92" s="5" t="s">
        <v>167</v>
      </c>
      <c r="B92" s="8">
        <v>88</v>
      </c>
      <c r="C92" s="5">
        <v>40994346</v>
      </c>
      <c r="D92" s="15">
        <v>41954</v>
      </c>
      <c r="E92" s="6" t="s">
        <v>31</v>
      </c>
      <c r="F92" s="16">
        <v>0.01</v>
      </c>
      <c r="G92" s="58">
        <v>5.34</v>
      </c>
      <c r="H92" s="7" t="s">
        <v>154</v>
      </c>
      <c r="I92" s="5" t="s">
        <v>163</v>
      </c>
    </row>
    <row r="93" spans="1:9" s="4" customFormat="1" ht="16.5" customHeight="1" x14ac:dyDescent="0.25">
      <c r="A93" s="5" t="s">
        <v>167</v>
      </c>
      <c r="B93" s="8">
        <v>89</v>
      </c>
      <c r="C93" s="5">
        <v>40991603</v>
      </c>
      <c r="D93" s="15">
        <v>41957</v>
      </c>
      <c r="E93" s="6" t="s">
        <v>31</v>
      </c>
      <c r="F93" s="55">
        <v>8</v>
      </c>
      <c r="G93" s="58">
        <v>4274.08</v>
      </c>
      <c r="H93" s="5" t="s">
        <v>144</v>
      </c>
      <c r="I93" s="5" t="s">
        <v>164</v>
      </c>
    </row>
    <row r="94" spans="1:9" s="4" customFormat="1" ht="16.5" customHeight="1" x14ac:dyDescent="0.25">
      <c r="A94" s="5" t="s">
        <v>167</v>
      </c>
      <c r="B94" s="8">
        <v>90</v>
      </c>
      <c r="C94" s="5">
        <v>40996528</v>
      </c>
      <c r="D94" s="15">
        <v>41964</v>
      </c>
      <c r="E94" s="6" t="s">
        <v>31</v>
      </c>
      <c r="F94" s="55">
        <v>20</v>
      </c>
      <c r="G94" s="58">
        <v>10685.2</v>
      </c>
      <c r="H94" s="5" t="s">
        <v>158</v>
      </c>
      <c r="I94" s="5" t="s">
        <v>165</v>
      </c>
    </row>
    <row r="95" spans="1:9" s="4" customFormat="1" ht="16.5" customHeight="1" x14ac:dyDescent="0.25">
      <c r="A95" s="5" t="s">
        <v>167</v>
      </c>
      <c r="B95" s="8">
        <v>91</v>
      </c>
      <c r="C95" s="5">
        <v>40997879</v>
      </c>
      <c r="D95" s="15">
        <v>41970</v>
      </c>
      <c r="E95" s="6" t="s">
        <v>31</v>
      </c>
      <c r="F95" s="55">
        <v>3</v>
      </c>
      <c r="G95" s="58">
        <v>466.1</v>
      </c>
      <c r="H95" s="7" t="s">
        <v>151</v>
      </c>
      <c r="I95" s="5" t="s">
        <v>166</v>
      </c>
    </row>
    <row r="96" spans="1:9" customFormat="1" ht="16.5" customHeight="1" x14ac:dyDescent="0.25">
      <c r="A96" s="5" t="s">
        <v>167</v>
      </c>
      <c r="B96" s="8">
        <v>92</v>
      </c>
      <c r="C96" s="18">
        <v>40994246</v>
      </c>
      <c r="D96" s="19">
        <v>41967</v>
      </c>
      <c r="E96" s="6" t="s">
        <v>31</v>
      </c>
      <c r="F96" s="57">
        <v>5</v>
      </c>
      <c r="G96" s="60">
        <v>466.1</v>
      </c>
      <c r="H96" s="18" t="s">
        <v>175</v>
      </c>
      <c r="I96" s="18" t="s">
        <v>180</v>
      </c>
    </row>
    <row r="97" spans="1:9" customFormat="1" ht="16.5" customHeight="1" x14ac:dyDescent="0.25">
      <c r="A97" s="5" t="s">
        <v>167</v>
      </c>
      <c r="B97" s="8">
        <v>93</v>
      </c>
      <c r="C97" s="18">
        <v>40994298</v>
      </c>
      <c r="D97" s="19">
        <v>41967</v>
      </c>
      <c r="E97" s="6" t="s">
        <v>31</v>
      </c>
      <c r="F97" s="57">
        <v>5</v>
      </c>
      <c r="G97" s="60">
        <v>2671.3</v>
      </c>
      <c r="H97" s="18" t="s">
        <v>175</v>
      </c>
      <c r="I97" s="18" t="s">
        <v>181</v>
      </c>
    </row>
    <row r="98" spans="1:9" customFormat="1" ht="16.5" customHeight="1" x14ac:dyDescent="0.25">
      <c r="A98" s="5" t="s">
        <v>167</v>
      </c>
      <c r="B98" s="8">
        <v>94</v>
      </c>
      <c r="C98" s="18">
        <v>40994368</v>
      </c>
      <c r="D98" s="19">
        <v>41967</v>
      </c>
      <c r="E98" s="6" t="s">
        <v>31</v>
      </c>
      <c r="F98" s="57">
        <v>5</v>
      </c>
      <c r="G98" s="60">
        <v>2671.3</v>
      </c>
      <c r="H98" s="18" t="s">
        <v>175</v>
      </c>
      <c r="I98" s="18" t="s">
        <v>182</v>
      </c>
    </row>
    <row r="99" spans="1:9" customFormat="1" ht="16.5" customHeight="1" x14ac:dyDescent="0.25">
      <c r="A99" s="5" t="s">
        <v>167</v>
      </c>
      <c r="B99" s="8">
        <v>95</v>
      </c>
      <c r="C99" s="18">
        <v>40992505</v>
      </c>
      <c r="D99" s="19">
        <v>41967</v>
      </c>
      <c r="E99" s="6" t="s">
        <v>31</v>
      </c>
      <c r="F99" s="57">
        <v>5</v>
      </c>
      <c r="G99" s="60">
        <v>2671.3</v>
      </c>
      <c r="H99" s="18" t="s">
        <v>169</v>
      </c>
      <c r="I99" s="18" t="s">
        <v>183</v>
      </c>
    </row>
    <row r="100" spans="1:9" customFormat="1" ht="16.5" customHeight="1" x14ac:dyDescent="0.25">
      <c r="A100" s="5" t="s">
        <v>167</v>
      </c>
      <c r="B100" s="8">
        <v>96</v>
      </c>
      <c r="C100" s="18">
        <v>40992506</v>
      </c>
      <c r="D100" s="19">
        <v>41967</v>
      </c>
      <c r="E100" s="6" t="s">
        <v>31</v>
      </c>
      <c r="F100" s="57">
        <v>5</v>
      </c>
      <c r="G100" s="60">
        <v>2671.3</v>
      </c>
      <c r="H100" s="18" t="s">
        <v>169</v>
      </c>
      <c r="I100" s="18" t="s">
        <v>184</v>
      </c>
    </row>
    <row r="101" spans="1:9" customFormat="1" ht="16.5" customHeight="1" x14ac:dyDescent="0.25">
      <c r="A101" s="5" t="s">
        <v>167</v>
      </c>
      <c r="B101" s="8">
        <v>97</v>
      </c>
      <c r="C101" s="18">
        <v>40992509</v>
      </c>
      <c r="D101" s="19">
        <v>41967</v>
      </c>
      <c r="E101" s="6" t="s">
        <v>31</v>
      </c>
      <c r="F101" s="57">
        <v>5</v>
      </c>
      <c r="G101" s="60">
        <v>2671.3</v>
      </c>
      <c r="H101" s="18" t="s">
        <v>169</v>
      </c>
      <c r="I101" s="18" t="s">
        <v>185</v>
      </c>
    </row>
    <row r="102" spans="1:9" customFormat="1" ht="16.5" customHeight="1" x14ac:dyDescent="0.25">
      <c r="A102" s="5" t="s">
        <v>167</v>
      </c>
      <c r="B102" s="8">
        <v>98</v>
      </c>
      <c r="C102" s="18">
        <v>40992513</v>
      </c>
      <c r="D102" s="19">
        <v>41967</v>
      </c>
      <c r="E102" s="6" t="s">
        <v>31</v>
      </c>
      <c r="F102" s="57">
        <v>5</v>
      </c>
      <c r="G102" s="60">
        <v>2671.3</v>
      </c>
      <c r="H102" s="18" t="s">
        <v>169</v>
      </c>
      <c r="I102" s="18" t="s">
        <v>186</v>
      </c>
    </row>
    <row r="103" spans="1:9" customFormat="1" ht="16.5" customHeight="1" x14ac:dyDescent="0.25">
      <c r="A103" s="5" t="s">
        <v>167</v>
      </c>
      <c r="B103" s="8">
        <v>99</v>
      </c>
      <c r="C103" s="18">
        <v>40992336</v>
      </c>
      <c r="D103" s="19">
        <v>41967</v>
      </c>
      <c r="E103" s="6" t="s">
        <v>31</v>
      </c>
      <c r="F103" s="57">
        <v>5</v>
      </c>
      <c r="G103" s="60">
        <v>2671.3</v>
      </c>
      <c r="H103" s="18" t="s">
        <v>169</v>
      </c>
      <c r="I103" s="18" t="s">
        <v>187</v>
      </c>
    </row>
    <row r="104" spans="1:9" customFormat="1" ht="16.5" customHeight="1" x14ac:dyDescent="0.25">
      <c r="A104" s="5" t="s">
        <v>167</v>
      </c>
      <c r="B104" s="8">
        <v>100</v>
      </c>
      <c r="C104" s="18">
        <v>40992372</v>
      </c>
      <c r="D104" s="19">
        <v>41967</v>
      </c>
      <c r="E104" s="6" t="s">
        <v>31</v>
      </c>
      <c r="F104" s="57">
        <v>5</v>
      </c>
      <c r="G104" s="60">
        <v>2671.3</v>
      </c>
      <c r="H104" s="18" t="s">
        <v>169</v>
      </c>
      <c r="I104" s="18" t="s">
        <v>188</v>
      </c>
    </row>
    <row r="105" spans="1:9" customFormat="1" ht="16.5" customHeight="1" x14ac:dyDescent="0.25">
      <c r="A105" s="5" t="s">
        <v>167</v>
      </c>
      <c r="B105" s="8">
        <v>101</v>
      </c>
      <c r="C105" s="18">
        <v>40992401</v>
      </c>
      <c r="D105" s="19">
        <v>41967</v>
      </c>
      <c r="E105" s="6" t="s">
        <v>31</v>
      </c>
      <c r="F105" s="57">
        <v>5</v>
      </c>
      <c r="G105" s="60">
        <v>2671.3</v>
      </c>
      <c r="H105" s="18" t="s">
        <v>169</v>
      </c>
      <c r="I105" s="18" t="s">
        <v>189</v>
      </c>
    </row>
    <row r="106" spans="1:9" customFormat="1" ht="16.5" customHeight="1" x14ac:dyDescent="0.25">
      <c r="A106" s="5" t="s">
        <v>167</v>
      </c>
      <c r="B106" s="8">
        <v>102</v>
      </c>
      <c r="C106" s="18">
        <v>40992435</v>
      </c>
      <c r="D106" s="19">
        <v>41967</v>
      </c>
      <c r="E106" s="6" t="s">
        <v>31</v>
      </c>
      <c r="F106" s="57">
        <v>5</v>
      </c>
      <c r="G106" s="60">
        <v>2671.3</v>
      </c>
      <c r="H106" s="18" t="s">
        <v>169</v>
      </c>
      <c r="I106" s="18" t="s">
        <v>190</v>
      </c>
    </row>
    <row r="107" spans="1:9" customFormat="1" ht="16.5" customHeight="1" x14ac:dyDescent="0.25">
      <c r="A107" s="5" t="s">
        <v>167</v>
      </c>
      <c r="B107" s="8">
        <v>103</v>
      </c>
      <c r="C107" s="18">
        <v>40994804</v>
      </c>
      <c r="D107" s="19">
        <v>41967</v>
      </c>
      <c r="E107" s="6" t="s">
        <v>31</v>
      </c>
      <c r="F107" s="57">
        <v>5</v>
      </c>
      <c r="G107" s="60">
        <v>2671.3</v>
      </c>
      <c r="H107" s="18" t="s">
        <v>175</v>
      </c>
      <c r="I107" s="18" t="s">
        <v>191</v>
      </c>
    </row>
    <row r="108" spans="1:9" customFormat="1" ht="16.5" customHeight="1" x14ac:dyDescent="0.25">
      <c r="A108" s="5" t="s">
        <v>167</v>
      </c>
      <c r="B108" s="8">
        <v>104</v>
      </c>
      <c r="C108" s="18">
        <v>40994863</v>
      </c>
      <c r="D108" s="19">
        <v>41967</v>
      </c>
      <c r="E108" s="6" t="s">
        <v>31</v>
      </c>
      <c r="F108" s="57">
        <v>5</v>
      </c>
      <c r="G108" s="60">
        <v>2671.3</v>
      </c>
      <c r="H108" s="18" t="s">
        <v>175</v>
      </c>
      <c r="I108" s="18" t="s">
        <v>192</v>
      </c>
    </row>
    <row r="109" spans="1:9" customFormat="1" ht="16.5" customHeight="1" x14ac:dyDescent="0.25">
      <c r="A109" s="5" t="s">
        <v>167</v>
      </c>
      <c r="B109" s="8">
        <v>105</v>
      </c>
      <c r="C109" s="18">
        <v>40994891</v>
      </c>
      <c r="D109" s="19">
        <v>41967</v>
      </c>
      <c r="E109" s="6" t="s">
        <v>31</v>
      </c>
      <c r="F109" s="57">
        <v>5</v>
      </c>
      <c r="G109" s="60">
        <v>2671.3</v>
      </c>
      <c r="H109" s="18" t="s">
        <v>175</v>
      </c>
      <c r="I109" s="18" t="s">
        <v>193</v>
      </c>
    </row>
    <row r="110" spans="1:9" customFormat="1" ht="16.5" customHeight="1" x14ac:dyDescent="0.25">
      <c r="A110" s="5" t="s">
        <v>167</v>
      </c>
      <c r="B110" s="8">
        <v>106</v>
      </c>
      <c r="C110" s="18">
        <v>40994909</v>
      </c>
      <c r="D110" s="19">
        <v>41967</v>
      </c>
      <c r="E110" s="6" t="s">
        <v>31</v>
      </c>
      <c r="F110" s="57">
        <v>5</v>
      </c>
      <c r="G110" s="60">
        <v>2671.3</v>
      </c>
      <c r="H110" s="18" t="s">
        <v>175</v>
      </c>
      <c r="I110" s="18" t="s">
        <v>194</v>
      </c>
    </row>
    <row r="111" spans="1:9" customFormat="1" ht="16.5" customHeight="1" x14ac:dyDescent="0.25">
      <c r="A111" s="5" t="s">
        <v>167</v>
      </c>
      <c r="B111" s="8">
        <v>107</v>
      </c>
      <c r="C111" s="18">
        <v>40994914</v>
      </c>
      <c r="D111" s="19">
        <v>41967</v>
      </c>
      <c r="E111" s="6" t="s">
        <v>31</v>
      </c>
      <c r="F111" s="57">
        <v>5</v>
      </c>
      <c r="G111" s="60">
        <v>2671.3</v>
      </c>
      <c r="H111" s="18" t="s">
        <v>175</v>
      </c>
      <c r="I111" s="18" t="s">
        <v>195</v>
      </c>
    </row>
    <row r="112" spans="1:9" customFormat="1" ht="16.5" customHeight="1" x14ac:dyDescent="0.25">
      <c r="A112" s="5" t="s">
        <v>167</v>
      </c>
      <c r="B112" s="8">
        <v>108</v>
      </c>
      <c r="C112" s="18">
        <v>40994933</v>
      </c>
      <c r="D112" s="19">
        <v>41967</v>
      </c>
      <c r="E112" s="6" t="s">
        <v>31</v>
      </c>
      <c r="F112" s="57">
        <v>5</v>
      </c>
      <c r="G112" s="60">
        <v>2671.3</v>
      </c>
      <c r="H112" s="18" t="s">
        <v>175</v>
      </c>
      <c r="I112" s="18" t="s">
        <v>196</v>
      </c>
    </row>
    <row r="113" spans="1:9" customFormat="1" ht="16.5" customHeight="1" x14ac:dyDescent="0.25">
      <c r="A113" s="5" t="s">
        <v>167</v>
      </c>
      <c r="B113" s="8">
        <v>109</v>
      </c>
      <c r="C113" s="18">
        <v>40994945</v>
      </c>
      <c r="D113" s="19">
        <v>41967</v>
      </c>
      <c r="E113" s="6" t="s">
        <v>31</v>
      </c>
      <c r="F113" s="57">
        <v>5</v>
      </c>
      <c r="G113" s="60">
        <v>2671.3</v>
      </c>
      <c r="H113" s="18" t="s">
        <v>175</v>
      </c>
      <c r="I113" s="18" t="s">
        <v>197</v>
      </c>
    </row>
    <row r="114" spans="1:9" customFormat="1" ht="16.5" customHeight="1" x14ac:dyDescent="0.25">
      <c r="A114" s="5" t="s">
        <v>167</v>
      </c>
      <c r="B114" s="8">
        <v>110</v>
      </c>
      <c r="C114" s="18">
        <v>40994959</v>
      </c>
      <c r="D114" s="19">
        <v>41967</v>
      </c>
      <c r="E114" s="6" t="s">
        <v>31</v>
      </c>
      <c r="F114" s="57">
        <v>5</v>
      </c>
      <c r="G114" s="60">
        <v>2671.3</v>
      </c>
      <c r="H114" s="18" t="s">
        <v>175</v>
      </c>
      <c r="I114" s="18" t="s">
        <v>198</v>
      </c>
    </row>
    <row r="115" spans="1:9" customFormat="1" ht="16.5" customHeight="1" x14ac:dyDescent="0.25">
      <c r="A115" s="5" t="s">
        <v>167</v>
      </c>
      <c r="B115" s="8">
        <v>111</v>
      </c>
      <c r="C115" s="18">
        <v>40994972</v>
      </c>
      <c r="D115" s="19">
        <v>41967</v>
      </c>
      <c r="E115" s="6" t="s">
        <v>31</v>
      </c>
      <c r="F115" s="57">
        <v>5</v>
      </c>
      <c r="G115" s="60">
        <v>2671.3</v>
      </c>
      <c r="H115" s="18" t="s">
        <v>175</v>
      </c>
      <c r="I115" s="18" t="s">
        <v>199</v>
      </c>
    </row>
    <row r="116" spans="1:9" customFormat="1" ht="16.5" customHeight="1" x14ac:dyDescent="0.25">
      <c r="A116" s="5" t="s">
        <v>167</v>
      </c>
      <c r="B116" s="8">
        <v>112</v>
      </c>
      <c r="C116" s="18">
        <v>40994987</v>
      </c>
      <c r="D116" s="19">
        <v>41967</v>
      </c>
      <c r="E116" s="6" t="s">
        <v>31</v>
      </c>
      <c r="F116" s="57">
        <v>5</v>
      </c>
      <c r="G116" s="60">
        <v>2671.3</v>
      </c>
      <c r="H116" s="18" t="s">
        <v>175</v>
      </c>
      <c r="I116" s="18" t="s">
        <v>200</v>
      </c>
    </row>
    <row r="117" spans="1:9" customFormat="1" ht="16.5" customHeight="1" x14ac:dyDescent="0.25">
      <c r="A117" s="5" t="s">
        <v>167</v>
      </c>
      <c r="B117" s="8">
        <v>113</v>
      </c>
      <c r="C117" s="18">
        <v>40993628</v>
      </c>
      <c r="D117" s="19">
        <v>41967</v>
      </c>
      <c r="E117" s="6" t="s">
        <v>31</v>
      </c>
      <c r="F117" s="57">
        <v>5</v>
      </c>
      <c r="G117" s="60">
        <v>2671.3</v>
      </c>
      <c r="H117" s="18" t="s">
        <v>169</v>
      </c>
      <c r="I117" s="18" t="s">
        <v>201</v>
      </c>
    </row>
    <row r="118" spans="1:9" customFormat="1" ht="16.5" customHeight="1" x14ac:dyDescent="0.25">
      <c r="A118" s="5" t="s">
        <v>167</v>
      </c>
      <c r="B118" s="8">
        <v>114</v>
      </c>
      <c r="C118" s="18">
        <v>40993762</v>
      </c>
      <c r="D118" s="19">
        <v>41967</v>
      </c>
      <c r="E118" s="6" t="s">
        <v>31</v>
      </c>
      <c r="F118" s="57">
        <v>5</v>
      </c>
      <c r="G118" s="60">
        <v>2671.3</v>
      </c>
      <c r="H118" s="18" t="s">
        <v>169</v>
      </c>
      <c r="I118" s="18" t="s">
        <v>202</v>
      </c>
    </row>
    <row r="119" spans="1:9" customFormat="1" ht="16.5" customHeight="1" x14ac:dyDescent="0.25">
      <c r="A119" s="5" t="s">
        <v>167</v>
      </c>
      <c r="B119" s="8">
        <v>115</v>
      </c>
      <c r="C119" s="18">
        <v>40993661</v>
      </c>
      <c r="D119" s="19">
        <v>41967</v>
      </c>
      <c r="E119" s="6" t="s">
        <v>31</v>
      </c>
      <c r="F119" s="57">
        <v>5</v>
      </c>
      <c r="G119" s="60">
        <v>2671.3</v>
      </c>
      <c r="H119" s="18" t="s">
        <v>169</v>
      </c>
      <c r="I119" s="18" t="s">
        <v>203</v>
      </c>
    </row>
    <row r="120" spans="1:9" customFormat="1" ht="16.5" customHeight="1" x14ac:dyDescent="0.25">
      <c r="A120" s="5" t="s">
        <v>167</v>
      </c>
      <c r="B120" s="8">
        <v>116</v>
      </c>
      <c r="C120" s="18">
        <v>40993670</v>
      </c>
      <c r="D120" s="19">
        <v>41967</v>
      </c>
      <c r="E120" s="6" t="s">
        <v>31</v>
      </c>
      <c r="F120" s="57">
        <v>5</v>
      </c>
      <c r="G120" s="60">
        <v>2671.3</v>
      </c>
      <c r="H120" s="18" t="s">
        <v>169</v>
      </c>
      <c r="I120" s="18" t="s">
        <v>204</v>
      </c>
    </row>
    <row r="121" spans="1:9" customFormat="1" ht="16.5" customHeight="1" x14ac:dyDescent="0.25">
      <c r="A121" s="5" t="s">
        <v>167</v>
      </c>
      <c r="B121" s="8">
        <v>117</v>
      </c>
      <c r="C121" s="18">
        <v>40993674</v>
      </c>
      <c r="D121" s="19">
        <v>41967</v>
      </c>
      <c r="E121" s="6" t="s">
        <v>31</v>
      </c>
      <c r="F121" s="57">
        <v>5</v>
      </c>
      <c r="G121" s="60">
        <v>2671.3</v>
      </c>
      <c r="H121" s="18" t="s">
        <v>169</v>
      </c>
      <c r="I121" s="18" t="s">
        <v>205</v>
      </c>
    </row>
    <row r="122" spans="1:9" customFormat="1" ht="16.5" customHeight="1" x14ac:dyDescent="0.25">
      <c r="A122" s="5" t="s">
        <v>167</v>
      </c>
      <c r="B122" s="8">
        <v>118</v>
      </c>
      <c r="C122" s="18">
        <v>40993679</v>
      </c>
      <c r="D122" s="19">
        <v>41967</v>
      </c>
      <c r="E122" s="6" t="s">
        <v>31</v>
      </c>
      <c r="F122" s="57">
        <v>5</v>
      </c>
      <c r="G122" s="60">
        <v>2671.3</v>
      </c>
      <c r="H122" s="18" t="s">
        <v>169</v>
      </c>
      <c r="I122" s="18" t="s">
        <v>206</v>
      </c>
    </row>
    <row r="123" spans="1:9" customFormat="1" ht="16.5" customHeight="1" x14ac:dyDescent="0.25">
      <c r="A123" s="5" t="s">
        <v>167</v>
      </c>
      <c r="B123" s="8">
        <v>119</v>
      </c>
      <c r="C123" s="18">
        <v>40993684</v>
      </c>
      <c r="D123" s="19">
        <v>41967</v>
      </c>
      <c r="E123" s="6" t="s">
        <v>31</v>
      </c>
      <c r="F123" s="57">
        <v>5</v>
      </c>
      <c r="G123" s="60">
        <v>2671.3</v>
      </c>
      <c r="H123" s="18" t="s">
        <v>169</v>
      </c>
      <c r="I123" s="18" t="s">
        <v>207</v>
      </c>
    </row>
    <row r="124" spans="1:9" customFormat="1" ht="16.5" customHeight="1" x14ac:dyDescent="0.25">
      <c r="A124" s="5" t="s">
        <v>167</v>
      </c>
      <c r="B124" s="8">
        <v>120</v>
      </c>
      <c r="C124" s="18">
        <v>40993690</v>
      </c>
      <c r="D124" s="19">
        <v>41967</v>
      </c>
      <c r="E124" s="6" t="s">
        <v>31</v>
      </c>
      <c r="F124" s="57">
        <v>5</v>
      </c>
      <c r="G124" s="60">
        <v>2671.3</v>
      </c>
      <c r="H124" s="18" t="s">
        <v>169</v>
      </c>
      <c r="I124" s="18" t="s">
        <v>208</v>
      </c>
    </row>
    <row r="125" spans="1:9" customFormat="1" ht="16.5" customHeight="1" x14ac:dyDescent="0.25">
      <c r="A125" s="5" t="s">
        <v>167</v>
      </c>
      <c r="B125" s="8">
        <v>121</v>
      </c>
      <c r="C125" s="18">
        <v>40996919</v>
      </c>
      <c r="D125" s="19">
        <v>41956</v>
      </c>
      <c r="E125" s="6" t="s">
        <v>31</v>
      </c>
      <c r="F125" s="57">
        <v>15</v>
      </c>
      <c r="G125" s="60">
        <v>466.1</v>
      </c>
      <c r="H125" s="18" t="s">
        <v>177</v>
      </c>
      <c r="I125" s="18" t="s">
        <v>209</v>
      </c>
    </row>
    <row r="126" spans="1:9" customFormat="1" ht="16.5" customHeight="1" x14ac:dyDescent="0.25">
      <c r="A126" s="5" t="s">
        <v>167</v>
      </c>
      <c r="B126" s="8">
        <v>122</v>
      </c>
      <c r="C126" s="18">
        <v>40997020</v>
      </c>
      <c r="D126" s="19">
        <v>41967</v>
      </c>
      <c r="E126" s="6" t="s">
        <v>31</v>
      </c>
      <c r="F126" s="57">
        <v>5</v>
      </c>
      <c r="G126" s="60">
        <v>2671.3</v>
      </c>
      <c r="H126" s="18" t="s">
        <v>169</v>
      </c>
      <c r="I126" s="18" t="s">
        <v>210</v>
      </c>
    </row>
    <row r="127" spans="1:9" customFormat="1" ht="16.5" customHeight="1" x14ac:dyDescent="0.25">
      <c r="A127" s="5" t="s">
        <v>167</v>
      </c>
      <c r="B127" s="8">
        <v>123</v>
      </c>
      <c r="C127" s="18">
        <v>40997053</v>
      </c>
      <c r="D127" s="19">
        <v>41967</v>
      </c>
      <c r="E127" s="6" t="s">
        <v>31</v>
      </c>
      <c r="F127" s="57">
        <v>5</v>
      </c>
      <c r="G127" s="60">
        <v>2671.3</v>
      </c>
      <c r="H127" s="18" t="s">
        <v>169</v>
      </c>
      <c r="I127" s="18" t="s">
        <v>211</v>
      </c>
    </row>
    <row r="128" spans="1:9" customFormat="1" ht="16.5" customHeight="1" x14ac:dyDescent="0.25">
      <c r="A128" s="5" t="s">
        <v>167</v>
      </c>
      <c r="B128" s="8">
        <v>124</v>
      </c>
      <c r="C128" s="18">
        <v>40997066</v>
      </c>
      <c r="D128" s="19">
        <v>41967</v>
      </c>
      <c r="E128" s="6" t="s">
        <v>31</v>
      </c>
      <c r="F128" s="57">
        <v>5</v>
      </c>
      <c r="G128" s="60">
        <v>2671.3</v>
      </c>
      <c r="H128" s="18" t="s">
        <v>169</v>
      </c>
      <c r="I128" s="18" t="s">
        <v>212</v>
      </c>
    </row>
    <row r="129" spans="1:9" customFormat="1" ht="16.5" customHeight="1" x14ac:dyDescent="0.25">
      <c r="A129" s="5" t="s">
        <v>167</v>
      </c>
      <c r="B129" s="8">
        <v>125</v>
      </c>
      <c r="C129" s="18">
        <v>40997081</v>
      </c>
      <c r="D129" s="19">
        <v>41967</v>
      </c>
      <c r="E129" s="6" t="s">
        <v>31</v>
      </c>
      <c r="F129" s="57">
        <v>5</v>
      </c>
      <c r="G129" s="60">
        <v>2671.3</v>
      </c>
      <c r="H129" s="18" t="s">
        <v>169</v>
      </c>
      <c r="I129" s="18" t="s">
        <v>213</v>
      </c>
    </row>
    <row r="130" spans="1:9" customFormat="1" ht="16.5" customHeight="1" x14ac:dyDescent="0.25">
      <c r="A130" s="5" t="s">
        <v>167</v>
      </c>
      <c r="B130" s="8">
        <v>126</v>
      </c>
      <c r="C130" s="18">
        <v>40997711</v>
      </c>
      <c r="D130" s="19">
        <v>41967</v>
      </c>
      <c r="E130" s="6" t="s">
        <v>31</v>
      </c>
      <c r="F130" s="57">
        <v>5</v>
      </c>
      <c r="G130" s="60">
        <v>2671.3</v>
      </c>
      <c r="H130" s="18" t="s">
        <v>169</v>
      </c>
      <c r="I130" s="18" t="s">
        <v>214</v>
      </c>
    </row>
    <row r="131" spans="1:9" customFormat="1" ht="16.5" customHeight="1" x14ac:dyDescent="0.25">
      <c r="A131" s="5" t="s">
        <v>167</v>
      </c>
      <c r="B131" s="8">
        <v>127</v>
      </c>
      <c r="C131" s="18">
        <v>40997732</v>
      </c>
      <c r="D131" s="19">
        <v>41967</v>
      </c>
      <c r="E131" s="6" t="s">
        <v>31</v>
      </c>
      <c r="F131" s="57">
        <v>5</v>
      </c>
      <c r="G131" s="60">
        <v>2671.3</v>
      </c>
      <c r="H131" s="18" t="s">
        <v>169</v>
      </c>
      <c r="I131" s="18" t="s">
        <v>215</v>
      </c>
    </row>
    <row r="132" spans="1:9" customFormat="1" ht="16.5" customHeight="1" x14ac:dyDescent="0.25">
      <c r="A132" s="5" t="s">
        <v>167</v>
      </c>
      <c r="B132" s="8">
        <v>128</v>
      </c>
      <c r="C132" s="18">
        <v>40997753</v>
      </c>
      <c r="D132" s="19">
        <v>41967</v>
      </c>
      <c r="E132" s="6" t="s">
        <v>31</v>
      </c>
      <c r="F132" s="57">
        <v>5</v>
      </c>
      <c r="G132" s="60">
        <v>2671.3</v>
      </c>
      <c r="H132" s="18" t="s">
        <v>169</v>
      </c>
      <c r="I132" s="18" t="s">
        <v>216</v>
      </c>
    </row>
    <row r="133" spans="1:9" customFormat="1" ht="16.5" customHeight="1" x14ac:dyDescent="0.25">
      <c r="A133" s="5" t="s">
        <v>167</v>
      </c>
      <c r="B133" s="8">
        <v>129</v>
      </c>
      <c r="C133" s="18">
        <v>40997778</v>
      </c>
      <c r="D133" s="19">
        <v>41967</v>
      </c>
      <c r="E133" s="6" t="s">
        <v>31</v>
      </c>
      <c r="F133" s="57">
        <v>5</v>
      </c>
      <c r="G133" s="60">
        <v>2671.3</v>
      </c>
      <c r="H133" s="18" t="s">
        <v>169</v>
      </c>
      <c r="I133" s="18" t="s">
        <v>217</v>
      </c>
    </row>
    <row r="134" spans="1:9" customFormat="1" ht="16.5" customHeight="1" x14ac:dyDescent="0.25">
      <c r="A134" s="5" t="s">
        <v>167</v>
      </c>
      <c r="B134" s="8">
        <v>130</v>
      </c>
      <c r="C134" s="18">
        <v>40999115</v>
      </c>
      <c r="D134" s="19">
        <v>41967</v>
      </c>
      <c r="E134" s="6" t="s">
        <v>31</v>
      </c>
      <c r="F134" s="57">
        <v>5</v>
      </c>
      <c r="G134" s="60">
        <v>2671.3</v>
      </c>
      <c r="H134" s="18" t="s">
        <v>169</v>
      </c>
      <c r="I134" s="18" t="s">
        <v>218</v>
      </c>
    </row>
    <row r="135" spans="1:9" customFormat="1" ht="16.5" customHeight="1" x14ac:dyDescent="0.25">
      <c r="A135" s="5" t="s">
        <v>167</v>
      </c>
      <c r="B135" s="8">
        <v>131</v>
      </c>
      <c r="C135" s="18">
        <v>40999141</v>
      </c>
      <c r="D135" s="19">
        <v>41967</v>
      </c>
      <c r="E135" s="6" t="s">
        <v>31</v>
      </c>
      <c r="F135" s="57">
        <v>5</v>
      </c>
      <c r="G135" s="60">
        <v>2671.3</v>
      </c>
      <c r="H135" s="18" t="s">
        <v>169</v>
      </c>
      <c r="I135" s="18" t="s">
        <v>219</v>
      </c>
    </row>
    <row r="136" spans="1:9" customFormat="1" ht="16.5" customHeight="1" x14ac:dyDescent="0.25">
      <c r="A136" s="5" t="s">
        <v>167</v>
      </c>
      <c r="B136" s="8">
        <v>132</v>
      </c>
      <c r="C136" s="18">
        <v>40999157</v>
      </c>
      <c r="D136" s="19">
        <v>41967</v>
      </c>
      <c r="E136" s="6" t="s">
        <v>31</v>
      </c>
      <c r="F136" s="57">
        <v>5</v>
      </c>
      <c r="G136" s="60">
        <v>2671.3</v>
      </c>
      <c r="H136" s="18" t="s">
        <v>169</v>
      </c>
      <c r="I136" s="18" t="s">
        <v>220</v>
      </c>
    </row>
    <row r="137" spans="1:9" customFormat="1" ht="16.5" customHeight="1" x14ac:dyDescent="0.25">
      <c r="A137" s="5" t="s">
        <v>167</v>
      </c>
      <c r="B137" s="8">
        <v>133</v>
      </c>
      <c r="C137" s="18">
        <v>40999177</v>
      </c>
      <c r="D137" s="19">
        <v>41967</v>
      </c>
      <c r="E137" s="6" t="s">
        <v>31</v>
      </c>
      <c r="F137" s="57">
        <v>5</v>
      </c>
      <c r="G137" s="60">
        <v>2671.3</v>
      </c>
      <c r="H137" s="18" t="s">
        <v>169</v>
      </c>
      <c r="I137" s="18" t="s">
        <v>221</v>
      </c>
    </row>
    <row r="138" spans="1:9" customFormat="1" ht="16.5" customHeight="1" x14ac:dyDescent="0.25">
      <c r="A138" s="5" t="s">
        <v>167</v>
      </c>
      <c r="B138" s="8">
        <v>134</v>
      </c>
      <c r="C138" s="18">
        <v>40999564</v>
      </c>
      <c r="D138" s="19">
        <v>41967</v>
      </c>
      <c r="E138" s="6" t="s">
        <v>31</v>
      </c>
      <c r="F138" s="57">
        <v>5</v>
      </c>
      <c r="G138" s="60">
        <v>2671.3</v>
      </c>
      <c r="H138" s="18" t="s">
        <v>169</v>
      </c>
      <c r="I138" s="18" t="s">
        <v>222</v>
      </c>
    </row>
    <row r="139" spans="1:9" customFormat="1" ht="16.5" customHeight="1" x14ac:dyDescent="0.25">
      <c r="A139" s="5" t="s">
        <v>167</v>
      </c>
      <c r="B139" s="8">
        <v>135</v>
      </c>
      <c r="C139" s="18">
        <v>40999581</v>
      </c>
      <c r="D139" s="19">
        <v>41967</v>
      </c>
      <c r="E139" s="6" t="s">
        <v>31</v>
      </c>
      <c r="F139" s="57">
        <v>5</v>
      </c>
      <c r="G139" s="60">
        <v>2671.3</v>
      </c>
      <c r="H139" s="18" t="s">
        <v>169</v>
      </c>
      <c r="I139" s="18" t="s">
        <v>223</v>
      </c>
    </row>
    <row r="140" spans="1:9" customFormat="1" ht="16.5" customHeight="1" x14ac:dyDescent="0.25">
      <c r="A140" s="5" t="s">
        <v>167</v>
      </c>
      <c r="B140" s="8">
        <v>136</v>
      </c>
      <c r="C140" s="18">
        <v>40999598</v>
      </c>
      <c r="D140" s="19">
        <v>41967</v>
      </c>
      <c r="E140" s="6" t="s">
        <v>31</v>
      </c>
      <c r="F140" s="57">
        <v>5</v>
      </c>
      <c r="G140" s="60">
        <v>2671.3</v>
      </c>
      <c r="H140" s="18" t="s">
        <v>169</v>
      </c>
      <c r="I140" s="18" t="s">
        <v>224</v>
      </c>
    </row>
    <row r="141" spans="1:9" customFormat="1" ht="16.5" customHeight="1" x14ac:dyDescent="0.25">
      <c r="A141" s="5" t="s">
        <v>167</v>
      </c>
      <c r="B141" s="8">
        <v>137</v>
      </c>
      <c r="C141" s="18">
        <v>40999619</v>
      </c>
      <c r="D141" s="19">
        <v>41967</v>
      </c>
      <c r="E141" s="6" t="s">
        <v>31</v>
      </c>
      <c r="F141" s="57">
        <v>5</v>
      </c>
      <c r="G141" s="60">
        <v>2671.3</v>
      </c>
      <c r="H141" s="18" t="s">
        <v>169</v>
      </c>
      <c r="I141" s="18" t="s">
        <v>225</v>
      </c>
    </row>
    <row r="142" spans="1:9" customFormat="1" ht="16.5" customHeight="1" x14ac:dyDescent="0.25">
      <c r="A142" s="5" t="s">
        <v>167</v>
      </c>
      <c r="B142" s="8">
        <v>138</v>
      </c>
      <c r="C142" s="18">
        <v>40999622</v>
      </c>
      <c r="D142" s="19">
        <v>41967</v>
      </c>
      <c r="E142" s="6" t="s">
        <v>31</v>
      </c>
      <c r="F142" s="57">
        <v>5</v>
      </c>
      <c r="G142" s="60">
        <v>2671.3</v>
      </c>
      <c r="H142" s="18" t="s">
        <v>169</v>
      </c>
      <c r="I142" s="18" t="s">
        <v>226</v>
      </c>
    </row>
    <row r="143" spans="1:9" customFormat="1" ht="16.5" customHeight="1" x14ac:dyDescent="0.25">
      <c r="A143" s="5" t="s">
        <v>167</v>
      </c>
      <c r="B143" s="8">
        <v>139</v>
      </c>
      <c r="C143" s="18">
        <v>40999627</v>
      </c>
      <c r="D143" s="19">
        <v>41967</v>
      </c>
      <c r="E143" s="6" t="s">
        <v>31</v>
      </c>
      <c r="F143" s="57">
        <v>5</v>
      </c>
      <c r="G143" s="60">
        <v>2671.3</v>
      </c>
      <c r="H143" s="18" t="s">
        <v>169</v>
      </c>
      <c r="I143" s="18" t="s">
        <v>227</v>
      </c>
    </row>
    <row r="144" spans="1:9" customFormat="1" ht="16.5" customHeight="1" x14ac:dyDescent="0.25">
      <c r="A144" s="5" t="s">
        <v>167</v>
      </c>
      <c r="B144" s="8">
        <v>140</v>
      </c>
      <c r="C144" s="18">
        <v>40999628</v>
      </c>
      <c r="D144" s="19">
        <v>41967</v>
      </c>
      <c r="E144" s="6" t="s">
        <v>31</v>
      </c>
      <c r="F144" s="57">
        <v>5</v>
      </c>
      <c r="G144" s="60">
        <v>2671.3</v>
      </c>
      <c r="H144" s="18" t="s">
        <v>169</v>
      </c>
      <c r="I144" s="18" t="s">
        <v>228</v>
      </c>
    </row>
    <row r="145" spans="1:9" customFormat="1" ht="16.5" customHeight="1" x14ac:dyDescent="0.25">
      <c r="A145" s="5" t="s">
        <v>167</v>
      </c>
      <c r="B145" s="8">
        <v>141</v>
      </c>
      <c r="C145" s="18">
        <v>40999609</v>
      </c>
      <c r="D145" s="19">
        <v>41967</v>
      </c>
      <c r="E145" s="6" t="s">
        <v>31</v>
      </c>
      <c r="F145" s="57">
        <v>5</v>
      </c>
      <c r="G145" s="60">
        <v>2671.3</v>
      </c>
      <c r="H145" s="18" t="s">
        <v>169</v>
      </c>
      <c r="I145" s="18" t="s">
        <v>229</v>
      </c>
    </row>
    <row r="146" spans="1:9" customFormat="1" ht="16.5" customHeight="1" x14ac:dyDescent="0.25">
      <c r="A146" s="5" t="s">
        <v>167</v>
      </c>
      <c r="B146" s="8">
        <v>142</v>
      </c>
      <c r="C146" s="18">
        <v>41000317</v>
      </c>
      <c r="D146" s="19">
        <v>41967</v>
      </c>
      <c r="E146" s="6" t="s">
        <v>31</v>
      </c>
      <c r="F146" s="57">
        <v>5</v>
      </c>
      <c r="G146" s="60">
        <v>2671.3</v>
      </c>
      <c r="H146" s="18" t="s">
        <v>169</v>
      </c>
      <c r="I146" s="18" t="s">
        <v>230</v>
      </c>
    </row>
    <row r="147" spans="1:9" customFormat="1" ht="16.5" customHeight="1" x14ac:dyDescent="0.25">
      <c r="A147" s="5" t="s">
        <v>167</v>
      </c>
      <c r="B147" s="8">
        <v>143</v>
      </c>
      <c r="C147" s="18">
        <v>41000328</v>
      </c>
      <c r="D147" s="19">
        <v>41967</v>
      </c>
      <c r="E147" s="6" t="s">
        <v>31</v>
      </c>
      <c r="F147" s="57">
        <v>5</v>
      </c>
      <c r="G147" s="60">
        <v>2671.3</v>
      </c>
      <c r="H147" s="18" t="s">
        <v>169</v>
      </c>
      <c r="I147" s="18" t="s">
        <v>231</v>
      </c>
    </row>
    <row r="148" spans="1:9" customFormat="1" ht="16.5" customHeight="1" x14ac:dyDescent="0.25">
      <c r="A148" s="5" t="s">
        <v>167</v>
      </c>
      <c r="B148" s="8">
        <v>144</v>
      </c>
      <c r="C148" s="18">
        <v>41000344</v>
      </c>
      <c r="D148" s="19">
        <v>41967</v>
      </c>
      <c r="E148" s="6" t="s">
        <v>31</v>
      </c>
      <c r="F148" s="57">
        <v>5</v>
      </c>
      <c r="G148" s="60">
        <v>2671.3</v>
      </c>
      <c r="H148" s="18" t="s">
        <v>169</v>
      </c>
      <c r="I148" s="18" t="s">
        <v>232</v>
      </c>
    </row>
    <row r="149" spans="1:9" customFormat="1" ht="16.5" customHeight="1" x14ac:dyDescent="0.25">
      <c r="A149" s="5" t="s">
        <v>167</v>
      </c>
      <c r="B149" s="8">
        <v>145</v>
      </c>
      <c r="C149" s="18">
        <v>41000347</v>
      </c>
      <c r="D149" s="19">
        <v>41967</v>
      </c>
      <c r="E149" s="6" t="s">
        <v>31</v>
      </c>
      <c r="F149" s="57">
        <v>5</v>
      </c>
      <c r="G149" s="60">
        <v>2671.3</v>
      </c>
      <c r="H149" s="18" t="s">
        <v>169</v>
      </c>
      <c r="I149" s="18" t="s">
        <v>233</v>
      </c>
    </row>
    <row r="150" spans="1:9" customFormat="1" ht="16.5" customHeight="1" x14ac:dyDescent="0.25">
      <c r="A150" s="5" t="s">
        <v>167</v>
      </c>
      <c r="B150" s="8">
        <v>146</v>
      </c>
      <c r="C150" s="18">
        <v>41000998</v>
      </c>
      <c r="D150" s="19">
        <v>41964</v>
      </c>
      <c r="E150" s="6" t="s">
        <v>31</v>
      </c>
      <c r="F150" s="57">
        <v>5</v>
      </c>
      <c r="G150" s="60">
        <v>466.1</v>
      </c>
      <c r="H150" s="18" t="s">
        <v>173</v>
      </c>
      <c r="I150" s="18" t="s">
        <v>234</v>
      </c>
    </row>
    <row r="151" spans="1:9" customFormat="1" ht="16.5" customHeight="1" x14ac:dyDescent="0.25">
      <c r="A151" s="5" t="s">
        <v>167</v>
      </c>
      <c r="B151" s="8">
        <v>147</v>
      </c>
      <c r="C151" s="18">
        <v>41001010</v>
      </c>
      <c r="D151" s="19">
        <v>41967</v>
      </c>
      <c r="E151" s="6" t="s">
        <v>31</v>
      </c>
      <c r="F151" s="57">
        <v>5</v>
      </c>
      <c r="G151" s="60">
        <v>2671.3</v>
      </c>
      <c r="H151" s="18" t="s">
        <v>169</v>
      </c>
      <c r="I151" s="18" t="s">
        <v>235</v>
      </c>
    </row>
    <row r="152" spans="1:9" customFormat="1" ht="16.5" customHeight="1" x14ac:dyDescent="0.25">
      <c r="A152" s="5" t="s">
        <v>167</v>
      </c>
      <c r="B152" s="8">
        <v>148</v>
      </c>
      <c r="C152" s="18">
        <v>41001013</v>
      </c>
      <c r="D152" s="19">
        <v>41967</v>
      </c>
      <c r="E152" s="6" t="s">
        <v>31</v>
      </c>
      <c r="F152" s="57">
        <v>5</v>
      </c>
      <c r="G152" s="60">
        <v>2671.3</v>
      </c>
      <c r="H152" s="18" t="s">
        <v>169</v>
      </c>
      <c r="I152" s="18" t="s">
        <v>236</v>
      </c>
    </row>
    <row r="153" spans="1:9" customFormat="1" ht="16.5" customHeight="1" x14ac:dyDescent="0.25">
      <c r="A153" s="5" t="s">
        <v>167</v>
      </c>
      <c r="B153" s="8">
        <v>149</v>
      </c>
      <c r="C153" s="18">
        <v>41001018</v>
      </c>
      <c r="D153" s="19">
        <v>41967</v>
      </c>
      <c r="E153" s="6" t="s">
        <v>31</v>
      </c>
      <c r="F153" s="57">
        <v>5</v>
      </c>
      <c r="G153" s="60">
        <v>2671.3</v>
      </c>
      <c r="H153" s="18" t="s">
        <v>169</v>
      </c>
      <c r="I153" s="18" t="s">
        <v>237</v>
      </c>
    </row>
    <row r="154" spans="1:9" customFormat="1" ht="16.5" customHeight="1" x14ac:dyDescent="0.25">
      <c r="A154" s="5" t="s">
        <v>167</v>
      </c>
      <c r="B154" s="8">
        <v>150</v>
      </c>
      <c r="C154" s="18">
        <v>41001027</v>
      </c>
      <c r="D154" s="19">
        <v>41967</v>
      </c>
      <c r="E154" s="6" t="s">
        <v>31</v>
      </c>
      <c r="F154" s="57">
        <v>5</v>
      </c>
      <c r="G154" s="60">
        <v>2671.3</v>
      </c>
      <c r="H154" s="18" t="s">
        <v>169</v>
      </c>
      <c r="I154" s="18" t="s">
        <v>238</v>
      </c>
    </row>
    <row r="155" spans="1:9" customFormat="1" ht="16.5" customHeight="1" x14ac:dyDescent="0.25">
      <c r="A155" s="5" t="s">
        <v>167</v>
      </c>
      <c r="B155" s="8">
        <v>151</v>
      </c>
      <c r="C155" s="18">
        <v>41001768</v>
      </c>
      <c r="D155" s="19">
        <v>41967</v>
      </c>
      <c r="E155" s="6" t="s">
        <v>31</v>
      </c>
      <c r="F155" s="57">
        <v>5</v>
      </c>
      <c r="G155" s="60">
        <v>2671.3</v>
      </c>
      <c r="H155" s="18" t="s">
        <v>169</v>
      </c>
      <c r="I155" s="18" t="s">
        <v>239</v>
      </c>
    </row>
    <row r="156" spans="1:9" customFormat="1" ht="16.5" customHeight="1" x14ac:dyDescent="0.25">
      <c r="A156" s="5" t="s">
        <v>167</v>
      </c>
      <c r="B156" s="8">
        <v>152</v>
      </c>
      <c r="C156" s="18">
        <v>41001779</v>
      </c>
      <c r="D156" s="19">
        <v>41967</v>
      </c>
      <c r="E156" s="6" t="s">
        <v>31</v>
      </c>
      <c r="F156" s="57">
        <v>5</v>
      </c>
      <c r="G156" s="60">
        <v>2671.3</v>
      </c>
      <c r="H156" s="18" t="s">
        <v>169</v>
      </c>
      <c r="I156" s="18" t="s">
        <v>240</v>
      </c>
    </row>
    <row r="157" spans="1:9" customFormat="1" ht="16.5" customHeight="1" x14ac:dyDescent="0.25">
      <c r="A157" s="5" t="s">
        <v>167</v>
      </c>
      <c r="B157" s="8">
        <v>153</v>
      </c>
      <c r="C157" s="18">
        <v>41001790</v>
      </c>
      <c r="D157" s="19">
        <v>41967</v>
      </c>
      <c r="E157" s="6" t="s">
        <v>31</v>
      </c>
      <c r="F157" s="57">
        <v>5</v>
      </c>
      <c r="G157" s="60">
        <v>2671.3</v>
      </c>
      <c r="H157" s="18" t="s">
        <v>169</v>
      </c>
      <c r="I157" s="18" t="s">
        <v>241</v>
      </c>
    </row>
    <row r="158" spans="1:9" customFormat="1" ht="16.5" customHeight="1" x14ac:dyDescent="0.25">
      <c r="A158" s="5" t="s">
        <v>167</v>
      </c>
      <c r="B158" s="8">
        <v>154</v>
      </c>
      <c r="C158" s="18">
        <v>41001801</v>
      </c>
      <c r="D158" s="19">
        <v>41967</v>
      </c>
      <c r="E158" s="6" t="s">
        <v>31</v>
      </c>
      <c r="F158" s="57">
        <v>5</v>
      </c>
      <c r="G158" s="60">
        <v>2671.3</v>
      </c>
      <c r="H158" s="18" t="s">
        <v>169</v>
      </c>
      <c r="I158" s="18" t="s">
        <v>242</v>
      </c>
    </row>
    <row r="159" spans="1:9" customFormat="1" ht="16.5" customHeight="1" x14ac:dyDescent="0.25">
      <c r="A159" s="5" t="s">
        <v>167</v>
      </c>
      <c r="B159" s="8">
        <v>155</v>
      </c>
      <c r="C159" s="18">
        <v>41001818</v>
      </c>
      <c r="D159" s="19">
        <v>41967</v>
      </c>
      <c r="E159" s="6" t="s">
        <v>31</v>
      </c>
      <c r="F159" s="57">
        <v>5</v>
      </c>
      <c r="G159" s="60">
        <v>2671.3</v>
      </c>
      <c r="H159" s="18" t="s">
        <v>169</v>
      </c>
      <c r="I159" s="18" t="s">
        <v>243</v>
      </c>
    </row>
    <row r="160" spans="1:9" customFormat="1" ht="16.5" customHeight="1" x14ac:dyDescent="0.25">
      <c r="A160" s="5" t="s">
        <v>167</v>
      </c>
      <c r="B160" s="8">
        <v>156</v>
      </c>
      <c r="C160" s="18">
        <v>41001828</v>
      </c>
      <c r="D160" s="19">
        <v>41967</v>
      </c>
      <c r="E160" s="6" t="s">
        <v>31</v>
      </c>
      <c r="F160" s="57">
        <v>5</v>
      </c>
      <c r="G160" s="60">
        <v>2671.3</v>
      </c>
      <c r="H160" s="18" t="s">
        <v>169</v>
      </c>
      <c r="I160" s="18" t="s">
        <v>244</v>
      </c>
    </row>
    <row r="161" spans="1:9" customFormat="1" ht="16.5" customHeight="1" x14ac:dyDescent="0.25">
      <c r="A161" s="5" t="s">
        <v>167</v>
      </c>
      <c r="B161" s="8">
        <v>157</v>
      </c>
      <c r="C161" s="18">
        <v>41001845</v>
      </c>
      <c r="D161" s="19">
        <v>41967</v>
      </c>
      <c r="E161" s="6" t="s">
        <v>31</v>
      </c>
      <c r="F161" s="57">
        <v>5</v>
      </c>
      <c r="G161" s="60">
        <v>2671.3</v>
      </c>
      <c r="H161" s="18" t="s">
        <v>169</v>
      </c>
      <c r="I161" s="18" t="s">
        <v>245</v>
      </c>
    </row>
    <row r="162" spans="1:9" customFormat="1" ht="16.5" customHeight="1" x14ac:dyDescent="0.25">
      <c r="A162" s="5" t="s">
        <v>167</v>
      </c>
      <c r="B162" s="8">
        <v>158</v>
      </c>
      <c r="C162" s="18">
        <v>40988317</v>
      </c>
      <c r="D162" s="19">
        <v>41953</v>
      </c>
      <c r="E162" s="18" t="s">
        <v>263</v>
      </c>
      <c r="F162" s="57">
        <v>15</v>
      </c>
      <c r="G162" s="60">
        <v>466.1</v>
      </c>
      <c r="H162" s="18" t="s">
        <v>259</v>
      </c>
      <c r="I162" s="18" t="s">
        <v>264</v>
      </c>
    </row>
    <row r="163" spans="1:9" customFormat="1" ht="16.5" customHeight="1" x14ac:dyDescent="0.25">
      <c r="A163" s="5" t="s">
        <v>167</v>
      </c>
      <c r="B163" s="8">
        <v>159</v>
      </c>
      <c r="C163" s="18">
        <v>40988613</v>
      </c>
      <c r="D163" s="19">
        <v>41950</v>
      </c>
      <c r="E163" s="6" t="s">
        <v>31</v>
      </c>
      <c r="F163" s="57">
        <v>10</v>
      </c>
      <c r="G163" s="60">
        <v>466.1</v>
      </c>
      <c r="H163" s="18" t="s">
        <v>258</v>
      </c>
      <c r="I163" s="18" t="s">
        <v>265</v>
      </c>
    </row>
    <row r="164" spans="1:9" customFormat="1" ht="16.5" customHeight="1" x14ac:dyDescent="0.25">
      <c r="A164" s="5" t="s">
        <v>167</v>
      </c>
      <c r="B164" s="8">
        <v>160</v>
      </c>
      <c r="C164" s="18">
        <v>40995522</v>
      </c>
      <c r="D164" s="19">
        <v>41964</v>
      </c>
      <c r="E164" s="6" t="s">
        <v>31</v>
      </c>
      <c r="F164" s="57">
        <v>70</v>
      </c>
      <c r="G164" s="60">
        <v>37398.199999999997</v>
      </c>
      <c r="H164" s="18" t="s">
        <v>246</v>
      </c>
      <c r="I164" s="18" t="s">
        <v>266</v>
      </c>
    </row>
    <row r="165" spans="1:9" customFormat="1" ht="16.5" customHeight="1" x14ac:dyDescent="0.25">
      <c r="A165" s="5" t="s">
        <v>167</v>
      </c>
      <c r="B165" s="8">
        <v>161</v>
      </c>
      <c r="C165" s="18">
        <v>40996235</v>
      </c>
      <c r="D165" s="19">
        <v>41969</v>
      </c>
      <c r="E165" s="6" t="s">
        <v>31</v>
      </c>
      <c r="F165" s="57">
        <v>10</v>
      </c>
      <c r="G165" s="60">
        <v>466.1</v>
      </c>
      <c r="H165" s="18" t="s">
        <v>247</v>
      </c>
      <c r="I165" s="18" t="s">
        <v>267</v>
      </c>
    </row>
    <row r="166" spans="1:9" customFormat="1" ht="16.5" customHeight="1" x14ac:dyDescent="0.25">
      <c r="A166" s="5" t="s">
        <v>167</v>
      </c>
      <c r="B166" s="8">
        <v>162</v>
      </c>
      <c r="C166" s="18">
        <v>40998221</v>
      </c>
      <c r="D166" s="19">
        <v>41970</v>
      </c>
      <c r="E166" s="6" t="s">
        <v>31</v>
      </c>
      <c r="F166" s="57">
        <v>15</v>
      </c>
      <c r="G166" s="60">
        <v>466.1</v>
      </c>
      <c r="H166" s="18" t="s">
        <v>248</v>
      </c>
      <c r="I166" s="18" t="s">
        <v>268</v>
      </c>
    </row>
    <row r="167" spans="1:9" customFormat="1" ht="16.5" customHeight="1" x14ac:dyDescent="0.25">
      <c r="A167" s="5" t="s">
        <v>167</v>
      </c>
      <c r="B167" s="8">
        <v>163</v>
      </c>
      <c r="C167" s="18">
        <v>40999669</v>
      </c>
      <c r="D167" s="19">
        <v>41964</v>
      </c>
      <c r="E167" s="6" t="s">
        <v>31</v>
      </c>
      <c r="F167" s="57">
        <v>15</v>
      </c>
      <c r="G167" s="60">
        <v>466.1</v>
      </c>
      <c r="H167" s="18" t="s">
        <v>249</v>
      </c>
      <c r="I167" s="18" t="s">
        <v>269</v>
      </c>
    </row>
    <row r="168" spans="1:9" customFormat="1" ht="16.5" customHeight="1" x14ac:dyDescent="0.25">
      <c r="A168" s="5" t="s">
        <v>167</v>
      </c>
      <c r="B168" s="8">
        <v>164</v>
      </c>
      <c r="C168" s="18">
        <v>41003259</v>
      </c>
      <c r="D168" s="19">
        <v>41969</v>
      </c>
      <c r="E168" s="6" t="s">
        <v>31</v>
      </c>
      <c r="F168" s="18">
        <v>0.02</v>
      </c>
      <c r="G168" s="60">
        <v>10.69</v>
      </c>
      <c r="H168" s="18" t="s">
        <v>251</v>
      </c>
      <c r="I168" s="18" t="s">
        <v>270</v>
      </c>
    </row>
    <row r="169" spans="1:9" customFormat="1" ht="16.5" customHeight="1" x14ac:dyDescent="0.25">
      <c r="A169" s="5" t="s">
        <v>167</v>
      </c>
      <c r="B169" s="8">
        <v>165</v>
      </c>
      <c r="C169" s="18">
        <v>41003321</v>
      </c>
      <c r="D169" s="19">
        <v>41969</v>
      </c>
      <c r="E169" s="6" t="s">
        <v>31</v>
      </c>
      <c r="F169" s="18">
        <v>0.02</v>
      </c>
      <c r="G169" s="60">
        <v>10.69</v>
      </c>
      <c r="H169" s="18" t="s">
        <v>251</v>
      </c>
      <c r="I169" s="18" t="s">
        <v>271</v>
      </c>
    </row>
    <row r="170" spans="1:9" customFormat="1" ht="16.5" customHeight="1" x14ac:dyDescent="0.25">
      <c r="A170" s="5" t="s">
        <v>167</v>
      </c>
      <c r="B170" s="8">
        <v>166</v>
      </c>
      <c r="C170" s="18">
        <v>41003344</v>
      </c>
      <c r="D170" s="19">
        <v>41969</v>
      </c>
      <c r="E170" s="6" t="s">
        <v>31</v>
      </c>
      <c r="F170" s="18">
        <v>0.02</v>
      </c>
      <c r="G170" s="60">
        <v>10.69</v>
      </c>
      <c r="H170" s="18" t="s">
        <v>251</v>
      </c>
      <c r="I170" s="18" t="s">
        <v>272</v>
      </c>
    </row>
    <row r="171" spans="1:9" customFormat="1" ht="16.5" customHeight="1" x14ac:dyDescent="0.25">
      <c r="A171" s="5" t="s">
        <v>167</v>
      </c>
      <c r="B171" s="8">
        <v>167</v>
      </c>
      <c r="C171" s="18">
        <v>41003570</v>
      </c>
      <c r="D171" s="19">
        <v>41969</v>
      </c>
      <c r="E171" s="6" t="s">
        <v>31</v>
      </c>
      <c r="F171" s="18">
        <v>0.02</v>
      </c>
      <c r="G171" s="60">
        <v>10.69</v>
      </c>
      <c r="H171" s="18" t="s">
        <v>251</v>
      </c>
      <c r="I171" s="18" t="s">
        <v>273</v>
      </c>
    </row>
    <row r="172" spans="1:9" customFormat="1" ht="16.5" customHeight="1" x14ac:dyDescent="0.25">
      <c r="A172" s="5" t="s">
        <v>167</v>
      </c>
      <c r="B172" s="8">
        <v>168</v>
      </c>
      <c r="C172" s="18">
        <v>41002654</v>
      </c>
      <c r="D172" s="19">
        <v>41969</v>
      </c>
      <c r="E172" s="6" t="s">
        <v>31</v>
      </c>
      <c r="F172" s="18">
        <v>0.02</v>
      </c>
      <c r="G172" s="60">
        <v>10.69</v>
      </c>
      <c r="H172" s="18" t="s">
        <v>251</v>
      </c>
      <c r="I172" s="18" t="s">
        <v>274</v>
      </c>
    </row>
    <row r="173" spans="1:9" customFormat="1" ht="16.5" customHeight="1" x14ac:dyDescent="0.25">
      <c r="A173" s="5" t="s">
        <v>167</v>
      </c>
      <c r="B173" s="8">
        <v>169</v>
      </c>
      <c r="C173" s="18">
        <v>41002762</v>
      </c>
      <c r="D173" s="19">
        <v>41969</v>
      </c>
      <c r="E173" s="6" t="s">
        <v>31</v>
      </c>
      <c r="F173" s="18">
        <v>0.02</v>
      </c>
      <c r="G173" s="60">
        <v>10.69</v>
      </c>
      <c r="H173" s="18" t="s">
        <v>261</v>
      </c>
      <c r="I173" s="18" t="s">
        <v>275</v>
      </c>
    </row>
    <row r="174" spans="1:9" x14ac:dyDescent="0.25">
      <c r="I174" s="1"/>
    </row>
    <row r="175" spans="1:9" x14ac:dyDescent="0.25">
      <c r="I175" s="1"/>
    </row>
    <row r="176" spans="1:9" x14ac:dyDescent="0.25">
      <c r="I176" s="1"/>
    </row>
    <row r="177" spans="9:9" x14ac:dyDescent="0.25">
      <c r="I177" s="1"/>
    </row>
    <row r="178" spans="9:9" x14ac:dyDescent="0.25">
      <c r="I178" s="1"/>
    </row>
    <row r="179" spans="9:9" x14ac:dyDescent="0.25">
      <c r="I179" s="1"/>
    </row>
    <row r="180" spans="9:9" x14ac:dyDescent="0.25">
      <c r="I180" s="1"/>
    </row>
    <row r="181" spans="9:9" x14ac:dyDescent="0.25">
      <c r="I181" s="1"/>
    </row>
    <row r="182" spans="9:9" x14ac:dyDescent="0.25">
      <c r="I182" s="1"/>
    </row>
    <row r="183" spans="9:9" x14ac:dyDescent="0.25">
      <c r="I183" s="1"/>
    </row>
    <row r="184" spans="9:9" x14ac:dyDescent="0.25">
      <c r="I184" s="1"/>
    </row>
    <row r="185" spans="9:9" x14ac:dyDescent="0.25">
      <c r="I185" s="1"/>
    </row>
    <row r="186" spans="9:9" x14ac:dyDescent="0.25">
      <c r="I186" s="1"/>
    </row>
    <row r="187" spans="9:9" x14ac:dyDescent="0.25">
      <c r="I187" s="11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2013-12-05T05:12:25Z</cp:lastPrinted>
  <dcterms:created xsi:type="dcterms:W3CDTF">2010-04-23T14:29:34Z</dcterms:created>
  <dcterms:modified xsi:type="dcterms:W3CDTF">2014-12-30T08:01:48Z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