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480" windowHeight="11640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закл.договоров'!$A$3:$I$106</definedName>
    <definedName name="_xlnm._FilterDatabase" localSheetId="0" hidden="1">Свод!$A$7:$M$97</definedName>
  </definedNames>
  <calcPr calcId="145621"/>
</workbook>
</file>

<file path=xl/calcChain.xml><?xml version="1.0" encoding="utf-8"?>
<calcChain xmlns="http://schemas.openxmlformats.org/spreadsheetml/2006/main">
  <c r="E7" i="2" l="1"/>
  <c r="F7" i="2"/>
  <c r="G7" i="2"/>
  <c r="H7" i="2"/>
  <c r="I7" i="2"/>
  <c r="J7" i="2"/>
  <c r="K7" i="2"/>
  <c r="D7" i="2"/>
  <c r="E68" i="2" l="1"/>
  <c r="F68" i="2"/>
  <c r="G68" i="2"/>
  <c r="H68" i="2"/>
  <c r="I68" i="2"/>
  <c r="J68" i="2"/>
  <c r="K68" i="2"/>
  <c r="D68" i="2"/>
  <c r="E8" i="2"/>
  <c r="F8" i="2"/>
  <c r="G8" i="2"/>
  <c r="H8" i="2"/>
  <c r="I8" i="2"/>
  <c r="J8" i="2"/>
  <c r="K8" i="2"/>
  <c r="D8" i="2"/>
  <c r="G28" i="3" l="1"/>
  <c r="G46" i="3"/>
  <c r="G42" i="3"/>
  <c r="G41" i="3"/>
  <c r="G36" i="3"/>
  <c r="G15" i="3"/>
  <c r="G7" i="3"/>
  <c r="G47" i="3" l="1"/>
  <c r="G45" i="3"/>
  <c r="G44" i="3"/>
  <c r="G43" i="3"/>
  <c r="G40" i="3"/>
  <c r="G39" i="3"/>
  <c r="G38" i="3"/>
  <c r="G37" i="3"/>
  <c r="G35" i="3"/>
  <c r="G34" i="3"/>
  <c r="G33" i="3"/>
  <c r="G32" i="3"/>
  <c r="G30" i="3"/>
  <c r="G31" i="3"/>
  <c r="G29" i="3"/>
  <c r="G27" i="3"/>
  <c r="G26" i="3"/>
  <c r="G25" i="3"/>
  <c r="G24" i="3"/>
  <c r="G23" i="3"/>
  <c r="G22" i="3"/>
  <c r="G21" i="3"/>
  <c r="G19" i="3"/>
  <c r="G17" i="3"/>
  <c r="G8" i="3"/>
  <c r="G5" i="3"/>
  <c r="G6" i="3" l="1"/>
  <c r="G9" i="3"/>
  <c r="G10" i="3"/>
  <c r="G11" i="3"/>
  <c r="G12" i="3"/>
  <c r="G13" i="3"/>
  <c r="G14" i="3"/>
  <c r="G16" i="3"/>
  <c r="G18" i="3"/>
  <c r="G20" i="3"/>
  <c r="G4" i="3"/>
</calcChain>
</file>

<file path=xl/sharedStrings.xml><?xml version="1.0" encoding="utf-8"?>
<sst xmlns="http://schemas.openxmlformats.org/spreadsheetml/2006/main" count="620" uniqueCount="242">
  <si>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</si>
  <si>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</si>
  <si>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</si>
  <si>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</si>
  <si>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</si>
  <si>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</si>
  <si>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</si>
  <si>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</si>
  <si>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</si>
  <si>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</si>
  <si>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</si>
  <si>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</si>
  <si>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</si>
  <si>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</si>
  <si>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</si>
  <si>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</si>
  <si>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</si>
  <si>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</si>
  <si>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</si>
  <si>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</si>
  <si>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</si>
  <si>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ПС 110/35/10 кВ "Тамбовская № 6"</t>
  </si>
  <si>
    <t xml:space="preserve">ПС 110/35/10 кВ "Комсомольская" </t>
  </si>
  <si>
    <t xml:space="preserve">ПС 110/35/10 кВ "Промышленная" </t>
  </si>
  <si>
    <t>ПС 110/10 кВ "Новолядинская"</t>
  </si>
  <si>
    <t>Итого:</t>
  </si>
  <si>
    <t>6 месяцев</t>
  </si>
  <si>
    <t>ПС 35/10 кВ "Тулиновская"</t>
  </si>
  <si>
    <t>Полное наименование заявителя</t>
  </si>
  <si>
    <t>ПС 110/6 кВ "Тамбовская № 8"</t>
  </si>
  <si>
    <t>ПС 35/10 кВ «Тулиновская»</t>
  </si>
  <si>
    <t xml:space="preserve">ПС 110/35 кВ "М. Талинская" </t>
  </si>
  <si>
    <t>ПС 110/35/10 кВ «Промышленная»</t>
  </si>
  <si>
    <t>ПС 35/10 кВ "Черняновская"</t>
  </si>
  <si>
    <t>ПС 110/35/6 кВ «Рассказовская»</t>
  </si>
  <si>
    <t>12 месяцев</t>
  </si>
  <si>
    <t>ПС 35/10 кВ "Тимирязевская"</t>
  </si>
  <si>
    <t>ПС 35/10 кВ «Селезневская»</t>
  </si>
  <si>
    <t>ПС 110/35/10 кВ «Тамбовская № 6»</t>
  </si>
  <si>
    <t>ПС 110/6 кВ "Тамбовская № 5"</t>
  </si>
  <si>
    <t>ПС 35/10 кВ «Знаменская»</t>
  </si>
  <si>
    <t>ПС 35/10 кВ «Горельская»</t>
  </si>
  <si>
    <t>ПС 110/6 кВ «Тамбовская № 8»</t>
  </si>
  <si>
    <t>ПС 110/35/10 кВ «Комсомольская»</t>
  </si>
  <si>
    <t>ПС 35/10 кВ «Тимирязевская»</t>
  </si>
  <si>
    <t>ПС 35/10 кВ "Горельская"</t>
  </si>
  <si>
    <t>ПС 110/10 кВ «М.Талинская»</t>
  </si>
  <si>
    <t>ПС 35/10 кВ "П. Пригородная"</t>
  </si>
  <si>
    <t>ПС 35/10 кВ "Знаменская"</t>
  </si>
  <si>
    <t>ПС 35/10 кВ "Селезневская"</t>
  </si>
  <si>
    <t>ПС 110/35/6 кВ "Рассказовская"</t>
  </si>
  <si>
    <t>ПС 35/10 кВ «Татановская»</t>
  </si>
  <si>
    <t>ПС 35/10 кВ "Татановская"</t>
  </si>
  <si>
    <t>ОАО "Тамбовоблгаз"</t>
  </si>
  <si>
    <t>ПС 110/6 кВ «Тамбовская № 5»</t>
  </si>
  <si>
    <t>ПС 35/10 кВ "Авангардская"</t>
  </si>
  <si>
    <t>ПС 35/10 кВ "Авдеевская"</t>
  </si>
  <si>
    <t>ПС 35/10 кВ "П. Марфинская"</t>
  </si>
  <si>
    <t>ПС 110/10 кВ «Новолядинская»</t>
  </si>
  <si>
    <t>Денисов Сергей Алексеевич</t>
  </si>
  <si>
    <t>Родионов Анатолий Васильевич</t>
  </si>
  <si>
    <t>Дмитриева Татьяна Анатольевна</t>
  </si>
  <si>
    <t>Сафонова Марина Владимировна</t>
  </si>
  <si>
    <t>Бруданов Валерий Александрович</t>
  </si>
  <si>
    <t>Векленко Владимир Пантелеймонович</t>
  </si>
  <si>
    <t>Лебедев Владимир Владимирович</t>
  </si>
  <si>
    <t>Никулина Светлана Владимировна</t>
  </si>
  <si>
    <t>Короваева Светлана Павловна</t>
  </si>
  <si>
    <t>Лиманский Юрий Николаевич</t>
  </si>
  <si>
    <t>Гордов Дмитрий Сергеевич</t>
  </si>
  <si>
    <t>Худобородов Михаил Юрьевич</t>
  </si>
  <si>
    <t>Леонтьева Ольга Вячеславовна</t>
  </si>
  <si>
    <t>Сидоров Алексей Иванович</t>
  </si>
  <si>
    <t>Сечнев Сергей Александрович</t>
  </si>
  <si>
    <t>Логачев Сергей Дмитриевич</t>
  </si>
  <si>
    <t>Процук Рената Николаевна</t>
  </si>
  <si>
    <t>Савельев Александр Сергеевич</t>
  </si>
  <si>
    <t>Спиркин Евгений Владимирович</t>
  </si>
  <si>
    <t>Малеев Александр Васильевич</t>
  </si>
  <si>
    <t>Трифонова Елена Ивановна</t>
  </si>
  <si>
    <t>Старостин Юрий Александрович</t>
  </si>
  <si>
    <t>Астолопова Вера Алексеевна</t>
  </si>
  <si>
    <t>Плужников Сергей Юрьевич</t>
  </si>
  <si>
    <t>Пустовалова Светлана Александровна</t>
  </si>
  <si>
    <t>Петров Дмитрий Анатольевич</t>
  </si>
  <si>
    <t>Шальнев Виктор Васильевич</t>
  </si>
  <si>
    <t>Шабанова Елена Юрьевна</t>
  </si>
  <si>
    <t>Турбина Галина Олеговна</t>
  </si>
  <si>
    <t>Носов Василий Петрович</t>
  </si>
  <si>
    <t>ООО "Мостострой"</t>
  </si>
  <si>
    <t>ООО "ЛУКОЙЛ-Нижневолжскнефтепродукт"</t>
  </si>
  <si>
    <t>Администрация Воронцовского сельсовета Знаменского района Тамбовской области</t>
  </si>
  <si>
    <t>ООО "Тамбовагродорспецстрой"</t>
  </si>
  <si>
    <t>ЗАО "Балтстрой"</t>
  </si>
  <si>
    <t>ПС 35/10 кВ «П.Пригородная»</t>
  </si>
  <si>
    <t>ПС 35/10 кВ «П.Марфинская»</t>
  </si>
  <si>
    <t>ПС 35/10 кВ «Платоновская»</t>
  </si>
  <si>
    <t>ПС 35/10 кВ "Платоновская"</t>
  </si>
  <si>
    <t>Бардин Дмитрий Сергеевич</t>
  </si>
  <si>
    <t>Цаплина Лариса Анатольевна</t>
  </si>
  <si>
    <t>Иванков Сергей Юрьевич</t>
  </si>
  <si>
    <t>Туровцева Ольга Васильевна</t>
  </si>
  <si>
    <t>ООО "Тамбовское общество пчеловодов"</t>
  </si>
  <si>
    <t>ПС 35/10 кВ «Серебряковская»</t>
  </si>
  <si>
    <t>ПС 35/10 кВ «Бокинская»</t>
  </si>
  <si>
    <t>ПС 110/10 кВ «Спасская»</t>
  </si>
  <si>
    <t>Сведения о деятельности филиала ОАО " МРСК Центра" - "Тамбовэнерго" по технологическому присоединению за март месяц 2013 г.</t>
  </si>
  <si>
    <t>ПС 110/10 кВ "Спасская"</t>
  </si>
  <si>
    <t>ПС 35/10 кВ "Бокинская"</t>
  </si>
  <si>
    <t>ПС 35/10 кВ "Серебряковская"</t>
  </si>
  <si>
    <t>ПС 35/10 кВ "Сухотинская"</t>
  </si>
  <si>
    <t>ОАО "Мобильные Теле Системы"</t>
  </si>
  <si>
    <t>Пообъектная информация по заключенным договорам ТП за март месяц 2013 г.</t>
  </si>
  <si>
    <t>ПС 110/6 кВ "Октябрь"</t>
  </si>
  <si>
    <t>ПС 110/10 кВ "Телешовская"</t>
  </si>
  <si>
    <t>ПС 35/10 кВ "Степная"</t>
  </si>
  <si>
    <t>ПС 35/10 "Филатовская"</t>
  </si>
  <si>
    <t>ПС 35/10 "Заводская"</t>
  </si>
  <si>
    <t>ПС 35/10 "Восточная"</t>
  </si>
  <si>
    <t>ПС 35/10 "Ирская"</t>
  </si>
  <si>
    <t>ПС 35/10 "Гавриловская"</t>
  </si>
  <si>
    <t>ПС 35/10 "Анненская"</t>
  </si>
  <si>
    <t>ПС 35/10 "Соколовская"</t>
  </si>
  <si>
    <t>ПС 110/35/10 "Инжавинская"</t>
  </si>
  <si>
    <t>ПС 110/10 "Иноковская"</t>
  </si>
  <si>
    <t>ПС 110/35/10 "Кирсановская"</t>
  </si>
  <si>
    <t xml:space="preserve"> 6 месяцев</t>
  </si>
  <si>
    <t>Открытое акционерное общество "МегаФон" Тамбовский филиал _  Кирсановский р-н, с. Ленинское</t>
  </si>
  <si>
    <t>Открытое акционерное общество по газификации и эксплуатации газового хозяйства Тамбовской области «Тамбовоблгаз» _ Гавриловский р-н_ п. Заветы Ленина _ (новая задача)</t>
  </si>
  <si>
    <t>Лагутин Анатолий Николаевич</t>
  </si>
  <si>
    <t>Администрация Соколовского сельсовета Кирсановского района Тамбовской области</t>
  </si>
  <si>
    <t xml:space="preserve"> 12 месяцев</t>
  </si>
  <si>
    <t>Общество с ограниченной ответственностью «Чернавское»</t>
  </si>
  <si>
    <t>ПС 35/10 "Заречная"</t>
  </si>
  <si>
    <t>ПС 35/10 "Крюковская"</t>
  </si>
  <si>
    <t>ПС 35/10 "Кулеватовская"</t>
  </si>
  <si>
    <t>ПС 35/10 "Северная"</t>
  </si>
  <si>
    <t>ПС 35/10 "Рыбинская"</t>
  </si>
  <si>
    <t>ПС 35/10 "Ламская"</t>
  </si>
  <si>
    <t>ПС 35/10 "Кёршинская"</t>
  </si>
  <si>
    <t>ПС 35/10 "Питерская"</t>
  </si>
  <si>
    <t>ПС 35/10 "Ракшинская"</t>
  </si>
  <si>
    <t>ПС 35/10 "Дегтянская"</t>
  </si>
  <si>
    <t>ПС 35/10 "Рудовская"</t>
  </si>
  <si>
    <t>ПС 35/10 "Егоровская"</t>
  </si>
  <si>
    <t>ПС 35/10 "Пахотноугловская"</t>
  </si>
  <si>
    <t>ПС 110/35/10 "Граждановская"</t>
  </si>
  <si>
    <t>ПС 110/35/10 "Сосновская"</t>
  </si>
  <si>
    <t>ПС 110/35/10 "Нащёкинская"</t>
  </si>
  <si>
    <t>Метальникова Елена Александровна</t>
  </si>
  <si>
    <t>Общество с ограниченной ответственностью «ПромМаркет»</t>
  </si>
  <si>
    <t>Общество с ограниченной ответственностью «Строительная компания «Энергия» _ увеличение мощн.</t>
  </si>
  <si>
    <t>Плешаков Сергей Евгеньевич</t>
  </si>
  <si>
    <t>Маркин Владимир Иванович</t>
  </si>
  <si>
    <t>Маркин Владимир Владимирович</t>
  </si>
  <si>
    <t>Елизарова Татьяна Васильевна</t>
  </si>
  <si>
    <t>Общество с ограниченной ответственностью  "Ресурс"  Откорм 1А _  Богдановка</t>
  </si>
  <si>
    <t>Общество с ограниченной ответственностью  "Ресурс"  Откорм 1Б _  Богдановка</t>
  </si>
  <si>
    <t>Общество с ограниченной ответственностью  "Ресурс"  Откорм 2А _  Богдановка</t>
  </si>
  <si>
    <t>Общество с ограниченной ответственностью  "Ресурс"  Откорм 2Б _  Богдановка</t>
  </si>
  <si>
    <t>Общество с ограниченной ответственностью  "Ресурс"  Доращивание 1 _  Кёрша</t>
  </si>
  <si>
    <t>Пестин Сергей Вячеславович</t>
  </si>
  <si>
    <t>Общество с ограниченной ответственностью «Нефтегазстроймонтаж»</t>
  </si>
  <si>
    <t>Открытое акционерное общество междугородной и международной электрической связи "Ростелеком" с. Пахотный Угол</t>
  </si>
  <si>
    <t>Открытое акционерное общество «Завод пивоваренный «Моршанский»</t>
  </si>
  <si>
    <t>Озеров Евгений Александрович</t>
  </si>
  <si>
    <t>Общество с ограниченной ответственностью  "Ресурс"  Доращивание 2 _  Татарщино</t>
  </si>
  <si>
    <t>Сычёв Алексей Сергеевич</t>
  </si>
  <si>
    <t>ПС 35/10 кВ «В.Вершинская»</t>
  </si>
  <si>
    <t>ПС 35/10 кВ «Ольшанская»</t>
  </si>
  <si>
    <t>ПС 35/10 кВ «Сукмановская»</t>
  </si>
  <si>
    <t>ПС 35/10 кВ «Лукинская»</t>
  </si>
  <si>
    <t>ПС 35/10 кВ «Н.Сергиевская»</t>
  </si>
  <si>
    <t>ПС 35/10 «Черняевская»</t>
  </si>
  <si>
    <t>ПС 35/10 кВ «Бурнакская»</t>
  </si>
  <si>
    <t>ПС 110/10 кВ «Богдановская»</t>
  </si>
  <si>
    <t xml:space="preserve"> </t>
  </si>
  <si>
    <t>ПС 110/35/10 кВ «Мордовская»</t>
  </si>
  <si>
    <t>ПС 110/35/10 кВ Жердевская</t>
  </si>
  <si>
    <t>ПС 110/35/10 кВ «М.Горьковская»</t>
  </si>
  <si>
    <t>ПС 110/10 кВ «Шпикуловская»</t>
  </si>
  <si>
    <t>ПС 110/35/10 кВ «Ржаксинская»</t>
  </si>
  <si>
    <t>ООО Тамбовская сахарная компания</t>
  </si>
  <si>
    <t>Администрация Гавриловского сельсов ета</t>
  </si>
  <si>
    <t>Администрация Подгорненского сельск ого совета</t>
  </si>
  <si>
    <t>Мордовская ЦРБ ТОГБУЗ</t>
  </si>
  <si>
    <t>Черкашин Александр Дмитриевич</t>
  </si>
  <si>
    <t>ИП Ступникова Ирина Викторовна</t>
  </si>
  <si>
    <t>ПС 110/35/10 кВ «Жердевская»</t>
  </si>
  <si>
    <t>Струков Юрий Николаевич</t>
  </si>
  <si>
    <t>Сарычев Евгений Владимирович</t>
  </si>
  <si>
    <t>Дроков Сергей Евгеньевич</t>
  </si>
  <si>
    <t>Ивашенцев Сергей викторович</t>
  </si>
  <si>
    <t>ИП Тетюхин Юрий Иванович</t>
  </si>
  <si>
    <t xml:space="preserve">Нехорошев Сергей Владимирович                        </t>
  </si>
  <si>
    <t>ИП Колмаков Михаил Александрович</t>
  </si>
  <si>
    <t>Филиал ОАО «МРСК Центра» - «Тамбовэнерго»</t>
  </si>
  <si>
    <t>ПС 35/10 кВ "Изосимовская"</t>
  </si>
  <si>
    <t>ПС 35/10 кВ "Тарбеевская"</t>
  </si>
  <si>
    <t>ПС 35/10 кВ "Петровская"</t>
  </si>
  <si>
    <t>ПС 35/10 кВ "Пригородная"</t>
  </si>
  <si>
    <t>ПС 35/10 кВ "Жидиловская"</t>
  </si>
  <si>
    <t>ПС 35/10 кВ "Ситовская"</t>
  </si>
  <si>
    <t>ПС 35/10 кВ "Устьинская"</t>
  </si>
  <si>
    <t>ПС 35/10 кВ "Кленская"</t>
  </si>
  <si>
    <t>ПС 35/10 кВ "Б. Избердеевская"</t>
  </si>
  <si>
    <t>ПС 35/10 кВ "Вишневская"</t>
  </si>
  <si>
    <t>ПС 35/10 кВ "Козьмодемьянская"</t>
  </si>
  <si>
    <t>ПС 35/10 кВ "Сабуровская"</t>
  </si>
  <si>
    <t>ПС 35/6 кВ "Дружба"</t>
  </si>
  <si>
    <t>ПС 35/10 кВ "КИМ"</t>
  </si>
  <si>
    <t>ПС 35/10 кВ "Ранинская"</t>
  </si>
  <si>
    <t>ПС 35/10 кВ "Кочетовская"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</si>
  <si>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</si>
  <si>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</si>
  <si>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</si>
  <si>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</si>
  <si>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110/10 кВ "Архангельская"</t>
  </si>
  <si>
    <t>ПС 110/35/10 кВ "Хоботовская"</t>
  </si>
  <si>
    <t>Тамбовоблгаз ОАО</t>
  </si>
  <si>
    <t>Телякова Оксана Владимировна</t>
  </si>
  <si>
    <t>ПС 35/10 кВ " Жидиловская"</t>
  </si>
  <si>
    <t>Достовалов Сергей Анатольевич</t>
  </si>
  <si>
    <t>Антипова Ольга Анатольевна</t>
  </si>
  <si>
    <t>ПС 35/10 кВ "Избердеевская"</t>
  </si>
  <si>
    <t>Избердеевская СОШ МОУ</t>
  </si>
  <si>
    <t>Бабушкина Татьяна Витальевна</t>
  </si>
  <si>
    <t>Семин Александр Михайлович</t>
  </si>
  <si>
    <t>Моисеева Людмила Павловна</t>
  </si>
  <si>
    <t>Мелихов Александр Вячеславович</t>
  </si>
  <si>
    <t>Никифоров Сергей Валентинович</t>
  </si>
  <si>
    <t>Михайлова Нина Николаевна</t>
  </si>
  <si>
    <t>Ростелеком ОАО</t>
  </si>
  <si>
    <t>Стрельникова Ирина Сергеевна</t>
  </si>
  <si>
    <t>Грачев Александр Владимирович</t>
  </si>
  <si>
    <t>Лучников Олег Евгеньевич</t>
  </si>
  <si>
    <t>Лучников Евгение Анатольевич</t>
  </si>
  <si>
    <t>Крылов Владимир Николаевич</t>
  </si>
  <si>
    <t>ПС 35/10 кВ "Устьинская "</t>
  </si>
  <si>
    <t>Симутин Андрей Николаевич</t>
  </si>
  <si>
    <t>Спецрегионстрой ООО</t>
  </si>
  <si>
    <t>24 месяца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</si>
</sst>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0"/>
  </numFmts>
  <fonts count="21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</cellStyleXfs>
  <cellXfs count="100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0" xfId="0" applyNumberFormat="1" applyFont="1"/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1" fontId="4" fillId="3" borderId="2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Fill="1"/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ont="1"/>
    <xf numFmtId="0" fontId="0" fillId="0" borderId="0" xfId="0" applyFont="1" applyFill="1"/>
    <xf numFmtId="0" fontId="10" fillId="0" borderId="0" xfId="0" applyFont="1" applyFill="1"/>
    <xf numFmtId="0" fontId="1" fillId="2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2" fontId="7" fillId="0" borderId="0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1" xfId="0" applyFont="1" applyBorder="1"/>
    <xf numFmtId="0" fontId="0" fillId="0" borderId="0" xfId="0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64" fontId="14" fillId="5" borderId="0" xfId="0" applyNumberFormat="1" applyFont="1" applyFill="1"/>
    <xf numFmtId="0" fontId="14" fillId="5" borderId="0" xfId="0" applyFont="1" applyFill="1"/>
    <xf numFmtId="4" fontId="13" fillId="5" borderId="0" xfId="0" applyNumberFormat="1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2" fillId="5" borderId="0" xfId="0" applyFont="1" applyFill="1"/>
    <xf numFmtId="0" fontId="16" fillId="5" borderId="1" xfId="0" applyFont="1" applyFill="1" applyBorder="1" applyAlignment="1">
      <alignment horizontal="center" vertical="center" wrapText="1"/>
    </xf>
    <xf numFmtId="14" fontId="17" fillId="5" borderId="1" xfId="0" applyNumberFormat="1" applyFont="1" applyFill="1" applyBorder="1" applyAlignment="1">
      <alignment horizontal="center" vertical="center" wrapText="1"/>
    </xf>
    <xf numFmtId="0" fontId="0" fillId="5" borderId="0" xfId="0" applyFont="1" applyFill="1"/>
    <xf numFmtId="0" fontId="17" fillId="5" borderId="1" xfId="0" applyFont="1" applyFill="1" applyBorder="1" applyAlignment="1">
      <alignment horizontal="center" vertical="center" wrapText="1"/>
    </xf>
    <xf numFmtId="43" fontId="16" fillId="5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2" fontId="16" fillId="5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 shrinkToFit="1"/>
    </xf>
    <xf numFmtId="2" fontId="17" fillId="5" borderId="1" xfId="0" applyNumberFormat="1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 shrinkToFit="1"/>
    </xf>
    <xf numFmtId="14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 shrinkToFi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4" fontId="16" fillId="0" borderId="1" xfId="142" applyNumberFormat="1" applyFont="1" applyFill="1" applyBorder="1" applyAlignment="1">
      <alignment horizontal="center" vertical="center" wrapText="1"/>
    </xf>
    <xf numFmtId="0" fontId="16" fillId="0" borderId="1" xfId="142" applyNumberFormat="1" applyFont="1" applyFill="1" applyBorder="1" applyAlignment="1">
      <alignment horizontal="center" vertical="center" wrapText="1"/>
    </xf>
    <xf numFmtId="2" fontId="16" fillId="0" borderId="1" xfId="142" applyNumberFormat="1" applyFont="1" applyFill="1" applyBorder="1" applyAlignment="1">
      <alignment horizontal="center" vertical="center" wrapText="1"/>
    </xf>
    <xf numFmtId="0" fontId="16" fillId="0" borderId="1" xfId="142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145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9" fillId="5" borderId="1" xfId="146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5" borderId="1" xfId="147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9" fillId="5" borderId="1" xfId="147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8" fillId="0" borderId="1" xfId="11" applyFont="1" applyBorder="1" applyAlignment="1">
      <alignment horizontal="center" vertical="center"/>
    </xf>
    <xf numFmtId="0" fontId="18" fillId="5" borderId="1" xfId="11" applyFont="1" applyFill="1" applyBorder="1" applyAlignment="1">
      <alignment horizontal="center" vertical="center"/>
    </xf>
    <xf numFmtId="0" fontId="18" fillId="0" borderId="1" xfId="11" applyFont="1" applyBorder="1" applyAlignment="1">
      <alignment horizontal="center" vertical="center" wrapText="1"/>
    </xf>
    <xf numFmtId="0" fontId="18" fillId="0" borderId="1" xfId="11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20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</cellXfs>
  <cellStyles count="149">
    <cellStyle name="Гиперссылка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3" xfId="26"/>
    <cellStyle name="Обычный 14" xfId="27"/>
    <cellStyle name="Обычный 15" xfId="28"/>
    <cellStyle name="Обычный 158" xfId="29"/>
    <cellStyle name="Обычный 159" xfId="30"/>
    <cellStyle name="Обычный 16" xfId="31"/>
    <cellStyle name="Обычный 161" xfId="32"/>
    <cellStyle name="Обычный 17" xfId="33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3" xfId="44"/>
    <cellStyle name="Обычный 194" xfId="45"/>
    <cellStyle name="Обычный 2" xfId="46"/>
    <cellStyle name="Обычный 2 2" xfId="47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04" xfId="146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50" xfId="148"/>
    <cellStyle name="Обычный 36" xfId="69"/>
    <cellStyle name="Обычный 37" xfId="70"/>
    <cellStyle name="Обычный 376" xfId="147"/>
    <cellStyle name="Обычный 38" xfId="71"/>
    <cellStyle name="Обычный 39" xfId="72"/>
    <cellStyle name="Обычный 40" xfId="73"/>
    <cellStyle name="Обычный 41" xfId="74"/>
    <cellStyle name="Обычный 42" xfId="75"/>
    <cellStyle name="Обычный 43" xfId="76"/>
    <cellStyle name="Обычный 44" xfId="77"/>
    <cellStyle name="Обычный 45" xfId="78"/>
    <cellStyle name="Обычный 46" xfId="79"/>
    <cellStyle name="Обычный 47" xfId="80"/>
    <cellStyle name="Обычный 48" xfId="81"/>
    <cellStyle name="Обычный 49" xfId="82"/>
    <cellStyle name="Обычный 5" xfId="83"/>
    <cellStyle name="Обычный 5 2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22" xfId="145"/>
    <cellStyle name="Обычный 63" xfId="100"/>
    <cellStyle name="Обычный 64" xfId="101"/>
    <cellStyle name="Обычный 65" xfId="102"/>
    <cellStyle name="Обычный 66" xfId="103"/>
    <cellStyle name="Обычный 67" xfId="104"/>
    <cellStyle name="Обычный 68" xfId="105"/>
    <cellStyle name="Обычный 69" xfId="106"/>
    <cellStyle name="Обычный 7" xfId="107"/>
    <cellStyle name="Обычный 7 2" xfId="108"/>
    <cellStyle name="Обычный 70" xfId="109"/>
    <cellStyle name="Обычный 71" xfId="110"/>
    <cellStyle name="Обычный 72" xfId="111"/>
    <cellStyle name="Обычный 73" xfId="112"/>
    <cellStyle name="Обычный 74" xfId="113"/>
    <cellStyle name="Обычный 75" xfId="114"/>
    <cellStyle name="Обычный 76" xfId="115"/>
    <cellStyle name="Обычный 77" xfId="116"/>
    <cellStyle name="Обычный 78" xfId="117"/>
    <cellStyle name="Обычный 79" xfId="118"/>
    <cellStyle name="Обычный 8" xfId="119"/>
    <cellStyle name="Обычный 80" xfId="120"/>
    <cellStyle name="Обычный 81" xfId="121"/>
    <cellStyle name="Обычный 82" xfId="122"/>
    <cellStyle name="Обычный 83" xfId="123"/>
    <cellStyle name="Обычный 84" xfId="124"/>
    <cellStyle name="Обычный 85" xfId="125"/>
    <cellStyle name="Обычный 86" xfId="126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Обычный_Реестр 1 МЭС" xfId="142"/>
    <cellStyle name="Финансовый 2" xfId="143"/>
    <cellStyle name="Финансовый 2 2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tabSelected="1" zoomScaleNormal="100" workbookViewId="0">
      <pane ySplit="7" topLeftCell="A32" activePane="bottomLeft" state="frozen"/>
      <selection pane="bottomLeft" activeCell="D7" sqref="D7:K7"/>
    </sheetView>
  </sheetViews>
  <sheetFormatPr defaultRowHeight="15" x14ac:dyDescent="0.25"/>
  <cols>
    <col min="1" max="1" width="23" customWidth="1"/>
    <col min="2" max="2" width="6.5703125" customWidth="1"/>
    <col min="3" max="3" width="35.28515625" customWidth="1"/>
    <col min="4" max="4" width="9.140625" customWidth="1"/>
    <col min="5" max="5" width="11.7109375" customWidth="1"/>
    <col min="6" max="6" width="9.140625" customWidth="1"/>
    <col min="7" max="7" width="10.140625" customWidth="1"/>
    <col min="9" max="9" width="10.85546875" customWidth="1"/>
    <col min="11" max="11" width="10.140625" customWidth="1"/>
  </cols>
  <sheetData>
    <row r="1" spans="1:11" x14ac:dyDescent="0.25">
      <c r="H1" s="96" t="s">
        <v>16</v>
      </c>
      <c r="I1" s="96"/>
      <c r="J1" s="96"/>
      <c r="K1" s="96"/>
    </row>
    <row r="2" spans="1:11" x14ac:dyDescent="0.25">
      <c r="A2" s="1" t="s">
        <v>106</v>
      </c>
      <c r="B2" s="1"/>
      <c r="D2" s="1"/>
      <c r="E2" s="2"/>
      <c r="F2" s="1"/>
      <c r="G2" s="1"/>
      <c r="H2" s="1"/>
      <c r="I2" s="7"/>
      <c r="J2" s="1"/>
      <c r="K2" s="1"/>
    </row>
    <row r="3" spans="1:11" ht="15.75" thickBot="1" x14ac:dyDescent="0.3">
      <c r="C3" s="1"/>
      <c r="D3" s="1"/>
      <c r="E3" s="2"/>
      <c r="F3" s="1"/>
      <c r="G3" s="1"/>
      <c r="H3" s="1"/>
      <c r="I3" s="7"/>
      <c r="J3" s="1"/>
      <c r="K3" s="1"/>
    </row>
    <row r="4" spans="1:11" ht="15.75" customHeight="1" thickBot="1" x14ac:dyDescent="0.3">
      <c r="A4" s="97" t="s">
        <v>2</v>
      </c>
      <c r="B4" s="9"/>
      <c r="C4" s="97" t="s">
        <v>15</v>
      </c>
      <c r="D4" s="95" t="s">
        <v>3</v>
      </c>
      <c r="E4" s="95"/>
      <c r="F4" s="95" t="s">
        <v>4</v>
      </c>
      <c r="G4" s="95"/>
      <c r="H4" s="95" t="s">
        <v>5</v>
      </c>
      <c r="I4" s="99"/>
      <c r="J4" s="95" t="s">
        <v>6</v>
      </c>
      <c r="K4" s="95"/>
    </row>
    <row r="5" spans="1:11" ht="46.5" customHeight="1" thickBot="1" x14ac:dyDescent="0.3">
      <c r="A5" s="98"/>
      <c r="B5" s="10" t="s">
        <v>19</v>
      </c>
      <c r="C5" s="98"/>
      <c r="D5" s="95"/>
      <c r="E5" s="95"/>
      <c r="F5" s="95"/>
      <c r="G5" s="95"/>
      <c r="H5" s="95"/>
      <c r="I5" s="99"/>
      <c r="J5" s="95"/>
      <c r="K5" s="95"/>
    </row>
    <row r="6" spans="1:11" x14ac:dyDescent="0.25">
      <c r="A6" s="98"/>
      <c r="B6" s="10"/>
      <c r="C6" s="98"/>
      <c r="D6" s="11" t="s">
        <v>7</v>
      </c>
      <c r="E6" s="11" t="s">
        <v>8</v>
      </c>
      <c r="F6" s="11" t="s">
        <v>7</v>
      </c>
      <c r="G6" s="11" t="s">
        <v>8</v>
      </c>
      <c r="H6" s="11" t="s">
        <v>7</v>
      </c>
      <c r="I6" s="12" t="s">
        <v>8</v>
      </c>
      <c r="J6" s="11" t="s">
        <v>7</v>
      </c>
      <c r="K6" s="11" t="s">
        <v>8</v>
      </c>
    </row>
    <row r="7" spans="1:11" s="17" customFormat="1" x14ac:dyDescent="0.25">
      <c r="A7" s="29"/>
      <c r="B7" s="29"/>
      <c r="C7" s="29" t="s">
        <v>25</v>
      </c>
      <c r="D7" s="30">
        <f>D8+D68</f>
        <v>113</v>
      </c>
      <c r="E7" s="30">
        <f t="shared" ref="E7:K7" si="0">E8+E68</f>
        <v>12.659800000000001</v>
      </c>
      <c r="F7" s="30">
        <f t="shared" si="0"/>
        <v>103</v>
      </c>
      <c r="G7" s="30">
        <f t="shared" si="0"/>
        <v>6.9434999999999985</v>
      </c>
      <c r="H7" s="30">
        <f t="shared" si="0"/>
        <v>81</v>
      </c>
      <c r="I7" s="30">
        <f t="shared" si="0"/>
        <v>1.6971900000000002</v>
      </c>
      <c r="J7" s="30">
        <f t="shared" si="0"/>
        <v>17</v>
      </c>
      <c r="K7" s="30">
        <f t="shared" si="0"/>
        <v>4.9207599999999996</v>
      </c>
    </row>
    <row r="8" spans="1:11" ht="15.75" x14ac:dyDescent="0.25">
      <c r="A8" s="83"/>
      <c r="B8" s="83"/>
      <c r="C8" s="83" t="s">
        <v>17</v>
      </c>
      <c r="D8" s="72">
        <f>SUM(D9:D67)</f>
        <v>57</v>
      </c>
      <c r="E8" s="72">
        <f t="shared" ref="E8:K8" si="1">SUM(E9:E67)</f>
        <v>1.8227799999999992</v>
      </c>
      <c r="F8" s="72">
        <f t="shared" si="1"/>
        <v>60</v>
      </c>
      <c r="G8" s="72">
        <f t="shared" si="1"/>
        <v>2.1314999999999995</v>
      </c>
      <c r="H8" s="72">
        <f t="shared" si="1"/>
        <v>34</v>
      </c>
      <c r="I8" s="72">
        <f t="shared" si="1"/>
        <v>0.32179000000000008</v>
      </c>
      <c r="J8" s="72">
        <f t="shared" si="1"/>
        <v>5</v>
      </c>
      <c r="K8" s="72">
        <f t="shared" si="1"/>
        <v>0.80608000000000002</v>
      </c>
    </row>
    <row r="9" spans="1:11" s="28" customFormat="1" ht="47.25" x14ac:dyDescent="0.25">
      <c r="A9" s="70" t="s">
        <v>196</v>
      </c>
      <c r="B9" s="84">
        <v>1</v>
      </c>
      <c r="C9" s="70" t="s">
        <v>55</v>
      </c>
      <c r="D9" s="82">
        <v>1</v>
      </c>
      <c r="E9" s="82">
        <v>6.3E-3</v>
      </c>
      <c r="F9" s="82">
        <v>0</v>
      </c>
      <c r="G9" s="82">
        <v>0</v>
      </c>
      <c r="H9" s="82">
        <v>1</v>
      </c>
      <c r="I9" s="82">
        <v>0.01</v>
      </c>
      <c r="J9" s="82">
        <v>0</v>
      </c>
      <c r="K9" s="82">
        <v>0</v>
      </c>
    </row>
    <row r="10" spans="1:11" s="28" customFormat="1" ht="47.25" x14ac:dyDescent="0.25">
      <c r="A10" s="70" t="s">
        <v>196</v>
      </c>
      <c r="B10" s="84">
        <v>2</v>
      </c>
      <c r="C10" s="70" t="s">
        <v>56</v>
      </c>
      <c r="D10" s="82">
        <v>0</v>
      </c>
      <c r="E10" s="82">
        <v>0</v>
      </c>
      <c r="F10" s="82">
        <v>0</v>
      </c>
      <c r="G10" s="82">
        <v>0</v>
      </c>
      <c r="H10" s="82">
        <v>1</v>
      </c>
      <c r="I10" s="82">
        <v>1.4999999999999999E-2</v>
      </c>
      <c r="J10" s="82">
        <v>0</v>
      </c>
      <c r="K10" s="82">
        <v>0</v>
      </c>
    </row>
    <row r="11" spans="1:11" s="28" customFormat="1" ht="47.25" x14ac:dyDescent="0.25">
      <c r="A11" s="70" t="s">
        <v>196</v>
      </c>
      <c r="B11" s="84">
        <v>3</v>
      </c>
      <c r="C11" s="70" t="s">
        <v>108</v>
      </c>
      <c r="D11" s="82">
        <v>1</v>
      </c>
      <c r="E11" s="82">
        <v>0.03</v>
      </c>
      <c r="F11" s="82">
        <v>1</v>
      </c>
      <c r="G11" s="82">
        <v>0.03</v>
      </c>
      <c r="H11" s="82">
        <v>0</v>
      </c>
      <c r="I11" s="82">
        <v>0</v>
      </c>
      <c r="J11" s="82">
        <v>0</v>
      </c>
      <c r="K11" s="82">
        <v>0</v>
      </c>
    </row>
    <row r="12" spans="1:11" s="28" customFormat="1" ht="47.25" x14ac:dyDescent="0.25">
      <c r="A12" s="70" t="s">
        <v>196</v>
      </c>
      <c r="B12" s="84">
        <v>4</v>
      </c>
      <c r="C12" s="70" t="s">
        <v>45</v>
      </c>
      <c r="D12" s="82">
        <v>0</v>
      </c>
      <c r="E12" s="82">
        <v>0</v>
      </c>
      <c r="F12" s="82">
        <v>1</v>
      </c>
      <c r="G12" s="82">
        <v>6.3E-3</v>
      </c>
      <c r="H12" s="82">
        <v>1</v>
      </c>
      <c r="I12" s="82">
        <v>1.4999999999999999E-2</v>
      </c>
      <c r="J12" s="82">
        <v>0</v>
      </c>
      <c r="K12" s="82">
        <v>0</v>
      </c>
    </row>
    <row r="13" spans="1:11" s="28" customFormat="1" ht="47.25" x14ac:dyDescent="0.25">
      <c r="A13" s="70" t="s">
        <v>196</v>
      </c>
      <c r="B13" s="84">
        <v>5</v>
      </c>
      <c r="C13" s="70" t="s">
        <v>48</v>
      </c>
      <c r="D13" s="82">
        <v>3</v>
      </c>
      <c r="E13" s="82">
        <v>3.116E-2</v>
      </c>
      <c r="F13" s="82">
        <v>2</v>
      </c>
      <c r="G13" s="82">
        <v>1.4999999999999999E-2</v>
      </c>
      <c r="H13" s="82">
        <v>0</v>
      </c>
      <c r="I13" s="82">
        <v>0</v>
      </c>
      <c r="J13" s="82">
        <v>0</v>
      </c>
      <c r="K13" s="82">
        <v>0</v>
      </c>
    </row>
    <row r="14" spans="1:11" s="14" customFormat="1" ht="47.25" x14ac:dyDescent="0.25">
      <c r="A14" s="70" t="s">
        <v>196</v>
      </c>
      <c r="B14" s="84">
        <v>6</v>
      </c>
      <c r="C14" s="70" t="s">
        <v>47</v>
      </c>
      <c r="D14" s="71">
        <v>3</v>
      </c>
      <c r="E14" s="85">
        <v>6.2799999999999995E-2</v>
      </c>
      <c r="F14" s="71">
        <v>2</v>
      </c>
      <c r="G14" s="82">
        <v>2.5000000000000001E-2</v>
      </c>
      <c r="H14" s="82">
        <v>5</v>
      </c>
      <c r="I14" s="82">
        <v>8.3000000000000004E-2</v>
      </c>
      <c r="J14" s="82">
        <v>0</v>
      </c>
      <c r="K14" s="82">
        <v>0</v>
      </c>
    </row>
    <row r="15" spans="1:11" s="14" customFormat="1" ht="47.25" x14ac:dyDescent="0.25">
      <c r="A15" s="70" t="s">
        <v>196</v>
      </c>
      <c r="B15" s="84">
        <v>7</v>
      </c>
      <c r="C15" s="70" t="s">
        <v>97</v>
      </c>
      <c r="D15" s="71">
        <v>1</v>
      </c>
      <c r="E15" s="85">
        <v>5.0000000000000001E-3</v>
      </c>
      <c r="F15" s="71">
        <v>1</v>
      </c>
      <c r="G15" s="82">
        <v>0.3</v>
      </c>
      <c r="H15" s="82">
        <v>0</v>
      </c>
      <c r="I15" s="82">
        <v>0</v>
      </c>
      <c r="J15" s="82">
        <v>0</v>
      </c>
      <c r="K15" s="82">
        <v>0</v>
      </c>
    </row>
    <row r="16" spans="1:11" s="14" customFormat="1" ht="47.25" x14ac:dyDescent="0.25">
      <c r="A16" s="70" t="s">
        <v>196</v>
      </c>
      <c r="B16" s="84">
        <v>8</v>
      </c>
      <c r="C16" s="70" t="s">
        <v>57</v>
      </c>
      <c r="D16" s="71">
        <v>0</v>
      </c>
      <c r="E16" s="85">
        <v>0</v>
      </c>
      <c r="F16" s="71">
        <v>1</v>
      </c>
      <c r="G16" s="82">
        <v>6.3E-3</v>
      </c>
      <c r="H16" s="82">
        <v>0</v>
      </c>
      <c r="I16" s="82">
        <v>0</v>
      </c>
      <c r="J16" s="82">
        <v>0</v>
      </c>
      <c r="K16" s="82">
        <v>0</v>
      </c>
    </row>
    <row r="17" spans="1:11" s="14" customFormat="1" ht="47.25" x14ac:dyDescent="0.25">
      <c r="A17" s="70" t="s">
        <v>196</v>
      </c>
      <c r="B17" s="84">
        <v>9</v>
      </c>
      <c r="C17" s="70" t="s">
        <v>49</v>
      </c>
      <c r="D17" s="71">
        <v>6</v>
      </c>
      <c r="E17" s="85">
        <v>3.3300000000000003E-2</v>
      </c>
      <c r="F17" s="71">
        <v>1</v>
      </c>
      <c r="G17" s="82">
        <v>5.0000000000000001E-3</v>
      </c>
      <c r="H17" s="82">
        <v>0</v>
      </c>
      <c r="I17" s="82">
        <v>0</v>
      </c>
      <c r="J17" s="82">
        <v>0</v>
      </c>
      <c r="K17" s="82">
        <v>0</v>
      </c>
    </row>
    <row r="18" spans="1:11" s="14" customFormat="1" ht="47.25" x14ac:dyDescent="0.25">
      <c r="A18" s="70" t="s">
        <v>196</v>
      </c>
      <c r="B18" s="84">
        <v>10</v>
      </c>
      <c r="C18" s="70" t="s">
        <v>109</v>
      </c>
      <c r="D18" s="71">
        <v>1</v>
      </c>
      <c r="E18" s="85">
        <v>1.4999999999999999E-2</v>
      </c>
      <c r="F18" s="71">
        <v>1</v>
      </c>
      <c r="G18" s="82">
        <v>1.4999999999999999E-2</v>
      </c>
      <c r="H18" s="82">
        <v>0</v>
      </c>
      <c r="I18" s="82">
        <v>0</v>
      </c>
      <c r="J18" s="82">
        <v>0</v>
      </c>
      <c r="K18" s="82">
        <v>0</v>
      </c>
    </row>
    <row r="19" spans="1:11" s="14" customFormat="1" ht="47.25" x14ac:dyDescent="0.25">
      <c r="A19" s="70" t="s">
        <v>196</v>
      </c>
      <c r="B19" s="84">
        <v>11</v>
      </c>
      <c r="C19" s="70" t="s">
        <v>115</v>
      </c>
      <c r="D19" s="71">
        <v>0</v>
      </c>
      <c r="E19" s="85">
        <v>0</v>
      </c>
      <c r="F19" s="71">
        <v>0</v>
      </c>
      <c r="G19" s="82">
        <v>0</v>
      </c>
      <c r="H19" s="82">
        <v>1</v>
      </c>
      <c r="I19" s="82">
        <v>1.4999999999999999E-2</v>
      </c>
      <c r="J19" s="82">
        <v>0</v>
      </c>
      <c r="K19" s="82">
        <v>0</v>
      </c>
    </row>
    <row r="20" spans="1:11" s="14" customFormat="1" ht="47.25" x14ac:dyDescent="0.25">
      <c r="A20" s="70" t="s">
        <v>196</v>
      </c>
      <c r="B20" s="84">
        <v>12</v>
      </c>
      <c r="C20" s="70" t="s">
        <v>110</v>
      </c>
      <c r="D20" s="71">
        <v>2</v>
      </c>
      <c r="E20" s="85">
        <v>2.1239999999999998E-2</v>
      </c>
      <c r="F20" s="71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</row>
    <row r="21" spans="1:11" s="14" customFormat="1" ht="47.25" x14ac:dyDescent="0.25">
      <c r="A21" s="70" t="s">
        <v>196</v>
      </c>
      <c r="B21" s="84">
        <v>13</v>
      </c>
      <c r="C21" s="71" t="s">
        <v>52</v>
      </c>
      <c r="D21" s="71">
        <v>3</v>
      </c>
      <c r="E21" s="85">
        <v>2.5000000000000001E-2</v>
      </c>
      <c r="F21" s="71">
        <v>4</v>
      </c>
      <c r="G21" s="82">
        <v>6.3E-2</v>
      </c>
      <c r="H21" s="82">
        <v>0</v>
      </c>
      <c r="I21" s="82">
        <v>0</v>
      </c>
      <c r="J21" s="82">
        <v>0</v>
      </c>
      <c r="K21" s="82">
        <v>0</v>
      </c>
    </row>
    <row r="22" spans="1:11" s="14" customFormat="1" ht="47.25" x14ac:dyDescent="0.25">
      <c r="A22" s="70" t="s">
        <v>196</v>
      </c>
      <c r="B22" s="84">
        <v>14</v>
      </c>
      <c r="C22" s="71" t="s">
        <v>36</v>
      </c>
      <c r="D22" s="71">
        <v>6</v>
      </c>
      <c r="E22" s="85">
        <v>0.56779999999999997</v>
      </c>
      <c r="F22" s="71">
        <v>3</v>
      </c>
      <c r="G22" s="82">
        <v>1.6299999999999999E-2</v>
      </c>
      <c r="H22" s="82">
        <v>2</v>
      </c>
      <c r="I22" s="82">
        <v>1.5299999999999999E-2</v>
      </c>
      <c r="J22" s="82">
        <v>3</v>
      </c>
      <c r="K22" s="82">
        <v>0.75</v>
      </c>
    </row>
    <row r="23" spans="1:11" s="14" customFormat="1" ht="47.25" x14ac:dyDescent="0.25">
      <c r="A23" s="70" t="s">
        <v>196</v>
      </c>
      <c r="B23" s="84">
        <v>15</v>
      </c>
      <c r="C23" s="71" t="s">
        <v>27</v>
      </c>
      <c r="D23" s="71">
        <v>2</v>
      </c>
      <c r="E23" s="85">
        <v>2.7E-2</v>
      </c>
      <c r="F23" s="71">
        <v>1</v>
      </c>
      <c r="G23" s="82">
        <v>5.0000000000000001E-3</v>
      </c>
      <c r="H23" s="82">
        <v>1</v>
      </c>
      <c r="I23" s="82">
        <v>1.4999999999999999E-2</v>
      </c>
      <c r="J23" s="82">
        <v>0</v>
      </c>
      <c r="K23" s="82">
        <v>0</v>
      </c>
    </row>
    <row r="24" spans="1:11" s="14" customFormat="1" ht="47.25" x14ac:dyDescent="0.25">
      <c r="A24" s="70" t="s">
        <v>196</v>
      </c>
      <c r="B24" s="84">
        <v>16</v>
      </c>
      <c r="C24" s="71" t="s">
        <v>33</v>
      </c>
      <c r="D24" s="71">
        <v>2</v>
      </c>
      <c r="E24" s="85">
        <v>0.02</v>
      </c>
      <c r="F24" s="71">
        <v>0</v>
      </c>
      <c r="G24" s="85">
        <v>0</v>
      </c>
      <c r="H24" s="82">
        <v>2</v>
      </c>
      <c r="I24" s="82">
        <v>2.5000000000000001E-2</v>
      </c>
      <c r="J24" s="82">
        <v>0</v>
      </c>
      <c r="K24" s="82">
        <v>0</v>
      </c>
    </row>
    <row r="25" spans="1:11" s="17" customFormat="1" ht="47.25" x14ac:dyDescent="0.25">
      <c r="A25" s="70" t="s">
        <v>196</v>
      </c>
      <c r="B25" s="84">
        <v>17</v>
      </c>
      <c r="C25" s="70" t="s">
        <v>116</v>
      </c>
      <c r="D25" s="73">
        <v>1</v>
      </c>
      <c r="E25" s="73">
        <v>0.1</v>
      </c>
      <c r="F25" s="73">
        <v>1</v>
      </c>
      <c r="G25" s="73">
        <v>0.1</v>
      </c>
      <c r="H25" s="73">
        <v>0</v>
      </c>
      <c r="I25" s="73">
        <v>0</v>
      </c>
      <c r="J25" s="73">
        <v>0</v>
      </c>
      <c r="K25" s="73">
        <v>0</v>
      </c>
    </row>
    <row r="26" spans="1:11" s="17" customFormat="1" ht="47.25" x14ac:dyDescent="0.25">
      <c r="A26" s="70" t="s">
        <v>196</v>
      </c>
      <c r="B26" s="84">
        <v>18</v>
      </c>
      <c r="C26" s="70" t="s">
        <v>117</v>
      </c>
      <c r="D26" s="73">
        <v>1</v>
      </c>
      <c r="E26" s="73">
        <v>1.4999999999999999E-2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</row>
    <row r="27" spans="1:11" s="17" customFormat="1" ht="47.25" x14ac:dyDescent="0.25">
      <c r="A27" s="70" t="s">
        <v>196</v>
      </c>
      <c r="B27" s="84">
        <v>19</v>
      </c>
      <c r="C27" s="70" t="s">
        <v>118</v>
      </c>
      <c r="D27" s="73">
        <v>0</v>
      </c>
      <c r="E27" s="73">
        <v>0</v>
      </c>
      <c r="F27" s="73">
        <v>0</v>
      </c>
      <c r="G27" s="73">
        <v>0</v>
      </c>
      <c r="H27" s="73">
        <v>2</v>
      </c>
      <c r="I27" s="73">
        <v>0.03</v>
      </c>
      <c r="J27" s="73">
        <v>0</v>
      </c>
      <c r="K27" s="73">
        <v>0</v>
      </c>
    </row>
    <row r="28" spans="1:11" s="17" customFormat="1" ht="47.25" x14ac:dyDescent="0.25">
      <c r="A28" s="70" t="s">
        <v>196</v>
      </c>
      <c r="B28" s="84">
        <v>20</v>
      </c>
      <c r="C28" s="70" t="s">
        <v>119</v>
      </c>
      <c r="D28" s="73">
        <v>0</v>
      </c>
      <c r="E28" s="73">
        <v>0</v>
      </c>
      <c r="F28" s="73">
        <v>1</v>
      </c>
      <c r="G28" s="73">
        <v>0.01</v>
      </c>
      <c r="H28" s="73">
        <v>0</v>
      </c>
      <c r="I28" s="73">
        <v>0</v>
      </c>
      <c r="J28" s="73">
        <v>0</v>
      </c>
      <c r="K28" s="73">
        <v>0</v>
      </c>
    </row>
    <row r="29" spans="1:11" s="17" customFormat="1" ht="47.25" x14ac:dyDescent="0.25">
      <c r="A29" s="70" t="s">
        <v>196</v>
      </c>
      <c r="B29" s="84">
        <v>21</v>
      </c>
      <c r="C29" s="70" t="s">
        <v>120</v>
      </c>
      <c r="D29" s="73">
        <v>0</v>
      </c>
      <c r="E29" s="73">
        <v>0</v>
      </c>
      <c r="F29" s="73">
        <v>1</v>
      </c>
      <c r="G29" s="73">
        <v>3.0000000000000001E-3</v>
      </c>
      <c r="H29" s="73">
        <v>0</v>
      </c>
      <c r="I29" s="73">
        <v>0</v>
      </c>
      <c r="J29" s="73">
        <v>0</v>
      </c>
      <c r="K29" s="73">
        <v>0</v>
      </c>
    </row>
    <row r="30" spans="1:11" s="17" customFormat="1" ht="47.25" x14ac:dyDescent="0.25">
      <c r="A30" s="70" t="s">
        <v>196</v>
      </c>
      <c r="B30" s="84">
        <v>22</v>
      </c>
      <c r="C30" s="70" t="s">
        <v>121</v>
      </c>
      <c r="D30" s="73">
        <v>0</v>
      </c>
      <c r="E30" s="73">
        <v>0</v>
      </c>
      <c r="F30" s="73">
        <v>1</v>
      </c>
      <c r="G30" s="73">
        <v>1.4999999999999999E-2</v>
      </c>
      <c r="H30" s="73">
        <v>0</v>
      </c>
      <c r="I30" s="73">
        <v>0</v>
      </c>
      <c r="J30" s="73">
        <v>0</v>
      </c>
      <c r="K30" s="73">
        <v>0</v>
      </c>
    </row>
    <row r="31" spans="1:11" s="17" customFormat="1" ht="47.25" x14ac:dyDescent="0.25">
      <c r="A31" s="70" t="s">
        <v>196</v>
      </c>
      <c r="B31" s="84">
        <v>23</v>
      </c>
      <c r="C31" s="70" t="s">
        <v>122</v>
      </c>
      <c r="D31" s="73">
        <v>0</v>
      </c>
      <c r="E31" s="73">
        <v>0</v>
      </c>
      <c r="F31" s="73">
        <v>1</v>
      </c>
      <c r="G31" s="73">
        <v>1.0999999999999999E-2</v>
      </c>
      <c r="H31" s="73">
        <v>0</v>
      </c>
      <c r="I31" s="73">
        <v>0</v>
      </c>
      <c r="J31" s="73">
        <v>0</v>
      </c>
      <c r="K31" s="73">
        <v>0</v>
      </c>
    </row>
    <row r="32" spans="1:11" s="17" customFormat="1" ht="47.25" x14ac:dyDescent="0.25">
      <c r="A32" s="70" t="s">
        <v>196</v>
      </c>
      <c r="B32" s="84">
        <v>24</v>
      </c>
      <c r="C32" s="70" t="s">
        <v>133</v>
      </c>
      <c r="D32" s="73">
        <v>1</v>
      </c>
      <c r="E32" s="73">
        <v>0.56000000000000005</v>
      </c>
      <c r="F32" s="73">
        <v>1</v>
      </c>
      <c r="G32" s="73">
        <v>0.56000000000000005</v>
      </c>
      <c r="H32" s="73">
        <v>0</v>
      </c>
      <c r="I32" s="73">
        <v>0</v>
      </c>
      <c r="J32" s="73">
        <v>0</v>
      </c>
      <c r="K32" s="73">
        <v>0</v>
      </c>
    </row>
    <row r="33" spans="1:12" s="17" customFormat="1" ht="47.25" x14ac:dyDescent="0.25">
      <c r="A33" s="70" t="s">
        <v>196</v>
      </c>
      <c r="B33" s="84">
        <v>25</v>
      </c>
      <c r="C33" s="70" t="s">
        <v>134</v>
      </c>
      <c r="D33" s="73">
        <v>1</v>
      </c>
      <c r="E33" s="73">
        <v>1.4999999999999999E-2</v>
      </c>
      <c r="F33" s="73">
        <v>3</v>
      </c>
      <c r="G33" s="73">
        <v>0.08</v>
      </c>
      <c r="H33" s="73">
        <v>1</v>
      </c>
      <c r="I33" s="73">
        <v>8.0000000000000002E-3</v>
      </c>
      <c r="J33" s="73">
        <v>0</v>
      </c>
      <c r="K33" s="73">
        <v>0</v>
      </c>
    </row>
    <row r="34" spans="1:12" s="17" customFormat="1" ht="47.25" x14ac:dyDescent="0.25">
      <c r="A34" s="70" t="s">
        <v>196</v>
      </c>
      <c r="B34" s="84">
        <v>26</v>
      </c>
      <c r="C34" s="70" t="s">
        <v>135</v>
      </c>
      <c r="D34" s="73">
        <v>1</v>
      </c>
      <c r="E34" s="73">
        <v>5.11E-2</v>
      </c>
      <c r="F34" s="73">
        <v>1</v>
      </c>
      <c r="G34" s="73">
        <v>5.4999999999999997E-3</v>
      </c>
      <c r="H34" s="73">
        <v>0</v>
      </c>
      <c r="I34" s="73">
        <v>0</v>
      </c>
      <c r="J34" s="73">
        <v>0</v>
      </c>
      <c r="K34" s="73">
        <v>0</v>
      </c>
    </row>
    <row r="35" spans="1:12" s="17" customFormat="1" ht="47.25" x14ac:dyDescent="0.25">
      <c r="A35" s="70" t="s">
        <v>196</v>
      </c>
      <c r="B35" s="84">
        <v>27</v>
      </c>
      <c r="C35" s="70" t="s">
        <v>136</v>
      </c>
      <c r="D35" s="73">
        <v>1</v>
      </c>
      <c r="E35" s="73">
        <v>1.4999999999999999E-2</v>
      </c>
      <c r="F35" s="73">
        <v>3</v>
      </c>
      <c r="G35" s="73">
        <v>2.7E-2</v>
      </c>
      <c r="H35" s="73">
        <v>0</v>
      </c>
      <c r="I35" s="73">
        <v>0</v>
      </c>
      <c r="J35" s="73">
        <v>0</v>
      </c>
      <c r="K35" s="73">
        <v>0</v>
      </c>
    </row>
    <row r="36" spans="1:12" s="17" customFormat="1" ht="47.25" x14ac:dyDescent="0.25">
      <c r="A36" s="70" t="s">
        <v>196</v>
      </c>
      <c r="B36" s="84">
        <v>28</v>
      </c>
      <c r="C36" s="70" t="s">
        <v>137</v>
      </c>
      <c r="D36" s="73">
        <v>1</v>
      </c>
      <c r="E36" s="73">
        <v>0.01</v>
      </c>
      <c r="F36" s="73">
        <v>2</v>
      </c>
      <c r="G36" s="73">
        <v>0.11</v>
      </c>
      <c r="H36" s="73">
        <v>0</v>
      </c>
      <c r="I36" s="73">
        <v>0</v>
      </c>
      <c r="J36" s="73">
        <v>0</v>
      </c>
      <c r="K36" s="73">
        <v>0</v>
      </c>
    </row>
    <row r="37" spans="1:12" s="17" customFormat="1" ht="47.25" x14ac:dyDescent="0.25">
      <c r="A37" s="70" t="s">
        <v>196</v>
      </c>
      <c r="B37" s="84">
        <v>29</v>
      </c>
      <c r="C37" s="70" t="s">
        <v>138</v>
      </c>
      <c r="D37" s="73">
        <v>1</v>
      </c>
      <c r="E37" s="73">
        <v>4.6079999999999996E-2</v>
      </c>
      <c r="F37" s="73">
        <v>0</v>
      </c>
      <c r="G37" s="73">
        <v>0</v>
      </c>
      <c r="H37" s="73">
        <v>0</v>
      </c>
      <c r="I37" s="73">
        <v>0</v>
      </c>
      <c r="J37" s="73">
        <v>1</v>
      </c>
      <c r="K37" s="73">
        <v>4.6079999999999996E-2</v>
      </c>
    </row>
    <row r="38" spans="1:12" s="17" customFormat="1" ht="47.25" x14ac:dyDescent="0.25">
      <c r="A38" s="70" t="s">
        <v>196</v>
      </c>
      <c r="B38" s="84">
        <v>30</v>
      </c>
      <c r="C38" s="70" t="s">
        <v>139</v>
      </c>
      <c r="D38" s="73">
        <v>1</v>
      </c>
      <c r="E38" s="73">
        <v>0.01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</row>
    <row r="39" spans="1:12" s="17" customFormat="1" ht="47.25" x14ac:dyDescent="0.25">
      <c r="A39" s="70" t="s">
        <v>196</v>
      </c>
      <c r="B39" s="84">
        <v>31</v>
      </c>
      <c r="C39" s="70" t="s">
        <v>140</v>
      </c>
      <c r="D39" s="73">
        <v>1</v>
      </c>
      <c r="E39" s="73">
        <v>3.0000000000000001E-3</v>
      </c>
      <c r="F39" s="73">
        <v>0</v>
      </c>
      <c r="G39" s="73">
        <v>0</v>
      </c>
      <c r="H39" s="73">
        <v>1</v>
      </c>
      <c r="I39" s="73">
        <v>5.0000000000000001E-3</v>
      </c>
      <c r="J39" s="73">
        <v>0</v>
      </c>
      <c r="K39" s="73">
        <v>0</v>
      </c>
    </row>
    <row r="40" spans="1:12" s="17" customFormat="1" ht="47.25" x14ac:dyDescent="0.25">
      <c r="A40" s="70" t="s">
        <v>196</v>
      </c>
      <c r="B40" s="84">
        <v>32</v>
      </c>
      <c r="C40" s="70" t="s">
        <v>141</v>
      </c>
      <c r="D40" s="73">
        <v>1</v>
      </c>
      <c r="E40" s="73">
        <v>5.0000000000000001E-3</v>
      </c>
      <c r="F40" s="73">
        <v>1</v>
      </c>
      <c r="G40" s="73">
        <v>1.2E-2</v>
      </c>
      <c r="H40" s="73">
        <v>0</v>
      </c>
      <c r="I40" s="73">
        <v>0</v>
      </c>
      <c r="J40" s="73">
        <v>0</v>
      </c>
      <c r="K40" s="73">
        <v>0</v>
      </c>
    </row>
    <row r="41" spans="1:12" s="17" customFormat="1" ht="47.25" x14ac:dyDescent="0.25">
      <c r="A41" s="70" t="s">
        <v>196</v>
      </c>
      <c r="B41" s="84">
        <v>33</v>
      </c>
      <c r="C41" s="70" t="s">
        <v>142</v>
      </c>
      <c r="D41" s="73">
        <v>0</v>
      </c>
      <c r="E41" s="73">
        <v>0</v>
      </c>
      <c r="F41" s="73">
        <v>0</v>
      </c>
      <c r="G41" s="73">
        <v>0</v>
      </c>
      <c r="H41" s="73">
        <v>1</v>
      </c>
      <c r="I41" s="73">
        <v>1.4999999999999999E-2</v>
      </c>
      <c r="J41" s="73">
        <v>0</v>
      </c>
      <c r="K41" s="73">
        <v>0</v>
      </c>
    </row>
    <row r="42" spans="1:12" s="17" customFormat="1" ht="47.25" x14ac:dyDescent="0.25">
      <c r="A42" s="70" t="s">
        <v>196</v>
      </c>
      <c r="B42" s="84">
        <v>34</v>
      </c>
      <c r="C42" s="70" t="s">
        <v>143</v>
      </c>
      <c r="D42" s="73">
        <v>0</v>
      </c>
      <c r="E42" s="73">
        <v>0</v>
      </c>
      <c r="F42" s="73">
        <v>0</v>
      </c>
      <c r="G42" s="73">
        <v>0</v>
      </c>
      <c r="H42" s="73">
        <v>1</v>
      </c>
      <c r="I42" s="73">
        <v>6.0000000000000001E-3</v>
      </c>
      <c r="J42" s="73">
        <v>0</v>
      </c>
      <c r="K42" s="73">
        <v>0</v>
      </c>
    </row>
    <row r="43" spans="1:12" s="17" customFormat="1" ht="47.25" x14ac:dyDescent="0.25">
      <c r="A43" s="70" t="s">
        <v>196</v>
      </c>
      <c r="B43" s="84">
        <v>35</v>
      </c>
      <c r="C43" s="70" t="s">
        <v>144</v>
      </c>
      <c r="D43" s="73">
        <v>0</v>
      </c>
      <c r="E43" s="73">
        <v>0</v>
      </c>
      <c r="F43" s="73">
        <v>0</v>
      </c>
      <c r="G43" s="73">
        <v>0</v>
      </c>
      <c r="H43" s="73">
        <v>1</v>
      </c>
      <c r="I43" s="73">
        <v>5.0000000000000001E-3</v>
      </c>
      <c r="J43" s="73">
        <v>0</v>
      </c>
      <c r="K43" s="73">
        <v>0</v>
      </c>
    </row>
    <row r="44" spans="1:12" s="17" customFormat="1" ht="47.25" x14ac:dyDescent="0.25">
      <c r="A44" s="70" t="s">
        <v>196</v>
      </c>
      <c r="B44" s="84">
        <v>36</v>
      </c>
      <c r="C44" s="70" t="s">
        <v>145</v>
      </c>
      <c r="D44" s="73">
        <v>0</v>
      </c>
      <c r="E44" s="73">
        <v>0</v>
      </c>
      <c r="F44" s="73">
        <v>1</v>
      </c>
      <c r="G44" s="73">
        <v>4.0000000000000001E-3</v>
      </c>
      <c r="H44" s="73">
        <v>0</v>
      </c>
      <c r="I44" s="73">
        <v>0</v>
      </c>
      <c r="J44" s="73">
        <v>0</v>
      </c>
      <c r="K44" s="73">
        <v>0</v>
      </c>
    </row>
    <row r="45" spans="1:12" s="32" customFormat="1" ht="18" customHeight="1" x14ac:dyDescent="0.2">
      <c r="A45" s="70" t="s">
        <v>196</v>
      </c>
      <c r="B45" s="84">
        <v>37</v>
      </c>
      <c r="C45" s="92" t="s">
        <v>168</v>
      </c>
      <c r="D45" s="78">
        <v>1</v>
      </c>
      <c r="E45" s="78">
        <v>1.4999999999999999E-2</v>
      </c>
      <c r="F45" s="78">
        <v>3</v>
      </c>
      <c r="G45" s="78">
        <v>1.7250000000000001E-2</v>
      </c>
      <c r="H45" s="78">
        <v>0</v>
      </c>
      <c r="I45" s="78">
        <v>0</v>
      </c>
      <c r="J45" s="78">
        <v>0</v>
      </c>
      <c r="K45" s="78">
        <v>0</v>
      </c>
      <c r="L45" s="31"/>
    </row>
    <row r="46" spans="1:12" s="32" customFormat="1" ht="18" customHeight="1" x14ac:dyDescent="0.2">
      <c r="A46" s="70" t="s">
        <v>196</v>
      </c>
      <c r="B46" s="84">
        <v>38</v>
      </c>
      <c r="C46" s="92" t="s">
        <v>169</v>
      </c>
      <c r="D46" s="78">
        <v>3</v>
      </c>
      <c r="E46" s="78">
        <v>0.03</v>
      </c>
      <c r="F46" s="78">
        <v>1</v>
      </c>
      <c r="G46" s="78">
        <v>0.01</v>
      </c>
      <c r="H46" s="78">
        <v>0</v>
      </c>
      <c r="I46" s="78">
        <v>0</v>
      </c>
      <c r="J46" s="78">
        <v>1</v>
      </c>
      <c r="K46" s="78">
        <v>0.01</v>
      </c>
      <c r="L46" s="31"/>
    </row>
    <row r="47" spans="1:12" s="32" customFormat="1" ht="18" customHeight="1" x14ac:dyDescent="0.2">
      <c r="A47" s="70" t="s">
        <v>196</v>
      </c>
      <c r="B47" s="84">
        <v>39</v>
      </c>
      <c r="C47" s="92" t="s">
        <v>170</v>
      </c>
      <c r="D47" s="78">
        <v>1</v>
      </c>
      <c r="E47" s="78">
        <v>1.4999999999999999E-2</v>
      </c>
      <c r="F47" s="78">
        <v>1</v>
      </c>
      <c r="G47" s="78">
        <v>1.4999999999999999E-2</v>
      </c>
      <c r="H47" s="78">
        <v>0</v>
      </c>
      <c r="I47" s="78">
        <v>0</v>
      </c>
      <c r="J47" s="78">
        <v>0</v>
      </c>
      <c r="K47" s="78">
        <v>0</v>
      </c>
      <c r="L47" s="31"/>
    </row>
    <row r="48" spans="1:12" s="32" customFormat="1" ht="18" customHeight="1" x14ac:dyDescent="0.2">
      <c r="A48" s="70" t="s">
        <v>196</v>
      </c>
      <c r="B48" s="84">
        <v>40</v>
      </c>
      <c r="C48" s="93" t="s">
        <v>171</v>
      </c>
      <c r="D48" s="78">
        <v>0</v>
      </c>
      <c r="E48" s="78">
        <v>0</v>
      </c>
      <c r="F48" s="78">
        <v>2</v>
      </c>
      <c r="G48" s="78">
        <v>1.25E-3</v>
      </c>
      <c r="H48" s="78">
        <v>0</v>
      </c>
      <c r="I48" s="78">
        <v>0</v>
      </c>
      <c r="J48" s="78">
        <v>0</v>
      </c>
      <c r="K48" s="78">
        <v>0</v>
      </c>
      <c r="L48" s="31"/>
    </row>
    <row r="49" spans="1:12" s="32" customFormat="1" ht="18" customHeight="1" x14ac:dyDescent="0.2">
      <c r="A49" s="70" t="s">
        <v>196</v>
      </c>
      <c r="B49" s="84">
        <v>41</v>
      </c>
      <c r="C49" s="93" t="s">
        <v>172</v>
      </c>
      <c r="D49" s="78">
        <v>0</v>
      </c>
      <c r="E49" s="78">
        <v>0</v>
      </c>
      <c r="F49" s="78">
        <v>1</v>
      </c>
      <c r="G49" s="78">
        <v>5.0000000000000001E-3</v>
      </c>
      <c r="H49" s="78">
        <v>0</v>
      </c>
      <c r="I49" s="78">
        <v>0</v>
      </c>
      <c r="J49" s="78">
        <v>0</v>
      </c>
      <c r="K49" s="78">
        <v>0</v>
      </c>
      <c r="L49" s="31"/>
    </row>
    <row r="50" spans="1:12" s="32" customFormat="1" ht="18" customHeight="1" x14ac:dyDescent="0.2">
      <c r="A50" s="70" t="s">
        <v>196</v>
      </c>
      <c r="B50" s="84">
        <v>42</v>
      </c>
      <c r="C50" s="93" t="s">
        <v>173</v>
      </c>
      <c r="D50" s="78">
        <v>0</v>
      </c>
      <c r="E50" s="78">
        <v>0</v>
      </c>
      <c r="F50" s="78">
        <v>0</v>
      </c>
      <c r="G50" s="78">
        <v>0</v>
      </c>
      <c r="H50" s="78">
        <v>1</v>
      </c>
      <c r="I50" s="78">
        <v>8.0000000000000002E-3</v>
      </c>
      <c r="J50" s="78">
        <v>0</v>
      </c>
      <c r="K50" s="78">
        <v>0</v>
      </c>
      <c r="L50" s="31"/>
    </row>
    <row r="51" spans="1:12" s="32" customFormat="1" ht="18" customHeight="1" x14ac:dyDescent="0.2">
      <c r="A51" s="70" t="s">
        <v>196</v>
      </c>
      <c r="B51" s="84">
        <v>43</v>
      </c>
      <c r="C51" s="93" t="s">
        <v>174</v>
      </c>
      <c r="D51" s="78">
        <v>0</v>
      </c>
      <c r="E51" s="78">
        <v>0</v>
      </c>
      <c r="F51" s="78">
        <v>0</v>
      </c>
      <c r="G51" s="78">
        <v>0</v>
      </c>
      <c r="H51" s="78">
        <v>5</v>
      </c>
      <c r="I51" s="78">
        <v>1.49E-3</v>
      </c>
      <c r="J51" s="78">
        <v>0</v>
      </c>
      <c r="K51" s="78">
        <v>0</v>
      </c>
      <c r="L51" s="31"/>
    </row>
    <row r="52" spans="1:12" s="14" customFormat="1" ht="48.75" customHeight="1" x14ac:dyDescent="0.25">
      <c r="A52" s="70" t="s">
        <v>196</v>
      </c>
      <c r="B52" s="84">
        <v>44</v>
      </c>
      <c r="C52" s="86" t="s">
        <v>197</v>
      </c>
      <c r="D52" s="74">
        <v>2</v>
      </c>
      <c r="E52" s="74">
        <v>1.4E-2</v>
      </c>
      <c r="F52" s="74">
        <v>2</v>
      </c>
      <c r="G52" s="75">
        <v>0.02</v>
      </c>
      <c r="H52" s="76">
        <v>1</v>
      </c>
      <c r="I52" s="76">
        <v>5.0000000000000001E-3</v>
      </c>
      <c r="J52" s="76">
        <v>0</v>
      </c>
      <c r="K52" s="76">
        <v>0</v>
      </c>
    </row>
    <row r="53" spans="1:12" s="14" customFormat="1" ht="48.75" customHeight="1" x14ac:dyDescent="0.25">
      <c r="A53" s="70" t="s">
        <v>196</v>
      </c>
      <c r="B53" s="84">
        <v>45</v>
      </c>
      <c r="C53" s="82" t="s">
        <v>198</v>
      </c>
      <c r="D53" s="74">
        <v>4</v>
      </c>
      <c r="E53" s="74">
        <v>3.6999999999999998E-2</v>
      </c>
      <c r="F53" s="74">
        <v>5</v>
      </c>
      <c r="G53" s="74">
        <v>6.6000000000000003E-2</v>
      </c>
      <c r="H53" s="76">
        <v>2</v>
      </c>
      <c r="I53" s="77">
        <v>0.02</v>
      </c>
      <c r="J53" s="76">
        <v>0</v>
      </c>
      <c r="K53" s="74">
        <v>0</v>
      </c>
    </row>
    <row r="54" spans="1:12" s="32" customFormat="1" ht="48.75" customHeight="1" x14ac:dyDescent="0.2">
      <c r="A54" s="70" t="s">
        <v>196</v>
      </c>
      <c r="B54" s="84">
        <v>46</v>
      </c>
      <c r="C54" s="86" t="s">
        <v>199</v>
      </c>
      <c r="D54" s="76">
        <v>1</v>
      </c>
      <c r="E54" s="74">
        <v>1.2E-2</v>
      </c>
      <c r="F54" s="74">
        <v>0</v>
      </c>
      <c r="G54" s="74">
        <v>0</v>
      </c>
      <c r="H54" s="76">
        <v>0</v>
      </c>
      <c r="I54" s="76">
        <v>0</v>
      </c>
      <c r="J54" s="76">
        <v>0</v>
      </c>
      <c r="K54" s="74">
        <v>0</v>
      </c>
    </row>
    <row r="55" spans="1:12" s="32" customFormat="1" ht="48.75" customHeight="1" x14ac:dyDescent="0.2">
      <c r="A55" s="70" t="s">
        <v>196</v>
      </c>
      <c r="B55" s="84">
        <v>47</v>
      </c>
      <c r="C55" s="82" t="s">
        <v>200</v>
      </c>
      <c r="D55" s="76">
        <v>0</v>
      </c>
      <c r="E55" s="74">
        <v>0</v>
      </c>
      <c r="F55" s="74">
        <v>2</v>
      </c>
      <c r="G55" s="74">
        <v>2.1999999999999999E-2</v>
      </c>
      <c r="H55" s="76">
        <v>0</v>
      </c>
      <c r="I55" s="77">
        <v>0</v>
      </c>
      <c r="J55" s="76">
        <v>0</v>
      </c>
      <c r="K55" s="76">
        <v>0</v>
      </c>
    </row>
    <row r="56" spans="1:12" s="17" customFormat="1" ht="48.75" customHeight="1" x14ac:dyDescent="0.25">
      <c r="A56" s="70" t="s">
        <v>196</v>
      </c>
      <c r="B56" s="84">
        <v>48</v>
      </c>
      <c r="C56" s="86" t="s">
        <v>201</v>
      </c>
      <c r="D56" s="76">
        <v>0</v>
      </c>
      <c r="E56" s="74">
        <v>0</v>
      </c>
      <c r="F56" s="74">
        <v>1</v>
      </c>
      <c r="G56" s="74">
        <v>5.0000000000000001E-3</v>
      </c>
      <c r="H56" s="76">
        <v>0</v>
      </c>
      <c r="I56" s="76">
        <v>0</v>
      </c>
      <c r="J56" s="76">
        <v>0</v>
      </c>
      <c r="K56" s="76">
        <v>0</v>
      </c>
    </row>
    <row r="57" spans="1:12" s="17" customFormat="1" ht="48.75" customHeight="1" x14ac:dyDescent="0.25">
      <c r="A57" s="70" t="s">
        <v>196</v>
      </c>
      <c r="B57" s="84">
        <v>49</v>
      </c>
      <c r="C57" s="86" t="s">
        <v>202</v>
      </c>
      <c r="D57" s="76">
        <v>0</v>
      </c>
      <c r="E57" s="76">
        <v>0</v>
      </c>
      <c r="F57" s="74">
        <v>0</v>
      </c>
      <c r="G57" s="74">
        <v>0</v>
      </c>
      <c r="H57" s="76">
        <v>1</v>
      </c>
      <c r="I57" s="74">
        <v>5.0000000000000001E-3</v>
      </c>
      <c r="J57" s="76">
        <v>0</v>
      </c>
      <c r="K57" s="76">
        <v>0</v>
      </c>
    </row>
    <row r="58" spans="1:12" s="17" customFormat="1" ht="48.75" customHeight="1" x14ac:dyDescent="0.25">
      <c r="A58" s="70" t="s">
        <v>196</v>
      </c>
      <c r="B58" s="84">
        <v>50</v>
      </c>
      <c r="C58" s="86" t="s">
        <v>203</v>
      </c>
      <c r="D58" s="76">
        <v>1</v>
      </c>
      <c r="E58" s="74">
        <v>5.0000000000000001E-3</v>
      </c>
      <c r="F58" s="74">
        <v>1</v>
      </c>
      <c r="G58" s="74">
        <v>0.01</v>
      </c>
      <c r="H58" s="76">
        <v>0</v>
      </c>
      <c r="I58" s="77">
        <v>0</v>
      </c>
      <c r="J58" s="76">
        <v>0</v>
      </c>
      <c r="K58" s="76">
        <v>0</v>
      </c>
    </row>
    <row r="59" spans="1:12" s="17" customFormat="1" ht="48.75" customHeight="1" x14ac:dyDescent="0.25">
      <c r="A59" s="70" t="s">
        <v>196</v>
      </c>
      <c r="B59" s="84">
        <v>51</v>
      </c>
      <c r="C59" s="86" t="s">
        <v>204</v>
      </c>
      <c r="D59" s="76">
        <v>0</v>
      </c>
      <c r="E59" s="74">
        <v>0</v>
      </c>
      <c r="F59" s="76">
        <v>1</v>
      </c>
      <c r="G59" s="74">
        <v>5.0000000000000001E-3</v>
      </c>
      <c r="H59" s="76">
        <v>0</v>
      </c>
      <c r="I59" s="74">
        <v>0</v>
      </c>
      <c r="J59" s="76">
        <v>0</v>
      </c>
      <c r="K59" s="76">
        <v>0</v>
      </c>
    </row>
    <row r="60" spans="1:12" s="17" customFormat="1" ht="48.75" customHeight="1" x14ac:dyDescent="0.25">
      <c r="A60" s="70" t="s">
        <v>196</v>
      </c>
      <c r="B60" s="84">
        <v>52</v>
      </c>
      <c r="C60" s="70" t="s">
        <v>205</v>
      </c>
      <c r="D60" s="76">
        <v>2</v>
      </c>
      <c r="E60" s="74">
        <v>0.02</v>
      </c>
      <c r="F60" s="76">
        <v>1</v>
      </c>
      <c r="G60" s="76">
        <v>0.45</v>
      </c>
      <c r="H60" s="76">
        <v>0</v>
      </c>
      <c r="I60" s="76">
        <v>0</v>
      </c>
      <c r="J60" s="76">
        <v>0</v>
      </c>
      <c r="K60" s="76">
        <v>0</v>
      </c>
    </row>
    <row r="61" spans="1:12" s="14" customFormat="1" ht="48.75" customHeight="1" x14ac:dyDescent="0.25">
      <c r="A61" s="70" t="s">
        <v>196</v>
      </c>
      <c r="B61" s="84">
        <v>53</v>
      </c>
      <c r="C61" s="86" t="s">
        <v>206</v>
      </c>
      <c r="D61" s="76">
        <v>0</v>
      </c>
      <c r="E61" s="74">
        <v>0</v>
      </c>
      <c r="F61" s="76">
        <v>1</v>
      </c>
      <c r="G61" s="74">
        <v>5.0000000000000001E-3</v>
      </c>
      <c r="H61" s="76">
        <v>0</v>
      </c>
      <c r="I61" s="76">
        <v>0</v>
      </c>
      <c r="J61" s="76">
        <v>0</v>
      </c>
      <c r="K61" s="76">
        <v>0</v>
      </c>
    </row>
    <row r="62" spans="1:12" s="14" customFormat="1" ht="48.75" customHeight="1" x14ac:dyDescent="0.25">
      <c r="A62" s="70" t="s">
        <v>196</v>
      </c>
      <c r="B62" s="84">
        <v>54</v>
      </c>
      <c r="C62" s="86" t="s">
        <v>207</v>
      </c>
      <c r="D62" s="76">
        <v>0</v>
      </c>
      <c r="E62" s="74">
        <v>0</v>
      </c>
      <c r="F62" s="76">
        <v>1</v>
      </c>
      <c r="G62" s="76">
        <v>0.01</v>
      </c>
      <c r="H62" s="76">
        <v>1</v>
      </c>
      <c r="I62" s="77">
        <v>5.0000000000000001E-3</v>
      </c>
      <c r="J62" s="76">
        <v>0</v>
      </c>
      <c r="K62" s="76">
        <v>0</v>
      </c>
    </row>
    <row r="63" spans="1:12" s="14" customFormat="1" ht="48.75" customHeight="1" x14ac:dyDescent="0.25">
      <c r="A63" s="70" t="s">
        <v>196</v>
      </c>
      <c r="B63" s="84">
        <v>55</v>
      </c>
      <c r="C63" s="86" t="s">
        <v>208</v>
      </c>
      <c r="D63" s="76">
        <v>0</v>
      </c>
      <c r="E63" s="74">
        <v>0</v>
      </c>
      <c r="F63" s="76">
        <v>1</v>
      </c>
      <c r="G63" s="74">
        <v>4.0000000000000001E-3</v>
      </c>
      <c r="H63" s="76">
        <v>0</v>
      </c>
      <c r="I63" s="76">
        <v>0</v>
      </c>
      <c r="J63" s="76">
        <v>0</v>
      </c>
      <c r="K63" s="76">
        <v>0</v>
      </c>
    </row>
    <row r="64" spans="1:12" s="14" customFormat="1" ht="48.75" customHeight="1" x14ac:dyDescent="0.25">
      <c r="A64" s="70" t="s">
        <v>196</v>
      </c>
      <c r="B64" s="84">
        <v>56</v>
      </c>
      <c r="C64" s="86" t="s">
        <v>209</v>
      </c>
      <c r="D64" s="76">
        <v>0</v>
      </c>
      <c r="E64" s="74">
        <v>0</v>
      </c>
      <c r="F64" s="76">
        <v>1</v>
      </c>
      <c r="G64" s="74">
        <v>6.1600000000000002E-2</v>
      </c>
      <c r="H64" s="76">
        <v>0</v>
      </c>
      <c r="I64" s="76">
        <v>0</v>
      </c>
      <c r="J64" s="76">
        <v>0</v>
      </c>
      <c r="K64" s="76">
        <v>0</v>
      </c>
    </row>
    <row r="65" spans="1:11" s="38" customFormat="1" ht="48.75" customHeight="1" x14ac:dyDescent="0.25">
      <c r="A65" s="70" t="s">
        <v>196</v>
      </c>
      <c r="B65" s="84">
        <v>57</v>
      </c>
      <c r="C65" s="78" t="s">
        <v>210</v>
      </c>
      <c r="D65" s="78">
        <v>0</v>
      </c>
      <c r="E65" s="79">
        <v>0</v>
      </c>
      <c r="F65" s="78">
        <v>0</v>
      </c>
      <c r="G65" s="80">
        <v>0</v>
      </c>
      <c r="H65" s="78">
        <v>1</v>
      </c>
      <c r="I65" s="78">
        <v>0.01</v>
      </c>
      <c r="J65" s="78">
        <v>0</v>
      </c>
      <c r="K65" s="78">
        <v>0</v>
      </c>
    </row>
    <row r="66" spans="1:11" s="38" customFormat="1" ht="48.75" customHeight="1" x14ac:dyDescent="0.25">
      <c r="A66" s="70" t="s">
        <v>196</v>
      </c>
      <c r="B66" s="84">
        <v>58</v>
      </c>
      <c r="C66" s="78" t="s">
        <v>211</v>
      </c>
      <c r="D66" s="78">
        <v>0</v>
      </c>
      <c r="E66" s="79">
        <v>0</v>
      </c>
      <c r="F66" s="78">
        <v>0</v>
      </c>
      <c r="G66" s="80">
        <v>0</v>
      </c>
      <c r="H66" s="78">
        <v>1</v>
      </c>
      <c r="I66" s="78">
        <v>5.0000000000000001E-3</v>
      </c>
      <c r="J66" s="78">
        <v>0</v>
      </c>
      <c r="K66" s="78">
        <v>0</v>
      </c>
    </row>
    <row r="67" spans="1:11" s="38" customFormat="1" ht="48.75" customHeight="1" x14ac:dyDescent="0.25">
      <c r="A67" s="70" t="s">
        <v>196</v>
      </c>
      <c r="B67" s="84">
        <v>59</v>
      </c>
      <c r="C67" s="78" t="s">
        <v>212</v>
      </c>
      <c r="D67" s="78">
        <v>0</v>
      </c>
      <c r="E67" s="79">
        <v>0</v>
      </c>
      <c r="F67" s="78">
        <v>0</v>
      </c>
      <c r="G67" s="80">
        <v>0</v>
      </c>
      <c r="H67" s="78">
        <v>0</v>
      </c>
      <c r="I67" s="78">
        <v>0</v>
      </c>
      <c r="J67" s="78">
        <v>0</v>
      </c>
      <c r="K67" s="78">
        <v>0</v>
      </c>
    </row>
    <row r="68" spans="1:11" ht="15.75" x14ac:dyDescent="0.25">
      <c r="A68" s="71"/>
      <c r="B68" s="84"/>
      <c r="C68" s="83" t="s">
        <v>18</v>
      </c>
      <c r="D68" s="87">
        <f>SUM(D69:D97)</f>
        <v>56</v>
      </c>
      <c r="E68" s="87">
        <f t="shared" ref="E68:K68" si="2">SUM(E69:E97)</f>
        <v>10.837020000000001</v>
      </c>
      <c r="F68" s="87">
        <f t="shared" si="2"/>
        <v>43</v>
      </c>
      <c r="G68" s="87">
        <f t="shared" si="2"/>
        <v>4.8119999999999985</v>
      </c>
      <c r="H68" s="87">
        <f t="shared" si="2"/>
        <v>47</v>
      </c>
      <c r="I68" s="87">
        <f t="shared" si="2"/>
        <v>1.3754000000000002</v>
      </c>
      <c r="J68" s="87">
        <f t="shared" si="2"/>
        <v>12</v>
      </c>
      <c r="K68" s="87">
        <f t="shared" si="2"/>
        <v>4.1146799999999999</v>
      </c>
    </row>
    <row r="69" spans="1:11" s="14" customFormat="1" ht="47.25" x14ac:dyDescent="0.25">
      <c r="A69" s="70" t="s">
        <v>196</v>
      </c>
      <c r="B69" s="84">
        <v>1</v>
      </c>
      <c r="C69" s="71" t="s">
        <v>24</v>
      </c>
      <c r="D69" s="71">
        <v>4</v>
      </c>
      <c r="E69" s="71">
        <v>0.1163</v>
      </c>
      <c r="F69" s="71">
        <v>1</v>
      </c>
      <c r="G69" s="71">
        <v>0.01</v>
      </c>
      <c r="H69" s="71">
        <v>1</v>
      </c>
      <c r="I69" s="71">
        <v>1.2500000000000001E-2</v>
      </c>
      <c r="J69" s="71">
        <v>1</v>
      </c>
      <c r="K69" s="71">
        <v>3.0000000000000001E-3</v>
      </c>
    </row>
    <row r="70" spans="1:11" s="14" customFormat="1" ht="47.25" x14ac:dyDescent="0.25">
      <c r="A70" s="70" t="s">
        <v>196</v>
      </c>
      <c r="B70" s="84">
        <v>2</v>
      </c>
      <c r="C70" s="71" t="s">
        <v>107</v>
      </c>
      <c r="D70" s="71">
        <v>1</v>
      </c>
      <c r="E70" s="71">
        <v>5.0000000000000001E-3</v>
      </c>
      <c r="F70" s="71">
        <v>1</v>
      </c>
      <c r="G70" s="71">
        <v>7.0000000000000001E-3</v>
      </c>
      <c r="H70" s="71">
        <v>1</v>
      </c>
      <c r="I70" s="71">
        <v>7.0000000000000001E-3</v>
      </c>
      <c r="J70" s="71">
        <v>0</v>
      </c>
      <c r="K70" s="71">
        <v>0</v>
      </c>
    </row>
    <row r="71" spans="1:11" s="14" customFormat="1" ht="47.25" x14ac:dyDescent="0.25">
      <c r="A71" s="70" t="s">
        <v>196</v>
      </c>
      <c r="B71" s="84">
        <v>3</v>
      </c>
      <c r="C71" s="71" t="s">
        <v>114</v>
      </c>
      <c r="D71" s="71">
        <v>0</v>
      </c>
      <c r="E71" s="71">
        <v>0</v>
      </c>
      <c r="F71" s="71">
        <v>0</v>
      </c>
      <c r="G71" s="71">
        <v>0</v>
      </c>
      <c r="H71" s="71">
        <v>1</v>
      </c>
      <c r="I71" s="71">
        <v>6.0000000000000001E-3</v>
      </c>
      <c r="J71" s="71">
        <v>0</v>
      </c>
      <c r="K71" s="71">
        <v>0</v>
      </c>
    </row>
    <row r="72" spans="1:11" s="14" customFormat="1" ht="47.25" x14ac:dyDescent="0.25">
      <c r="A72" s="70" t="s">
        <v>196</v>
      </c>
      <c r="B72" s="84">
        <v>4</v>
      </c>
      <c r="C72" s="71" t="s">
        <v>31</v>
      </c>
      <c r="D72" s="71">
        <v>0</v>
      </c>
      <c r="E72" s="71">
        <v>0</v>
      </c>
      <c r="F72" s="71">
        <v>1</v>
      </c>
      <c r="G72" s="71">
        <v>5.7000000000000002E-2</v>
      </c>
      <c r="H72" s="71">
        <v>1</v>
      </c>
      <c r="I72" s="71">
        <v>3.0000000000000001E-3</v>
      </c>
      <c r="J72" s="71">
        <v>0</v>
      </c>
      <c r="K72" s="71">
        <v>0</v>
      </c>
    </row>
    <row r="73" spans="1:11" s="14" customFormat="1" ht="47.25" x14ac:dyDescent="0.25">
      <c r="A73" s="70" t="s">
        <v>196</v>
      </c>
      <c r="B73" s="84">
        <v>5</v>
      </c>
      <c r="C73" s="71" t="s">
        <v>22</v>
      </c>
      <c r="D73" s="71">
        <v>3</v>
      </c>
      <c r="E73" s="71">
        <v>2.63E-2</v>
      </c>
      <c r="F73" s="71">
        <v>5</v>
      </c>
      <c r="G73" s="71">
        <v>4.4400000000000002E-2</v>
      </c>
      <c r="H73" s="71">
        <v>1</v>
      </c>
      <c r="I73" s="71">
        <v>5.0000000000000001E-3</v>
      </c>
      <c r="J73" s="71">
        <v>1</v>
      </c>
      <c r="K73" s="71">
        <v>3.0000000000000001E-3</v>
      </c>
    </row>
    <row r="74" spans="1:11" s="14" customFormat="1" ht="47.25" x14ac:dyDescent="0.25">
      <c r="A74" s="70" t="s">
        <v>196</v>
      </c>
      <c r="B74" s="84">
        <v>6</v>
      </c>
      <c r="C74" s="71" t="s">
        <v>23</v>
      </c>
      <c r="D74" s="71">
        <v>7</v>
      </c>
      <c r="E74" s="71">
        <v>0.41082000000000002</v>
      </c>
      <c r="F74" s="71">
        <v>5</v>
      </c>
      <c r="G74" s="71">
        <v>8.2600000000000007E-2</v>
      </c>
      <c r="H74" s="71">
        <v>5</v>
      </c>
      <c r="I74" s="71">
        <v>0.03</v>
      </c>
      <c r="J74" s="71">
        <v>2</v>
      </c>
      <c r="K74" s="71">
        <v>0.76868000000000003</v>
      </c>
    </row>
    <row r="75" spans="1:11" s="14" customFormat="1" ht="47.25" x14ac:dyDescent="0.25">
      <c r="A75" s="70" t="s">
        <v>196</v>
      </c>
      <c r="B75" s="84">
        <v>7</v>
      </c>
      <c r="C75" s="71" t="s">
        <v>21</v>
      </c>
      <c r="D75" s="71">
        <v>4</v>
      </c>
      <c r="E75" s="71">
        <v>3.1300000000000001E-2</v>
      </c>
      <c r="F75" s="71">
        <v>2</v>
      </c>
      <c r="G75" s="71">
        <v>0.02</v>
      </c>
      <c r="H75" s="71">
        <v>5</v>
      </c>
      <c r="I75" s="71">
        <v>8.4000000000000005E-2</v>
      </c>
      <c r="J75" s="71">
        <v>0</v>
      </c>
      <c r="K75" s="71">
        <v>0</v>
      </c>
    </row>
    <row r="76" spans="1:11" s="14" customFormat="1" ht="47.25" x14ac:dyDescent="0.25">
      <c r="A76" s="70" t="s">
        <v>196</v>
      </c>
      <c r="B76" s="84">
        <v>8</v>
      </c>
      <c r="C76" s="71" t="s">
        <v>50</v>
      </c>
      <c r="D76" s="71">
        <v>2</v>
      </c>
      <c r="E76" s="71">
        <v>0.02</v>
      </c>
      <c r="F76" s="71">
        <v>1</v>
      </c>
      <c r="G76" s="71">
        <v>5.0000000000000001E-3</v>
      </c>
      <c r="H76" s="71">
        <v>1</v>
      </c>
      <c r="I76" s="71">
        <v>0.01</v>
      </c>
      <c r="J76" s="71">
        <v>0</v>
      </c>
      <c r="K76" s="71">
        <v>0</v>
      </c>
    </row>
    <row r="77" spans="1:11" s="14" customFormat="1" ht="47.25" x14ac:dyDescent="0.25">
      <c r="A77" s="70" t="s">
        <v>196</v>
      </c>
      <c r="B77" s="84">
        <v>9</v>
      </c>
      <c r="C77" s="70" t="s">
        <v>113</v>
      </c>
      <c r="D77" s="71">
        <v>0</v>
      </c>
      <c r="E77" s="71">
        <v>0</v>
      </c>
      <c r="F77" s="71">
        <v>0</v>
      </c>
      <c r="G77" s="71">
        <v>0</v>
      </c>
      <c r="H77" s="71">
        <v>1</v>
      </c>
      <c r="I77" s="71">
        <v>0.3</v>
      </c>
      <c r="J77" s="71">
        <v>1</v>
      </c>
      <c r="K77" s="71">
        <v>0.2</v>
      </c>
    </row>
    <row r="78" spans="1:11" s="14" customFormat="1" ht="47.25" x14ac:dyDescent="0.25">
      <c r="A78" s="70" t="s">
        <v>196</v>
      </c>
      <c r="B78" s="84">
        <v>10</v>
      </c>
      <c r="C78" s="70" t="s">
        <v>39</v>
      </c>
      <c r="D78" s="71">
        <v>4</v>
      </c>
      <c r="E78" s="71">
        <v>0.65900000000000003</v>
      </c>
      <c r="F78" s="71">
        <v>3</v>
      </c>
      <c r="G78" s="71">
        <v>2.3E-2</v>
      </c>
      <c r="H78" s="71">
        <v>1</v>
      </c>
      <c r="I78" s="71">
        <v>2.5999999999999999E-2</v>
      </c>
      <c r="J78" s="71">
        <v>1</v>
      </c>
      <c r="K78" s="71">
        <v>0.4</v>
      </c>
    </row>
    <row r="79" spans="1:11" s="14" customFormat="1" ht="47.25" x14ac:dyDescent="0.25">
      <c r="A79" s="70" t="s">
        <v>196</v>
      </c>
      <c r="B79" s="84">
        <v>11</v>
      </c>
      <c r="C79" s="70" t="s">
        <v>29</v>
      </c>
      <c r="D79" s="71">
        <v>5</v>
      </c>
      <c r="E79" s="71">
        <v>0.79930000000000001</v>
      </c>
      <c r="F79" s="71">
        <v>7</v>
      </c>
      <c r="G79" s="71">
        <v>7.8E-2</v>
      </c>
      <c r="H79" s="71">
        <v>6</v>
      </c>
      <c r="I79" s="71">
        <v>0.25330000000000003</v>
      </c>
      <c r="J79" s="71">
        <v>3</v>
      </c>
      <c r="K79" s="71">
        <v>0.19</v>
      </c>
    </row>
    <row r="80" spans="1:11" s="17" customFormat="1" ht="47.25" x14ac:dyDescent="0.25">
      <c r="A80" s="70" t="s">
        <v>196</v>
      </c>
      <c r="B80" s="84">
        <v>12</v>
      </c>
      <c r="C80" s="73" t="s">
        <v>123</v>
      </c>
      <c r="D80" s="73">
        <v>5</v>
      </c>
      <c r="E80" s="73">
        <v>4.9999999999999996E-2</v>
      </c>
      <c r="F80" s="73">
        <v>0</v>
      </c>
      <c r="G80" s="73">
        <v>0</v>
      </c>
      <c r="H80" s="73">
        <v>1</v>
      </c>
      <c r="I80" s="73">
        <v>1.035E-2</v>
      </c>
      <c r="J80" s="73">
        <v>0</v>
      </c>
      <c r="K80" s="73">
        <v>0</v>
      </c>
    </row>
    <row r="81" spans="1:13" s="17" customFormat="1" ht="47.25" x14ac:dyDescent="0.25">
      <c r="A81" s="70" t="s">
        <v>196</v>
      </c>
      <c r="B81" s="84">
        <v>13</v>
      </c>
      <c r="C81" s="73" t="s">
        <v>124</v>
      </c>
      <c r="D81" s="73">
        <v>1</v>
      </c>
      <c r="E81" s="73">
        <v>5.0000000000000001E-3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</row>
    <row r="82" spans="1:13" s="17" customFormat="1" ht="47.25" x14ac:dyDescent="0.25">
      <c r="A82" s="70" t="s">
        <v>196</v>
      </c>
      <c r="B82" s="84">
        <v>14</v>
      </c>
      <c r="C82" s="73" t="s">
        <v>125</v>
      </c>
      <c r="D82" s="73">
        <v>0</v>
      </c>
      <c r="E82" s="73">
        <v>0</v>
      </c>
      <c r="F82" s="73">
        <v>0</v>
      </c>
      <c r="G82" s="73">
        <v>0</v>
      </c>
      <c r="H82" s="73">
        <v>1</v>
      </c>
      <c r="I82" s="73">
        <v>1.4999999999999999E-2</v>
      </c>
      <c r="J82" s="73">
        <v>0</v>
      </c>
      <c r="K82" s="73">
        <v>0</v>
      </c>
    </row>
    <row r="83" spans="1:13" s="17" customFormat="1" ht="47.25" x14ac:dyDescent="0.25">
      <c r="A83" s="70" t="s">
        <v>196</v>
      </c>
      <c r="B83" s="84">
        <v>15</v>
      </c>
      <c r="C83" s="73" t="s">
        <v>146</v>
      </c>
      <c r="D83" s="73">
        <v>0</v>
      </c>
      <c r="E83" s="73">
        <v>0</v>
      </c>
      <c r="F83" s="73">
        <v>0</v>
      </c>
      <c r="G83" s="73">
        <v>0</v>
      </c>
      <c r="H83" s="73">
        <v>1</v>
      </c>
      <c r="I83" s="73">
        <v>0.11</v>
      </c>
      <c r="J83" s="73">
        <v>0</v>
      </c>
      <c r="K83" s="73">
        <v>0</v>
      </c>
    </row>
    <row r="84" spans="1:13" s="17" customFormat="1" ht="47.25" x14ac:dyDescent="0.25">
      <c r="A84" s="70" t="s">
        <v>196</v>
      </c>
      <c r="B84" s="84">
        <v>16</v>
      </c>
      <c r="C84" s="73" t="s">
        <v>147</v>
      </c>
      <c r="D84" s="73">
        <v>0</v>
      </c>
      <c r="E84" s="73">
        <v>0</v>
      </c>
      <c r="F84" s="73">
        <v>1</v>
      </c>
      <c r="G84" s="73">
        <v>1.2E-2</v>
      </c>
      <c r="H84" s="73">
        <v>0</v>
      </c>
      <c r="I84" s="73">
        <v>0</v>
      </c>
      <c r="J84" s="73">
        <v>0</v>
      </c>
      <c r="K84" s="73">
        <v>0</v>
      </c>
    </row>
    <row r="85" spans="1:13" s="17" customFormat="1" ht="47.25" x14ac:dyDescent="0.25">
      <c r="A85" s="70" t="s">
        <v>196</v>
      </c>
      <c r="B85" s="84">
        <v>17</v>
      </c>
      <c r="C85" s="73" t="s">
        <v>148</v>
      </c>
      <c r="D85" s="73">
        <v>0</v>
      </c>
      <c r="E85" s="73">
        <v>0</v>
      </c>
      <c r="F85" s="73">
        <v>6</v>
      </c>
      <c r="G85" s="73">
        <v>2.4</v>
      </c>
      <c r="H85" s="73">
        <v>0</v>
      </c>
      <c r="I85" s="73">
        <v>0</v>
      </c>
      <c r="J85" s="73">
        <v>0</v>
      </c>
      <c r="K85" s="73">
        <v>0</v>
      </c>
    </row>
    <row r="86" spans="1:13" s="32" customFormat="1" ht="18" customHeight="1" x14ac:dyDescent="0.2">
      <c r="A86" s="70" t="s">
        <v>196</v>
      </c>
      <c r="B86" s="84">
        <v>18</v>
      </c>
      <c r="C86" s="94" t="s">
        <v>175</v>
      </c>
      <c r="D86" s="78">
        <v>2</v>
      </c>
      <c r="E86" s="78">
        <v>0.02</v>
      </c>
      <c r="F86" s="78">
        <v>2</v>
      </c>
      <c r="G86" s="78">
        <v>0.02</v>
      </c>
      <c r="H86" s="78">
        <v>1</v>
      </c>
      <c r="I86" s="78">
        <v>6.0000000000000001E-3</v>
      </c>
      <c r="J86" s="78">
        <v>0</v>
      </c>
      <c r="K86" s="78">
        <v>0</v>
      </c>
      <c r="L86" s="31"/>
      <c r="M86" s="32" t="s">
        <v>176</v>
      </c>
    </row>
    <row r="87" spans="1:13" s="32" customFormat="1" ht="18" customHeight="1" x14ac:dyDescent="0.2">
      <c r="A87" s="70" t="s">
        <v>196</v>
      </c>
      <c r="B87" s="84">
        <v>19</v>
      </c>
      <c r="C87" s="94" t="s">
        <v>177</v>
      </c>
      <c r="D87" s="78">
        <v>2</v>
      </c>
      <c r="E87" s="78">
        <v>2.1999999999999999E-2</v>
      </c>
      <c r="F87" s="78">
        <v>3</v>
      </c>
      <c r="G87" s="78">
        <v>2.0179999999999998</v>
      </c>
      <c r="H87" s="78">
        <v>1</v>
      </c>
      <c r="I87" s="78">
        <v>0.4</v>
      </c>
      <c r="J87" s="78">
        <v>0</v>
      </c>
      <c r="K87" s="78">
        <v>0</v>
      </c>
      <c r="L87" s="31"/>
    </row>
    <row r="88" spans="1:13" s="32" customFormat="1" ht="18" customHeight="1" x14ac:dyDescent="0.2">
      <c r="A88" s="70" t="s">
        <v>196</v>
      </c>
      <c r="B88" s="84">
        <v>20</v>
      </c>
      <c r="C88" s="94" t="s">
        <v>178</v>
      </c>
      <c r="D88" s="78">
        <v>3</v>
      </c>
      <c r="E88" s="78">
        <v>7.9770000000000003</v>
      </c>
      <c r="F88" s="78">
        <v>1</v>
      </c>
      <c r="G88" s="78">
        <v>7.0000000000000001E-3</v>
      </c>
      <c r="H88" s="78">
        <v>0</v>
      </c>
      <c r="I88" s="78">
        <v>0</v>
      </c>
      <c r="J88" s="78">
        <v>1</v>
      </c>
      <c r="K88" s="78">
        <v>1.2</v>
      </c>
      <c r="L88" s="31"/>
    </row>
    <row r="89" spans="1:13" s="32" customFormat="1" ht="18" customHeight="1" x14ac:dyDescent="0.2">
      <c r="A89" s="70" t="s">
        <v>196</v>
      </c>
      <c r="B89" s="84">
        <v>21</v>
      </c>
      <c r="C89" s="94" t="s">
        <v>179</v>
      </c>
      <c r="D89" s="78">
        <v>0</v>
      </c>
      <c r="E89" s="78">
        <v>0</v>
      </c>
      <c r="F89" s="78">
        <v>1</v>
      </c>
      <c r="G89" s="78">
        <v>0.01</v>
      </c>
      <c r="H89" s="78">
        <v>1</v>
      </c>
      <c r="I89" s="78">
        <v>0.01</v>
      </c>
      <c r="J89" s="78">
        <v>0</v>
      </c>
      <c r="K89" s="78">
        <v>0</v>
      </c>
      <c r="L89" s="31"/>
    </row>
    <row r="90" spans="1:13" s="32" customFormat="1" ht="18" customHeight="1" x14ac:dyDescent="0.2">
      <c r="A90" s="70" t="s">
        <v>196</v>
      </c>
      <c r="B90" s="84">
        <v>22</v>
      </c>
      <c r="C90" s="94" t="s">
        <v>180</v>
      </c>
      <c r="D90" s="78">
        <v>0</v>
      </c>
      <c r="E90" s="78">
        <v>0</v>
      </c>
      <c r="F90" s="78">
        <v>0</v>
      </c>
      <c r="G90" s="78">
        <v>0</v>
      </c>
      <c r="H90" s="78">
        <v>1</v>
      </c>
      <c r="I90" s="78">
        <v>6.0000000000000001E-3</v>
      </c>
      <c r="J90" s="78">
        <v>0</v>
      </c>
      <c r="K90" s="78">
        <v>0</v>
      </c>
      <c r="L90" s="31"/>
    </row>
    <row r="91" spans="1:13" s="32" customFormat="1" ht="18" customHeight="1" x14ac:dyDescent="0.2">
      <c r="A91" s="70" t="s">
        <v>196</v>
      </c>
      <c r="B91" s="84">
        <v>23</v>
      </c>
      <c r="C91" s="94" t="s">
        <v>181</v>
      </c>
      <c r="D91" s="78">
        <v>0</v>
      </c>
      <c r="E91" s="78">
        <v>0</v>
      </c>
      <c r="F91" s="78">
        <v>0</v>
      </c>
      <c r="G91" s="78">
        <v>0</v>
      </c>
      <c r="H91" s="78">
        <v>14</v>
      </c>
      <c r="I91" s="78">
        <v>9.2499999999999995E-3</v>
      </c>
      <c r="J91" s="78">
        <v>0</v>
      </c>
      <c r="K91" s="78">
        <v>0</v>
      </c>
      <c r="L91" s="31"/>
    </row>
    <row r="92" spans="1:13" s="14" customFormat="1" ht="48.75" customHeight="1" x14ac:dyDescent="0.25">
      <c r="A92" s="70" t="s">
        <v>196</v>
      </c>
      <c r="B92" s="84">
        <v>24</v>
      </c>
      <c r="C92" s="90" t="s">
        <v>213</v>
      </c>
      <c r="D92" s="76">
        <v>2</v>
      </c>
      <c r="E92" s="76">
        <v>0.01</v>
      </c>
      <c r="F92" s="76">
        <v>0</v>
      </c>
      <c r="G92" s="75">
        <v>0</v>
      </c>
      <c r="H92" s="76">
        <v>0</v>
      </c>
      <c r="I92" s="77">
        <v>0</v>
      </c>
      <c r="J92" s="76">
        <v>0</v>
      </c>
      <c r="K92" s="76">
        <v>0</v>
      </c>
    </row>
    <row r="93" spans="1:13" s="14" customFormat="1" ht="48.75" customHeight="1" x14ac:dyDescent="0.25">
      <c r="A93" s="70" t="s">
        <v>196</v>
      </c>
      <c r="B93" s="84">
        <v>25</v>
      </c>
      <c r="C93" s="88" t="s">
        <v>214</v>
      </c>
      <c r="D93" s="76">
        <v>6</v>
      </c>
      <c r="E93" s="81">
        <v>0.40699999999999997</v>
      </c>
      <c r="F93" s="76">
        <v>0</v>
      </c>
      <c r="G93" s="74">
        <v>0</v>
      </c>
      <c r="H93" s="76">
        <v>1</v>
      </c>
      <c r="I93" s="77">
        <v>1.2E-2</v>
      </c>
      <c r="J93" s="76">
        <v>1</v>
      </c>
      <c r="K93" s="74">
        <v>0.35</v>
      </c>
    </row>
    <row r="94" spans="1:13" s="14" customFormat="1" ht="48.75" customHeight="1" x14ac:dyDescent="0.25">
      <c r="A94" s="70" t="s">
        <v>196</v>
      </c>
      <c r="B94" s="84">
        <v>26</v>
      </c>
      <c r="C94" s="91" t="s">
        <v>215</v>
      </c>
      <c r="D94" s="76">
        <v>0</v>
      </c>
      <c r="E94" s="74">
        <v>0</v>
      </c>
      <c r="F94" s="76">
        <v>1</v>
      </c>
      <c r="G94" s="76">
        <v>3.0000000000000001E-3</v>
      </c>
      <c r="H94" s="76">
        <v>0</v>
      </c>
      <c r="I94" s="76">
        <v>0</v>
      </c>
      <c r="J94" s="76">
        <v>0</v>
      </c>
      <c r="K94" s="81">
        <v>0</v>
      </c>
    </row>
    <row r="95" spans="1:13" s="14" customFormat="1" ht="48.75" customHeight="1" x14ac:dyDescent="0.25">
      <c r="A95" s="70" t="s">
        <v>196</v>
      </c>
      <c r="B95" s="84">
        <v>27</v>
      </c>
      <c r="C95" s="89" t="s">
        <v>216</v>
      </c>
      <c r="D95" s="76">
        <v>3</v>
      </c>
      <c r="E95" s="74">
        <v>1.7999999999999999E-2</v>
      </c>
      <c r="F95" s="76">
        <v>0</v>
      </c>
      <c r="G95" s="74">
        <v>0</v>
      </c>
      <c r="H95" s="76">
        <v>1</v>
      </c>
      <c r="I95" s="77">
        <v>0.06</v>
      </c>
      <c r="J95" s="76">
        <v>1</v>
      </c>
      <c r="K95" s="81">
        <v>1</v>
      </c>
    </row>
    <row r="96" spans="1:13" s="14" customFormat="1" ht="48.75" customHeight="1" x14ac:dyDescent="0.25">
      <c r="A96" s="70" t="s">
        <v>196</v>
      </c>
      <c r="B96" s="84">
        <v>28</v>
      </c>
      <c r="C96" s="86" t="s">
        <v>217</v>
      </c>
      <c r="D96" s="76">
        <v>2</v>
      </c>
      <c r="E96" s="81">
        <v>0.26</v>
      </c>
      <c r="F96" s="76">
        <v>1</v>
      </c>
      <c r="G96" s="76">
        <v>3.0000000000000001E-3</v>
      </c>
      <c r="H96" s="76">
        <v>0</v>
      </c>
      <c r="I96" s="77">
        <v>0</v>
      </c>
      <c r="J96" s="76">
        <v>0</v>
      </c>
      <c r="K96" s="81">
        <v>0</v>
      </c>
    </row>
    <row r="97" spans="1:11" s="17" customFormat="1" ht="48.75" customHeight="1" x14ac:dyDescent="0.25">
      <c r="A97" s="70" t="s">
        <v>196</v>
      </c>
      <c r="B97" s="84">
        <v>29</v>
      </c>
      <c r="C97" s="82" t="s">
        <v>218</v>
      </c>
      <c r="D97" s="76">
        <v>0</v>
      </c>
      <c r="E97" s="81">
        <v>0</v>
      </c>
      <c r="F97" s="76">
        <v>1</v>
      </c>
      <c r="G97" s="75">
        <v>1.2E-2</v>
      </c>
      <c r="H97" s="76">
        <v>0</v>
      </c>
      <c r="I97" s="77">
        <v>0</v>
      </c>
      <c r="J97" s="76">
        <v>0</v>
      </c>
      <c r="K97" s="76">
        <v>0</v>
      </c>
    </row>
    <row r="98" spans="1:11" x14ac:dyDescent="0.25">
      <c r="D98" s="26"/>
      <c r="E98" s="26"/>
      <c r="F98" s="26"/>
      <c r="G98" s="26"/>
      <c r="H98" s="26"/>
      <c r="I98" s="26"/>
      <c r="J98" s="26"/>
      <c r="K98" s="26"/>
    </row>
    <row r="99" spans="1:11" x14ac:dyDescent="0.25">
      <c r="D99" s="20"/>
      <c r="E99" s="20"/>
      <c r="F99" s="26"/>
      <c r="G99" s="26"/>
      <c r="H99" s="26"/>
      <c r="I99" s="26"/>
      <c r="J99" s="26"/>
      <c r="K99" s="26"/>
    </row>
    <row r="100" spans="1:11" x14ac:dyDescent="0.25">
      <c r="D100" s="26"/>
      <c r="E100" s="26"/>
      <c r="F100" s="26"/>
      <c r="G100" s="26"/>
      <c r="H100" s="26"/>
      <c r="I100" s="26"/>
      <c r="J100" s="26"/>
      <c r="K100" s="26"/>
    </row>
  </sheetData>
  <autoFilter ref="A7:M97"/>
  <sortState ref="C24:C34">
    <sortCondition ref="C24"/>
  </sortState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97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zoomScaleNormal="100" workbookViewId="0">
      <pane ySplit="3" topLeftCell="A4" activePane="bottomLeft" state="frozen"/>
      <selection pane="bottomLeft" activeCell="A107" sqref="A107:XFD109"/>
    </sheetView>
  </sheetViews>
  <sheetFormatPr defaultRowHeight="15" x14ac:dyDescent="0.25"/>
  <cols>
    <col min="1" max="1" width="19" customWidth="1"/>
    <col min="2" max="2" width="12.85546875" customWidth="1"/>
    <col min="3" max="3" width="14.5703125" style="16" customWidth="1"/>
    <col min="4" max="5" width="15" style="16" customWidth="1"/>
    <col min="6" max="6" width="13.42578125" style="16" customWidth="1"/>
    <col min="7" max="7" width="13.140625" style="16" customWidth="1"/>
    <col min="8" max="8" width="44.140625" style="8" customWidth="1"/>
    <col min="9" max="9" width="36.85546875" hidden="1" customWidth="1"/>
  </cols>
  <sheetData>
    <row r="1" spans="1:9" x14ac:dyDescent="0.25">
      <c r="A1" s="18"/>
      <c r="B1" s="1" t="s">
        <v>112</v>
      </c>
      <c r="C1" s="13"/>
      <c r="D1" s="15"/>
      <c r="E1" s="13"/>
      <c r="F1" s="13"/>
      <c r="G1" s="13"/>
      <c r="H1" s="3" t="s">
        <v>20</v>
      </c>
      <c r="I1" s="18"/>
    </row>
    <row r="2" spans="1:9" ht="85.5" x14ac:dyDescent="0.25">
      <c r="A2" s="4" t="s">
        <v>0</v>
      </c>
      <c r="B2" s="4" t="s">
        <v>1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21" t="s">
        <v>28</v>
      </c>
    </row>
    <row r="3" spans="1:9" x14ac:dyDescent="0.25">
      <c r="A3" s="27"/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6">
        <v>7</v>
      </c>
      <c r="I3" s="19"/>
    </row>
    <row r="4" spans="1:9" s="19" customFormat="1" ht="29.25" customHeight="1" x14ac:dyDescent="0.25">
      <c r="A4" s="39" t="s">
        <v>196</v>
      </c>
      <c r="B4" s="36">
        <v>1</v>
      </c>
      <c r="C4" s="62">
        <v>40698495</v>
      </c>
      <c r="D4" s="63">
        <v>41338</v>
      </c>
      <c r="E4" s="35" t="s">
        <v>26</v>
      </c>
      <c r="F4" s="64">
        <v>5</v>
      </c>
      <c r="G4" s="65">
        <f>550/1.18</f>
        <v>466.10169491525426</v>
      </c>
      <c r="H4" s="62" t="s">
        <v>34</v>
      </c>
      <c r="I4" s="55" t="s">
        <v>59</v>
      </c>
    </row>
    <row r="5" spans="1:9" s="19" customFormat="1" ht="24.95" customHeight="1" x14ac:dyDescent="0.25">
      <c r="A5" s="39" t="s">
        <v>196</v>
      </c>
      <c r="B5" s="36">
        <v>2</v>
      </c>
      <c r="C5" s="62">
        <v>40702054</v>
      </c>
      <c r="D5" s="46">
        <v>41339</v>
      </c>
      <c r="E5" s="35" t="s">
        <v>26</v>
      </c>
      <c r="F5" s="64">
        <v>5</v>
      </c>
      <c r="G5" s="65">
        <f>550/1.18</f>
        <v>466.10169491525426</v>
      </c>
      <c r="H5" s="62" t="s">
        <v>54</v>
      </c>
      <c r="I5" s="55" t="s">
        <v>60</v>
      </c>
    </row>
    <row r="6" spans="1:9" s="19" customFormat="1" ht="24.95" customHeight="1" x14ac:dyDescent="0.25">
      <c r="A6" s="39" t="s">
        <v>196</v>
      </c>
      <c r="B6" s="36">
        <v>3</v>
      </c>
      <c r="C6" s="62">
        <v>40699903</v>
      </c>
      <c r="D6" s="46">
        <v>41346</v>
      </c>
      <c r="E6" s="35" t="s">
        <v>26</v>
      </c>
      <c r="F6" s="64">
        <v>5</v>
      </c>
      <c r="G6" s="65">
        <f t="shared" ref="G6:G20" si="0">550/1.18</f>
        <v>466.10169491525426</v>
      </c>
      <c r="H6" s="62" t="s">
        <v>30</v>
      </c>
      <c r="I6" s="55" t="s">
        <v>61</v>
      </c>
    </row>
    <row r="7" spans="1:9" s="19" customFormat="1" ht="24.95" customHeight="1" x14ac:dyDescent="0.25">
      <c r="A7" s="39" t="s">
        <v>196</v>
      </c>
      <c r="B7" s="36">
        <v>4</v>
      </c>
      <c r="C7" s="62">
        <v>40698478</v>
      </c>
      <c r="D7" s="63">
        <v>41338</v>
      </c>
      <c r="E7" s="35" t="s">
        <v>26</v>
      </c>
      <c r="F7" s="64">
        <v>25</v>
      </c>
      <c r="G7" s="65">
        <f>16199.34/1.18</f>
        <v>13728.254237288136</v>
      </c>
      <c r="H7" s="62" t="s">
        <v>43</v>
      </c>
      <c r="I7" s="55" t="s">
        <v>62</v>
      </c>
    </row>
    <row r="8" spans="1:9" s="19" customFormat="1" ht="24.95" customHeight="1" x14ac:dyDescent="0.25">
      <c r="A8" s="39" t="s">
        <v>196</v>
      </c>
      <c r="B8" s="36">
        <v>5</v>
      </c>
      <c r="C8" s="62">
        <v>40697112</v>
      </c>
      <c r="D8" s="63">
        <v>41334</v>
      </c>
      <c r="E8" s="35" t="s">
        <v>26</v>
      </c>
      <c r="F8" s="64">
        <v>5</v>
      </c>
      <c r="G8" s="65">
        <f>550/1.18</f>
        <v>466.10169491525426</v>
      </c>
      <c r="H8" s="62" t="s">
        <v>42</v>
      </c>
      <c r="I8" s="55" t="s">
        <v>63</v>
      </c>
    </row>
    <row r="9" spans="1:9" s="19" customFormat="1" ht="26.25" customHeight="1" x14ac:dyDescent="0.25">
      <c r="A9" s="39" t="s">
        <v>196</v>
      </c>
      <c r="B9" s="36">
        <v>6</v>
      </c>
      <c r="C9" s="62">
        <v>40697127</v>
      </c>
      <c r="D9" s="63">
        <v>41340</v>
      </c>
      <c r="E9" s="35" t="s">
        <v>26</v>
      </c>
      <c r="F9" s="64">
        <v>6.3</v>
      </c>
      <c r="G9" s="65">
        <f t="shared" si="0"/>
        <v>466.10169491525426</v>
      </c>
      <c r="H9" s="62" t="s">
        <v>44</v>
      </c>
      <c r="I9" s="55" t="s">
        <v>64</v>
      </c>
    </row>
    <row r="10" spans="1:9" s="19" customFormat="1" ht="24.95" customHeight="1" x14ac:dyDescent="0.25">
      <c r="A10" s="39" t="s">
        <v>196</v>
      </c>
      <c r="B10" s="36">
        <v>7</v>
      </c>
      <c r="C10" s="62">
        <v>40700058</v>
      </c>
      <c r="D10" s="63">
        <v>41337</v>
      </c>
      <c r="E10" s="35" t="s">
        <v>26</v>
      </c>
      <c r="F10" s="64">
        <v>15</v>
      </c>
      <c r="G10" s="65">
        <f t="shared" si="0"/>
        <v>466.10169491525426</v>
      </c>
      <c r="H10" s="62" t="s">
        <v>94</v>
      </c>
      <c r="I10" s="55" t="s">
        <v>65</v>
      </c>
    </row>
    <row r="11" spans="1:9" s="19" customFormat="1" ht="24.95" customHeight="1" x14ac:dyDescent="0.25">
      <c r="A11" s="39" t="s">
        <v>196</v>
      </c>
      <c r="B11" s="36">
        <v>8</v>
      </c>
      <c r="C11" s="62">
        <v>40699324</v>
      </c>
      <c r="D11" s="63">
        <v>41347</v>
      </c>
      <c r="E11" s="35" t="s">
        <v>26</v>
      </c>
      <c r="F11" s="64">
        <v>5</v>
      </c>
      <c r="G11" s="65">
        <f t="shared" si="0"/>
        <v>466.10169491525426</v>
      </c>
      <c r="H11" s="62" t="s">
        <v>44</v>
      </c>
      <c r="I11" s="55" t="s">
        <v>66</v>
      </c>
    </row>
    <row r="12" spans="1:9" s="19" customFormat="1" ht="24.95" customHeight="1" x14ac:dyDescent="0.25">
      <c r="A12" s="39" t="s">
        <v>196</v>
      </c>
      <c r="B12" s="36">
        <v>9</v>
      </c>
      <c r="C12" s="62">
        <v>40699846</v>
      </c>
      <c r="D12" s="46">
        <v>41339</v>
      </c>
      <c r="E12" s="35" t="s">
        <v>26</v>
      </c>
      <c r="F12" s="64">
        <v>15</v>
      </c>
      <c r="G12" s="65">
        <f t="shared" si="0"/>
        <v>466.10169491525426</v>
      </c>
      <c r="H12" s="62" t="s">
        <v>42</v>
      </c>
      <c r="I12" s="55" t="s">
        <v>67</v>
      </c>
    </row>
    <row r="13" spans="1:9" s="19" customFormat="1" ht="24.95" customHeight="1" x14ac:dyDescent="0.25">
      <c r="A13" s="39" t="s">
        <v>196</v>
      </c>
      <c r="B13" s="36">
        <v>10</v>
      </c>
      <c r="C13" s="62">
        <v>40699853</v>
      </c>
      <c r="D13" s="46">
        <v>41339</v>
      </c>
      <c r="E13" s="35" t="s">
        <v>26</v>
      </c>
      <c r="F13" s="64">
        <v>15</v>
      </c>
      <c r="G13" s="65">
        <f t="shared" si="0"/>
        <v>466.10169491525426</v>
      </c>
      <c r="H13" s="62" t="s">
        <v>42</v>
      </c>
      <c r="I13" s="55" t="s">
        <v>67</v>
      </c>
    </row>
    <row r="14" spans="1:9" s="19" customFormat="1" ht="24.95" customHeight="1" x14ac:dyDescent="0.25">
      <c r="A14" s="39" t="s">
        <v>196</v>
      </c>
      <c r="B14" s="36">
        <v>11</v>
      </c>
      <c r="C14" s="62">
        <v>40699323</v>
      </c>
      <c r="D14" s="46">
        <v>41344</v>
      </c>
      <c r="E14" s="35" t="s">
        <v>26</v>
      </c>
      <c r="F14" s="64">
        <v>6.3</v>
      </c>
      <c r="G14" s="65">
        <f t="shared" si="0"/>
        <v>466.10169491525426</v>
      </c>
      <c r="H14" s="62" t="s">
        <v>32</v>
      </c>
      <c r="I14" s="55" t="s">
        <v>68</v>
      </c>
    </row>
    <row r="15" spans="1:9" s="19" customFormat="1" ht="24.95" customHeight="1" x14ac:dyDescent="0.25">
      <c r="A15" s="39" t="s">
        <v>196</v>
      </c>
      <c r="B15" s="36">
        <v>12</v>
      </c>
      <c r="C15" s="62">
        <v>40699833</v>
      </c>
      <c r="D15" s="63">
        <v>41345</v>
      </c>
      <c r="E15" s="35" t="s">
        <v>26</v>
      </c>
      <c r="F15" s="64">
        <v>40</v>
      </c>
      <c r="G15" s="65">
        <f>25918.94/1.18</f>
        <v>21965.203389830509</v>
      </c>
      <c r="H15" s="62" t="s">
        <v>32</v>
      </c>
      <c r="I15" s="55" t="s">
        <v>69</v>
      </c>
    </row>
    <row r="16" spans="1:9" s="19" customFormat="1" ht="24.95" customHeight="1" x14ac:dyDescent="0.25">
      <c r="A16" s="39" t="s">
        <v>196</v>
      </c>
      <c r="B16" s="36">
        <v>13</v>
      </c>
      <c r="C16" s="62">
        <v>40704568</v>
      </c>
      <c r="D16" s="63">
        <v>41351</v>
      </c>
      <c r="E16" s="35" t="s">
        <v>26</v>
      </c>
      <c r="F16" s="64">
        <v>15</v>
      </c>
      <c r="G16" s="65">
        <f t="shared" si="0"/>
        <v>466.10169491525426</v>
      </c>
      <c r="H16" s="62" t="s">
        <v>51</v>
      </c>
      <c r="I16" s="55" t="s">
        <v>70</v>
      </c>
    </row>
    <row r="17" spans="1:9" s="19" customFormat="1" ht="24.95" customHeight="1" x14ac:dyDescent="0.25">
      <c r="A17" s="39" t="s">
        <v>196</v>
      </c>
      <c r="B17" s="36">
        <v>14</v>
      </c>
      <c r="C17" s="62">
        <v>40701306</v>
      </c>
      <c r="D17" s="46">
        <v>41339</v>
      </c>
      <c r="E17" s="35" t="s">
        <v>26</v>
      </c>
      <c r="F17" s="64">
        <v>15</v>
      </c>
      <c r="G17" s="65">
        <f>550/1.18</f>
        <v>466.10169491525426</v>
      </c>
      <c r="H17" s="62" t="s">
        <v>32</v>
      </c>
      <c r="I17" s="55" t="s">
        <v>71</v>
      </c>
    </row>
    <row r="18" spans="1:9" s="19" customFormat="1" ht="24.95" customHeight="1" x14ac:dyDescent="0.25">
      <c r="A18" s="39" t="s">
        <v>196</v>
      </c>
      <c r="B18" s="36">
        <v>15</v>
      </c>
      <c r="C18" s="62">
        <v>40701298</v>
      </c>
      <c r="D18" s="46">
        <v>41353</v>
      </c>
      <c r="E18" s="35" t="s">
        <v>26</v>
      </c>
      <c r="F18" s="64">
        <v>1.8</v>
      </c>
      <c r="G18" s="65">
        <f t="shared" si="0"/>
        <v>466.10169491525426</v>
      </c>
      <c r="H18" s="62" t="s">
        <v>43</v>
      </c>
      <c r="I18" s="55" t="s">
        <v>72</v>
      </c>
    </row>
    <row r="19" spans="1:9" s="19" customFormat="1" ht="24.95" customHeight="1" x14ac:dyDescent="0.25">
      <c r="A19" s="39" t="s">
        <v>196</v>
      </c>
      <c r="B19" s="36">
        <v>16</v>
      </c>
      <c r="C19" s="62">
        <v>40701291</v>
      </c>
      <c r="D19" s="46">
        <v>41352</v>
      </c>
      <c r="E19" s="35" t="s">
        <v>26</v>
      </c>
      <c r="F19" s="64">
        <v>10</v>
      </c>
      <c r="G19" s="65">
        <f>550/1.18</f>
        <v>466.10169491525426</v>
      </c>
      <c r="H19" s="62" t="s">
        <v>42</v>
      </c>
      <c r="I19" s="55" t="s">
        <v>73</v>
      </c>
    </row>
    <row r="20" spans="1:9" s="19" customFormat="1" ht="24.95" customHeight="1" x14ac:dyDescent="0.25">
      <c r="A20" s="39" t="s">
        <v>196</v>
      </c>
      <c r="B20" s="36">
        <v>17</v>
      </c>
      <c r="C20" s="62">
        <v>40706999</v>
      </c>
      <c r="D20" s="46">
        <v>41353</v>
      </c>
      <c r="E20" s="35" t="s">
        <v>26</v>
      </c>
      <c r="F20" s="64">
        <v>5</v>
      </c>
      <c r="G20" s="65">
        <f t="shared" si="0"/>
        <v>466.10169491525426</v>
      </c>
      <c r="H20" s="62" t="s">
        <v>43</v>
      </c>
      <c r="I20" s="55" t="s">
        <v>74</v>
      </c>
    </row>
    <row r="21" spans="1:9" s="19" customFormat="1" ht="24.95" customHeight="1" x14ac:dyDescent="0.25">
      <c r="A21" s="39" t="s">
        <v>196</v>
      </c>
      <c r="B21" s="36">
        <v>18</v>
      </c>
      <c r="C21" s="62">
        <v>40706954</v>
      </c>
      <c r="D21" s="63">
        <v>41355</v>
      </c>
      <c r="E21" s="35" t="s">
        <v>26</v>
      </c>
      <c r="F21" s="64">
        <v>5</v>
      </c>
      <c r="G21" s="65">
        <f t="shared" ref="G21:G28" si="1">550/1.18</f>
        <v>466.10169491525426</v>
      </c>
      <c r="H21" s="62" t="s">
        <v>37</v>
      </c>
      <c r="I21" s="55" t="s">
        <v>75</v>
      </c>
    </row>
    <row r="22" spans="1:9" s="19" customFormat="1" ht="24.95" customHeight="1" x14ac:dyDescent="0.25">
      <c r="A22" s="39" t="s">
        <v>196</v>
      </c>
      <c r="B22" s="36">
        <v>19</v>
      </c>
      <c r="C22" s="62">
        <v>40704588</v>
      </c>
      <c r="D22" s="46">
        <v>41351</v>
      </c>
      <c r="E22" s="35" t="s">
        <v>26</v>
      </c>
      <c r="F22" s="64">
        <v>5</v>
      </c>
      <c r="G22" s="65">
        <f t="shared" si="1"/>
        <v>466.10169491525426</v>
      </c>
      <c r="H22" s="62" t="s">
        <v>38</v>
      </c>
      <c r="I22" s="55" t="s">
        <v>76</v>
      </c>
    </row>
    <row r="23" spans="1:9" s="19" customFormat="1" ht="24.95" customHeight="1" x14ac:dyDescent="0.25">
      <c r="A23" s="39" t="s">
        <v>196</v>
      </c>
      <c r="B23" s="36">
        <v>20</v>
      </c>
      <c r="C23" s="62">
        <v>40702678</v>
      </c>
      <c r="D23" s="46">
        <v>41346</v>
      </c>
      <c r="E23" s="35" t="s">
        <v>26</v>
      </c>
      <c r="F23" s="64">
        <v>6.3</v>
      </c>
      <c r="G23" s="65">
        <f t="shared" si="1"/>
        <v>466.10169491525426</v>
      </c>
      <c r="H23" s="62" t="s">
        <v>43</v>
      </c>
      <c r="I23" s="55" t="s">
        <v>77</v>
      </c>
    </row>
    <row r="24" spans="1:9" s="19" customFormat="1" ht="24.95" customHeight="1" x14ac:dyDescent="0.25">
      <c r="A24" s="39" t="s">
        <v>196</v>
      </c>
      <c r="B24" s="36">
        <v>21</v>
      </c>
      <c r="C24" s="62">
        <v>40702681</v>
      </c>
      <c r="D24" s="46">
        <v>41345</v>
      </c>
      <c r="E24" s="35" t="s">
        <v>26</v>
      </c>
      <c r="F24" s="64">
        <v>6.3</v>
      </c>
      <c r="G24" s="65">
        <f t="shared" si="1"/>
        <v>466.10169491525426</v>
      </c>
      <c r="H24" s="62" t="s">
        <v>43</v>
      </c>
      <c r="I24" s="55" t="s">
        <v>78</v>
      </c>
    </row>
    <row r="25" spans="1:9" s="19" customFormat="1" ht="24.95" customHeight="1" x14ac:dyDescent="0.25">
      <c r="A25" s="39" t="s">
        <v>196</v>
      </c>
      <c r="B25" s="36">
        <v>22</v>
      </c>
      <c r="C25" s="62">
        <v>40702645</v>
      </c>
      <c r="D25" s="63">
        <v>41345</v>
      </c>
      <c r="E25" s="35" t="s">
        <v>26</v>
      </c>
      <c r="F25" s="64">
        <v>6.3</v>
      </c>
      <c r="G25" s="65">
        <f t="shared" si="1"/>
        <v>466.10169491525426</v>
      </c>
      <c r="H25" s="62" t="s">
        <v>32</v>
      </c>
      <c r="I25" s="55" t="s">
        <v>79</v>
      </c>
    </row>
    <row r="26" spans="1:9" s="19" customFormat="1" ht="24.95" customHeight="1" x14ac:dyDescent="0.25">
      <c r="A26" s="39" t="s">
        <v>196</v>
      </c>
      <c r="B26" s="36">
        <v>23</v>
      </c>
      <c r="C26" s="62">
        <v>40702668</v>
      </c>
      <c r="D26" s="46">
        <v>41354</v>
      </c>
      <c r="E26" s="35" t="s">
        <v>26</v>
      </c>
      <c r="F26" s="64">
        <v>6.3</v>
      </c>
      <c r="G26" s="65">
        <f t="shared" si="1"/>
        <v>466.10169491525426</v>
      </c>
      <c r="H26" s="62" t="s">
        <v>95</v>
      </c>
      <c r="I26" s="55" t="s">
        <v>80</v>
      </c>
    </row>
    <row r="27" spans="1:9" s="19" customFormat="1" ht="24.95" customHeight="1" x14ac:dyDescent="0.25">
      <c r="A27" s="39" t="s">
        <v>196</v>
      </c>
      <c r="B27" s="36">
        <v>24</v>
      </c>
      <c r="C27" s="62">
        <v>40703828</v>
      </c>
      <c r="D27" s="46">
        <v>41347</v>
      </c>
      <c r="E27" s="35" t="s">
        <v>26</v>
      </c>
      <c r="F27" s="64">
        <v>10</v>
      </c>
      <c r="G27" s="65">
        <f t="shared" si="1"/>
        <v>466.10169491525426</v>
      </c>
      <c r="H27" s="62" t="s">
        <v>42</v>
      </c>
      <c r="I27" s="55" t="s">
        <v>81</v>
      </c>
    </row>
    <row r="28" spans="1:9" s="19" customFormat="1" ht="24.95" customHeight="1" x14ac:dyDescent="0.25">
      <c r="A28" s="39" t="s">
        <v>196</v>
      </c>
      <c r="B28" s="36">
        <v>25</v>
      </c>
      <c r="C28" s="62">
        <v>40703230</v>
      </c>
      <c r="D28" s="63">
        <v>41344</v>
      </c>
      <c r="E28" s="35" t="s">
        <v>26</v>
      </c>
      <c r="F28" s="64">
        <v>10</v>
      </c>
      <c r="G28" s="65">
        <f t="shared" si="1"/>
        <v>466.10169491525426</v>
      </c>
      <c r="H28" s="62" t="s">
        <v>51</v>
      </c>
      <c r="I28" s="55" t="s">
        <v>82</v>
      </c>
    </row>
    <row r="29" spans="1:9" s="19" customFormat="1" ht="24.95" customHeight="1" x14ac:dyDescent="0.25">
      <c r="A29" s="39" t="s">
        <v>196</v>
      </c>
      <c r="B29" s="36">
        <v>26</v>
      </c>
      <c r="C29" s="62">
        <v>40703824</v>
      </c>
      <c r="D29" s="46">
        <v>41348</v>
      </c>
      <c r="E29" s="35" t="s">
        <v>26</v>
      </c>
      <c r="F29" s="66">
        <v>15</v>
      </c>
      <c r="G29" s="65">
        <f t="shared" ref="G29:G47" si="2">550/1.18</f>
        <v>466.10169491525426</v>
      </c>
      <c r="H29" s="35" t="s">
        <v>42</v>
      </c>
      <c r="I29" s="56" t="s">
        <v>83</v>
      </c>
    </row>
    <row r="30" spans="1:9" s="19" customFormat="1" ht="24.95" customHeight="1" x14ac:dyDescent="0.25">
      <c r="A30" s="39" t="s">
        <v>196</v>
      </c>
      <c r="B30" s="36">
        <v>27</v>
      </c>
      <c r="C30" s="62">
        <v>40704584</v>
      </c>
      <c r="D30" s="46">
        <v>41352</v>
      </c>
      <c r="E30" s="35" t="s">
        <v>26</v>
      </c>
      <c r="F30" s="66">
        <v>10</v>
      </c>
      <c r="G30" s="65">
        <f t="shared" si="2"/>
        <v>466.10169491525426</v>
      </c>
      <c r="H30" s="35" t="s">
        <v>58</v>
      </c>
      <c r="I30" s="56" t="s">
        <v>84</v>
      </c>
    </row>
    <row r="31" spans="1:9" s="19" customFormat="1" ht="24.95" customHeight="1" x14ac:dyDescent="0.25">
      <c r="A31" s="39" t="s">
        <v>196</v>
      </c>
      <c r="B31" s="36">
        <v>28</v>
      </c>
      <c r="C31" s="62">
        <v>40705678</v>
      </c>
      <c r="D31" s="46">
        <v>41353</v>
      </c>
      <c r="E31" s="35" t="s">
        <v>26</v>
      </c>
      <c r="F31" s="66">
        <v>10</v>
      </c>
      <c r="G31" s="65">
        <f t="shared" si="2"/>
        <v>466.10169491525426</v>
      </c>
      <c r="H31" s="35" t="s">
        <v>51</v>
      </c>
      <c r="I31" s="56" t="s">
        <v>85</v>
      </c>
    </row>
    <row r="32" spans="1:9" s="19" customFormat="1" ht="24.95" customHeight="1" x14ac:dyDescent="0.25">
      <c r="A32" s="39" t="s">
        <v>196</v>
      </c>
      <c r="B32" s="36">
        <v>29</v>
      </c>
      <c r="C32" s="62">
        <v>40703321</v>
      </c>
      <c r="D32" s="46">
        <v>41352</v>
      </c>
      <c r="E32" s="35" t="s">
        <v>26</v>
      </c>
      <c r="F32" s="66">
        <v>6.3</v>
      </c>
      <c r="G32" s="65">
        <f t="shared" si="2"/>
        <v>466.10169491525426</v>
      </c>
      <c r="H32" s="35" t="s">
        <v>41</v>
      </c>
      <c r="I32" s="56" t="s">
        <v>86</v>
      </c>
    </row>
    <row r="33" spans="1:9" s="19" customFormat="1" ht="24.95" customHeight="1" x14ac:dyDescent="0.25">
      <c r="A33" s="39" t="s">
        <v>196</v>
      </c>
      <c r="B33" s="36">
        <v>30</v>
      </c>
      <c r="C33" s="62">
        <v>40703320</v>
      </c>
      <c r="D33" s="63">
        <v>41354</v>
      </c>
      <c r="E33" s="35" t="s">
        <v>26</v>
      </c>
      <c r="F33" s="66">
        <v>5</v>
      </c>
      <c r="G33" s="65">
        <f t="shared" si="2"/>
        <v>466.10169491525426</v>
      </c>
      <c r="H33" s="35" t="s">
        <v>44</v>
      </c>
      <c r="I33" s="56" t="s">
        <v>87</v>
      </c>
    </row>
    <row r="34" spans="1:9" s="19" customFormat="1" ht="24.95" customHeight="1" x14ac:dyDescent="0.25">
      <c r="A34" s="39" t="s">
        <v>196</v>
      </c>
      <c r="B34" s="36">
        <v>31</v>
      </c>
      <c r="C34" s="62">
        <v>40703319</v>
      </c>
      <c r="D34" s="46">
        <v>41358</v>
      </c>
      <c r="E34" s="35" t="s">
        <v>26</v>
      </c>
      <c r="F34" s="66">
        <v>15</v>
      </c>
      <c r="G34" s="65">
        <f t="shared" si="2"/>
        <v>466.10169491525426</v>
      </c>
      <c r="H34" s="35" t="s">
        <v>54</v>
      </c>
      <c r="I34" s="56" t="s">
        <v>88</v>
      </c>
    </row>
    <row r="35" spans="1:9" s="19" customFormat="1" ht="24.95" customHeight="1" x14ac:dyDescent="0.25">
      <c r="A35" s="39" t="s">
        <v>196</v>
      </c>
      <c r="B35" s="36">
        <v>32</v>
      </c>
      <c r="C35" s="62">
        <v>40706964</v>
      </c>
      <c r="D35" s="46">
        <v>41355</v>
      </c>
      <c r="E35" s="35" t="s">
        <v>26</v>
      </c>
      <c r="F35" s="66">
        <v>15</v>
      </c>
      <c r="G35" s="65">
        <f t="shared" si="2"/>
        <v>466.10169491525426</v>
      </c>
      <c r="H35" s="35" t="s">
        <v>103</v>
      </c>
      <c r="I35" s="56" t="s">
        <v>98</v>
      </c>
    </row>
    <row r="36" spans="1:9" s="19" customFormat="1" ht="24.95" customHeight="1" x14ac:dyDescent="0.25">
      <c r="A36" s="39" t="s">
        <v>196</v>
      </c>
      <c r="B36" s="36">
        <v>33</v>
      </c>
      <c r="C36" s="62">
        <v>40708414</v>
      </c>
      <c r="D36" s="63">
        <v>41360</v>
      </c>
      <c r="E36" s="35" t="s">
        <v>26</v>
      </c>
      <c r="F36" s="66">
        <v>30</v>
      </c>
      <c r="G36" s="65">
        <f>144903.43/1.18</f>
        <v>122799.51694915254</v>
      </c>
      <c r="H36" s="35" t="s">
        <v>104</v>
      </c>
      <c r="I36" s="56" t="s">
        <v>99</v>
      </c>
    </row>
    <row r="37" spans="1:9" s="19" customFormat="1" ht="24.95" customHeight="1" x14ac:dyDescent="0.25">
      <c r="A37" s="39" t="s">
        <v>196</v>
      </c>
      <c r="B37" s="36">
        <v>34</v>
      </c>
      <c r="C37" s="62">
        <v>40708382</v>
      </c>
      <c r="D37" s="46">
        <v>41359</v>
      </c>
      <c r="E37" s="35" t="s">
        <v>26</v>
      </c>
      <c r="F37" s="66">
        <v>10</v>
      </c>
      <c r="G37" s="65">
        <f t="shared" si="2"/>
        <v>466.10169491525426</v>
      </c>
      <c r="H37" s="35" t="s">
        <v>94</v>
      </c>
      <c r="I37" s="56" t="s">
        <v>100</v>
      </c>
    </row>
    <row r="38" spans="1:9" s="19" customFormat="1" ht="24.95" customHeight="1" x14ac:dyDescent="0.25">
      <c r="A38" s="39" t="s">
        <v>196</v>
      </c>
      <c r="B38" s="36">
        <v>35</v>
      </c>
      <c r="C38" s="62">
        <v>40708022</v>
      </c>
      <c r="D38" s="46">
        <v>41358</v>
      </c>
      <c r="E38" s="35" t="s">
        <v>26</v>
      </c>
      <c r="F38" s="66">
        <v>15</v>
      </c>
      <c r="G38" s="65">
        <f t="shared" si="2"/>
        <v>466.10169491525426</v>
      </c>
      <c r="H38" s="35" t="s">
        <v>32</v>
      </c>
      <c r="I38" s="56" t="s">
        <v>101</v>
      </c>
    </row>
    <row r="39" spans="1:9" s="19" customFormat="1" ht="24.95" customHeight="1" x14ac:dyDescent="0.25">
      <c r="A39" s="39" t="s">
        <v>196</v>
      </c>
      <c r="B39" s="36">
        <v>36</v>
      </c>
      <c r="C39" s="35">
        <v>40687813</v>
      </c>
      <c r="D39" s="46">
        <v>41344</v>
      </c>
      <c r="E39" s="35" t="s">
        <v>26</v>
      </c>
      <c r="F39" s="35">
        <v>7</v>
      </c>
      <c r="G39" s="65">
        <f t="shared" si="2"/>
        <v>466.10169491525426</v>
      </c>
      <c r="H39" s="35" t="s">
        <v>105</v>
      </c>
      <c r="I39" s="57" t="s">
        <v>111</v>
      </c>
    </row>
    <row r="40" spans="1:9" s="19" customFormat="1" ht="24.95" customHeight="1" x14ac:dyDescent="0.25">
      <c r="A40" s="39" t="s">
        <v>196</v>
      </c>
      <c r="B40" s="36">
        <v>37</v>
      </c>
      <c r="C40" s="35">
        <v>40694743</v>
      </c>
      <c r="D40" s="46">
        <v>41337</v>
      </c>
      <c r="E40" s="35" t="s">
        <v>26</v>
      </c>
      <c r="F40" s="35">
        <v>3</v>
      </c>
      <c r="G40" s="65">
        <f t="shared" si="2"/>
        <v>466.10169491525426</v>
      </c>
      <c r="H40" s="35" t="s">
        <v>54</v>
      </c>
      <c r="I40" s="57" t="s">
        <v>53</v>
      </c>
    </row>
    <row r="41" spans="1:9" s="19" customFormat="1" ht="24.95" customHeight="1" x14ac:dyDescent="0.25">
      <c r="A41" s="39" t="s">
        <v>196</v>
      </c>
      <c r="B41" s="36">
        <v>38</v>
      </c>
      <c r="C41" s="35">
        <v>40696595</v>
      </c>
      <c r="D41" s="46">
        <v>41344</v>
      </c>
      <c r="E41" s="35" t="s">
        <v>26</v>
      </c>
      <c r="F41" s="35">
        <v>28</v>
      </c>
      <c r="G41" s="65">
        <f>18143.26/1.18</f>
        <v>15375.644067796609</v>
      </c>
      <c r="H41" s="62" t="s">
        <v>51</v>
      </c>
      <c r="I41" s="57" t="s">
        <v>89</v>
      </c>
    </row>
    <row r="42" spans="1:9" s="19" customFormat="1" ht="24.95" customHeight="1" x14ac:dyDescent="0.25">
      <c r="A42" s="39" t="s">
        <v>196</v>
      </c>
      <c r="B42" s="36">
        <v>39</v>
      </c>
      <c r="C42" s="35">
        <v>40701285</v>
      </c>
      <c r="D42" s="46">
        <v>41348</v>
      </c>
      <c r="E42" s="35" t="s">
        <v>26</v>
      </c>
      <c r="F42" s="35">
        <v>57</v>
      </c>
      <c r="G42" s="65">
        <f>36934.48/1.18</f>
        <v>31300.406779661022</v>
      </c>
      <c r="H42" s="35" t="s">
        <v>46</v>
      </c>
      <c r="I42" s="57" t="s">
        <v>90</v>
      </c>
    </row>
    <row r="43" spans="1:9" s="19" customFormat="1" ht="24.95" customHeight="1" x14ac:dyDescent="0.25">
      <c r="A43" s="39" t="s">
        <v>196</v>
      </c>
      <c r="B43" s="36">
        <v>40</v>
      </c>
      <c r="C43" s="35">
        <v>40701943</v>
      </c>
      <c r="D43" s="46">
        <v>41360</v>
      </c>
      <c r="E43" s="35" t="s">
        <v>26</v>
      </c>
      <c r="F43" s="35">
        <v>7.5</v>
      </c>
      <c r="G43" s="65">
        <f t="shared" si="2"/>
        <v>466.10169491525426</v>
      </c>
      <c r="H43" s="35" t="s">
        <v>40</v>
      </c>
      <c r="I43" s="57" t="s">
        <v>91</v>
      </c>
    </row>
    <row r="44" spans="1:9" s="19" customFormat="1" ht="24.95" customHeight="1" x14ac:dyDescent="0.25">
      <c r="A44" s="39" t="s">
        <v>196</v>
      </c>
      <c r="B44" s="36">
        <v>41</v>
      </c>
      <c r="C44" s="35">
        <v>40701951</v>
      </c>
      <c r="D44" s="46">
        <v>41360</v>
      </c>
      <c r="E44" s="35" t="s">
        <v>26</v>
      </c>
      <c r="F44" s="35">
        <v>7.5</v>
      </c>
      <c r="G44" s="65">
        <f t="shared" si="2"/>
        <v>466.10169491525426</v>
      </c>
      <c r="H44" s="35" t="s">
        <v>40</v>
      </c>
      <c r="I44" s="57" t="s">
        <v>91</v>
      </c>
    </row>
    <row r="45" spans="1:9" s="19" customFormat="1" ht="24.95" customHeight="1" x14ac:dyDescent="0.25">
      <c r="A45" s="39" t="s">
        <v>196</v>
      </c>
      <c r="B45" s="36">
        <v>42</v>
      </c>
      <c r="C45" s="35">
        <v>40704592</v>
      </c>
      <c r="D45" s="46">
        <v>41359</v>
      </c>
      <c r="E45" s="35" t="s">
        <v>26</v>
      </c>
      <c r="F45" s="35">
        <v>8</v>
      </c>
      <c r="G45" s="65">
        <f t="shared" si="2"/>
        <v>466.10169491525426</v>
      </c>
      <c r="H45" s="35" t="s">
        <v>42</v>
      </c>
      <c r="I45" s="57" t="s">
        <v>92</v>
      </c>
    </row>
    <row r="46" spans="1:9" s="19" customFormat="1" ht="24.95" customHeight="1" x14ac:dyDescent="0.25">
      <c r="A46" s="39" t="s">
        <v>196</v>
      </c>
      <c r="B46" s="36">
        <v>43</v>
      </c>
      <c r="C46" s="35">
        <v>40702799</v>
      </c>
      <c r="D46" s="46">
        <v>41358</v>
      </c>
      <c r="E46" s="35" t="s">
        <v>35</v>
      </c>
      <c r="F46" s="35">
        <v>300</v>
      </c>
      <c r="G46" s="65">
        <f>194392.02/1.18</f>
        <v>164739</v>
      </c>
      <c r="H46" s="35" t="s">
        <v>96</v>
      </c>
      <c r="I46" s="57" t="s">
        <v>93</v>
      </c>
    </row>
    <row r="47" spans="1:9" s="19" customFormat="1" ht="24.95" customHeight="1" x14ac:dyDescent="0.25">
      <c r="A47" s="39" t="s">
        <v>196</v>
      </c>
      <c r="B47" s="36">
        <v>44</v>
      </c>
      <c r="C47" s="35">
        <v>40707406</v>
      </c>
      <c r="D47" s="46">
        <v>41360</v>
      </c>
      <c r="E47" s="35" t="s">
        <v>26</v>
      </c>
      <c r="F47" s="35">
        <v>15</v>
      </c>
      <c r="G47" s="65">
        <f t="shared" si="2"/>
        <v>466.10169491525426</v>
      </c>
      <c r="H47" s="35" t="s">
        <v>38</v>
      </c>
      <c r="I47" s="57" t="s">
        <v>102</v>
      </c>
    </row>
    <row r="48" spans="1:9" s="17" customFormat="1" ht="15.6" customHeight="1" x14ac:dyDescent="0.25">
      <c r="A48" s="39" t="s">
        <v>196</v>
      </c>
      <c r="B48" s="36">
        <v>45</v>
      </c>
      <c r="C48" s="67">
        <v>40686911</v>
      </c>
      <c r="D48" s="68">
        <v>41348</v>
      </c>
      <c r="E48" s="67" t="s">
        <v>126</v>
      </c>
      <c r="F48" s="67">
        <v>10</v>
      </c>
      <c r="G48" s="67">
        <v>466.1</v>
      </c>
      <c r="H48" s="69" t="s">
        <v>119</v>
      </c>
      <c r="I48" s="8" t="s">
        <v>127</v>
      </c>
    </row>
    <row r="49" spans="1:9" s="17" customFormat="1" ht="47.25" x14ac:dyDescent="0.25">
      <c r="A49" s="39" t="s">
        <v>196</v>
      </c>
      <c r="B49" s="36">
        <v>46</v>
      </c>
      <c r="C49" s="67">
        <v>40692656</v>
      </c>
      <c r="D49" s="68">
        <v>41351</v>
      </c>
      <c r="E49" s="67" t="s">
        <v>126</v>
      </c>
      <c r="F49" s="67">
        <v>3</v>
      </c>
      <c r="G49" s="67">
        <v>466.1</v>
      </c>
      <c r="H49" s="69" t="s">
        <v>120</v>
      </c>
      <c r="I49" s="17" t="s">
        <v>128</v>
      </c>
    </row>
    <row r="50" spans="1:9" s="17" customFormat="1" ht="47.25" x14ac:dyDescent="0.25">
      <c r="A50" s="39" t="s">
        <v>196</v>
      </c>
      <c r="B50" s="36">
        <v>47</v>
      </c>
      <c r="C50" s="67">
        <v>40702869</v>
      </c>
      <c r="D50" s="68">
        <v>41351</v>
      </c>
      <c r="E50" s="67" t="s">
        <v>126</v>
      </c>
      <c r="F50" s="67">
        <v>15</v>
      </c>
      <c r="G50" s="67">
        <v>466.1</v>
      </c>
      <c r="H50" s="69" t="s">
        <v>121</v>
      </c>
      <c r="I50" s="17" t="s">
        <v>129</v>
      </c>
    </row>
    <row r="51" spans="1:9" s="17" customFormat="1" ht="47.25" x14ac:dyDescent="0.25">
      <c r="A51" s="39" t="s">
        <v>196</v>
      </c>
      <c r="B51" s="36">
        <v>48</v>
      </c>
      <c r="C51" s="67">
        <v>40703900</v>
      </c>
      <c r="D51" s="68">
        <v>41347</v>
      </c>
      <c r="E51" s="67" t="s">
        <v>126</v>
      </c>
      <c r="F51" s="67">
        <v>11</v>
      </c>
      <c r="G51" s="67">
        <v>466.1</v>
      </c>
      <c r="H51" s="69" t="s">
        <v>122</v>
      </c>
      <c r="I51" s="17" t="s">
        <v>130</v>
      </c>
    </row>
    <row r="52" spans="1:9" s="17" customFormat="1" ht="47.25" x14ac:dyDescent="0.25">
      <c r="A52" s="39" t="s">
        <v>196</v>
      </c>
      <c r="B52" s="36">
        <v>49</v>
      </c>
      <c r="C52" s="67">
        <v>40705007</v>
      </c>
      <c r="D52" s="68">
        <v>41352</v>
      </c>
      <c r="E52" s="67" t="s">
        <v>131</v>
      </c>
      <c r="F52" s="67">
        <v>100</v>
      </c>
      <c r="G52" s="67">
        <v>54913</v>
      </c>
      <c r="H52" s="69" t="s">
        <v>116</v>
      </c>
      <c r="I52" s="17" t="s">
        <v>132</v>
      </c>
    </row>
    <row r="53" spans="1:9" s="17" customFormat="1" ht="15.6" customHeight="1" x14ac:dyDescent="0.25">
      <c r="A53" s="39" t="s">
        <v>196</v>
      </c>
      <c r="B53" s="36">
        <v>50</v>
      </c>
      <c r="C53" s="67">
        <v>40658025</v>
      </c>
      <c r="D53" s="68">
        <v>41348</v>
      </c>
      <c r="E53" s="67" t="s">
        <v>131</v>
      </c>
      <c r="F53" s="67">
        <v>55</v>
      </c>
      <c r="G53" s="67">
        <v>1803963.72</v>
      </c>
      <c r="H53" s="69" t="s">
        <v>134</v>
      </c>
      <c r="I53" s="8" t="s">
        <v>149</v>
      </c>
    </row>
    <row r="54" spans="1:9" s="17" customFormat="1" ht="47.25" x14ac:dyDescent="0.25">
      <c r="A54" s="39" t="s">
        <v>196</v>
      </c>
      <c r="B54" s="36">
        <v>51</v>
      </c>
      <c r="C54" s="67">
        <v>40694978</v>
      </c>
      <c r="D54" s="68">
        <v>41338</v>
      </c>
      <c r="E54" s="67" t="s">
        <v>126</v>
      </c>
      <c r="F54" s="67">
        <v>12</v>
      </c>
      <c r="G54" s="67">
        <v>466.1</v>
      </c>
      <c r="H54" s="69" t="s">
        <v>147</v>
      </c>
      <c r="I54" s="17" t="s">
        <v>150</v>
      </c>
    </row>
    <row r="55" spans="1:9" s="17" customFormat="1" ht="47.25" x14ac:dyDescent="0.25">
      <c r="A55" s="39" t="s">
        <v>196</v>
      </c>
      <c r="B55" s="36">
        <v>52</v>
      </c>
      <c r="C55" s="67">
        <v>40697319</v>
      </c>
      <c r="D55" s="68">
        <v>41347</v>
      </c>
      <c r="E55" s="67" t="s">
        <v>126</v>
      </c>
      <c r="F55" s="67">
        <v>30</v>
      </c>
      <c r="G55" s="67">
        <v>16473.900000000001</v>
      </c>
      <c r="H55" s="69" t="s">
        <v>137</v>
      </c>
      <c r="I55" s="17" t="s">
        <v>151</v>
      </c>
    </row>
    <row r="56" spans="1:9" s="17" customFormat="1" ht="47.25" x14ac:dyDescent="0.25">
      <c r="A56" s="39" t="s">
        <v>196</v>
      </c>
      <c r="B56" s="36">
        <v>53</v>
      </c>
      <c r="C56" s="67">
        <v>40699139</v>
      </c>
      <c r="D56" s="68">
        <v>41345</v>
      </c>
      <c r="E56" s="67" t="s">
        <v>126</v>
      </c>
      <c r="F56" s="67">
        <v>5.5</v>
      </c>
      <c r="G56" s="67">
        <v>466.1</v>
      </c>
      <c r="H56" s="69" t="s">
        <v>135</v>
      </c>
      <c r="I56" s="17" t="s">
        <v>152</v>
      </c>
    </row>
    <row r="57" spans="1:9" s="17" customFormat="1" ht="47.25" x14ac:dyDescent="0.25">
      <c r="A57" s="39" t="s">
        <v>196</v>
      </c>
      <c r="B57" s="36">
        <v>54</v>
      </c>
      <c r="C57" s="67">
        <v>40698259</v>
      </c>
      <c r="D57" s="68">
        <v>41339</v>
      </c>
      <c r="E57" s="67" t="s">
        <v>126</v>
      </c>
      <c r="F57" s="67">
        <v>6</v>
      </c>
      <c r="G57" s="67">
        <v>466.1</v>
      </c>
      <c r="H57" s="69" t="s">
        <v>136</v>
      </c>
      <c r="I57" s="17" t="s">
        <v>153</v>
      </c>
    </row>
    <row r="58" spans="1:9" s="17" customFormat="1" ht="15" customHeight="1" x14ac:dyDescent="0.25">
      <c r="A58" s="39" t="s">
        <v>196</v>
      </c>
      <c r="B58" s="36">
        <v>55</v>
      </c>
      <c r="C58" s="67">
        <v>40698223</v>
      </c>
      <c r="D58" s="68">
        <v>41339</v>
      </c>
      <c r="E58" s="67" t="s">
        <v>126</v>
      </c>
      <c r="F58" s="67">
        <v>6</v>
      </c>
      <c r="G58" s="67">
        <v>466.1</v>
      </c>
      <c r="H58" s="67" t="s">
        <v>136</v>
      </c>
      <c r="I58" s="17" t="s">
        <v>154</v>
      </c>
    </row>
    <row r="59" spans="1:9" s="17" customFormat="1" ht="47.25" x14ac:dyDescent="0.25">
      <c r="A59" s="39" t="s">
        <v>196</v>
      </c>
      <c r="B59" s="36">
        <v>56</v>
      </c>
      <c r="C59" s="67">
        <v>40699338</v>
      </c>
      <c r="D59" s="68">
        <v>41345</v>
      </c>
      <c r="E59" s="67" t="s">
        <v>126</v>
      </c>
      <c r="F59" s="67">
        <v>10</v>
      </c>
      <c r="G59" s="67">
        <v>466.1</v>
      </c>
      <c r="H59" s="69" t="s">
        <v>134</v>
      </c>
      <c r="I59" s="17" t="s">
        <v>155</v>
      </c>
    </row>
    <row r="60" spans="1:9" s="17" customFormat="1" ht="47.25" x14ac:dyDescent="0.25">
      <c r="A60" s="39" t="s">
        <v>196</v>
      </c>
      <c r="B60" s="36">
        <v>57</v>
      </c>
      <c r="C60" s="67">
        <v>40700789</v>
      </c>
      <c r="D60" s="68">
        <v>41339</v>
      </c>
      <c r="E60" s="67" t="s">
        <v>131</v>
      </c>
      <c r="F60" s="67">
        <v>400</v>
      </c>
      <c r="G60" s="67">
        <v>219652</v>
      </c>
      <c r="H60" s="69" t="s">
        <v>148</v>
      </c>
      <c r="I60" s="17" t="s">
        <v>156</v>
      </c>
    </row>
    <row r="61" spans="1:9" s="17" customFormat="1" ht="47.25" x14ac:dyDescent="0.25">
      <c r="A61" s="39" t="s">
        <v>196</v>
      </c>
      <c r="B61" s="36">
        <v>58</v>
      </c>
      <c r="C61" s="67">
        <v>40700816</v>
      </c>
      <c r="D61" s="68">
        <v>41339</v>
      </c>
      <c r="E61" s="67" t="s">
        <v>131</v>
      </c>
      <c r="F61" s="67">
        <v>400</v>
      </c>
      <c r="G61" s="67">
        <v>219652</v>
      </c>
      <c r="H61" s="69" t="s">
        <v>148</v>
      </c>
      <c r="I61" s="17" t="s">
        <v>157</v>
      </c>
    </row>
    <row r="62" spans="1:9" s="17" customFormat="1" ht="47.25" x14ac:dyDescent="0.25">
      <c r="A62" s="39" t="s">
        <v>196</v>
      </c>
      <c r="B62" s="36">
        <v>59</v>
      </c>
      <c r="C62" s="67">
        <v>40700846</v>
      </c>
      <c r="D62" s="68">
        <v>41339</v>
      </c>
      <c r="E62" s="67" t="s">
        <v>131</v>
      </c>
      <c r="F62" s="67">
        <v>400</v>
      </c>
      <c r="G62" s="67">
        <v>219652</v>
      </c>
      <c r="H62" s="69" t="s">
        <v>148</v>
      </c>
      <c r="I62" s="17" t="s">
        <v>158</v>
      </c>
    </row>
    <row r="63" spans="1:9" s="17" customFormat="1" ht="47.25" x14ac:dyDescent="0.25">
      <c r="A63" s="39" t="s">
        <v>196</v>
      </c>
      <c r="B63" s="36">
        <v>60</v>
      </c>
      <c r="C63" s="67">
        <v>40700858</v>
      </c>
      <c r="D63" s="68">
        <v>41339</v>
      </c>
      <c r="E63" s="67" t="s">
        <v>131</v>
      </c>
      <c r="F63" s="67">
        <v>400</v>
      </c>
      <c r="G63" s="67">
        <v>219652</v>
      </c>
      <c r="H63" s="69" t="s">
        <v>148</v>
      </c>
      <c r="I63" s="17" t="s">
        <v>159</v>
      </c>
    </row>
    <row r="64" spans="1:9" s="17" customFormat="1" ht="47.25" x14ac:dyDescent="0.25">
      <c r="A64" s="39" t="s">
        <v>196</v>
      </c>
      <c r="B64" s="36">
        <v>61</v>
      </c>
      <c r="C64" s="67">
        <v>40700893</v>
      </c>
      <c r="D64" s="68">
        <v>41339</v>
      </c>
      <c r="E64" s="67" t="s">
        <v>131</v>
      </c>
      <c r="F64" s="67">
        <v>400</v>
      </c>
      <c r="G64" s="67">
        <v>219652</v>
      </c>
      <c r="H64" s="69" t="s">
        <v>148</v>
      </c>
      <c r="I64" s="17" t="s">
        <v>160</v>
      </c>
    </row>
    <row r="65" spans="1:10" s="17" customFormat="1" ht="47.25" x14ac:dyDescent="0.25">
      <c r="A65" s="39" t="s">
        <v>196</v>
      </c>
      <c r="B65" s="36">
        <v>62</v>
      </c>
      <c r="C65" s="67">
        <v>40705181</v>
      </c>
      <c r="D65" s="68">
        <v>41358</v>
      </c>
      <c r="E65" s="67" t="s">
        <v>126</v>
      </c>
      <c r="F65" s="67">
        <v>12</v>
      </c>
      <c r="G65" s="67">
        <v>466.1</v>
      </c>
      <c r="H65" s="69" t="s">
        <v>141</v>
      </c>
      <c r="I65" s="17" t="s">
        <v>161</v>
      </c>
    </row>
    <row r="66" spans="1:10" s="17" customFormat="1" ht="47.25" x14ac:dyDescent="0.25">
      <c r="A66" s="39" t="s">
        <v>196</v>
      </c>
      <c r="B66" s="36">
        <v>63</v>
      </c>
      <c r="C66" s="67">
        <v>40702674</v>
      </c>
      <c r="D66" s="68">
        <v>41344</v>
      </c>
      <c r="E66" s="67" t="s">
        <v>126</v>
      </c>
      <c r="F66" s="67">
        <v>80</v>
      </c>
      <c r="G66" s="67">
        <v>43930.400000000001</v>
      </c>
      <c r="H66" s="69" t="s">
        <v>137</v>
      </c>
      <c r="I66" s="17" t="s">
        <v>162</v>
      </c>
    </row>
    <row r="67" spans="1:10" s="17" customFormat="1" ht="47.25" x14ac:dyDescent="0.25">
      <c r="A67" s="39" t="s">
        <v>196</v>
      </c>
      <c r="B67" s="36">
        <v>64</v>
      </c>
      <c r="C67" s="67">
        <v>40703093</v>
      </c>
      <c r="D67" s="68">
        <v>41361</v>
      </c>
      <c r="E67" s="67" t="s">
        <v>126</v>
      </c>
      <c r="F67" s="67">
        <v>4</v>
      </c>
      <c r="G67" s="67">
        <v>466.1</v>
      </c>
      <c r="H67" s="69" t="s">
        <v>145</v>
      </c>
      <c r="I67" s="17" t="s">
        <v>163</v>
      </c>
    </row>
    <row r="68" spans="1:10" s="17" customFormat="1" ht="47.25" x14ac:dyDescent="0.25">
      <c r="A68" s="39" t="s">
        <v>196</v>
      </c>
      <c r="B68" s="36">
        <v>65</v>
      </c>
      <c r="C68" s="67">
        <v>40704258</v>
      </c>
      <c r="D68" s="68">
        <v>41360</v>
      </c>
      <c r="E68" s="67" t="s">
        <v>131</v>
      </c>
      <c r="F68" s="67">
        <v>560</v>
      </c>
      <c r="G68" s="67">
        <v>307512.8</v>
      </c>
      <c r="H68" s="69" t="s">
        <v>133</v>
      </c>
      <c r="I68" s="17" t="s">
        <v>164</v>
      </c>
    </row>
    <row r="69" spans="1:10" s="17" customFormat="1" ht="47.25" x14ac:dyDescent="0.25">
      <c r="A69" s="39" t="s">
        <v>196</v>
      </c>
      <c r="B69" s="36">
        <v>66</v>
      </c>
      <c r="C69" s="67">
        <v>40705049</v>
      </c>
      <c r="D69" s="68">
        <v>41354</v>
      </c>
      <c r="E69" s="67" t="s">
        <v>126</v>
      </c>
      <c r="F69" s="67">
        <v>15</v>
      </c>
      <c r="G69" s="67">
        <v>466.1</v>
      </c>
      <c r="H69" s="69" t="s">
        <v>134</v>
      </c>
      <c r="I69" s="17" t="s">
        <v>165</v>
      </c>
    </row>
    <row r="70" spans="1:10" s="17" customFormat="1" ht="47.25" x14ac:dyDescent="0.25">
      <c r="A70" s="39" t="s">
        <v>196</v>
      </c>
      <c r="B70" s="36">
        <v>67</v>
      </c>
      <c r="C70" s="67">
        <v>40700757</v>
      </c>
      <c r="D70" s="68">
        <v>41339</v>
      </c>
      <c r="E70" s="67" t="s">
        <v>131</v>
      </c>
      <c r="F70" s="67">
        <v>400</v>
      </c>
      <c r="G70" s="67">
        <v>219652</v>
      </c>
      <c r="H70" s="69" t="s">
        <v>148</v>
      </c>
      <c r="I70" s="17" t="s">
        <v>166</v>
      </c>
    </row>
    <row r="71" spans="1:10" s="17" customFormat="1" ht="47.25" x14ac:dyDescent="0.25">
      <c r="A71" s="39" t="s">
        <v>196</v>
      </c>
      <c r="B71" s="36">
        <v>68</v>
      </c>
      <c r="C71" s="67">
        <v>40709537</v>
      </c>
      <c r="D71" s="68">
        <v>41359</v>
      </c>
      <c r="E71" s="67" t="s">
        <v>126</v>
      </c>
      <c r="F71" s="67">
        <v>15</v>
      </c>
      <c r="G71" s="67">
        <v>466.1</v>
      </c>
      <c r="H71" s="69" t="s">
        <v>136</v>
      </c>
      <c r="I71" s="17" t="s">
        <v>167</v>
      </c>
    </row>
    <row r="72" spans="1:10" s="34" customFormat="1" ht="30" customHeight="1" x14ac:dyDescent="0.25">
      <c r="A72" s="39" t="s">
        <v>196</v>
      </c>
      <c r="B72" s="36">
        <v>69</v>
      </c>
      <c r="C72" s="42">
        <v>40689244</v>
      </c>
      <c r="D72" s="40">
        <v>41340</v>
      </c>
      <c r="E72" s="37" t="s">
        <v>241</v>
      </c>
      <c r="F72" s="42">
        <v>2000</v>
      </c>
      <c r="G72" s="47">
        <v>1098260</v>
      </c>
      <c r="H72" s="48" t="s">
        <v>177</v>
      </c>
      <c r="I72" s="58" t="s">
        <v>182</v>
      </c>
      <c r="J72" s="33"/>
    </row>
    <row r="73" spans="1:10" s="34" customFormat="1" ht="30" customHeight="1" x14ac:dyDescent="0.25">
      <c r="A73" s="39" t="s">
        <v>196</v>
      </c>
      <c r="B73" s="36">
        <v>70</v>
      </c>
      <c r="C73" s="42">
        <v>40689237</v>
      </c>
      <c r="D73" s="40">
        <v>41345</v>
      </c>
      <c r="E73" s="37" t="s">
        <v>26</v>
      </c>
      <c r="F73" s="42">
        <v>0.75</v>
      </c>
      <c r="G73" s="47">
        <v>466.10169491525426</v>
      </c>
      <c r="H73" s="42" t="s">
        <v>171</v>
      </c>
      <c r="I73" s="58" t="s">
        <v>183</v>
      </c>
      <c r="J73" s="33"/>
    </row>
    <row r="74" spans="1:10" s="34" customFormat="1" ht="30" customHeight="1" x14ac:dyDescent="0.25">
      <c r="A74" s="39" t="s">
        <v>196</v>
      </c>
      <c r="B74" s="36">
        <v>71</v>
      </c>
      <c r="C74" s="42">
        <v>40689240</v>
      </c>
      <c r="D74" s="40">
        <v>41345</v>
      </c>
      <c r="E74" s="37" t="s">
        <v>26</v>
      </c>
      <c r="F74" s="42">
        <v>0.5</v>
      </c>
      <c r="G74" s="47">
        <v>466.10169491525426</v>
      </c>
      <c r="H74" s="42" t="s">
        <v>171</v>
      </c>
      <c r="I74" s="58" t="s">
        <v>183</v>
      </c>
      <c r="J74" s="33"/>
    </row>
    <row r="75" spans="1:10" s="34" customFormat="1" ht="30" customHeight="1" x14ac:dyDescent="0.25">
      <c r="A75" s="39" t="s">
        <v>196</v>
      </c>
      <c r="B75" s="36">
        <v>72</v>
      </c>
      <c r="C75" s="42">
        <v>40691277</v>
      </c>
      <c r="D75" s="40">
        <v>41338</v>
      </c>
      <c r="E75" s="37" t="s">
        <v>26</v>
      </c>
      <c r="F75" s="42">
        <v>0.5</v>
      </c>
      <c r="G75" s="47">
        <v>466.10169491525426</v>
      </c>
      <c r="H75" s="42" t="s">
        <v>168</v>
      </c>
      <c r="I75" s="58" t="s">
        <v>184</v>
      </c>
      <c r="J75" s="33"/>
    </row>
    <row r="76" spans="1:10" s="34" customFormat="1" ht="30" customHeight="1" x14ac:dyDescent="0.25">
      <c r="A76" s="39" t="s">
        <v>196</v>
      </c>
      <c r="B76" s="36">
        <v>73</v>
      </c>
      <c r="C76" s="42">
        <v>40691927</v>
      </c>
      <c r="D76" s="40">
        <v>41338</v>
      </c>
      <c r="E76" s="37" t="s">
        <v>26</v>
      </c>
      <c r="F76" s="42">
        <v>1.75</v>
      </c>
      <c r="G76" s="47">
        <v>466.10169491525426</v>
      </c>
      <c r="H76" s="42" t="s">
        <v>168</v>
      </c>
      <c r="I76" s="58" t="s">
        <v>184</v>
      </c>
      <c r="J76" s="33"/>
    </row>
    <row r="77" spans="1:10" s="34" customFormat="1" ht="30" customHeight="1" x14ac:dyDescent="0.25">
      <c r="A77" s="39" t="s">
        <v>196</v>
      </c>
      <c r="B77" s="36">
        <v>74</v>
      </c>
      <c r="C77" s="42">
        <v>40699467</v>
      </c>
      <c r="D77" s="40">
        <v>41351</v>
      </c>
      <c r="E77" s="37" t="s">
        <v>26</v>
      </c>
      <c r="F77" s="42">
        <v>5</v>
      </c>
      <c r="G77" s="49">
        <v>466.10169491525426</v>
      </c>
      <c r="H77" s="48" t="s">
        <v>172</v>
      </c>
      <c r="I77" s="58" t="s">
        <v>185</v>
      </c>
      <c r="J77" s="33"/>
    </row>
    <row r="78" spans="1:10" s="34" customFormat="1" ht="30" customHeight="1" x14ac:dyDescent="0.25">
      <c r="A78" s="39" t="s">
        <v>196</v>
      </c>
      <c r="B78" s="36">
        <v>75</v>
      </c>
      <c r="C78" s="42">
        <v>40699489</v>
      </c>
      <c r="D78" s="40">
        <v>41344</v>
      </c>
      <c r="E78" s="37" t="s">
        <v>26</v>
      </c>
      <c r="F78" s="42">
        <v>10</v>
      </c>
      <c r="G78" s="49">
        <v>466.10169491525426</v>
      </c>
      <c r="H78" s="48" t="s">
        <v>179</v>
      </c>
      <c r="I78" s="58" t="s">
        <v>186</v>
      </c>
      <c r="J78" s="33"/>
    </row>
    <row r="79" spans="1:10" s="34" customFormat="1" ht="30" customHeight="1" x14ac:dyDescent="0.25">
      <c r="A79" s="39" t="s">
        <v>196</v>
      </c>
      <c r="B79" s="36">
        <v>76</v>
      </c>
      <c r="C79" s="42">
        <v>40699519</v>
      </c>
      <c r="D79" s="40">
        <v>41344</v>
      </c>
      <c r="E79" s="37" t="s">
        <v>26</v>
      </c>
      <c r="F79" s="42">
        <v>8</v>
      </c>
      <c r="G79" s="49">
        <v>466.10169491525426</v>
      </c>
      <c r="H79" s="48" t="s">
        <v>177</v>
      </c>
      <c r="I79" s="58" t="s">
        <v>187</v>
      </c>
      <c r="J79" s="33"/>
    </row>
    <row r="80" spans="1:10" s="34" customFormat="1" ht="30" customHeight="1" x14ac:dyDescent="0.25">
      <c r="A80" s="39" t="s">
        <v>196</v>
      </c>
      <c r="B80" s="36">
        <v>77</v>
      </c>
      <c r="C80" s="42">
        <v>40700292</v>
      </c>
      <c r="D80" s="40">
        <v>41344</v>
      </c>
      <c r="E80" s="37" t="s">
        <v>26</v>
      </c>
      <c r="F80" s="42">
        <v>7</v>
      </c>
      <c r="G80" s="49">
        <v>466.10169491525426</v>
      </c>
      <c r="H80" s="48" t="s">
        <v>188</v>
      </c>
      <c r="I80" s="58" t="s">
        <v>189</v>
      </c>
      <c r="J80" s="33"/>
    </row>
    <row r="81" spans="1:10" s="34" customFormat="1" ht="30" customHeight="1" x14ac:dyDescent="0.25">
      <c r="A81" s="39" t="s">
        <v>196</v>
      </c>
      <c r="B81" s="36">
        <v>78</v>
      </c>
      <c r="C81" s="42">
        <v>40701570</v>
      </c>
      <c r="D81" s="40">
        <v>41359</v>
      </c>
      <c r="E81" s="37" t="s">
        <v>26</v>
      </c>
      <c r="F81" s="42">
        <v>10</v>
      </c>
      <c r="G81" s="49">
        <v>466.10169491525426</v>
      </c>
      <c r="H81" s="48" t="s">
        <v>177</v>
      </c>
      <c r="I81" s="58" t="s">
        <v>190</v>
      </c>
      <c r="J81" s="33"/>
    </row>
    <row r="82" spans="1:10" s="34" customFormat="1" ht="30" customHeight="1" x14ac:dyDescent="0.25">
      <c r="A82" s="39" t="s">
        <v>196</v>
      </c>
      <c r="B82" s="36">
        <v>79</v>
      </c>
      <c r="C82" s="35">
        <v>40704092</v>
      </c>
      <c r="D82" s="50">
        <v>41358</v>
      </c>
      <c r="E82" s="37" t="s">
        <v>26</v>
      </c>
      <c r="F82" s="35">
        <v>10</v>
      </c>
      <c r="G82" s="45">
        <v>466.10169491525426</v>
      </c>
      <c r="H82" s="51" t="s">
        <v>175</v>
      </c>
      <c r="I82" s="59" t="s">
        <v>191</v>
      </c>
      <c r="J82" s="33"/>
    </row>
    <row r="83" spans="1:10" s="34" customFormat="1" ht="30" customHeight="1" x14ac:dyDescent="0.25">
      <c r="A83" s="39" t="s">
        <v>196</v>
      </c>
      <c r="B83" s="36">
        <v>80</v>
      </c>
      <c r="C83" s="35">
        <v>40704110</v>
      </c>
      <c r="D83" s="50">
        <v>41359</v>
      </c>
      <c r="E83" s="37" t="s">
        <v>26</v>
      </c>
      <c r="F83" s="35">
        <v>10</v>
      </c>
      <c r="G83" s="45">
        <v>466.10169491525426</v>
      </c>
      <c r="H83" s="51" t="s">
        <v>175</v>
      </c>
      <c r="I83" s="59" t="s">
        <v>192</v>
      </c>
      <c r="J83" s="33"/>
    </row>
    <row r="84" spans="1:10" s="34" customFormat="1" ht="30" customHeight="1" x14ac:dyDescent="0.25">
      <c r="A84" s="39" t="s">
        <v>196</v>
      </c>
      <c r="B84" s="36">
        <v>81</v>
      </c>
      <c r="C84" s="35">
        <v>40705170</v>
      </c>
      <c r="D84" s="50">
        <v>41360</v>
      </c>
      <c r="E84" s="37" t="s">
        <v>26</v>
      </c>
      <c r="F84" s="35">
        <v>15</v>
      </c>
      <c r="G84" s="45">
        <v>466.10169491525426</v>
      </c>
      <c r="H84" s="51" t="s">
        <v>168</v>
      </c>
      <c r="I84" s="59" t="s">
        <v>193</v>
      </c>
      <c r="J84" s="33"/>
    </row>
    <row r="85" spans="1:10" s="34" customFormat="1" ht="30" customHeight="1" x14ac:dyDescent="0.25">
      <c r="A85" s="39" t="s">
        <v>196</v>
      </c>
      <c r="B85" s="36">
        <v>82</v>
      </c>
      <c r="C85" s="35">
        <v>40707445</v>
      </c>
      <c r="D85" s="52">
        <v>41360</v>
      </c>
      <c r="E85" s="37" t="s">
        <v>26</v>
      </c>
      <c r="F85" s="35">
        <v>10</v>
      </c>
      <c r="G85" s="53">
        <v>466.10169491525426</v>
      </c>
      <c r="H85" s="54" t="s">
        <v>169</v>
      </c>
      <c r="I85" s="59" t="s">
        <v>194</v>
      </c>
      <c r="J85" s="33"/>
    </row>
    <row r="86" spans="1:10" s="34" customFormat="1" ht="30" customHeight="1" x14ac:dyDescent="0.25">
      <c r="A86" s="39" t="s">
        <v>196</v>
      </c>
      <c r="B86" s="36">
        <v>83</v>
      </c>
      <c r="C86" s="35">
        <v>40707333</v>
      </c>
      <c r="D86" s="52">
        <v>41359</v>
      </c>
      <c r="E86" s="37" t="s">
        <v>26</v>
      </c>
      <c r="F86" s="35">
        <v>15</v>
      </c>
      <c r="G86" s="53">
        <v>466.10169491525426</v>
      </c>
      <c r="H86" s="54" t="s">
        <v>170</v>
      </c>
      <c r="I86" s="59" t="s">
        <v>195</v>
      </c>
      <c r="J86" s="33"/>
    </row>
    <row r="87" spans="1:10" s="41" customFormat="1" ht="49.5" customHeight="1" x14ac:dyDescent="0.25">
      <c r="A87" s="39" t="s">
        <v>196</v>
      </c>
      <c r="B87" s="36">
        <v>84</v>
      </c>
      <c r="C87" s="39">
        <v>40695892</v>
      </c>
      <c r="D87" s="40">
        <v>41351</v>
      </c>
      <c r="E87" s="39" t="s">
        <v>26</v>
      </c>
      <c r="F87" s="39">
        <v>3</v>
      </c>
      <c r="G87" s="37">
        <v>466.1</v>
      </c>
      <c r="H87" s="37" t="s">
        <v>217</v>
      </c>
      <c r="I87" s="60" t="s">
        <v>219</v>
      </c>
    </row>
    <row r="88" spans="1:10" s="41" customFormat="1" ht="49.5" customHeight="1" x14ac:dyDescent="0.25">
      <c r="A88" s="39" t="s">
        <v>196</v>
      </c>
      <c r="B88" s="36">
        <v>85</v>
      </c>
      <c r="C88" s="39">
        <v>40694423</v>
      </c>
      <c r="D88" s="40">
        <v>41351</v>
      </c>
      <c r="E88" s="39" t="s">
        <v>26</v>
      </c>
      <c r="F88" s="39">
        <v>3</v>
      </c>
      <c r="G88" s="37">
        <v>466.1</v>
      </c>
      <c r="H88" s="37" t="s">
        <v>215</v>
      </c>
      <c r="I88" s="60" t="s">
        <v>219</v>
      </c>
    </row>
    <row r="89" spans="1:10" s="41" customFormat="1" ht="49.5" customHeight="1" x14ac:dyDescent="0.25">
      <c r="A89" s="39" t="s">
        <v>196</v>
      </c>
      <c r="B89" s="36">
        <v>86</v>
      </c>
      <c r="C89" s="39">
        <v>40694825</v>
      </c>
      <c r="D89" s="40">
        <v>41347</v>
      </c>
      <c r="E89" s="39" t="s">
        <v>26</v>
      </c>
      <c r="F89" s="39">
        <v>12</v>
      </c>
      <c r="G89" s="37">
        <v>466.1</v>
      </c>
      <c r="H89" s="37" t="s">
        <v>218</v>
      </c>
      <c r="I89" s="60" t="s">
        <v>220</v>
      </c>
    </row>
    <row r="90" spans="1:10" s="41" customFormat="1" ht="49.5" customHeight="1" x14ac:dyDescent="0.25">
      <c r="A90" s="39" t="s">
        <v>196</v>
      </c>
      <c r="B90" s="36">
        <v>89</v>
      </c>
      <c r="C90" s="42">
        <v>40702702</v>
      </c>
      <c r="D90" s="40">
        <v>41358</v>
      </c>
      <c r="E90" s="39" t="s">
        <v>26</v>
      </c>
      <c r="F90" s="39">
        <v>5</v>
      </c>
      <c r="G90" s="37">
        <v>466.1</v>
      </c>
      <c r="H90" s="37" t="s">
        <v>221</v>
      </c>
      <c r="I90" s="60" t="s">
        <v>222</v>
      </c>
    </row>
    <row r="91" spans="1:10" s="41" customFormat="1" ht="49.5" customHeight="1" x14ac:dyDescent="0.25">
      <c r="A91" s="39" t="s">
        <v>196</v>
      </c>
      <c r="B91" s="36">
        <v>90</v>
      </c>
      <c r="C91" s="42">
        <v>40702313</v>
      </c>
      <c r="D91" s="40">
        <v>41361</v>
      </c>
      <c r="E91" s="39" t="s">
        <v>26</v>
      </c>
      <c r="F91" s="39">
        <v>5</v>
      </c>
      <c r="G91" s="37">
        <v>466.1</v>
      </c>
      <c r="H91" s="37" t="s">
        <v>206</v>
      </c>
      <c r="I91" s="60" t="s">
        <v>223</v>
      </c>
    </row>
    <row r="92" spans="1:10" s="41" customFormat="1" ht="49.5" customHeight="1" x14ac:dyDescent="0.25">
      <c r="A92" s="39" t="s">
        <v>196</v>
      </c>
      <c r="B92" s="36">
        <v>91</v>
      </c>
      <c r="C92" s="42">
        <v>40703934</v>
      </c>
      <c r="D92" s="40">
        <v>41352</v>
      </c>
      <c r="E92" s="39" t="s">
        <v>35</v>
      </c>
      <c r="F92" s="39">
        <v>450</v>
      </c>
      <c r="G92" s="37">
        <v>247108.5</v>
      </c>
      <c r="H92" s="37" t="s">
        <v>224</v>
      </c>
      <c r="I92" s="60" t="s">
        <v>225</v>
      </c>
    </row>
    <row r="93" spans="1:10" s="41" customFormat="1" ht="49.5" customHeight="1" x14ac:dyDescent="0.25">
      <c r="A93" s="39" t="s">
        <v>196</v>
      </c>
      <c r="B93" s="36">
        <v>92</v>
      </c>
      <c r="C93" s="39">
        <v>40697628</v>
      </c>
      <c r="D93" s="40">
        <v>41361</v>
      </c>
      <c r="E93" s="39" t="s">
        <v>26</v>
      </c>
      <c r="F93" s="39">
        <v>15</v>
      </c>
      <c r="G93" s="37">
        <v>466.1</v>
      </c>
      <c r="H93" s="37" t="s">
        <v>197</v>
      </c>
      <c r="I93" s="60" t="s">
        <v>226</v>
      </c>
    </row>
    <row r="94" spans="1:10" s="41" customFormat="1" ht="49.5" customHeight="1" x14ac:dyDescent="0.25">
      <c r="A94" s="39" t="s">
        <v>196</v>
      </c>
      <c r="B94" s="36">
        <v>93</v>
      </c>
      <c r="C94" s="39">
        <v>40700788</v>
      </c>
      <c r="D94" s="40">
        <v>41358</v>
      </c>
      <c r="E94" s="39" t="s">
        <v>26</v>
      </c>
      <c r="F94" s="39">
        <v>5</v>
      </c>
      <c r="G94" s="37">
        <v>466.1</v>
      </c>
      <c r="H94" s="37" t="s">
        <v>197</v>
      </c>
      <c r="I94" s="60" t="s">
        <v>227</v>
      </c>
    </row>
    <row r="95" spans="1:10" s="41" customFormat="1" ht="49.5" customHeight="1" x14ac:dyDescent="0.25">
      <c r="A95" s="39" t="s">
        <v>196</v>
      </c>
      <c r="B95" s="36">
        <v>94</v>
      </c>
      <c r="C95" s="39">
        <v>40700479</v>
      </c>
      <c r="D95" s="40">
        <v>41347</v>
      </c>
      <c r="E95" s="39" t="s">
        <v>26</v>
      </c>
      <c r="F95" s="39">
        <v>5</v>
      </c>
      <c r="G95" s="37">
        <v>466.1</v>
      </c>
      <c r="H95" s="37" t="s">
        <v>204</v>
      </c>
      <c r="I95" s="60" t="s">
        <v>228</v>
      </c>
    </row>
    <row r="96" spans="1:10" s="41" customFormat="1" ht="49.5" customHeight="1" x14ac:dyDescent="0.25">
      <c r="A96" s="39" t="s">
        <v>196</v>
      </c>
      <c r="B96" s="36">
        <v>95</v>
      </c>
      <c r="C96" s="39">
        <v>40697022</v>
      </c>
      <c r="D96" s="40">
        <v>41353</v>
      </c>
      <c r="E96" s="39" t="s">
        <v>26</v>
      </c>
      <c r="F96" s="39">
        <v>10</v>
      </c>
      <c r="G96" s="37">
        <v>466.1</v>
      </c>
      <c r="H96" s="37" t="s">
        <v>207</v>
      </c>
      <c r="I96" s="60" t="s">
        <v>229</v>
      </c>
    </row>
    <row r="97" spans="1:9" s="41" customFormat="1" ht="49.5" customHeight="1" x14ac:dyDescent="0.25">
      <c r="A97" s="39" t="s">
        <v>196</v>
      </c>
      <c r="B97" s="36">
        <v>96</v>
      </c>
      <c r="C97" s="42">
        <v>40684871</v>
      </c>
      <c r="D97" s="40">
        <v>41339</v>
      </c>
      <c r="E97" s="39" t="s">
        <v>26</v>
      </c>
      <c r="F97" s="42">
        <v>10</v>
      </c>
      <c r="G97" s="37">
        <v>466.1</v>
      </c>
      <c r="H97" s="37" t="s">
        <v>200</v>
      </c>
      <c r="I97" s="61" t="s">
        <v>230</v>
      </c>
    </row>
    <row r="98" spans="1:9" s="41" customFormat="1" ht="49.5" customHeight="1" x14ac:dyDescent="0.25">
      <c r="A98" s="39" t="s">
        <v>196</v>
      </c>
      <c r="B98" s="36">
        <v>97</v>
      </c>
      <c r="C98" s="39">
        <v>40700734</v>
      </c>
      <c r="D98" s="40">
        <v>41362</v>
      </c>
      <c r="E98" s="39" t="s">
        <v>26</v>
      </c>
      <c r="F98" s="39">
        <v>12</v>
      </c>
      <c r="G98" s="37">
        <v>466.1</v>
      </c>
      <c r="H98" s="37" t="s">
        <v>200</v>
      </c>
      <c r="I98" s="60" t="s">
        <v>231</v>
      </c>
    </row>
    <row r="99" spans="1:9" s="41" customFormat="1" ht="49.5" customHeight="1" x14ac:dyDescent="0.25">
      <c r="A99" s="39" t="s">
        <v>196</v>
      </c>
      <c r="B99" s="36">
        <v>98</v>
      </c>
      <c r="C99" s="42">
        <v>40704705</v>
      </c>
      <c r="D99" s="40">
        <v>41361</v>
      </c>
      <c r="E99" s="39" t="s">
        <v>26</v>
      </c>
      <c r="F99" s="39">
        <v>4</v>
      </c>
      <c r="G99" s="37">
        <v>466.1</v>
      </c>
      <c r="H99" s="37" t="s">
        <v>208</v>
      </c>
      <c r="I99" s="60" t="s">
        <v>232</v>
      </c>
    </row>
    <row r="100" spans="1:9" s="41" customFormat="1" ht="49.5" customHeight="1" x14ac:dyDescent="0.25">
      <c r="A100" s="39" t="s">
        <v>196</v>
      </c>
      <c r="B100" s="36">
        <v>99</v>
      </c>
      <c r="C100" s="39">
        <v>40696979</v>
      </c>
      <c r="D100" s="40">
        <v>41347</v>
      </c>
      <c r="E100" s="39" t="s">
        <v>26</v>
      </c>
      <c r="F100" s="39">
        <v>14</v>
      </c>
      <c r="G100" s="37">
        <v>466.1</v>
      </c>
      <c r="H100" s="43" t="s">
        <v>198</v>
      </c>
      <c r="I100" s="60" t="s">
        <v>233</v>
      </c>
    </row>
    <row r="101" spans="1:9" s="41" customFormat="1" ht="49.5" customHeight="1" x14ac:dyDescent="0.25">
      <c r="A101" s="39" t="s">
        <v>196</v>
      </c>
      <c r="B101" s="36">
        <v>100</v>
      </c>
      <c r="C101" s="39">
        <v>40700543</v>
      </c>
      <c r="D101" s="40">
        <v>41352</v>
      </c>
      <c r="E101" s="39" t="s">
        <v>26</v>
      </c>
      <c r="F101" s="39">
        <v>10</v>
      </c>
      <c r="G101" s="37">
        <v>466.1</v>
      </c>
      <c r="H101" s="43" t="s">
        <v>198</v>
      </c>
      <c r="I101" s="60" t="s">
        <v>234</v>
      </c>
    </row>
    <row r="102" spans="1:9" s="41" customFormat="1" ht="49.5" customHeight="1" x14ac:dyDescent="0.25">
      <c r="A102" s="39" t="s">
        <v>196</v>
      </c>
      <c r="B102" s="36">
        <v>101</v>
      </c>
      <c r="C102" s="39">
        <v>40701530</v>
      </c>
      <c r="D102" s="40">
        <v>41361</v>
      </c>
      <c r="E102" s="39" t="s">
        <v>26</v>
      </c>
      <c r="F102" s="39">
        <v>15</v>
      </c>
      <c r="G102" s="37">
        <v>466.1</v>
      </c>
      <c r="H102" s="43" t="s">
        <v>198</v>
      </c>
      <c r="I102" s="60" t="s">
        <v>235</v>
      </c>
    </row>
    <row r="103" spans="1:9" s="41" customFormat="1" ht="49.5" customHeight="1" x14ac:dyDescent="0.25">
      <c r="A103" s="39" t="s">
        <v>196</v>
      </c>
      <c r="B103" s="36">
        <v>102</v>
      </c>
      <c r="C103" s="39">
        <v>40701523</v>
      </c>
      <c r="D103" s="40">
        <v>41361</v>
      </c>
      <c r="E103" s="39" t="s">
        <v>26</v>
      </c>
      <c r="F103" s="39">
        <v>15</v>
      </c>
      <c r="G103" s="37">
        <v>466.1</v>
      </c>
      <c r="H103" s="43" t="s">
        <v>198</v>
      </c>
      <c r="I103" s="60" t="s">
        <v>236</v>
      </c>
    </row>
    <row r="104" spans="1:9" s="44" customFormat="1" ht="49.5" customHeight="1" x14ac:dyDescent="0.25">
      <c r="A104" s="39" t="s">
        <v>196</v>
      </c>
      <c r="B104" s="36">
        <v>103</v>
      </c>
      <c r="C104" s="42">
        <v>40701494</v>
      </c>
      <c r="D104" s="40">
        <v>41361</v>
      </c>
      <c r="E104" s="39" t="s">
        <v>26</v>
      </c>
      <c r="F104" s="39">
        <v>12</v>
      </c>
      <c r="G104" s="37">
        <v>466.1</v>
      </c>
      <c r="H104" s="43" t="s">
        <v>198</v>
      </c>
      <c r="I104" s="60" t="s">
        <v>237</v>
      </c>
    </row>
    <row r="105" spans="1:9" s="44" customFormat="1" ht="49.5" customHeight="1" x14ac:dyDescent="0.25">
      <c r="A105" s="39" t="s">
        <v>196</v>
      </c>
      <c r="B105" s="36">
        <v>104</v>
      </c>
      <c r="C105" s="39">
        <v>40697020</v>
      </c>
      <c r="D105" s="40">
        <v>41345</v>
      </c>
      <c r="E105" s="39" t="s">
        <v>26</v>
      </c>
      <c r="F105" s="39">
        <v>10</v>
      </c>
      <c r="G105" s="37">
        <v>466.1</v>
      </c>
      <c r="H105" s="37" t="s">
        <v>238</v>
      </c>
      <c r="I105" s="60" t="s">
        <v>239</v>
      </c>
    </row>
    <row r="106" spans="1:9" s="44" customFormat="1" ht="49.5" customHeight="1" x14ac:dyDescent="0.25">
      <c r="A106" s="39" t="s">
        <v>196</v>
      </c>
      <c r="B106" s="36">
        <v>105</v>
      </c>
      <c r="C106" s="39">
        <v>40697244</v>
      </c>
      <c r="D106" s="40">
        <v>41337</v>
      </c>
      <c r="E106" s="39" t="s">
        <v>26</v>
      </c>
      <c r="F106" s="39">
        <v>61.6</v>
      </c>
      <c r="G106" s="45">
        <v>33826.406779661003</v>
      </c>
      <c r="H106" s="37" t="s">
        <v>209</v>
      </c>
      <c r="I106" s="60" t="s">
        <v>240</v>
      </c>
    </row>
    <row r="107" spans="1:9" x14ac:dyDescent="0.25">
      <c r="F107" s="23"/>
      <c r="G107" s="25"/>
      <c r="H107" s="24"/>
    </row>
    <row r="108" spans="1:9" x14ac:dyDescent="0.25">
      <c r="F108" s="23"/>
      <c r="G108" s="22"/>
      <c r="H108" s="24"/>
    </row>
  </sheetData>
  <autoFilter ref="A3:I106"/>
  <pageMargins left="0.70866141732283472" right="0.70866141732283472" top="0.74803149606299213" bottom="0.74803149606299213" header="0.31496062992125984" footer="0.31496062992125984"/>
  <pageSetup paperSize="9" scale="96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2011-04-29T10:58:37Z</cp:lastPrinted>
  <dcterms:created xsi:type="dcterms:W3CDTF">2010-04-23T14:29:34Z</dcterms:created>
  <dcterms:modified xsi:type="dcterms:W3CDTF">2013-04-30T11:01:46Z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